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showPivotChartFilter="1"/>
  <bookViews>
    <workbookView xWindow="165" yWindow="1080" windowWidth="20730" windowHeight="11760" activeTab="2"/>
  </bookViews>
  <sheets>
    <sheet name="Sheet1" sheetId="2" r:id="rId1"/>
    <sheet name="Sheet2" sheetId="3" r:id="rId2"/>
    <sheet name="Sheet3" sheetId="4" r:id="rId3"/>
    <sheet name="Crowdfunding" sheetId="1" r:id="rId4"/>
    <sheet name="Sheet4" sheetId="5" r:id="rId5"/>
    <sheet name="Sheet5" sheetId="6" r:id="rId6"/>
  </sheets>
  <definedNames>
    <definedName name="_xlnm._FilterDatabase" localSheetId="3" hidden="1">Crowdfunding!$G$1:$G$1001</definedName>
  </definedNames>
  <calcPr calcId="125725"/>
  <pivotCaches>
    <pivotCache cacheId="27" r:id="rId7"/>
    <pivotCache cacheId="28" r:id="rId8"/>
    <pivotCache cacheId="2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/>
  <c r="J7"/>
  <c r="J6"/>
  <c r="J5"/>
  <c r="D8"/>
  <c r="D7"/>
  <c r="D6"/>
  <c r="D5"/>
  <c r="J4"/>
  <c r="D4"/>
  <c r="J3"/>
  <c r="D3"/>
  <c r="D4" i="5"/>
  <c r="C4"/>
  <c r="B4"/>
  <c r="D5"/>
  <c r="C5"/>
  <c r="B5"/>
  <c r="D6"/>
  <c r="C6"/>
  <c r="B6"/>
  <c r="D7"/>
  <c r="C7"/>
  <c r="B7"/>
  <c r="D8"/>
  <c r="C8"/>
  <c r="B8"/>
  <c r="D9"/>
  <c r="C9"/>
  <c r="B9"/>
  <c r="D10"/>
  <c r="C10"/>
  <c r="B10"/>
  <c r="D11"/>
  <c r="C11"/>
  <c r="B11"/>
  <c r="D12"/>
  <c r="C12"/>
  <c r="B12"/>
  <c r="D13"/>
  <c r="C13"/>
  <c r="B13"/>
  <c r="D3"/>
  <c r="C3"/>
  <c r="B3"/>
  <c r="D2"/>
  <c r="C2"/>
  <c r="B2"/>
  <c r="R6" i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2"/>
  <c r="R3"/>
  <c r="R4"/>
  <c r="R5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2"/>
  <c r="H4" i="5" l="1"/>
  <c r="E11"/>
  <c r="F11" s="1"/>
  <c r="E7"/>
  <c r="H7" s="1"/>
  <c r="E3"/>
  <c r="H3" s="1"/>
  <c r="E12"/>
  <c r="G12" s="1"/>
  <c r="E8"/>
  <c r="F8" s="1"/>
  <c r="E4"/>
  <c r="F4" s="1"/>
  <c r="E13"/>
  <c r="F13" s="1"/>
  <c r="E9"/>
  <c r="F9" s="1"/>
  <c r="E5"/>
  <c r="H5" s="1"/>
  <c r="E2"/>
  <c r="F2" s="1"/>
  <c r="E10"/>
  <c r="F10" s="1"/>
  <c r="E6"/>
  <c r="G6" s="1"/>
  <c r="H6" l="1"/>
  <c r="H9"/>
  <c r="H12"/>
  <c r="F6"/>
  <c r="G9"/>
  <c r="F12"/>
  <c r="H13"/>
  <c r="G3"/>
  <c r="G7"/>
  <c r="H8"/>
  <c r="G11"/>
  <c r="G4"/>
  <c r="H2"/>
  <c r="H11"/>
  <c r="F7"/>
  <c r="G5"/>
  <c r="H10"/>
  <c r="G2"/>
  <c r="G13"/>
  <c r="G8"/>
  <c r="F5"/>
  <c r="G10"/>
  <c r="F3"/>
</calcChain>
</file>

<file path=xl/sharedStrings.xml><?xml version="1.0" encoding="utf-8"?>
<sst xmlns="http://schemas.openxmlformats.org/spreadsheetml/2006/main" count="8066" uniqueCount="2088">
  <si>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</si>
  <si>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</si>
  <si>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</si>
  <si>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</si>
  <si>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</si>
  <si>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</si>
  <si>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</si>
  <si>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</si>
  <si>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</si>
  <si>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</si>
  <si>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</si>
  <si>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</si>
  <si>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</si>
  <si>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</si>
  <si>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</si>
  <si>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</si>
  <si>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</si>
  <si>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</si>
  <si>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</si>
  <si>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</si>
  <si>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</si>
  <si>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</si>
  <si>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</si>
  <si>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</si>
  <si>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</si>
  <si>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</si>
  <si>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</si>
  <si>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</si>
  <si>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</si>
  <si>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</si>
  <si>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</si>
  <si>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</si>
  <si>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</si>
  <si>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</si>
  <si>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</si>
  <si>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</si>
  <si>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</si>
  <si>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</si>
  <si>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</si>
  <si>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</si>
  <si>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</si>
  <si>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</si>
  <si>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</si>
  <si>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</si>
  <si>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</si>
  <si>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</si>
  <si>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</si>
  <si>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</si>
  <si>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</si>
  <si>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</si>
  <si>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</si>
  <si>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</si>
  <si>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</si>
  <si>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</si>
  <si>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</si>
  <si>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</si>
  <si>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</si>
  <si>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</si>
  <si>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</si>
  <si>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</si>
  <si>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</si>
  <si>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</si>
  <si>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</si>
  <si>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</si>
  <si>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</si>
  <si>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</si>
  <si>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</si>
  <si>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</si>
  <si>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</si>
  <si>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</si>
  <si>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</si>
  <si>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</si>
  <si>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</si>
  <si>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</si>
  <si>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</si>
  <si>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</si>
  <si>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</si>
  <si>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</si>
  <si>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</si>
  <si>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</si>
  <si>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</si>
  <si>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</si>
  <si>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</si>
  <si>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</si>
  <si>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</si>
  <si>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</si>
  <si>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</si>
  <si>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</si>
  <si>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</si>
  <si>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</si>
  <si>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</si>
  <si>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</si>
  <si>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</si>
  <si>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</si>
  <si>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</si>
  <si>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</si>
  <si>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</si>
  <si>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</si>
  <si>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</si>
  <si>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</si>
  <si>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</si>
  <si>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</si>
  <si>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</si>
  <si>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</si>
  <si>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</si>
  <si>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</si>
  <si>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</si>
  <si>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</si>
  <si>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</si>
  <si>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</si>
  <si>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</si>
  <si>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</si>
  <si>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</si>
  <si>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</si>
  <si>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</si>
  <si>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</si>
  <si>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</si>
  <si>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</si>
  <si>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</si>
  <si>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</si>
  <si>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</si>
  <si>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</si>
  <si>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</si>
  <si>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</si>
  <si>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</si>
  <si>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</si>
  <si>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</si>
  <si>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</si>
  <si>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</si>
  <si>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</si>
  <si>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</si>
  <si>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</si>
  <si>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</si>
  <si>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</si>
  <si>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</si>
  <si>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</si>
  <si>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</si>
  <si>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</si>
  <si>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</si>
  <si>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</si>
  <si>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</si>
  <si>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</si>
  <si>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</si>
  <si>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</si>
  <si>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</si>
  <si>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</si>
  <si>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</si>
  <si>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</si>
  <si>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</si>
  <si>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</si>
  <si>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</si>
  <si>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</si>
  <si>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</si>
  <si>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</si>
  <si>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</si>
  <si>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</si>
  <si>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</si>
  <si>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</si>
  <si>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</si>
  <si>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</si>
  <si>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</si>
  <si>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</si>
  <si>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</si>
  <si>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</si>
  <si>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</si>
  <si>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</si>
  <si>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</si>
  <si>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</si>
  <si>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</si>
  <si>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</si>
  <si>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</si>
  <si>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</si>
  <si>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</si>
  <si>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</si>
  <si>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</si>
  <si>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</si>
  <si>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</si>
  <si>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</si>
  <si>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</si>
  <si>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</si>
  <si>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</si>
  <si>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</si>
  <si>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</si>
  <si>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</si>
  <si>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</si>
  <si>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</si>
  <si>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</si>
  <si>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</si>
  <si>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</si>
  <si>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</si>
  <si>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</si>
  <si>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</si>
  <si>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</si>
  <si>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</si>
  <si>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</si>
  <si>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</si>
  <si>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</si>
  <si>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</si>
  <si>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</si>
  <si>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</si>
  <si>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</si>
  <si>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</si>
  <si>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</si>
  <si>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</si>
  <si>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</si>
  <si>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</si>
  <si>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</si>
  <si>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</si>
  <si>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</si>
  <si>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</si>
  <si>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</si>
  <si>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</si>
  <si>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</si>
  <si>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</si>
  <si>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</si>
  <si>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</si>
  <si>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</si>
  <si>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</si>
  <si>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</si>
  <si>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</si>
  <si>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</si>
  <si>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</si>
  <si>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</si>
  <si>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</si>
  <si>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</si>
  <si>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</si>
  <si>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</si>
  <si>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</si>
  <si>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</si>
  <si>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</si>
  <si>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</si>
  <si>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</si>
  <si>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</si>
  <si>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</si>
  <si>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</si>
  <si>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</si>
  <si>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</si>
  <si>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</si>
  <si>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</si>
  <si>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</si>
  <si>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</si>
  <si>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</si>
  <si>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</si>
  <si>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</si>
  <si>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</si>
  <si>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</si>
  <si>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</si>
  <si>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</si>
  <si>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</si>
  <si>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</si>
  <si>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</si>
  <si>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</si>
  <si>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</si>
  <si>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</si>
  <si>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</si>
  <si>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</si>
  <si>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</si>
  <si>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</si>
  <si>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</si>
  <si>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</si>
  <si>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</si>
  <si>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</si>
  <si>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</si>
  <si>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</si>
  <si>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</si>
  <si>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</si>
  <si>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</si>
  <si>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</si>
  <si>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</si>
  <si>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</si>
  <si>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</si>
  <si>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</si>
  <si>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</si>
  <si>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</si>
  <si>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</si>
  <si>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</si>
  <si>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</si>
  <si>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</si>
  <si>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</si>
  <si>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</si>
  <si>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</si>
  <si>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</si>
  <si>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</si>
  <si>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</si>
  <si>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</si>
  <si>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</si>
  <si>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</si>
  <si>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</si>
  <si>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</si>
  <si>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</si>
  <si>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</si>
  <si>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</si>
  <si>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</si>
  <si>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</si>
  <si>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</si>
  <si>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</si>
  <si>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</si>
  <si>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</si>
  <si>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</si>
  <si>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</si>
  <si>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</si>
  <si>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</si>
  <si>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</si>
  <si>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</si>
  <si>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</si>
  <si>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</si>
  <si>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</si>
  <si>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</si>
  <si>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</si>
  <si>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</si>
  <si>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</si>
  <si>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</si>
  <si>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</si>
  <si>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</si>
  <si>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</si>
  <si>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</si>
  <si>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</si>
  <si>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</si>
  <si>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</si>
  <si>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</si>
  <si>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</si>
  <si>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</si>
  <si>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</si>
  <si>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</si>
  <si>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</si>
  <si>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</si>
  <si>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</si>
  <si>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</si>
  <si>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</si>
  <si>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</si>
  <si>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</si>
  <si>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</si>
  <si>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</si>
  <si>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</si>
  <si>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</si>
  <si>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</si>
  <si>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</si>
  <si>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</si>
  <si>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</si>
  <si>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</si>
  <si>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</si>
  <si>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</si>
  <si>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</si>
  <si>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</si>
  <si>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</si>
  <si>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</si>
  <si>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</si>
  <si>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</si>
  <si>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</si>
  <si>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</si>
  <si>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</si>
  <si>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</si>
  <si>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</si>
  <si>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</si>
  <si>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</si>
  <si>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</si>
  <si>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</si>
  <si>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</si>
  <si>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</si>
  <si>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</si>
  <si>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</si>
  <si>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</si>
  <si>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</si>
  <si>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</si>
  <si>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</si>
  <si>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</si>
  <si>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</si>
  <si>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</si>
  <si>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</si>
  <si>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</si>
  <si>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</si>
  <si>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</si>
  <si>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</si>
  <si>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</si>
  <si>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</si>
  <si>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</si>
  <si>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</si>
  <si>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</si>
  <si>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</si>
  <si>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</si>
  <si>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</si>
  <si>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</si>
  <si>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</si>
  <si>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</si>
  <si>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</si>
  <si>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</si>
  <si>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</si>
  <si>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</si>
  <si>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</si>
  <si>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</si>
  <si>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</si>
  <si>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</si>
  <si>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</si>
  <si>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</si>
  <si>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</si>
  <si>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</si>
  <si>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</si>
  <si>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</si>
  <si>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</si>
  <si>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</si>
  <si>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</si>
  <si>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</si>
  <si>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</si>
  <si>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</si>
  <si>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</si>
  <si>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</si>
  <si>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</si>
  <si>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</si>
  <si>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</si>
  <si>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</si>
  <si>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</si>
  <si>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</si>
  <si>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</si>
  <si>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</si>
  <si>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</si>
  <si>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</si>
  <si>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</si>
  <si>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</si>
  <si>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</si>
  <si>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</si>
  <si>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</si>
  <si>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</si>
  <si>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</si>
  <si>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</si>
  <si>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</si>
  <si>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</si>
  <si>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</si>
  <si>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</si>
  <si>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</si>
  <si>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</si>
  <si>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</si>
  <si>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</si>
  <si>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</si>
  <si>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</si>
  <si>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</si>
  <si>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</si>
  <si>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</si>
  <si>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</si>
  <si>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</si>
  <si>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</si>
  <si>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</si>
  <si>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</si>
  <si>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</si>
  <si>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</si>
  <si>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</si>
  <si>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</si>
  <si>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</si>
  <si>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</si>
  <si>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</si>
  <si>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</si>
  <si>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</si>
  <si>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</si>
  <si>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</si>
  <si>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</si>
  <si>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</si>
  <si>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</si>
  <si>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</si>
  <si>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</si>
  <si>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</si>
  <si>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</si>
  <si>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</si>
  <si>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</si>
  <si>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</si>
  <si>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</si>
  <si>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</si>
  <si>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</si>
  <si>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</si>
  <si>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</si>
  <si>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</si>
  <si>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</si>
  <si>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</si>
  <si>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</si>
  <si>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</si>
  <si>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</si>
  <si>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</si>
  <si>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</si>
  <si>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</si>
  <si>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</si>
  <si>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</si>
  <si>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</si>
  <si>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</si>
  <si>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</si>
  <si>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</si>
  <si>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</si>
  <si>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</si>
  <si>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</si>
  <si>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</si>
  <si>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</si>
  <si>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</si>
  <si>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</si>
  <si>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</si>
  <si>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</si>
  <si>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</si>
  <si>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</si>
  <si>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</si>
  <si>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</si>
  <si>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</si>
  <si>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</si>
  <si>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</si>
  <si>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</si>
  <si>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</si>
  <si>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</si>
  <si>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</si>
  <si>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</si>
  <si>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</si>
  <si>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</si>
  <si>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</si>
  <si>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</si>
  <si>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</si>
  <si>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</si>
  <si>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</si>
  <si>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</si>
  <si>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</si>
  <si>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</si>
  <si>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</si>
  <si>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</si>
  <si>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</si>
  <si>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</si>
  <si>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</si>
  <si>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</si>
  <si>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</si>
  <si>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</si>
  <si>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</si>
  <si>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</si>
  <si>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</si>
  <si>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</si>
  <si>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</si>
  <si>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</si>
  <si>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</si>
  <si>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</si>
  <si>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</si>
  <si>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</si>
  <si>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</si>
  <si>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</si>
  <si>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</si>
  <si>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</si>
  <si>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</si>
  <si>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</si>
  <si>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</si>
  <si>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</si>
  <si>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</si>
  <si>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</si>
  <si>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</si>
  <si>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</si>
  <si>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</si>
  <si>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</si>
  <si>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</si>
  <si>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</si>
  <si>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</si>
  <si>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</si>
  <si>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</si>
  <si>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</si>
  <si>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</si>
  <si>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</si>
  <si>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</si>
  <si>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</si>
  <si>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</si>
  <si>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</si>
  <si>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</si>
  <si>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</si>
  <si>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</si>
  <si>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</si>
  <si>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</si>
  <si>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</si>
  <si>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</si>
  <si>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</si>
  <si>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</si>
  <si>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</si>
  <si>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</si>
  <si>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</si>
  <si>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</si>
  <si>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</si>
  <si>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</si>
  <si>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</si>
  <si>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</si>
  <si>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</si>
  <si>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</si>
  <si>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</si>
  <si>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</si>
  <si>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</si>
  <si>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</si>
  <si>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</si>
  <si>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</si>
  <si>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</si>
  <si>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</si>
  <si>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</si>
  <si>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</si>
  <si>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</si>
  <si>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</si>
  <si>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</si>
  <si>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</si>
  <si>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</si>
  <si>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</si>
  <si>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</si>
  <si>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</si>
  <si>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</si>
  <si>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</si>
  <si>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</si>
  <si>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</si>
  <si>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</si>
  <si>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</si>
  <si>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</si>
  <si>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</si>
  <si>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</si>
  <si>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</si>
  <si>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</si>
  <si>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</si>
  <si>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</si>
  <si>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</si>
  <si>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</si>
  <si>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</si>
  <si>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</si>
  <si>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</si>
  <si>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</si>
  <si>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</si>
  <si>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</si>
  <si>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</si>
  <si>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</si>
  <si>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</si>
  <si>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</si>
  <si>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</si>
  <si>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</si>
  <si>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</si>
  <si>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</si>
  <si>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</si>
  <si>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</si>
  <si>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</si>
  <si>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</si>
  <si>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</si>
  <si>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</si>
  <si>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</si>
  <si>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</si>
  <si>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</si>
  <si>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</si>
  <si>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</si>
  <si>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</si>
  <si>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</si>
  <si>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</si>
  <si>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</si>
  <si>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</si>
  <si>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</si>
  <si>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</si>
  <si>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</si>
  <si>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</si>
  <si>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</si>
  <si>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</si>
  <si>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</si>
  <si>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</si>
  <si>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</si>
  <si>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</si>
  <si>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</si>
  <si>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</si>
  <si>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</si>
  <si>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</si>
  <si>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</si>
  <si>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</si>
  <si>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</si>
  <si>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</si>
  <si>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</si>
  <si>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</si>
  <si>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</si>
  <si>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</si>
  <si>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</si>
  <si>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</si>
  <si>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</si>
  <si>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</si>
  <si>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</si>
  <si>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</si>
  <si>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</si>
  <si>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</si>
  <si>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</si>
  <si>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</si>
  <si>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</si>
  <si>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</si>
  <si>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</si>
  <si>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</si>
  <si>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</si>
  <si>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</si>
  <si>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</si>
  <si>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</si>
  <si>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</si>
  <si>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</si>
  <si>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</si>
  <si>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</si>
  <si>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</si>
  <si>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</si>
  <si>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</si>
  <si>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</si>
  <si>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</si>
  <si>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</si>
  <si>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</si>
  <si>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</si>
  <si>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</si>
  <si>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</si>
  <si>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</si>
  <si>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</si>
  <si>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</si>
  <si>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</si>
  <si>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</si>
  <si>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</si>
  <si>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</si>
  <si>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</si>
  <si>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</si>
  <si>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</si>
  <si>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</si>
  <si>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</si>
  <si>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</si>
  <si>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</si>
  <si>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</si>
  <si>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</si>
  <si>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</si>
  <si>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</si>
  <si>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</si>
  <si>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</si>
  <si>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</si>
  <si>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</si>
  <si>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</si>
  <si>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</si>
  <si>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</si>
  <si>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</si>
  <si>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</si>
  <si>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</si>
  <si>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</si>
  <si>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</si>
  <si>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</si>
  <si>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</si>
  <si>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</si>
  <si>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</si>
  <si>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</si>
  <si>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</si>
  <si>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</si>
  <si>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</si>
  <si>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</si>
  <si>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</si>
  <si>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</si>
  <si>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</si>
  <si>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</si>
  <si>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</si>
  <si>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</si>
  <si>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</si>
  <si>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</si>
  <si>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</si>
  <si>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</si>
  <si>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</si>
  <si>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</si>
  <si>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</si>
  <si>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</si>
  <si>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</si>
  <si>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</si>
  <si>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</si>
  <si>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</si>
  <si>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</si>
  <si>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</si>
  <si>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</si>
  <si>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</si>
  <si>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</si>
  <si>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</si>
  <si>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</si>
  <si>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</si>
  <si>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</si>
  <si>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</si>
  <si>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</si>
  <si>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</si>
  <si>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</si>
  <si>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</si>
  <si>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</si>
  <si>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</si>
  <si>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</si>
  <si>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</si>
  <si>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</si>
  <si>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</si>
  <si>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</si>
  <si>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</si>
  <si>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</si>
  <si>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</si>
  <si>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</si>
  <si>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</si>
  <si>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</si>
  <si>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</si>
  <si>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</si>
  <si>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</si>
  <si>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</si>
  <si>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</si>
  <si>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</si>
  <si>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</si>
  <si>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</si>
  <si>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</si>
  <si>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</si>
  <si>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</si>
  <si>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</si>
  <si>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</si>
  <si>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</si>
  <si>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</si>
  <si>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</si>
  <si>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</si>
  <si>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</si>
  <si>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</si>
  <si>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</si>
  <si>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</si>
  <si>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</si>
  <si>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</si>
  <si>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</si>
  <si>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</si>
  <si>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</si>
  <si>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</si>
  <si>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</si>
  <si>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</si>
  <si>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</si>
  <si>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</si>
  <si>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</si>
  <si>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</si>
  <si>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</si>
  <si>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</si>
  <si>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</si>
  <si>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</si>
  <si>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</si>
  <si>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</si>
  <si>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</si>
  <si>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</si>
  <si>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</si>
  <si>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</si>
  <si>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</si>
  <si>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</si>
  <si>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</si>
  <si>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</si>
  <si>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</si>
  <si>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</si>
  <si>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</si>
  <si>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</si>
  <si>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</si>
  <si>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</si>
  <si>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</si>
  <si>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</si>
  <si>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</si>
  <si>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</si>
  <si>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</si>
  <si>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</si>
  <si>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</si>
  <si>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</si>
  <si>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</si>
  <si>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</si>
  <si>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</si>
  <si>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</si>
  <si>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</si>
  <si>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</si>
  <si>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</si>
  <si>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</si>
  <si>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</si>
  <si>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</si>
  <si>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</si>
  <si>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</si>
  <si>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</si>
  <si>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</si>
  <si>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</si>
  <si>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</si>
  <si>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</si>
  <si>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</si>
  <si>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</si>
  <si>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</si>
  <si>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</si>
  <si>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</si>
  <si>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</si>
  <si>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</si>
  <si>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</si>
  <si>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</si>
  <si>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</si>
  <si>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</si>
  <si>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</si>
  <si>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</si>
  <si>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</si>
  <si>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</si>
  <si>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</si>
  <si>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</si>
  <si>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</si>
  <si>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</si>
  <si>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</si>
  <si>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</si>
  <si>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</si>
  <si>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</si>
  <si>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</si>
  <si>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</si>
  <si>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</si>
  <si>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</si>
  <si>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</si>
  <si>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</si>
  <si>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</si>
  <si>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</si>
  <si>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</si>
  <si>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</si>
  <si>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</si>
  <si>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</si>
  <si>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</si>
  <si>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</si>
  <si>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</si>
  <si>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</si>
  <si>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</si>
  <si>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</si>
  <si>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</si>
  <si>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</si>
  <si>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</si>
  <si>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</si>
  <si>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</si>
  <si>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</si>
  <si>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</si>
  <si>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</si>
  <si>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</si>
  <si>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</si>
  <si>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</si>
  <si>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</si>
  <si>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</si>
  <si>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</si>
  <si>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</si>
  <si>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</si>
  <si>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</si>
  <si>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</si>
  <si>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</si>
  <si>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</si>
  <si>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</si>
  <si>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</si>
  <si>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</si>
  <si>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</si>
  <si>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</si>
  <si>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</si>
  <si>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</si>
  <si>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</si>
  <si>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</si>
  <si>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</si>
  <si>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</si>
  <si>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</si>
  <si>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</si>
  <si>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</si>
  <si>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</si>
  <si>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</si>
  <si>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</si>
  <si>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</si>
  <si>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</si>
  <si>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</si>
  <si>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</si>
  <si>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</si>
  <si>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</si>
  <si>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</si>
  <si>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</si>
  <si>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</si>
  <si>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</si>
  <si>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</si>
  <si>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</si>
  <si>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</si>
  <si>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</si>
  <si>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</si>
  <si>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</si>
  <si>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</si>
  <si>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</si>
  <si>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</si>
  <si>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</si>
  <si>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</si>
  <si>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</si>
  <si>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</si>
  <si>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</si>
  <si>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</si>
  <si>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</si>
  <si>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</si>
  <si>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</si>
  <si>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</si>
  <si>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</si>
  <si>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</si>
  <si>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</si>
  <si>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</si>
  <si>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</si>
  <si>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</si>
  <si>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</si>
  <si>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</si>
  <si>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</si>
  <si>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</si>
  <si>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</si>
  <si>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</si>
  <si>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</si>
  <si>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</si>
  <si>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</si>
  <si>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</si>
  <si>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</si>
  <si>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</si>
  <si>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</si>
  <si>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</si>
  <si>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</si>
  <si>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</si>
  <si>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</si>
  <si>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</si>
  <si>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</si>
  <si>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</si>
  <si>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</si>
  <si>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</si>
  <si>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</si>
  <si>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</si>
  <si>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</si>
  <si>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</si>
  <si>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</si>
  <si>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</si>
  <si>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</si>
  <si>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</si>
  <si>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</si>
  <si>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</si>
  <si>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</si>
  <si>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</si>
  <si>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</si>
  <si>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</si>
  <si>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</si>
  <si>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</si>
  <si>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</si>
  <si>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</si>
  <si>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</si>
  <si>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</si>
  <si>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</si>
  <si>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</si>
  <si>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</si>
  <si>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</si>
  <si>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</si>
  <si>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</si>
  <si>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</si>
  <si>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</si>
  <si>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</si>
  <si>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</si>
  <si>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</si>
  <si>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</si>
  <si>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</si>
  <si>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</si>
  <si>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</si>
  <si>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</si>
  <si>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</si>
  <si>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</si>
  <si>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</si>
  <si>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</si>
  <si>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</si>
  <si>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</si>
  <si>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</si>
  <si>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</si>
  <si>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</si>
  <si>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</si>
  <si>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</si>
  <si>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</si>
  <si>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</si>
  <si>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</si>
  <si>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</si>
  <si>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</si>
  <si>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</si>
  <si>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</si>
  <si>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</si>
  <si>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</si>
  <si>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</si>
  <si>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</si>
  <si>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</si>
  <si>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</si>
  <si>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</si>
  <si>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</si>
  <si>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</si>
  <si>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</si>
  <si>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</si>
  <si>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</si>
  <si>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</si>
  <si>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</si>
  <si>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</si>
  <si>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</si>
  <si>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</si>
  <si>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</si>
  <si>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</si>
  <si>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</si>
  <si>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</si>
  <si>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</si>
  <si>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</si>
  <si>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</si>
  <si>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</si>
  <si>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</si>
  <si>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</si>
  <si>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</si>
  <si>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</si>
  <si>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</si>
  <si>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</si>
  <si>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</si>
  <si>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</si>
  <si>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</si>
  <si>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</si>
  <si>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</si>
  <si>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</si>
  <si>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</si>
  <si>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</si>
  <si>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</si>
  <si>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</si>
  <si>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</si>
  <si>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</si>
  <si>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</si>
  <si>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</si>
  <si>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</si>
  <si>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</si>
  <si>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</si>
  <si>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</si>
  <si>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</si>
  <si>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</si>
  <si>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</si>
  <si>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</si>
  <si>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</si>
  <si>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</si>
  <si>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</si>
  <si>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</si>
  <si>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</si>
  <si>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</si>
  <si>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</si>
  <si>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</si>
  <si>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</si>
  <si>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</si>
  <si>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</si>
  <si>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</si>
  <si>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</si>
  <si>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</si>
  <si>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</si>
  <si>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</si>
  <si>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</si>
  <si>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</si>
  <si>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</si>
  <si>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</si>
  <si>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</si>
  <si>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</si>
  <si>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</si>
  <si>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</si>
  <si>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</si>
  <si>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</si>
  <si>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</si>
  <si>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</si>
  <si>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</si>
  <si>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</si>
  <si>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</si>
  <si>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</si>
  <si>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</si>
  <si>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</si>
  <si>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</si>
  <si>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</si>
  <si>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</si>
  <si>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</si>
  <si>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</si>
  <si>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</si>
  <si>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</si>
  <si>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</si>
  <si>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</si>
  <si>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</si>
  <si>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</si>
  <si>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</si>
  <si>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</si>
  <si>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</si>
  <si>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</si>
  <si>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</si>
  <si>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</si>
  <si>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</si>
  <si>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</si>
  <si>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</si>
  <si>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</si>
  <si>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</si>
  <si>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</si>
  <si>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</si>
  <si>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</si>
  <si>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</si>
  <si>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</si>
  <si>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</si>
  <si>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</si>
  <si>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</si>
  <si>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</si>
  <si>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</si>
  <si>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</si>
  <si>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</si>
  <si>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</si>
  <si>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</si>
  <si>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</si>
  <si>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</si>
  <si>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</si>
  <si>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</si>
  <si>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</si>
  <si>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</si>
  <si>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</si>
  <si>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</si>
  <si>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</si>
  <si>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</si>
  <si>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</si>
  <si>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</si>
  <si>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</si>
  <si>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</si>
  <si>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</si>
  <si>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</si>
  <si>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</si>
  <si>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</si>
  <si>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</si>
  <si>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</si>
  <si>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</si>
  <si>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</si>
  <si>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</si>
  <si>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</si>
  <si>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</si>
  <si>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</si>
  <si>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</si>
  <si>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</si>
  <si>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</si>
  <si>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</si>
  <si>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</si>
  <si>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</si>
  <si>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</si>
  <si>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</si>
  <si>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</si>
  <si>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</si>
  <si>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</si>
  <si>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</si>
  <si>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</si>
  <si>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</si>
  <si>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</si>
  <si>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</si>
  <si>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</si>
  <si>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</si>
  <si>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</si>
  <si>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</si>
  <si>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</si>
  <si>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</si>
  <si>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</si>
  <si>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</si>
  <si>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</si>
  <si>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</si>
  <si>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</si>
  <si>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</si>
  <si>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</si>
  <si>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</si>
  <si>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</si>
  <si>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</si>
  <si>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</si>
  <si>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</si>
  <si>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</si>
  <si>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</si>
  <si>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</si>
  <si>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</si>
  <si>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</si>
  <si>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</si>
  <si>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</si>
  <si>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</si>
  <si>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</si>
  <si>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</si>
  <si>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</si>
  <si>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</si>
  <si>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</si>
  <si>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</si>
  <si>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</si>
  <si>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</si>
  <si>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</si>
  <si>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</si>
  <si>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</si>
  <si>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</si>
  <si>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</si>
  <si>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</si>
  <si>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</si>
  <si>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</si>
  <si>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</si>
  <si>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</si>
  <si>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</si>
  <si>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</si>
  <si>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</si>
  <si>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</si>
  <si>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</si>
  <si>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</si>
  <si>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</si>
  <si>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</si>
  <si>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</si>
  <si>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</si>
  <si>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</si>
  <si>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</si>
  <si>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</si>
  <si>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</si>
  <si>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</si>
  <si>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</si>
  <si>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</si>
  <si>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</si>
  <si>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</si>
  <si>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</si>
  <si>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</si>
  <si>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</si>
  <si>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</si>
  <si>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</si>
  <si>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</si>
  <si>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</si>
  <si>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</si>
  <si>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</si>
  <si>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</si>
  <si>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</si>
  <si>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</si>
  <si>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</si>
  <si>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</si>
  <si>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</si>
  <si>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</si>
  <si>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</si>
  <si>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</si>
  <si>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</si>
  <si>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</si>
  <si>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</si>
  <si>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</si>
  <si>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</si>
  <si>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</si>
  <si>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</si>
  <si>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</si>
  <si>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</si>
  <si>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</si>
  <si>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</si>
  <si>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</si>
  <si>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</si>
  <si>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</si>
  <si>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</si>
  <si>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</si>
  <si>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</si>
  <si>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</si>
  <si>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</si>
  <si>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</si>
  <si>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</si>
  <si>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</si>
  <si>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</si>
  <si>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</si>
  <si>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</si>
  <si>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</si>
  <si>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</si>
  <si>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</si>
  <si>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</si>
  <si>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</si>
  <si>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</si>
  <si>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</si>
  <si>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</si>
  <si>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</si>
  <si>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</si>
  <si>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</si>
  <si>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</si>
  <si>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</si>
  <si>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</si>
  <si>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</si>
  <si>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</si>
  <si>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</si>
  <si>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</si>
  <si>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</si>
  <si>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</si>
  <si>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</si>
  <si>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</si>
  <si>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</si>
  <si>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</si>
  <si>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</si>
  <si>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</si>
  <si>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</si>
  <si>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</si>
  <si>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</si>
  <si>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</si>
  <si>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</si>
  <si>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</si>
  <si>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</si>
  <si>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</si>
  <si>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</si>
  <si>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</si>
  <si>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</si>
  <si>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</si>
  <si>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</si>
  <si>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</si>
  <si>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</si>
  <si>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</si>
  <si>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</si>
  <si>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</si>
  <si>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</si>
  <si>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</si>
  <si>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</si>
  <si>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</si>
  <si>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</si>
  <si>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</si>
  <si>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</si>
  <si>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</si>
  <si>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</si>
  <si>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</si>
  <si>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</si>
  <si>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</si>
  <si>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</si>
  <si>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</si>
  <si>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</si>
  <si>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</si>
  <si>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</si>
  <si>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</si>
  <si>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</si>
  <si>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</si>
  <si>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</si>
  <si>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</si>
  <si>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</si>
  <si>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</si>
  <si>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</si>
  <si>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</si>
  <si>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</si>
  <si>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</si>
  <si>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</si>
  <si>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</si>
  <si>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</si>
  <si>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</si>
  <si>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</si>
  <si>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</si>
  <si>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</si>
  <si>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</si>
  <si>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</si>
  <si>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</si>
  <si>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</si>
  <si>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</si>
  <si>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</si>
  <si>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</si>
  <si>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</si>
  <si>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</si>
  <si>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</si>
  <si>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</si>
  <si>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</si>
  <si>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</si>
  <si>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</si>
  <si>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</si>
  <si>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</si>
  <si>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</si>
  <si>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</si>
  <si>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</si>
  <si>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</si>
  <si>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</si>
  <si>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</si>
  <si>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</si>
  <si>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</si>
  <si>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</si>
  <si>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</si>
  <si>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</si>
  <si>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</si>
  <si>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</si>
  <si>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</si>
  <si>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</si>
  <si>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</si>
  <si>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</si>
  <si>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</si>
  <si>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</si>
  <si>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</si>
  <si>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</si>
  <si>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</si>
  <si>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</si>
  <si>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</si>
  <si>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</si>
  <si>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</si>
  <si>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</si>
  <si>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</si>
  <si>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</si>
  <si>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</si>
  <si>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</si>
  <si>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</si>
  <si>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</si>
  <si>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</si>
  <si>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</si>
  <si>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</si>
  <si>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</si>
  <si>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</si>
  <si>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</si>
  <si>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</si>
  <si>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</si>
  <si>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</si>
  <si>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</si>
  <si>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</si>
  <si>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</si>
  <si>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</si>
  <si>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</si>
  <si>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</si>
  <si>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</si>
  <si>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</si>
  <si>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</si>
  <si>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</si>
  <si>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</si>
  <si>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</si>
  <si>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</si>
  <si>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</si>
  <si>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</si>
  <si>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</si>
  <si>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</si>
  <si>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</si>
  <si>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</si>
  <si>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</si>
  <si>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</si>
  <si>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</si>
  <si>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</si>
  <si>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</si>
  <si>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</si>
  <si>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</si>
  <si>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</si>
  <si>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</si>
  <si>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</si>
  <si>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</si>
  <si>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</si>
  <si>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</si>
  <si>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</si>
  <si>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</si>
  <si>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</si>
  <si>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</si>
  <si>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</si>
  <si>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</si>
  <si>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</si>
  <si>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</si>
  <si>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</si>
  <si>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</si>
  <si>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</si>
  <si>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</si>
  <si>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</si>
  <si>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</si>
  <si>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</si>
  <si>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</si>
  <si>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</si>
  <si>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</si>
  <si>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</si>
  <si>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</si>
  <si>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</si>
  <si>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</si>
  <si>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</si>
  <si>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</si>
  <si>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</si>
  <si>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</si>
  <si>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</si>
  <si>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</si>
  <si>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</si>
  <si>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</si>
  <si>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</si>
  <si>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</si>
  <si>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</si>
  <si>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</si>
  <si>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</si>
  <si>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</si>
  <si>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</si>
  <si>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</si>
  <si>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</si>
  <si>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</si>
  <si>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</si>
  <si>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</si>
  <si>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</si>
  <si>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</si>
  <si>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</si>
  <si>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</si>
  <si>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</si>
  <si>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</si>
  <si>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</si>
  <si>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</si>
  <si>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</si>
  <si>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</si>
  <si>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</si>
  <si>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</si>
  <si>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</si>
  <si>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</si>
  <si>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</si>
  <si>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</si>
  <si>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</si>
  <si>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</si>
  <si>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</si>
  <si>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</si>
  <si>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</si>
  <si>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</si>
  <si>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</si>
  <si>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</si>
  <si>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</si>
  <si>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</si>
  <si>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</si>
  <si>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</si>
  <si>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</si>
  <si>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</si>
  <si>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</si>
  <si>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</si>
  <si>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</si>
  <si>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</si>
  <si>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</si>
  <si>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</si>
  <si>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</si>
  <si>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</si>
  <si>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</si>
  <si>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</si>
  <si>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</si>
  <si>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</si>
  <si>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</si>
  <si>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</si>
  <si>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</si>
  <si>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</si>
  <si>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</si>
  <si>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</si>
  <si>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</si>
  <si>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</si>
  <si>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</si>
  <si>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</si>
  <si>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</si>
  <si>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</si>
  <si>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</si>
  <si>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</si>
  <si>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</si>
  <si>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</si>
  <si>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</si>
  <si>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</si>
  <si>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</si>
  <si>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</si>
  <si>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</si>
  <si>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</si>
  <si>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</si>
  <si>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</si>
  <si>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</si>
  <si>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</si>
  <si>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</si>
  <si>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</si>
  <si>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</si>
  <si>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</si>
  <si>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</si>
  <si>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</si>
  <si>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</si>
  <si>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</si>
  <si>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</si>
  <si>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</si>
  <si>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</si>
  <si>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</si>
  <si>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</si>
  <si>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</si>
  <si>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</si>
  <si>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</si>
  <si>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</si>
  <si>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</si>
  <si>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</si>
  <si>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</si>
  <si>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</si>
  <si>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</si>
  <si>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</si>
  <si>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</si>
  <si>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</si>
  <si>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</si>
  <si>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</si>
  <si>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</si>
  <si>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</si>
  <si>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</si>
  <si>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</si>
  <si>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</si>
  <si>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</si>
  <si>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</si>
  <si>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</si>
  <si>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</si>
  <si>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</si>
  <si>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</si>
  <si>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</si>
  <si>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</si>
  <si>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</si>
  <si>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</si>
  <si>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</si>
  <si>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</si>
  <si>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</si>
  <si>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</si>
  <si>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</si>
  <si>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</si>
  <si>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</si>
  <si>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</si>
  <si>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</si>
  <si>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</si>
  <si>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</si>
  <si>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</si>
  <si>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</si>
  <si>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</si>
  <si>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</si>
  <si>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</si>
  <si>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</si>
  <si>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</si>
  <si>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</si>
  <si>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</si>
  <si>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</si>
  <si>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</si>
  <si>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</si>
  <si>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</si>
  <si>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</si>
  <si>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</si>
  <si>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</si>
  <si>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</si>
  <si>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</si>
  <si>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</si>
  <si>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</si>
  <si>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</si>
  <si>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</si>
  <si>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</si>
  <si>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</si>
  <si>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</si>
  <si>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</si>
  <si>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</si>
  <si>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</si>
  <si>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</si>
  <si>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</si>
  <si>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</si>
  <si>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</si>
  <si>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</si>
  <si>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</si>
  <si>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</si>
  <si>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</si>
  <si>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</si>
  <si>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</si>
  <si>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</si>
  <si>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</si>
  <si>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</si>
  <si>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</si>
  <si>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</si>
  <si>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</si>
  <si>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</si>
  <si>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</si>
  <si>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</si>
  <si>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</si>
  <si>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</si>
  <si>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</si>
  <si>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</si>
  <si>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</si>
  <si>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</si>
  <si>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</si>
  <si>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</si>
  <si>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</si>
  <si>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</si>
  <si>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</si>
  <si>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</si>
  <si>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</si>
  <si>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</si>
  <si>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</si>
  <si>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</si>
  <si>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</si>
  <si>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</si>
  <si>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</si>
  <si>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</si>
  <si>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</si>
  <si>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</si>
  <si>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</si>
  <si>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</si>
  <si>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</si>
  <si>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</si>
  <si>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</si>
  <si>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</si>
  <si>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</si>
  <si>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</si>
  <si>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</si>
  <si>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</si>
  <si>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</si>
  <si>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</si>
  <si>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</si>
  <si>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</si>
  <si>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</si>
  <si>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</si>
  <si>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</si>
  <si>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</si>
  <si>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</si>
  <si>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</si>
  <si>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</si>
  <si>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</si>
  <si>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</si>
  <si>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</si>
  <si>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</si>
  <si>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</si>
  <si>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</si>
  <si>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</si>
  <si>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</si>
  <si>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</si>
  <si>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</si>
  <si>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</si>
  <si>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</si>
  <si>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</si>
  <si>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</si>
  <si>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</si>
  <si>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</si>
  <si>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</si>
  <si>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</si>
  <si>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</si>
  <si>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</si>
  <si>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</si>
  <si>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</si>
  <si>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</si>
  <si>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</si>
  <si>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</si>
  <si>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</si>
  <si>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</si>
  <si>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</si>
  <si>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</si>
  <si>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</si>
  <si>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</si>
  <si>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</si>
  <si>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</si>
  <si>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</si>
  <si>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</si>
  <si>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</si>
  <si>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</si>
  <si>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</si>
  <si>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</si>
  <si>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</si>
  <si>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</si>
  <si>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</si>
  <si>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</si>
  <si>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</si>
  <si>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</si>
  <si>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</si>
  <si>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</si>
  <si>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</si>
  <si>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</si>
  <si>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</si>
  <si>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</si>
  <si>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</si>
  <si>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</si>
  <si>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</si>
  <si>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</si>
  <si>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</si>
  <si>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</si>
  <si>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</si>
  <si>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</si>
  <si>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</si>
  <si>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</si>
  <si>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</si>
  <si>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</si>
  <si>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</si>
  <si>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</si>
  <si>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</si>
  <si>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</si>
  <si>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</si>
  <si>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</si>
  <si>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</si>
  <si>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</si>
  <si>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</si>
  <si>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</si>
  <si>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</si>
  <si>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</si>
  <si>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</si>
  <si>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</si>
  <si>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</si>
  <si>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</si>
  <si>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</si>
  <si>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</si>
  <si>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</si>
  <si>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</si>
  <si>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</si>
  <si>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</si>
  <si>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</si>
  <si>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</si>
  <si>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</si>
  <si>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</si>
  <si>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</si>
  <si>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</si>
  <si>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</si>
  <si>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</si>
  <si>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</si>
  <si>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</si>
  <si>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</si>
  <si>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</si>
  <si>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</si>
  <si>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</si>
  <si>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</si>
  <si>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</si>
  <si>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</si>
  <si>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</si>
  <si>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</si>
  <si>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</si>
  <si>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</si>
  <si>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</si>
  <si>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</si>
  <si>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</si>
  <si>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</si>
  <si>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</si>
  <si>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</si>
  <si>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</si>
  <si>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</si>
  <si>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</si>
  <si>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</si>
  <si>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</si>
  <si>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</si>
  <si>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</si>
  <si>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</si>
  <si>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</si>
  <si>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</si>
  <si>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</si>
  <si>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</si>
  <si>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</si>
  <si>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</si>
  <si>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</si>
  <si>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</si>
  <si>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</si>
  <si>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</si>
  <si>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</si>
  <si>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</si>
  <si>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</si>
  <si>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</si>
  <si>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</si>
  <si>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</si>
  <si>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</si>
  <si>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</si>
  <si>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</si>
  <si>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</si>
  <si>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</si>
  <si>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</si>
  <si>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</si>
  <si>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</si>
  <si>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</si>
  <si>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</si>
  <si>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</si>
  <si>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</si>
  <si>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</si>
  <si>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</si>
  <si>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</si>
  <si>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</si>
  <si>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</si>
  <si>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</si>
  <si>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</si>
  <si>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</si>
  <si>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</si>
  <si>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</si>
  <si>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</si>
  <si>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</si>
  <si>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</si>
  <si>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</si>
  <si>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</si>
  <si>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</si>
  <si>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</si>
  <si>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</si>
  <si>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</si>
  <si>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</si>
  <si>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</si>
  <si>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</si>
  <si>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</si>
  <si>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</si>
  <si>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</si>
  <si>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</si>
  <si>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</si>
  <si>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</si>
  <si>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</si>
  <si>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</si>
  <si>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</si>
  <si>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</si>
  <si>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</si>
  <si>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</si>
  <si>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</si>
  <si>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</si>
  <si>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</si>
  <si>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</si>
  <si>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</si>
  <si>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</si>
  <si>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</si>
  <si>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</si>
  <si>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</si>
  <si>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</si>
  <si>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</si>
  <si>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</si>
  <si>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</si>
  <si>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</si>
  <si>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</si>
  <si>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</si>
  <si>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</si>
  <si>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</si>
  <si>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</si>
  <si>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</si>
  <si>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</si>
  <si>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</si>
  <si>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</si>
  <si>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</si>
  <si>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</si>
  <si>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</si>
  <si>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</si>
  <si>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</si>
  <si>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</si>
  <si>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</si>
  <si>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</si>
  <si>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</si>
  <si>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</si>
  <si>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</si>
  <si>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</si>
  <si>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</si>
  <si>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</si>
  <si>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</si>
  <si>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</si>
  <si>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</si>
  <si>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</si>
  <si>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</si>
  <si>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</si>
  <si>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</si>
  <si>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</si>
  <si>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</si>
  <si>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</si>
  <si>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</si>
  <si>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</si>
  <si>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</si>
  <si>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</si>
  <si>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</si>
  <si>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</si>
  <si>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</si>
  <si>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</si>
  <si>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</si>
  <si>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</si>
  <si>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</si>
  <si>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</si>
  <si>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</si>
  <si>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</si>
  <si>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</si>
  <si>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</si>
  <si>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</si>
  <si>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</si>
  <si>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</si>
  <si>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</si>
  <si>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</si>
  <si>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</si>
  <si>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</si>
  <si>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</si>
  <si>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</si>
  <si>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</si>
  <si>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</si>
  <si>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</si>
  <si>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</si>
  <si>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</si>
  <si>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</si>
  <si>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</si>
  <si>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</si>
  <si>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</si>
  <si>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</si>
  <si>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</si>
  <si>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</si>
  <si>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</si>
  <si>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</si>
  <si>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</si>
  <si>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</si>
  <si>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</si>
  <si>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</si>
  <si>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</si>
  <si>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</si>
  <si>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</si>
  <si>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</si>
  <si>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</si>
  <si>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</si>
  <si>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</si>
  <si>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</si>
  <si>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</si>
  <si>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</si>
  <si>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</si>
  <si>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</si>
  <si>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</si>
  <si>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</si>
  <si>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</si>
  <si>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</si>
  <si>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</si>
  <si>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</si>
  <si>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</si>
  <si>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</si>
  <si>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</si>
  <si>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</si>
  <si>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</si>
  <si>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</si>
  <si>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</si>
  <si>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</si>
  <si>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</si>
  <si>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</si>
  <si>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</si>
  <si>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</si>
  <si>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</si>
  <si>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Row Labels</t>
  </si>
  <si>
    <t>Grand Total</t>
  </si>
  <si>
    <t>Count of outcome</t>
  </si>
  <si>
    <t>Column Labels</t>
  </si>
  <si>
    <t>(All)</t>
  </si>
  <si>
    <t>(blank)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</si>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</sst>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409]d\-mmm\-yyyy;@"/>
    <numFmt numFmtId="165" formatCode="[$-409]mmmm\ d\,\ yyyy;@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2" fontId="0" fillId="0" borderId="0" xfId="0" applyNumberForma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pivotSource>
    <c:name>[CrowdfundingBook.xlsx]Sheet1!PivotTable1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overlap val="100"/>
        <c:axId val="150285312"/>
        <c:axId val="150287872"/>
      </c:barChart>
      <c:catAx>
        <c:axId val="150285312"/>
        <c:scaling>
          <c:orientation val="minMax"/>
        </c:scaling>
        <c:axPos val="b"/>
        <c:tickLblPos val="nextTo"/>
        <c:crossAx val="150287872"/>
        <c:crosses val="autoZero"/>
        <c:auto val="1"/>
        <c:lblAlgn val="ctr"/>
        <c:lblOffset val="100"/>
      </c:catAx>
      <c:valAx>
        <c:axId val="150287872"/>
        <c:scaling>
          <c:orientation val="minMax"/>
        </c:scaling>
        <c:axPos val="l"/>
        <c:majorGridlines/>
        <c:numFmt formatCode="General" sourceLinked="1"/>
        <c:tickLblPos val="nextTo"/>
        <c:crossAx val="150285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pivotSource>
    <c:name>[CrowdfundingBook.xlsx]Sheet2!PivotTable2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</c:ser>
        <c:overlap val="100"/>
        <c:axId val="179557504"/>
        <c:axId val="179559040"/>
      </c:barChart>
      <c:catAx>
        <c:axId val="179557504"/>
        <c:scaling>
          <c:orientation val="minMax"/>
        </c:scaling>
        <c:axPos val="b"/>
        <c:tickLblPos val="nextTo"/>
        <c:crossAx val="179559040"/>
        <c:crosses val="autoZero"/>
        <c:auto val="1"/>
        <c:lblAlgn val="ctr"/>
        <c:lblOffset val="100"/>
      </c:catAx>
      <c:valAx>
        <c:axId val="179559040"/>
        <c:scaling>
          <c:orientation val="minMax"/>
        </c:scaling>
        <c:axPos val="l"/>
        <c:majorGridlines/>
        <c:numFmt formatCode="General" sourceLinked="1"/>
        <c:tickLblPos val="nextTo"/>
        <c:crossAx val="179557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pivotSource>
    <c:name>[CrowdfundingBook.xlsx]Sheet3!PivotTable3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</c:ser>
        <c:marker val="1"/>
        <c:axId val="184191232"/>
        <c:axId val="207631488"/>
      </c:lineChart>
      <c:catAx>
        <c:axId val="184191232"/>
        <c:scaling>
          <c:orientation val="minMax"/>
        </c:scaling>
        <c:axPos val="b"/>
        <c:tickLblPos val="nextTo"/>
        <c:crossAx val="207631488"/>
        <c:crosses val="autoZero"/>
        <c:auto val="1"/>
        <c:lblAlgn val="ctr"/>
        <c:lblOffset val="100"/>
      </c:catAx>
      <c:valAx>
        <c:axId val="207631488"/>
        <c:scaling>
          <c:orientation val="minMax"/>
        </c:scaling>
        <c:axPos val="l"/>
        <c:majorGridlines/>
        <c:numFmt formatCode="General" sourceLinked="1"/>
        <c:tickLblPos val="nextTo"/>
        <c:crossAx val="18419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Outcomes Based on Goal 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</c:ser>
        <c:marker val="1"/>
        <c:axId val="212471808"/>
        <c:axId val="212474880"/>
      </c:lineChart>
      <c:catAx>
        <c:axId val="212471808"/>
        <c:scaling>
          <c:orientation val="minMax"/>
        </c:scaling>
        <c:axPos val="b"/>
        <c:tickLblPos val="nextTo"/>
        <c:crossAx val="212474880"/>
        <c:crosses val="autoZero"/>
        <c:auto val="1"/>
        <c:lblAlgn val="ctr"/>
        <c:lblOffset val="100"/>
      </c:catAx>
      <c:valAx>
        <c:axId val="212474880"/>
        <c:scaling>
          <c:orientation val="minMax"/>
        </c:scaling>
        <c:axPos val="l"/>
        <c:majorGridlines/>
        <c:numFmt formatCode="0%" sourceLinked="1"/>
        <c:tickLblPos val="nextTo"/>
        <c:crossAx val="212471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66675</xdr:rowOff>
    </xdr:from>
    <xdr:to>
      <xdr:col>13</xdr:col>
      <xdr:colOff>266700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114300</xdr:rowOff>
    </xdr:from>
    <xdr:to>
      <xdr:col>10</xdr:col>
      <xdr:colOff>276225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</xdr:row>
      <xdr:rowOff>0</xdr:rowOff>
    </xdr:from>
    <xdr:to>
      <xdr:col>9</xdr:col>
      <xdr:colOff>1152525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664369</xdr:colOff>
      <xdr:row>0</xdr:row>
      <xdr:rowOff>452436</xdr:rowOff>
    </xdr:from>
    <xdr:to>
      <xdr:col>21</xdr:col>
      <xdr:colOff>595312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162.819271759261" createdVersion="3" refreshedVersion="3" minRefreshableVersion="3" recordCount="1000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162.822019675928" createdVersion="3" refreshedVersion="3" minRefreshableVersion="3" recordCount="1001">
  <cacheSource type="worksheet">
    <worksheetSource ref="A1:Q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novo" refreshedDate="45162.847824537035" createdVersion="3" refreshedVersion="3" minRefreshableVersion="3" recordCount="1000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s v="food trucks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n v="1408597200"/>
    <b v="0"/>
    <b v="1"/>
    <x v="1"/>
    <s v="rock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n v="1384840800"/>
    <b v="0"/>
    <b v="0"/>
    <x v="2"/>
    <s v="web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b v="0"/>
    <b v="0"/>
    <x v="1"/>
    <s v="rock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b v="0"/>
    <b v="0"/>
    <x v="3"/>
    <s v="plays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n v="1347080400"/>
    <b v="0"/>
    <b v="0"/>
    <x v="3"/>
    <s v="plays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n v="1505365200"/>
    <b v="0"/>
    <b v="0"/>
    <x v="4"/>
    <s v="documentary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n v="1439614800"/>
    <b v="0"/>
    <b v="0"/>
    <x v="3"/>
    <s v="plays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x v="3"/>
    <s v="plays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b v="0"/>
    <b v="0"/>
    <x v="1"/>
    <s v="electric music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n v="1285909200"/>
    <b v="0"/>
    <b v="0"/>
    <x v="4"/>
    <s v="drama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b v="0"/>
    <b v="1"/>
    <x v="3"/>
    <s v="plays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b v="0"/>
    <b v="0"/>
    <x v="4"/>
    <s v="drama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n v="1466658000"/>
    <b v="0"/>
    <b v="0"/>
    <x v="1"/>
    <s v="indie rock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b v="0"/>
    <b v="0"/>
    <x v="1"/>
    <s v="indie rock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b v="0"/>
    <b v="0"/>
    <x v="2"/>
    <s v="wearables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n v="1392271200"/>
    <b v="0"/>
    <b v="0"/>
    <x v="5"/>
    <s v="nonfiction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n v="1294898400"/>
    <b v="0"/>
    <b v="0"/>
    <x v="4"/>
    <s v="animation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x v="3"/>
    <s v="plays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b v="0"/>
    <b v="1"/>
    <x v="3"/>
    <s v="plays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n v="1406523600"/>
    <b v="0"/>
    <b v="0"/>
    <x v="4"/>
    <s v="drama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b v="0"/>
    <b v="0"/>
    <x v="3"/>
    <s v="plays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n v="1524027600"/>
    <b v="0"/>
    <b v="0"/>
    <x v="3"/>
    <s v="plays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n v="1554699600"/>
    <b v="0"/>
    <b v="0"/>
    <x v="4"/>
    <s v="documentary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n v="1403499600"/>
    <b v="0"/>
    <b v="0"/>
    <x v="2"/>
    <s v="wearables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n v="1307422800"/>
    <b v="0"/>
    <b v="1"/>
    <x v="6"/>
    <s v="video games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x v="3"/>
    <s v="plays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x v="1"/>
    <s v="rock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n v="1267682400"/>
    <b v="0"/>
    <b v="1"/>
    <x v="3"/>
    <s v="plays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n v="1535518800"/>
    <b v="0"/>
    <b v="0"/>
    <x v="4"/>
    <s v="shorts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n v="1559106000"/>
    <b v="0"/>
    <b v="0"/>
    <x v="4"/>
    <s v="animation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n v="1454392800"/>
    <b v="0"/>
    <b v="0"/>
    <x v="6"/>
    <s v="video games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n v="1517896800"/>
    <b v="0"/>
    <b v="0"/>
    <x v="4"/>
    <s v="documentary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n v="1415685600"/>
    <b v="0"/>
    <b v="0"/>
    <x v="3"/>
    <s v="plays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n v="1490677200"/>
    <b v="0"/>
    <b v="0"/>
    <x v="4"/>
    <s v="documentary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n v="1551506400"/>
    <b v="0"/>
    <b v="1"/>
    <x v="4"/>
    <s v="drama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n v="1300856400"/>
    <b v="0"/>
    <b v="0"/>
    <x v="3"/>
    <s v="plays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n v="1573192800"/>
    <b v="0"/>
    <b v="1"/>
    <x v="5"/>
    <s v="fiction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n v="1287810000"/>
    <b v="0"/>
    <b v="0"/>
    <x v="7"/>
    <s v="photography books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n v="1362978000"/>
    <b v="0"/>
    <b v="0"/>
    <x v="3"/>
    <s v="plays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n v="1277355600"/>
    <b v="0"/>
    <b v="1"/>
    <x v="2"/>
    <s v="wearables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n v="1348981200"/>
    <b v="0"/>
    <b v="1"/>
    <x v="1"/>
    <s v="rock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n v="1310533200"/>
    <b v="0"/>
    <b v="0"/>
    <x v="0"/>
    <s v="food trucks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n v="1407560400"/>
    <b v="0"/>
    <b v="0"/>
    <x v="5"/>
    <s v="radio &amp; podcasts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n v="1552885200"/>
    <b v="0"/>
    <b v="0"/>
    <x v="5"/>
    <s v="fiction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b v="0"/>
    <b v="1"/>
    <x v="3"/>
    <s v="plays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n v="1280552400"/>
    <b v="0"/>
    <b v="0"/>
    <x v="1"/>
    <s v="rock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n v="1398661200"/>
    <b v="0"/>
    <b v="0"/>
    <x v="3"/>
    <s v="plays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n v="1436245200"/>
    <b v="0"/>
    <b v="0"/>
    <x v="3"/>
    <s v="plays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n v="1575439200"/>
    <b v="0"/>
    <b v="0"/>
    <x v="1"/>
    <s v="rock"/>
  </r>
  <r>
    <n v="50"/>
    <s v="Jones, Taylor and Moore"/>
    <s v="Down-sized system-worthy secured line"/>
    <n v="100"/>
    <n v="2"/>
    <n v="0.02"/>
    <x v="0"/>
    <n v="2"/>
    <n v="1"/>
    <x v="6"/>
    <s v="EUR"/>
    <n v="1375333200"/>
    <n v="1377752400"/>
    <b v="0"/>
    <b v="0"/>
    <x v="1"/>
    <s v="metal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n v="1334206800"/>
    <b v="0"/>
    <b v="1"/>
    <x v="2"/>
    <s v="wearables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b v="0"/>
    <b v="0"/>
    <x v="3"/>
    <s v="plays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n v="1403931600"/>
    <b v="0"/>
    <b v="0"/>
    <x v="4"/>
    <s v="drama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b v="0"/>
    <b v="0"/>
    <x v="2"/>
    <s v="wearables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n v="1533358800"/>
    <b v="0"/>
    <b v="0"/>
    <x v="1"/>
    <s v="jazz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n v="1421474400"/>
    <b v="0"/>
    <b v="0"/>
    <x v="2"/>
    <s v="wearables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n v="1505278800"/>
    <b v="0"/>
    <b v="0"/>
    <x v="6"/>
    <s v="video games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n v="1443934800"/>
    <b v="0"/>
    <b v="0"/>
    <x v="3"/>
    <s v="plays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n v="1498539600"/>
    <b v="0"/>
    <b v="1"/>
    <x v="3"/>
    <s v="plays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n v="1342760400"/>
    <b v="0"/>
    <b v="0"/>
    <x v="3"/>
    <s v="plays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x v="3"/>
    <s v="plays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n v="1433566800"/>
    <b v="0"/>
    <b v="0"/>
    <x v="2"/>
    <s v="web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x v="3"/>
    <s v="plays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b v="0"/>
    <b v="1"/>
    <x v="2"/>
    <s v="web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n v="1296712800"/>
    <b v="0"/>
    <b v="0"/>
    <x v="3"/>
    <s v="plays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b v="0"/>
    <b v="1"/>
    <x v="3"/>
    <s v="plays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n v="1264831200"/>
    <b v="0"/>
    <b v="1"/>
    <x v="2"/>
    <s v="wearables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n v="1505192400"/>
    <b v="0"/>
    <b v="1"/>
    <x v="3"/>
    <s v="plays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x v="3"/>
    <s v="plays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n v="1292911200"/>
    <b v="0"/>
    <b v="1"/>
    <x v="3"/>
    <s v="plays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n v="1575439200"/>
    <b v="0"/>
    <b v="0"/>
    <x v="3"/>
    <s v="plays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n v="1438837200"/>
    <b v="0"/>
    <b v="0"/>
    <x v="4"/>
    <s v="animation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n v="1480485600"/>
    <b v="0"/>
    <b v="0"/>
    <x v="1"/>
    <s v="jazz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n v="1459141200"/>
    <b v="0"/>
    <b v="0"/>
    <x v="1"/>
    <s v="metal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n v="1532322000"/>
    <b v="0"/>
    <b v="0"/>
    <x v="7"/>
    <s v="photography books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b v="1"/>
    <b v="1"/>
    <x v="3"/>
    <s v="plays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b v="0"/>
    <b v="1"/>
    <x v="4"/>
    <s v="animation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n v="1523941200"/>
    <b v="0"/>
    <b v="0"/>
    <x v="5"/>
    <s v="translations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b v="0"/>
    <b v="0"/>
    <x v="3"/>
    <s v="plays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n v="1506574800"/>
    <b v="0"/>
    <b v="0"/>
    <x v="6"/>
    <s v="video games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n v="1513576800"/>
    <b v="0"/>
    <b v="0"/>
    <x v="1"/>
    <s v="rock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n v="1548309600"/>
    <b v="0"/>
    <b v="1"/>
    <x v="6"/>
    <s v="video games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b v="0"/>
    <b v="0"/>
    <x v="1"/>
    <s v="electric music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n v="1344315600"/>
    <b v="0"/>
    <b v="0"/>
    <x v="2"/>
    <s v="wearables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n v="1316408400"/>
    <b v="0"/>
    <b v="0"/>
    <x v="1"/>
    <s v="indie rock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n v="1431838800"/>
    <b v="1"/>
    <b v="0"/>
    <x v="3"/>
    <s v="plays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n v="1300510800"/>
    <b v="0"/>
    <b v="1"/>
    <x v="1"/>
    <s v="rock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n v="1431061200"/>
    <b v="0"/>
    <b v="0"/>
    <x v="5"/>
    <s v="translations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n v="1271480400"/>
    <b v="0"/>
    <b v="0"/>
    <x v="3"/>
    <s v="plays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b v="0"/>
    <b v="1"/>
    <x v="3"/>
    <s v="plays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n v="1472878800"/>
    <b v="0"/>
    <b v="0"/>
    <x v="5"/>
    <s v="translations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n v="1277355600"/>
    <b v="0"/>
    <b v="1"/>
    <x v="6"/>
    <s v="video games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x v="3"/>
    <s v="plays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n v="1555563600"/>
    <b v="0"/>
    <b v="0"/>
    <x v="2"/>
    <s v="web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n v="1571634000"/>
    <b v="0"/>
    <b v="0"/>
    <x v="4"/>
    <s v="documentary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n v="1300856400"/>
    <b v="0"/>
    <b v="0"/>
    <x v="3"/>
    <s v="plays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n v="1439874000"/>
    <b v="0"/>
    <b v="0"/>
    <x v="0"/>
    <s v="food trucks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n v="1438318800"/>
    <b v="0"/>
    <b v="0"/>
    <x v="6"/>
    <s v="video games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n v="1419400800"/>
    <b v="0"/>
    <b v="0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s v="plays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n v="1425103200"/>
    <b v="0"/>
    <b v="1"/>
    <x v="1"/>
    <s v="electric music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n v="1526878800"/>
    <b v="0"/>
    <b v="1"/>
    <x v="2"/>
    <s v="wearables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n v="1288674000"/>
    <b v="0"/>
    <b v="0"/>
    <x v="1"/>
    <s v="electric music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n v="1495602000"/>
    <b v="0"/>
    <b v="0"/>
    <x v="1"/>
    <s v="indie rock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n v="1366434000"/>
    <b v="0"/>
    <b v="0"/>
    <x v="2"/>
    <s v="web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n v="1568350800"/>
    <b v="0"/>
    <b v="0"/>
    <x v="3"/>
    <s v="plays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n v="1525928400"/>
    <b v="0"/>
    <b v="1"/>
    <x v="3"/>
    <s v="plays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n v="1336885200"/>
    <b v="0"/>
    <b v="0"/>
    <x v="4"/>
    <s v="documentary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b v="0"/>
    <b v="0"/>
    <x v="4"/>
    <s v="television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b v="0"/>
    <b v="0"/>
    <x v="0"/>
    <s v="food trucks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n v="1348808400"/>
    <b v="0"/>
    <b v="0"/>
    <x v="5"/>
    <s v="radio &amp; podcasts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n v="1410152400"/>
    <b v="0"/>
    <b v="0"/>
    <x v="2"/>
    <s v="web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n v="1505797200"/>
    <b v="0"/>
    <b v="0"/>
    <x v="0"/>
    <s v="food trucks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n v="1554872400"/>
    <b v="0"/>
    <b v="1"/>
    <x v="2"/>
    <s v="wearables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n v="1513922400"/>
    <b v="0"/>
    <b v="0"/>
    <x v="5"/>
    <s v="fiction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b v="0"/>
    <b v="0"/>
    <x v="3"/>
    <s v="plays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n v="1317186000"/>
    <b v="0"/>
    <b v="0"/>
    <x v="4"/>
    <s v="television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n v="1391234400"/>
    <b v="0"/>
    <b v="0"/>
    <x v="7"/>
    <s v="photography books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n v="1404363600"/>
    <b v="0"/>
    <b v="1"/>
    <x v="4"/>
    <s v="documentary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n v="1429592400"/>
    <b v="0"/>
    <b v="1"/>
    <x v="6"/>
    <s v="mobile games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n v="1413608400"/>
    <b v="0"/>
    <b v="0"/>
    <x v="6"/>
    <s v="video games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b v="0"/>
    <b v="0"/>
    <x v="5"/>
    <s v="fiction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x v="3"/>
    <s v="plays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n v="1562302800"/>
    <b v="0"/>
    <b v="0"/>
    <x v="7"/>
    <s v="photography books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n v="1537678800"/>
    <b v="0"/>
    <b v="0"/>
    <x v="3"/>
    <s v="plays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b v="0"/>
    <b v="1"/>
    <x v="3"/>
    <s v="plays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x v="3"/>
    <s v="plays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x v="1"/>
    <s v="rock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x v="0"/>
    <s v="food trucks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n v="1320991200"/>
    <b v="0"/>
    <b v="0"/>
    <x v="4"/>
    <s v="drama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n v="1386828000"/>
    <b v="0"/>
    <b v="0"/>
    <x v="2"/>
    <s v="web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n v="1517119200"/>
    <b v="0"/>
    <b v="1"/>
    <x v="3"/>
    <s v="plays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n v="1315026000"/>
    <b v="0"/>
    <b v="0"/>
    <x v="1"/>
    <s v="world music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n v="1312693200"/>
    <b v="0"/>
    <b v="1"/>
    <x v="4"/>
    <s v="documentary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b v="0"/>
    <b v="1"/>
    <x v="3"/>
    <s v="plays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x v="4"/>
    <s v="drama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n v="1286859600"/>
    <b v="0"/>
    <b v="0"/>
    <x v="5"/>
    <s v="nonfiction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b v="0"/>
    <b v="0"/>
    <x v="6"/>
    <s v="mobile games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b v="0"/>
    <b v="1"/>
    <x v="2"/>
    <s v="wearables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n v="1519970400"/>
    <b v="0"/>
    <b v="0"/>
    <x v="4"/>
    <s v="documentary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n v="1434603600"/>
    <b v="0"/>
    <b v="0"/>
    <x v="2"/>
    <s v="web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n v="1337230800"/>
    <b v="0"/>
    <b v="0"/>
    <x v="2"/>
    <s v="web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n v="1279429200"/>
    <b v="0"/>
    <b v="0"/>
    <x v="1"/>
    <s v="indie rock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n v="1561438800"/>
    <b v="0"/>
    <b v="0"/>
    <x v="3"/>
    <s v="plays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n v="1410498000"/>
    <b v="0"/>
    <b v="0"/>
    <x v="2"/>
    <s v="wearables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x v="3"/>
    <s v="plays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n v="1466312400"/>
    <b v="0"/>
    <b v="1"/>
    <x v="3"/>
    <s v="plays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n v="1501736400"/>
    <b v="0"/>
    <b v="0"/>
    <x v="2"/>
    <s v="wearables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n v="1361512800"/>
    <b v="0"/>
    <b v="0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s v="rock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b v="0"/>
    <b v="0"/>
    <x v="1"/>
    <s v="electric music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n v="1487916000"/>
    <b v="0"/>
    <b v="0"/>
    <x v="1"/>
    <s v="indie rock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b v="0"/>
    <b v="0"/>
    <x v="3"/>
    <s v="plays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b v="0"/>
    <b v="1"/>
    <x v="1"/>
    <s v="indie rock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b v="0"/>
    <b v="0"/>
    <x v="3"/>
    <s v="plays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x v="1"/>
    <s v="rock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n v="1389420000"/>
    <b v="0"/>
    <b v="0"/>
    <x v="7"/>
    <s v="photography books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n v="1449640800"/>
    <b v="0"/>
    <b v="0"/>
    <x v="1"/>
    <s v="rock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n v="1555218000"/>
    <b v="0"/>
    <b v="1"/>
    <x v="3"/>
    <s v="plays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n v="1557723600"/>
    <b v="0"/>
    <b v="0"/>
    <x v="2"/>
    <s v="wearables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b v="0"/>
    <b v="1"/>
    <x v="2"/>
    <s v="web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n v="1546840800"/>
    <b v="0"/>
    <b v="0"/>
    <x v="1"/>
    <s v="rock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n v="1512712800"/>
    <b v="0"/>
    <b v="1"/>
    <x v="7"/>
    <s v="photography books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n v="1507525200"/>
    <b v="0"/>
    <b v="0"/>
    <x v="3"/>
    <s v="plays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n v="1504328400"/>
    <b v="0"/>
    <b v="0"/>
    <x v="2"/>
    <s v="web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n v="1293343200"/>
    <b v="0"/>
    <b v="0"/>
    <x v="7"/>
    <s v="photography books"/>
  </r>
  <r>
    <n v="167"/>
    <s v="Cruz-Ward"/>
    <s v="Robust content-based emulation"/>
    <n v="2600"/>
    <n v="10804"/>
    <n v="4.155384615384615"/>
    <x v="1"/>
    <n v="74"/>
    <n v="146"/>
    <x v="2"/>
    <s v="AUD"/>
    <n v="1370840400"/>
    <n v="1371704400"/>
    <b v="0"/>
    <b v="0"/>
    <x v="3"/>
    <s v="plays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n v="1552798800"/>
    <b v="0"/>
    <b v="1"/>
    <x v="1"/>
    <s v="indie rock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n v="1342328400"/>
    <b v="0"/>
    <b v="1"/>
    <x v="4"/>
    <s v="shorts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b v="0"/>
    <b v="0"/>
    <x v="1"/>
    <s v="indie rock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x v="5"/>
    <s v="translations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b v="0"/>
    <b v="1"/>
    <x v="4"/>
    <s v="documentary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n v="1369371600"/>
    <b v="0"/>
    <b v="0"/>
    <x v="3"/>
    <s v="plays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n v="1444107600"/>
    <b v="0"/>
    <b v="1"/>
    <x v="2"/>
    <s v="wearables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b v="0"/>
    <b v="0"/>
    <x v="3"/>
    <s v="plays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b v="0"/>
    <b v="0"/>
    <x v="3"/>
    <s v="plays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n v="1291960800"/>
    <b v="0"/>
    <b v="0"/>
    <x v="3"/>
    <s v="plays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b v="0"/>
    <b v="0"/>
    <x v="0"/>
    <s v="food trucks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n v="1363582800"/>
    <b v="0"/>
    <b v="1"/>
    <x v="3"/>
    <s v="plays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n v="1269666000"/>
    <b v="0"/>
    <b v="0"/>
    <x v="2"/>
    <s v="wearables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b v="0"/>
    <b v="0"/>
    <x v="2"/>
    <s v="web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n v="1561957200"/>
    <b v="0"/>
    <b v="0"/>
    <x v="3"/>
    <s v="plays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x v="1"/>
    <s v="rock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n v="1556946000"/>
    <b v="0"/>
    <b v="0"/>
    <x v="3"/>
    <s v="plays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b v="0"/>
    <b v="0"/>
    <x v="4"/>
    <s v="television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b v="0"/>
    <b v="0"/>
    <x v="3"/>
    <s v="plays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n v="1364014800"/>
    <b v="0"/>
    <b v="1"/>
    <x v="4"/>
    <s v="shorts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n v="1417586400"/>
    <b v="0"/>
    <b v="0"/>
    <x v="3"/>
    <s v="plays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x v="3"/>
    <s v="plays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b v="0"/>
    <b v="1"/>
    <x v="3"/>
    <s v="plays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n v="1552626000"/>
    <b v="0"/>
    <b v="0"/>
    <x v="3"/>
    <s v="plays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b v="0"/>
    <b v="0"/>
    <x v="1"/>
    <s v="rock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b v="1"/>
    <b v="0"/>
    <x v="1"/>
    <s v="indie rock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n v="1443589200"/>
    <b v="0"/>
    <b v="0"/>
    <x v="1"/>
    <s v="metal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n v="1533445200"/>
    <b v="0"/>
    <b v="0"/>
    <x v="1"/>
    <s v="electric music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n v="1474520400"/>
    <b v="0"/>
    <b v="0"/>
    <x v="2"/>
    <s v="wearables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n v="1499403600"/>
    <b v="0"/>
    <b v="0"/>
    <x v="4"/>
    <s v="drama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b v="0"/>
    <b v="0"/>
    <x v="1"/>
    <s v="electric music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b v="0"/>
    <b v="0"/>
    <x v="1"/>
    <s v="rock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x v="3"/>
    <s v="plays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n v="1407819600"/>
    <b v="0"/>
    <b v="0"/>
    <x v="2"/>
    <s v="web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x v="0"/>
    <s v="food trucks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n v="1484805600"/>
    <b v="0"/>
    <b v="0"/>
    <x v="3"/>
    <s v="plays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b v="0"/>
    <b v="0"/>
    <x v="1"/>
    <s v="jazz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n v="1540789200"/>
    <b v="1"/>
    <b v="0"/>
    <x v="3"/>
    <s v="plays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x v="5"/>
    <s v="fiction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n v="1537160400"/>
    <b v="0"/>
    <b v="1"/>
    <x v="1"/>
    <s v="rock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n v="1512280800"/>
    <b v="0"/>
    <b v="0"/>
    <x v="4"/>
    <s v="documentary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x v="4"/>
    <s v="documentary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n v="1490850000"/>
    <b v="0"/>
    <b v="0"/>
    <x v="4"/>
    <s v="science fiction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b v="0"/>
    <b v="0"/>
    <x v="3"/>
    <s v="plays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n v="1580364000"/>
    <b v="0"/>
    <b v="0"/>
    <x v="3"/>
    <s v="plays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n v="1289714400"/>
    <b v="0"/>
    <b v="1"/>
    <x v="1"/>
    <s v="indie rock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n v="1282712400"/>
    <b v="0"/>
    <b v="0"/>
    <x v="1"/>
    <s v="rock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b v="0"/>
    <b v="0"/>
    <x v="3"/>
    <s v="plays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n v="1322114400"/>
    <b v="0"/>
    <b v="0"/>
    <x v="3"/>
    <s v="plays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b v="0"/>
    <b v="0"/>
    <x v="4"/>
    <s v="science fiction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n v="1323928800"/>
    <b v="0"/>
    <b v="1"/>
    <x v="4"/>
    <s v="shorts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n v="1346130000"/>
    <b v="0"/>
    <b v="0"/>
    <x v="4"/>
    <s v="animation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b v="1"/>
    <b v="0"/>
    <x v="3"/>
    <s v="plays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b v="1"/>
    <b v="0"/>
    <x v="0"/>
    <s v="food trucks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n v="1412312400"/>
    <b v="0"/>
    <b v="0"/>
    <x v="7"/>
    <s v="photography books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b v="0"/>
    <b v="0"/>
    <x v="3"/>
    <s v="plays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n v="1415426400"/>
    <b v="0"/>
    <b v="0"/>
    <x v="4"/>
    <s v="science fiction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n v="1399093200"/>
    <b v="1"/>
    <b v="0"/>
    <x v="1"/>
    <s v="rock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n v="1273899600"/>
    <b v="0"/>
    <b v="0"/>
    <x v="7"/>
    <s v="photography books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n v="1432184400"/>
    <b v="0"/>
    <b v="0"/>
    <x v="6"/>
    <s v="mobile games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n v="1474779600"/>
    <b v="0"/>
    <b v="0"/>
    <x v="4"/>
    <s v="animation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n v="1500440400"/>
    <b v="0"/>
    <b v="1"/>
    <x v="6"/>
    <s v="mobile games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n v="1575612000"/>
    <b v="0"/>
    <b v="0"/>
    <x v="6"/>
    <s v="video games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x v="3"/>
    <s v="plays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n v="1469509200"/>
    <b v="0"/>
    <b v="0"/>
    <x v="3"/>
    <s v="plays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n v="1309237200"/>
    <b v="0"/>
    <b v="0"/>
    <x v="4"/>
    <s v="animation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n v="1503982800"/>
    <b v="0"/>
    <b v="1"/>
    <x v="6"/>
    <s v="video games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b v="0"/>
    <b v="0"/>
    <x v="4"/>
    <s v="animation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n v="1562043600"/>
    <b v="0"/>
    <b v="1"/>
    <x v="1"/>
    <s v="rock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n v="1398574800"/>
    <b v="0"/>
    <b v="0"/>
    <x v="4"/>
    <s v="animation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n v="1515391200"/>
    <b v="0"/>
    <b v="1"/>
    <x v="3"/>
    <s v="plays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b v="0"/>
    <b v="0"/>
    <x v="2"/>
    <s v="wearables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n v="1281157200"/>
    <b v="0"/>
    <b v="0"/>
    <x v="3"/>
    <s v="plays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n v="1398229200"/>
    <b v="0"/>
    <b v="1"/>
    <x v="5"/>
    <s v="nonfiction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n v="1495256400"/>
    <b v="0"/>
    <b v="1"/>
    <x v="1"/>
    <s v="rock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n v="1520402400"/>
    <b v="0"/>
    <b v="0"/>
    <x v="3"/>
    <s v="plays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n v="1409806800"/>
    <b v="0"/>
    <b v="0"/>
    <x v="3"/>
    <s v="plays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n v="1396933200"/>
    <b v="0"/>
    <b v="0"/>
    <x v="3"/>
    <s v="plays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n v="1376024400"/>
    <b v="0"/>
    <b v="0"/>
    <x v="2"/>
    <s v="web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n v="1483682400"/>
    <b v="0"/>
    <b v="1"/>
    <x v="5"/>
    <s v="fiction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n v="1420437600"/>
    <b v="0"/>
    <b v="0"/>
    <x v="6"/>
    <s v="mobile games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n v="1420783200"/>
    <b v="0"/>
    <b v="0"/>
    <x v="5"/>
    <s v="translations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b v="0"/>
    <b v="0"/>
    <x v="1"/>
    <s v="rock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b v="0"/>
    <b v="0"/>
    <x v="3"/>
    <s v="plays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n v="1383109200"/>
    <b v="0"/>
    <b v="0"/>
    <x v="3"/>
    <s v="plays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x v="4"/>
    <s v="drama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n v="1487829600"/>
    <b v="0"/>
    <b v="0"/>
    <x v="5"/>
    <s v="nonfiction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n v="1298268000"/>
    <b v="0"/>
    <b v="1"/>
    <x v="1"/>
    <s v="rock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n v="1456812000"/>
    <b v="0"/>
    <b v="0"/>
    <x v="1"/>
    <s v="rock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n v="1363669200"/>
    <b v="0"/>
    <b v="0"/>
    <x v="3"/>
    <s v="plays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n v="1482904800"/>
    <b v="0"/>
    <b v="1"/>
    <x v="3"/>
    <s v="plays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n v="1356588000"/>
    <b v="1"/>
    <b v="0"/>
    <x v="7"/>
    <s v="photography books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n v="1349845200"/>
    <b v="0"/>
    <b v="0"/>
    <x v="1"/>
    <s v="rock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b v="0"/>
    <b v="1"/>
    <x v="1"/>
    <s v="rock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n v="1304226000"/>
    <b v="0"/>
    <b v="1"/>
    <x v="1"/>
    <s v="indie rock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n v="1263016800"/>
    <b v="0"/>
    <b v="0"/>
    <x v="7"/>
    <s v="photography books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n v="1362031200"/>
    <b v="0"/>
    <b v="0"/>
    <x v="3"/>
    <s v="plays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n v="1455602400"/>
    <b v="0"/>
    <b v="0"/>
    <x v="3"/>
    <s v="plays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n v="1418191200"/>
    <b v="0"/>
    <b v="1"/>
    <x v="1"/>
    <s v="jazz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n v="1352440800"/>
    <b v="0"/>
    <b v="0"/>
    <x v="3"/>
    <s v="plays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n v="1353304800"/>
    <b v="0"/>
    <b v="0"/>
    <x v="4"/>
    <s v="documentary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n v="1550728800"/>
    <b v="0"/>
    <b v="0"/>
    <x v="4"/>
    <s v="television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x v="6"/>
    <s v="video games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x v="7"/>
    <s v="photography books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n v="1564894800"/>
    <b v="0"/>
    <b v="1"/>
    <x v="3"/>
    <s v="plays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n v="1505883600"/>
    <b v="0"/>
    <b v="0"/>
    <x v="3"/>
    <s v="plays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b v="0"/>
    <b v="0"/>
    <x v="3"/>
    <s v="plays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n v="1555218000"/>
    <b v="0"/>
    <b v="0"/>
    <x v="5"/>
    <s v="translations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b v="0"/>
    <b v="1"/>
    <x v="6"/>
    <s v="video games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n v="1279688400"/>
    <b v="0"/>
    <b v="0"/>
    <x v="3"/>
    <s v="plays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n v="1356069600"/>
    <b v="0"/>
    <b v="0"/>
    <x v="2"/>
    <s v="web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n v="1536210000"/>
    <b v="0"/>
    <b v="0"/>
    <x v="3"/>
    <s v="plays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n v="1511762400"/>
    <b v="0"/>
    <b v="0"/>
    <x v="4"/>
    <s v="animation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b v="0"/>
    <b v="1"/>
    <x v="3"/>
    <s v="plays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n v="1480744800"/>
    <b v="0"/>
    <b v="1"/>
    <x v="4"/>
    <s v="television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n v="1465016400"/>
    <b v="0"/>
    <b v="0"/>
    <x v="1"/>
    <s v="rock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b v="0"/>
    <b v="0"/>
    <x v="2"/>
    <s v="web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n v="1476766800"/>
    <b v="0"/>
    <b v="0"/>
    <x v="3"/>
    <s v="plays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x v="3"/>
    <s v="plays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n v="1430197200"/>
    <b v="0"/>
    <b v="0"/>
    <x v="1"/>
    <s v="electric music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n v="1331787600"/>
    <b v="0"/>
    <b v="1"/>
    <x v="1"/>
    <s v="metal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n v="1438837200"/>
    <b v="0"/>
    <b v="0"/>
    <x v="3"/>
    <s v="plays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b v="0"/>
    <b v="1"/>
    <x v="4"/>
    <s v="documentary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n v="1319000400"/>
    <b v="1"/>
    <b v="0"/>
    <x v="2"/>
    <s v="web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b v="0"/>
    <b v="0"/>
    <x v="0"/>
    <s v="food trucks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x v="3"/>
    <s v="plays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n v="1541570400"/>
    <b v="0"/>
    <b v="0"/>
    <x v="3"/>
    <s v="plays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n v="1383976800"/>
    <b v="0"/>
    <b v="0"/>
    <x v="3"/>
    <s v="plays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n v="1550556000"/>
    <b v="0"/>
    <b v="0"/>
    <x v="3"/>
    <s v="plays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n v="1390456800"/>
    <b v="0"/>
    <b v="1"/>
    <x v="3"/>
    <s v="plays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n v="1458018000"/>
    <b v="0"/>
    <b v="1"/>
    <x v="1"/>
    <s v="rock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b v="0"/>
    <b v="0"/>
    <x v="0"/>
    <s v="food trucks"/>
  </r>
  <r>
    <n v="300"/>
    <s v="Cooke PLC"/>
    <s v="Focused executive core"/>
    <n v="100"/>
    <n v="5"/>
    <n v="0.05"/>
    <x v="0"/>
    <n v="5"/>
    <n v="1"/>
    <x v="3"/>
    <s v="DKK"/>
    <n v="1504069200"/>
    <n v="1504155600"/>
    <b v="0"/>
    <b v="1"/>
    <x v="5"/>
    <s v="nonfiction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n v="1426395600"/>
    <b v="0"/>
    <b v="0"/>
    <x v="4"/>
    <s v="documentary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b v="0"/>
    <b v="0"/>
    <x v="3"/>
    <s v="plays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b v="0"/>
    <b v="0"/>
    <x v="1"/>
    <s v="indie rock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n v="1474088400"/>
    <b v="0"/>
    <b v="0"/>
    <x v="4"/>
    <s v="documentary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n v="1461906000"/>
    <b v="0"/>
    <b v="0"/>
    <x v="3"/>
    <s v="plays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b v="0"/>
    <b v="1"/>
    <x v="3"/>
    <s v="plays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n v="1340686800"/>
    <b v="0"/>
    <b v="1"/>
    <x v="5"/>
    <s v="fiction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b v="0"/>
    <b v="0"/>
    <x v="3"/>
    <s v="plays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x v="1"/>
    <s v="indie rock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b v="0"/>
    <b v="0"/>
    <x v="6"/>
    <s v="video games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n v="1298872800"/>
    <b v="0"/>
    <b v="0"/>
    <x v="3"/>
    <s v="plays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n v="1383282000"/>
    <b v="0"/>
    <b v="0"/>
    <x v="3"/>
    <s v="plays"/>
  </r>
  <r>
    <n v="313"/>
    <s v="Miller-Irwin"/>
    <s v="Secured maximized policy"/>
    <n v="2200"/>
    <n v="8697"/>
    <n v="3.9531818181818181"/>
    <x v="1"/>
    <n v="39"/>
    <n v="223"/>
    <x v="1"/>
    <s v="USD"/>
    <n v="1330322400"/>
    <n v="1330495200"/>
    <b v="0"/>
    <b v="0"/>
    <x v="1"/>
    <s v="rock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n v="1552798800"/>
    <b v="0"/>
    <b v="1"/>
    <x v="4"/>
    <s v="documentary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b v="0"/>
    <b v="0"/>
    <x v="3"/>
    <s v="plays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n v="1574229600"/>
    <b v="0"/>
    <b v="1"/>
    <x v="0"/>
    <s v="food trucks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b v="0"/>
    <b v="0"/>
    <x v="3"/>
    <s v="plays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b v="0"/>
    <b v="0"/>
    <x v="1"/>
    <s v="rock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x v="2"/>
    <s v="web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x v="5"/>
    <s v="fiction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b v="0"/>
    <b v="0"/>
    <x v="4"/>
    <s v="shorts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n v="1291788000"/>
    <b v="0"/>
    <b v="0"/>
    <x v="3"/>
    <s v="plays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n v="1396069200"/>
    <b v="0"/>
    <b v="0"/>
    <x v="4"/>
    <s v="documentary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n v="1435899600"/>
    <b v="0"/>
    <b v="1"/>
    <x v="3"/>
    <s v="plays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b v="0"/>
    <b v="1"/>
    <x v="3"/>
    <s v="plays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b v="0"/>
    <b v="0"/>
    <x v="4"/>
    <s v="animation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b v="0"/>
    <b v="1"/>
    <x v="3"/>
    <s v="plays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n v="1544508000"/>
    <b v="0"/>
    <b v="0"/>
    <x v="1"/>
    <s v="rock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x v="6"/>
    <s v="video games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n v="1512799200"/>
    <b v="0"/>
    <b v="0"/>
    <x v="4"/>
    <s v="documentary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n v="1324360800"/>
    <b v="0"/>
    <b v="0"/>
    <x v="0"/>
    <s v="food trucks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n v="1364533200"/>
    <b v="0"/>
    <b v="0"/>
    <x v="2"/>
    <s v="wearables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n v="1545112800"/>
    <b v="0"/>
    <b v="0"/>
    <x v="3"/>
    <s v="plays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n v="1516168800"/>
    <b v="0"/>
    <b v="0"/>
    <x v="1"/>
    <s v="rock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n v="1574920800"/>
    <b v="0"/>
    <b v="0"/>
    <x v="1"/>
    <s v="rock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b v="0"/>
    <b v="1"/>
    <x v="1"/>
    <s v="rock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n v="1573538400"/>
    <b v="0"/>
    <b v="0"/>
    <x v="3"/>
    <s v="plays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n v="1320382800"/>
    <b v="0"/>
    <b v="0"/>
    <x v="3"/>
    <s v="plays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x v="3"/>
    <s v="plays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b v="0"/>
    <b v="0"/>
    <x v="7"/>
    <s v="photography books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b v="0"/>
    <b v="0"/>
    <x v="1"/>
    <s v="indie rock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b v="0"/>
    <b v="0"/>
    <x v="3"/>
    <s v="plays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b v="0"/>
    <b v="0"/>
    <x v="3"/>
    <s v="plays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b v="0"/>
    <b v="0"/>
    <x v="6"/>
    <s v="video games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n v="1436504400"/>
    <b v="0"/>
    <b v="0"/>
    <x v="4"/>
    <s v="drama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b v="0"/>
    <b v="1"/>
    <x v="1"/>
    <s v="indie rock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n v="1425708000"/>
    <b v="0"/>
    <b v="0"/>
    <x v="2"/>
    <s v="web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b v="0"/>
    <b v="0"/>
    <x v="0"/>
    <s v="food trucks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b v="0"/>
    <b v="0"/>
    <x v="3"/>
    <s v="plays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b v="0"/>
    <b v="1"/>
    <x v="1"/>
    <s v="jazz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n v="1441602000"/>
    <b v="0"/>
    <b v="0"/>
    <x v="1"/>
    <s v="rock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x v="3"/>
    <s v="plays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n v="1562389200"/>
    <b v="0"/>
    <b v="0"/>
    <x v="3"/>
    <s v="plays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n v="1378789200"/>
    <b v="0"/>
    <b v="0"/>
    <x v="4"/>
    <s v="documentary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x v="2"/>
    <s v="wearables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n v="1327298400"/>
    <b v="0"/>
    <b v="0"/>
    <x v="3"/>
    <s v="plays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n v="1443416400"/>
    <b v="0"/>
    <b v="0"/>
    <x v="6"/>
    <s v="video games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x v="7"/>
    <s v="photography books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n v="1315026000"/>
    <b v="0"/>
    <b v="0"/>
    <x v="4"/>
    <s v="animation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n v="1295071200"/>
    <b v="0"/>
    <b v="1"/>
    <x v="3"/>
    <s v="plays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n v="1509426000"/>
    <b v="0"/>
    <b v="0"/>
    <x v="3"/>
    <s v="plays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n v="1299391200"/>
    <b v="0"/>
    <b v="0"/>
    <x v="1"/>
    <s v="rock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n v="1325052000"/>
    <b v="0"/>
    <b v="0"/>
    <x v="1"/>
    <s v="rock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n v="1522818000"/>
    <b v="0"/>
    <b v="0"/>
    <x v="1"/>
    <s v="indie rock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n v="1485324000"/>
    <b v="0"/>
    <b v="0"/>
    <x v="3"/>
    <s v="plays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n v="1294120800"/>
    <b v="0"/>
    <b v="1"/>
    <x v="3"/>
    <s v="plays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b v="0"/>
    <b v="1"/>
    <x v="3"/>
    <s v="plays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n v="1288933200"/>
    <b v="0"/>
    <b v="1"/>
    <x v="4"/>
    <s v="documentary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n v="1363237200"/>
    <b v="0"/>
    <b v="1"/>
    <x v="4"/>
    <s v="television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n v="1555822800"/>
    <b v="0"/>
    <b v="0"/>
    <x v="3"/>
    <s v="plays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b v="0"/>
    <b v="0"/>
    <x v="3"/>
    <s v="plays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n v="1422424800"/>
    <b v="0"/>
    <b v="1"/>
    <x v="4"/>
    <s v="documentary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n v="1503637200"/>
    <b v="0"/>
    <b v="0"/>
    <x v="3"/>
    <s v="plays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b v="0"/>
    <b v="1"/>
    <x v="4"/>
    <s v="documentary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x v="1"/>
    <s v="indie rock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n v="1405141200"/>
    <b v="0"/>
    <b v="0"/>
    <x v="1"/>
    <s v="rock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b v="0"/>
    <b v="0"/>
    <x v="3"/>
    <s v="plays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b v="0"/>
    <b v="0"/>
    <x v="4"/>
    <s v="documentary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n v="1320904800"/>
    <b v="0"/>
    <b v="0"/>
    <x v="3"/>
    <s v="plays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n v="1372395600"/>
    <b v="0"/>
    <b v="0"/>
    <x v="3"/>
    <s v="plays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n v="1437714000"/>
    <b v="0"/>
    <b v="0"/>
    <x v="3"/>
    <s v="plays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b v="0"/>
    <b v="0"/>
    <x v="7"/>
    <s v="photography books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n v="1550556000"/>
    <b v="0"/>
    <b v="1"/>
    <x v="0"/>
    <s v="food trucks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n v="1489039200"/>
    <b v="1"/>
    <b v="1"/>
    <x v="4"/>
    <s v="documentary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n v="1556600400"/>
    <b v="0"/>
    <b v="0"/>
    <x v="5"/>
    <s v="nonfiction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b v="0"/>
    <b v="0"/>
    <x v="3"/>
    <s v="plays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b v="0"/>
    <b v="0"/>
    <x v="2"/>
    <s v="wearables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x v="1"/>
    <s v="indie rock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n v="1290578400"/>
    <b v="0"/>
    <b v="0"/>
    <x v="3"/>
    <s v="plays"/>
  </r>
  <r>
    <n v="390"/>
    <s v="Davis-Allen"/>
    <s v="Digitized eco-centric core"/>
    <n v="2400"/>
    <n v="4477"/>
    <n v="1.8654166666666667"/>
    <x v="1"/>
    <n v="89.54"/>
    <n v="50"/>
    <x v="1"/>
    <s v="USD"/>
    <n v="1379048400"/>
    <n v="1380344400"/>
    <b v="0"/>
    <b v="0"/>
    <x v="7"/>
    <s v="photography books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b v="0"/>
    <b v="0"/>
    <x v="5"/>
    <s v="nonfiction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b v="0"/>
    <b v="0"/>
    <x v="2"/>
    <s v="wearables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n v="1500354000"/>
    <b v="0"/>
    <b v="0"/>
    <x v="1"/>
    <s v="jazz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n v="1375938000"/>
    <b v="0"/>
    <b v="1"/>
    <x v="4"/>
    <s v="documentary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n v="1323410400"/>
    <b v="1"/>
    <b v="0"/>
    <x v="3"/>
    <s v="plays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n v="1539406800"/>
    <b v="0"/>
    <b v="0"/>
    <x v="4"/>
    <s v="drama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n v="1369803600"/>
    <b v="0"/>
    <b v="0"/>
    <x v="1"/>
    <s v="rock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n v="1525928400"/>
    <b v="0"/>
    <b v="1"/>
    <x v="4"/>
    <s v="animation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b v="0"/>
    <b v="0"/>
    <x v="1"/>
    <s v="indie rock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b v="0"/>
    <b v="1"/>
    <x v="7"/>
    <s v="photography books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n v="1572152400"/>
    <b v="0"/>
    <b v="0"/>
    <x v="3"/>
    <s v="plays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x v="4"/>
    <s v="shorts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x v="3"/>
    <s v="plays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n v="1510898400"/>
    <b v="0"/>
    <b v="0"/>
    <x v="3"/>
    <s v="plays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b v="0"/>
    <b v="0"/>
    <x v="3"/>
    <s v="plays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n v="1360562400"/>
    <b v="1"/>
    <b v="0"/>
    <x v="4"/>
    <s v="documentary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n v="1571547600"/>
    <b v="0"/>
    <b v="0"/>
    <x v="3"/>
    <s v="plays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n v="1468126800"/>
    <b v="0"/>
    <b v="0"/>
    <x v="4"/>
    <s v="documentary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b v="0"/>
    <b v="0"/>
    <x v="1"/>
    <s v="rock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x v="6"/>
    <s v="mobile games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n v="1496206800"/>
    <b v="0"/>
    <b v="0"/>
    <x v="3"/>
    <s v="plays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n v="1389592800"/>
    <b v="0"/>
    <b v="0"/>
    <x v="5"/>
    <s v="fiction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x v="4"/>
    <s v="animation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b v="0"/>
    <b v="1"/>
    <x v="0"/>
    <s v="food trucks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b v="0"/>
    <b v="0"/>
    <x v="3"/>
    <s v="plays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b v="0"/>
    <b v="1"/>
    <x v="4"/>
    <s v="documentary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b v="0"/>
    <b v="0"/>
    <x v="3"/>
    <s v="plays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x v="4"/>
    <s v="documentary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n v="1325052000"/>
    <b v="0"/>
    <b v="0"/>
    <x v="2"/>
    <s v="web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n v="1499576400"/>
    <b v="0"/>
    <b v="0"/>
    <x v="3"/>
    <s v="plays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b v="0"/>
    <b v="1"/>
    <x v="2"/>
    <s v="wearables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n v="1273208400"/>
    <b v="0"/>
    <b v="1"/>
    <x v="3"/>
    <s v="plays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b v="0"/>
    <b v="1"/>
    <x v="0"/>
    <s v="food trucks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b v="0"/>
    <b v="0"/>
    <x v="1"/>
    <s v="indie rock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n v="1438578000"/>
    <b v="0"/>
    <b v="0"/>
    <x v="7"/>
    <s v="photography books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n v="1362549600"/>
    <b v="0"/>
    <b v="0"/>
    <x v="3"/>
    <s v="plays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n v="1413349200"/>
    <b v="0"/>
    <b v="1"/>
    <x v="3"/>
    <s v="plays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b v="0"/>
    <b v="0"/>
    <x v="4"/>
    <s v="animation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x v="7"/>
    <s v="photography books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b v="0"/>
    <b v="0"/>
    <x v="3"/>
    <s v="plays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n v="1531112400"/>
    <b v="1"/>
    <b v="0"/>
    <x v="3"/>
    <s v="plays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b v="0"/>
    <b v="0"/>
    <x v="3"/>
    <s v="plays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b v="0"/>
    <b v="1"/>
    <x v="4"/>
    <s v="documentary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x v="3"/>
    <s v="plays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n v="1419660000"/>
    <b v="0"/>
    <b v="1"/>
    <x v="3"/>
    <s v="plays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n v="1555822800"/>
    <b v="0"/>
    <b v="0"/>
    <x v="1"/>
    <s v="jazz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n v="1442379600"/>
    <b v="0"/>
    <b v="1"/>
    <x v="4"/>
    <s v="animation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n v="1364965200"/>
    <b v="0"/>
    <b v="0"/>
    <x v="3"/>
    <s v="plays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n v="1479016800"/>
    <b v="0"/>
    <b v="0"/>
    <x v="4"/>
    <s v="science fiction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n v="1499662800"/>
    <b v="0"/>
    <b v="0"/>
    <x v="4"/>
    <s v="television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b v="0"/>
    <b v="0"/>
    <x v="2"/>
    <s v="wearables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n v="1505710800"/>
    <b v="0"/>
    <b v="0"/>
    <x v="3"/>
    <s v="plays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x v="3"/>
    <s v="plays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n v="1311656400"/>
    <b v="0"/>
    <b v="1"/>
    <x v="1"/>
    <s v="indie rock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n v="1293170400"/>
    <b v="0"/>
    <b v="1"/>
    <x v="3"/>
    <s v="plays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b v="0"/>
    <b v="0"/>
    <x v="2"/>
    <s v="wearables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x v="4"/>
    <s v="television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b v="0"/>
    <b v="1"/>
    <x v="6"/>
    <s v="video games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n v="1553317200"/>
    <b v="0"/>
    <b v="0"/>
    <x v="6"/>
    <s v="video games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x v="4"/>
    <s v="animation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n v="1503118800"/>
    <b v="0"/>
    <b v="0"/>
    <x v="1"/>
    <s v="rock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b v="0"/>
    <b v="0"/>
    <x v="4"/>
    <s v="drama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b v="0"/>
    <b v="0"/>
    <x v="4"/>
    <s v="science fiction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b v="0"/>
    <b v="1"/>
    <x v="4"/>
    <s v="drama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n v="1318741200"/>
    <b v="0"/>
    <b v="0"/>
    <x v="3"/>
    <s v="plays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n v="1518242400"/>
    <b v="0"/>
    <b v="1"/>
    <x v="1"/>
    <s v="indie rock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b v="0"/>
    <b v="0"/>
    <x v="3"/>
    <s v="plays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n v="1273554000"/>
    <b v="0"/>
    <b v="0"/>
    <x v="3"/>
    <s v="plays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b v="0"/>
    <b v="0"/>
    <x v="4"/>
    <s v="documentary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n v="1281589200"/>
    <b v="0"/>
    <b v="0"/>
    <x v="3"/>
    <s v="plays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n v="1400389200"/>
    <b v="0"/>
    <b v="0"/>
    <x v="4"/>
    <s v="drama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b v="0"/>
    <b v="0"/>
    <x v="6"/>
    <s v="mobile games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n v="1388815200"/>
    <b v="0"/>
    <b v="0"/>
    <x v="4"/>
    <s v="animation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n v="1519538400"/>
    <b v="0"/>
    <b v="0"/>
    <x v="3"/>
    <s v="plays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n v="1517810400"/>
    <b v="0"/>
    <b v="0"/>
    <x v="5"/>
    <s v="translations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n v="1370581200"/>
    <b v="0"/>
    <b v="1"/>
    <x v="2"/>
    <s v="wearables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n v="1448863200"/>
    <b v="0"/>
    <b v="1"/>
    <x v="2"/>
    <s v="web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b v="0"/>
    <b v="0"/>
    <x v="3"/>
    <s v="plays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n v="1432098000"/>
    <b v="0"/>
    <b v="0"/>
    <x v="4"/>
    <s v="drama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n v="1482127200"/>
    <b v="0"/>
    <b v="0"/>
    <x v="2"/>
    <s v="wearables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n v="1335934800"/>
    <b v="0"/>
    <b v="1"/>
    <x v="0"/>
    <s v="food trucks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b v="0"/>
    <b v="0"/>
    <x v="1"/>
    <s v="rock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n v="1530075600"/>
    <b v="0"/>
    <b v="0"/>
    <x v="1"/>
    <s v="electric music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n v="1418796000"/>
    <b v="0"/>
    <b v="0"/>
    <x v="4"/>
    <s v="television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n v="1372482000"/>
    <b v="0"/>
    <b v="1"/>
    <x v="5"/>
    <s v="translations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b v="0"/>
    <b v="0"/>
    <x v="5"/>
    <s v="fiction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b v="0"/>
    <b v="0"/>
    <x v="4"/>
    <s v="science fiction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n v="1426914000"/>
    <b v="0"/>
    <b v="0"/>
    <x v="2"/>
    <s v="wearables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n v="1501477200"/>
    <b v="0"/>
    <b v="0"/>
    <x v="0"/>
    <s v="food trucks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n v="1269061200"/>
    <b v="0"/>
    <b v="1"/>
    <x v="7"/>
    <s v="photography books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b v="0"/>
    <b v="1"/>
    <x v="3"/>
    <s v="plays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b v="0"/>
    <b v="1"/>
    <x v="5"/>
    <s v="fiction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b v="0"/>
    <b v="0"/>
    <x v="3"/>
    <s v="plays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n v="1411362000"/>
    <b v="0"/>
    <b v="1"/>
    <x v="0"/>
    <s v="food trucks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n v="1563685200"/>
    <b v="0"/>
    <b v="0"/>
    <x v="3"/>
    <s v="plays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n v="1521867600"/>
    <b v="0"/>
    <b v="1"/>
    <x v="5"/>
    <s v="translations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n v="1495515600"/>
    <b v="0"/>
    <b v="0"/>
    <x v="3"/>
    <s v="plays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n v="1455948000"/>
    <b v="0"/>
    <b v="0"/>
    <x v="3"/>
    <s v="plays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n v="1282366800"/>
    <b v="0"/>
    <b v="0"/>
    <x v="2"/>
    <s v="wearables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n v="1574575200"/>
    <b v="0"/>
    <b v="0"/>
    <x v="8"/>
    <s v="audio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n v="1374901200"/>
    <b v="0"/>
    <b v="1"/>
    <x v="0"/>
    <s v="food trucks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x v="4"/>
    <s v="shorts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n v="1562907600"/>
    <b v="0"/>
    <b v="0"/>
    <x v="7"/>
    <s v="photography books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n v="1332478800"/>
    <b v="0"/>
    <b v="0"/>
    <x v="2"/>
    <s v="wearables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n v="1402722000"/>
    <b v="0"/>
    <b v="0"/>
    <x v="3"/>
    <s v="plays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b v="0"/>
    <b v="0"/>
    <x v="4"/>
    <s v="animation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b v="0"/>
    <b v="1"/>
    <x v="2"/>
    <s v="wearables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n v="1420264800"/>
    <b v="0"/>
    <b v="0"/>
    <x v="2"/>
    <s v="web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b v="0"/>
    <b v="1"/>
    <x v="4"/>
    <s v="documentary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x v="3"/>
    <s v="plays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b v="0"/>
    <b v="0"/>
    <x v="4"/>
    <s v="documentary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n v="1345870800"/>
    <b v="0"/>
    <b v="1"/>
    <x v="6"/>
    <s v="video games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n v="1437454800"/>
    <b v="0"/>
    <b v="0"/>
    <x v="4"/>
    <s v="drama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n v="1432011600"/>
    <b v="0"/>
    <b v="0"/>
    <x v="1"/>
    <s v="rock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b v="0"/>
    <b v="1"/>
    <x v="5"/>
    <s v="radio &amp; podcasts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n v="1512885600"/>
    <b v="0"/>
    <b v="1"/>
    <x v="3"/>
    <s v="plays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b v="0"/>
    <b v="1"/>
    <x v="2"/>
    <s v="web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n v="1534654800"/>
    <b v="0"/>
    <b v="0"/>
    <x v="3"/>
    <s v="plays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b v="0"/>
    <b v="0"/>
    <x v="3"/>
    <s v="plays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n v="1529816400"/>
    <b v="0"/>
    <b v="0"/>
    <x v="4"/>
    <s v="drama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b v="0"/>
    <b v="0"/>
    <x v="3"/>
    <s v="plays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n v="1404622800"/>
    <b v="0"/>
    <b v="1"/>
    <x v="6"/>
    <s v="video games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x v="4"/>
    <s v="television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x v="1"/>
    <s v="rock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x v="3"/>
    <s v="plays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b v="0"/>
    <b v="0"/>
    <x v="5"/>
    <s v="nonfiction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n v="1494392400"/>
    <b v="0"/>
    <b v="0"/>
    <x v="0"/>
    <s v="food trucks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x v="4"/>
    <s v="animation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n v="1421906400"/>
    <b v="0"/>
    <b v="1"/>
    <x v="1"/>
    <s v="rock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n v="1555909200"/>
    <b v="0"/>
    <b v="0"/>
    <x v="3"/>
    <s v="plays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n v="1472446800"/>
    <b v="0"/>
    <b v="1"/>
    <x v="4"/>
    <s v="drama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b v="0"/>
    <b v="0"/>
    <x v="4"/>
    <s v="shorts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n v="1268114400"/>
    <b v="0"/>
    <b v="0"/>
    <x v="4"/>
    <s v="shorts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b v="0"/>
    <b v="0"/>
    <x v="3"/>
    <s v="plays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b v="0"/>
    <b v="0"/>
    <x v="2"/>
    <s v="wearables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n v="1454306400"/>
    <b v="0"/>
    <b v="1"/>
    <x v="3"/>
    <s v="plays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x v="4"/>
    <s v="animation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n v="1389074400"/>
    <b v="0"/>
    <b v="0"/>
    <x v="1"/>
    <s v="indie rock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b v="0"/>
    <b v="0"/>
    <x v="6"/>
    <s v="video games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b v="0"/>
    <b v="1"/>
    <x v="5"/>
    <s v="fiction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x v="6"/>
    <s v="video games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n v="1516946400"/>
    <b v="0"/>
    <b v="0"/>
    <x v="3"/>
    <s v="plays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n v="1377752400"/>
    <b v="0"/>
    <b v="0"/>
    <x v="1"/>
    <s v="indie rock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b v="0"/>
    <b v="1"/>
    <x v="4"/>
    <s v="drama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n v="1528606800"/>
    <b v="0"/>
    <b v="1"/>
    <x v="3"/>
    <s v="plays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n v="1284872400"/>
    <b v="0"/>
    <b v="0"/>
    <x v="5"/>
    <s v="fiction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n v="1537592400"/>
    <b v="1"/>
    <b v="1"/>
    <x v="4"/>
    <s v="documentary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b v="0"/>
    <b v="0"/>
    <x v="6"/>
    <s v="mobile games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b v="0"/>
    <b v="1"/>
    <x v="0"/>
    <s v="food trucks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n v="1527397200"/>
    <b v="0"/>
    <b v="0"/>
    <x v="7"/>
    <s v="photography books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n v="1436158800"/>
    <b v="0"/>
    <b v="0"/>
    <x v="6"/>
    <s v="mobile games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n v="1456034400"/>
    <b v="0"/>
    <b v="0"/>
    <x v="1"/>
    <s v="indie rock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b v="0"/>
    <b v="0"/>
    <x v="6"/>
    <s v="video games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n v="1453356000"/>
    <b v="0"/>
    <b v="0"/>
    <x v="1"/>
    <s v="rock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b v="0"/>
    <b v="0"/>
    <x v="3"/>
    <s v="plays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n v="1537419600"/>
    <b v="0"/>
    <b v="1"/>
    <x v="3"/>
    <s v="plays"/>
  </r>
  <r>
    <n v="547"/>
    <s v="Hardin-Dixon"/>
    <s v="Focused solution-oriented matrix"/>
    <n v="1300"/>
    <n v="12597"/>
    <n v="9.69"/>
    <x v="1"/>
    <n v="80.75"/>
    <n v="156"/>
    <x v="1"/>
    <s v="USD"/>
    <n v="1422165600"/>
    <n v="1423202400"/>
    <b v="0"/>
    <b v="0"/>
    <x v="4"/>
    <s v="drama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n v="1460610000"/>
    <b v="0"/>
    <b v="0"/>
    <x v="3"/>
    <s v="plays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n v="1370494800"/>
    <b v="0"/>
    <b v="0"/>
    <x v="2"/>
    <s v="wearables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x v="1"/>
    <s v="indie rock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n v="1422511200"/>
    <b v="0"/>
    <b v="1"/>
    <x v="2"/>
    <s v="web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b v="0"/>
    <b v="0"/>
    <x v="3"/>
    <s v="plays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b v="0"/>
    <b v="0"/>
    <x v="1"/>
    <s v="rock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n v="1482645600"/>
    <b v="0"/>
    <b v="0"/>
    <x v="1"/>
    <s v="indie rock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n v="1399093200"/>
    <b v="0"/>
    <b v="0"/>
    <x v="1"/>
    <s v="rock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n v="1315890000"/>
    <b v="0"/>
    <b v="1"/>
    <x v="5"/>
    <s v="translations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n v="1444021200"/>
    <b v="0"/>
    <b v="1"/>
    <x v="4"/>
    <s v="science fiction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n v="1460005200"/>
    <b v="0"/>
    <b v="0"/>
    <x v="3"/>
    <s v="plays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n v="1470718800"/>
    <b v="0"/>
    <b v="0"/>
    <x v="3"/>
    <s v="plays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n v="1325052000"/>
    <b v="0"/>
    <b v="0"/>
    <x v="4"/>
    <s v="animation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n v="1319000400"/>
    <b v="0"/>
    <b v="0"/>
    <x v="3"/>
    <s v="plays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n v="1552539600"/>
    <b v="0"/>
    <b v="0"/>
    <x v="1"/>
    <s v="rock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n v="1543816800"/>
    <b v="0"/>
    <b v="0"/>
    <x v="4"/>
    <s v="documentary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b v="0"/>
    <b v="0"/>
    <x v="3"/>
    <s v="plays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n v="1323064800"/>
    <b v="0"/>
    <b v="0"/>
    <x v="3"/>
    <s v="plays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b v="0"/>
    <b v="1"/>
    <x v="1"/>
    <s v="electric music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n v="1405141200"/>
    <b v="0"/>
    <b v="0"/>
    <x v="1"/>
    <s v="rock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n v="1283058000"/>
    <b v="0"/>
    <b v="0"/>
    <x v="3"/>
    <s v="plays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n v="1295762400"/>
    <b v="0"/>
    <b v="0"/>
    <x v="4"/>
    <s v="animation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n v="1419573600"/>
    <b v="0"/>
    <b v="1"/>
    <x v="1"/>
    <s v="rock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n v="1438750800"/>
    <b v="0"/>
    <b v="0"/>
    <x v="4"/>
    <s v="shorts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x v="1"/>
    <s v="rock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n v="1399179600"/>
    <b v="0"/>
    <b v="0"/>
    <x v="8"/>
    <s v="audio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n v="1576562400"/>
    <b v="0"/>
    <b v="1"/>
    <x v="0"/>
    <s v="food trucks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b v="0"/>
    <b v="1"/>
    <x v="3"/>
    <s v="plays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b v="0"/>
    <b v="0"/>
    <x v="3"/>
    <s v="plays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x v="1"/>
    <s v="jazz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b v="0"/>
    <b v="0"/>
    <x v="4"/>
    <s v="science fiction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n v="1313730000"/>
    <b v="0"/>
    <b v="0"/>
    <x v="1"/>
    <s v="jazz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n v="1394085600"/>
    <b v="0"/>
    <b v="0"/>
    <x v="3"/>
    <s v="plays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b v="0"/>
    <b v="0"/>
    <x v="2"/>
    <s v="web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b v="0"/>
    <b v="1"/>
    <x v="6"/>
    <s v="video games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n v="1331186400"/>
    <b v="0"/>
    <b v="0"/>
    <x v="4"/>
    <s v="documentary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n v="1336539600"/>
    <b v="0"/>
    <b v="0"/>
    <x v="2"/>
    <s v="web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n v="1269752400"/>
    <b v="0"/>
    <b v="0"/>
    <x v="5"/>
    <s v="translations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n v="1291615200"/>
    <b v="0"/>
    <b v="0"/>
    <x v="1"/>
    <s v="rock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x v="0"/>
    <s v="food trucks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n v="1272171600"/>
    <b v="0"/>
    <b v="0"/>
    <x v="3"/>
    <s v="plays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b v="0"/>
    <b v="0"/>
    <x v="4"/>
    <s v="documentary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n v="1420092000"/>
    <b v="0"/>
    <b v="0"/>
    <x v="5"/>
    <s v="radio &amp; podcasts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n v="1279947600"/>
    <b v="0"/>
    <b v="0"/>
    <x v="6"/>
    <s v="video games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b v="0"/>
    <b v="0"/>
    <x v="3"/>
    <s v="plays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n v="1396933200"/>
    <b v="0"/>
    <b v="0"/>
    <x v="4"/>
    <s v="animation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b v="0"/>
    <b v="1"/>
    <x v="3"/>
    <s v="plays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n v="1270530000"/>
    <b v="0"/>
    <b v="1"/>
    <x v="3"/>
    <s v="plays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b v="0"/>
    <b v="1"/>
    <x v="4"/>
    <s v="drama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n v="1575525600"/>
    <b v="0"/>
    <b v="0"/>
    <x v="3"/>
    <s v="plays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n v="1279083600"/>
    <b v="0"/>
    <b v="0"/>
    <x v="1"/>
    <s v="rock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n v="1424412000"/>
    <b v="0"/>
    <b v="0"/>
    <x v="4"/>
    <s v="documentary"/>
  </r>
  <r>
    <n v="600"/>
    <s v="Brown-George"/>
    <s v="Cross-platform tertiary array"/>
    <n v="100"/>
    <n v="5"/>
    <n v="0.05"/>
    <x v="0"/>
    <n v="5"/>
    <n v="1"/>
    <x v="4"/>
    <s v="GBP"/>
    <n v="1375160400"/>
    <n v="1376197200"/>
    <b v="0"/>
    <b v="0"/>
    <x v="0"/>
    <s v="food trucks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n v="1402894800"/>
    <b v="1"/>
    <b v="0"/>
    <x v="2"/>
    <s v="wearables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n v="1434430800"/>
    <b v="0"/>
    <b v="0"/>
    <x v="3"/>
    <s v="plays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n v="1557896400"/>
    <b v="0"/>
    <b v="0"/>
    <x v="3"/>
    <s v="plays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n v="1297490400"/>
    <b v="0"/>
    <b v="0"/>
    <x v="3"/>
    <s v="plays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n v="1447394400"/>
    <b v="0"/>
    <b v="0"/>
    <x v="5"/>
    <s v="nonfiction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n v="1458277200"/>
    <b v="0"/>
    <b v="0"/>
    <x v="1"/>
    <s v="rock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n v="1395723600"/>
    <b v="0"/>
    <b v="0"/>
    <x v="0"/>
    <s v="food trucks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n v="1552197600"/>
    <b v="0"/>
    <b v="1"/>
    <x v="1"/>
    <s v="jazz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n v="1549087200"/>
    <b v="0"/>
    <b v="0"/>
    <x v="4"/>
    <s v="science fiction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n v="1356847200"/>
    <b v="0"/>
    <b v="0"/>
    <x v="3"/>
    <s v="plays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x v="3"/>
    <s v="plays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n v="1289800800"/>
    <b v="0"/>
    <b v="0"/>
    <x v="1"/>
    <s v="electric music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n v="1504501200"/>
    <b v="0"/>
    <b v="0"/>
    <x v="3"/>
    <s v="plays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n v="1485669600"/>
    <b v="0"/>
    <b v="0"/>
    <x v="3"/>
    <s v="plays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n v="1462770000"/>
    <b v="0"/>
    <b v="0"/>
    <x v="3"/>
    <s v="plays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n v="1379739600"/>
    <b v="0"/>
    <b v="1"/>
    <x v="1"/>
    <s v="indie rock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n v="1402722000"/>
    <b v="0"/>
    <b v="0"/>
    <x v="3"/>
    <s v="plays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b v="0"/>
    <b v="0"/>
    <x v="5"/>
    <s v="nonfiction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b v="1"/>
    <b v="1"/>
    <x v="3"/>
    <s v="plays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n v="1468299600"/>
    <b v="0"/>
    <b v="0"/>
    <x v="7"/>
    <s v="photography books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n v="1474174800"/>
    <b v="0"/>
    <b v="0"/>
    <x v="3"/>
    <s v="plays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b v="0"/>
    <b v="0"/>
    <x v="1"/>
    <s v="indie rock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n v="1437454800"/>
    <b v="0"/>
    <b v="0"/>
    <x v="3"/>
    <s v="plays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n v="1422684000"/>
    <b v="0"/>
    <b v="0"/>
    <x v="7"/>
    <s v="photography books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b v="0"/>
    <b v="0"/>
    <x v="3"/>
    <s v="plays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n v="1286427600"/>
    <b v="0"/>
    <b v="1"/>
    <x v="3"/>
    <s v="plays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n v="1278738000"/>
    <b v="1"/>
    <b v="0"/>
    <x v="0"/>
    <s v="food trucks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n v="1286427600"/>
    <b v="0"/>
    <b v="0"/>
    <x v="1"/>
    <s v="indie rock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b v="0"/>
    <b v="1"/>
    <x v="3"/>
    <s v="plays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x v="3"/>
    <s v="plays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n v="1553922000"/>
    <b v="0"/>
    <b v="0"/>
    <x v="3"/>
    <s v="plays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x v="3"/>
    <s v="plays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b v="0"/>
    <b v="0"/>
    <x v="4"/>
    <s v="animation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x v="4"/>
    <s v="television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n v="1363150800"/>
    <b v="0"/>
    <b v="0"/>
    <x v="4"/>
    <s v="television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n v="1330754400"/>
    <b v="0"/>
    <b v="1"/>
    <x v="4"/>
    <s v="animation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b v="0"/>
    <b v="0"/>
    <x v="3"/>
    <s v="plays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b v="0"/>
    <b v="1"/>
    <x v="3"/>
    <s v="plays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x v="4"/>
    <s v="drama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b v="0"/>
    <b v="0"/>
    <x v="3"/>
    <s v="plays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n v="1489986000"/>
    <b v="0"/>
    <b v="0"/>
    <x v="3"/>
    <s v="plays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n v="1545804000"/>
    <b v="0"/>
    <b v="0"/>
    <x v="2"/>
    <s v="wearables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n v="1489899600"/>
    <b v="0"/>
    <b v="0"/>
    <x v="3"/>
    <s v="plays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x v="3"/>
    <s v="plays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b v="0"/>
    <b v="1"/>
    <x v="1"/>
    <s v="rock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b v="0"/>
    <b v="0"/>
    <x v="6"/>
    <s v="video games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x v="5"/>
    <s v="translations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x v="0"/>
    <s v="food trucks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n v="1288501200"/>
    <b v="1"/>
    <b v="1"/>
    <x v="3"/>
    <s v="plays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b v="0"/>
    <b v="0"/>
    <x v="1"/>
    <s v="jazz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n v="1394344800"/>
    <b v="0"/>
    <b v="0"/>
    <x v="4"/>
    <s v="shorts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n v="1474088400"/>
    <b v="0"/>
    <b v="0"/>
    <x v="2"/>
    <s v="web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n v="1460264400"/>
    <b v="0"/>
    <b v="0"/>
    <x v="2"/>
    <s v="web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n v="1440824400"/>
    <b v="0"/>
    <b v="0"/>
    <x v="1"/>
    <s v="metal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n v="1489554000"/>
    <b v="1"/>
    <b v="0"/>
    <x v="7"/>
    <s v="photography books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n v="1514872800"/>
    <b v="0"/>
    <b v="0"/>
    <x v="0"/>
    <s v="food trucks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b v="0"/>
    <b v="0"/>
    <x v="4"/>
    <s v="science fiction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x v="1"/>
    <s v="rock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n v="1296194400"/>
    <b v="0"/>
    <b v="0"/>
    <x v="4"/>
    <s v="documentary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b v="1"/>
    <b v="0"/>
    <x v="3"/>
    <s v="plays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n v="1335502800"/>
    <b v="0"/>
    <b v="0"/>
    <x v="1"/>
    <s v="jazz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b v="0"/>
    <b v="0"/>
    <x v="3"/>
    <s v="plays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b v="0"/>
    <b v="0"/>
    <x v="3"/>
    <s v="plays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b v="0"/>
    <b v="0"/>
    <x v="1"/>
    <s v="jazz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n v="1311397200"/>
    <b v="0"/>
    <b v="1"/>
    <x v="4"/>
    <s v="documentary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x v="3"/>
    <s v="plays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n v="1411102800"/>
    <b v="0"/>
    <b v="0"/>
    <x v="8"/>
    <s v="audio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b v="0"/>
    <b v="0"/>
    <x v="3"/>
    <s v="plays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n v="1499230800"/>
    <b v="0"/>
    <b v="0"/>
    <x v="3"/>
    <s v="plays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n v="1457416800"/>
    <b v="0"/>
    <b v="0"/>
    <x v="1"/>
    <s v="indie rock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n v="1280898000"/>
    <b v="0"/>
    <b v="1"/>
    <x v="3"/>
    <s v="plays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n v="1522472400"/>
    <b v="0"/>
    <b v="0"/>
    <x v="3"/>
    <s v="plays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n v="1462510800"/>
    <b v="0"/>
    <b v="0"/>
    <x v="1"/>
    <s v="indie rock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x v="7"/>
    <s v="photography books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n v="1568782800"/>
    <b v="0"/>
    <b v="0"/>
    <x v="8"/>
    <s v="audio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n v="1349413200"/>
    <b v="0"/>
    <b v="0"/>
    <x v="7"/>
    <s v="photography books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b v="0"/>
    <b v="0"/>
    <x v="5"/>
    <s v="fiction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x v="4"/>
    <s v="drama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n v="1571806800"/>
    <b v="0"/>
    <b v="1"/>
    <x v="0"/>
    <s v="food trucks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b v="0"/>
    <b v="1"/>
    <x v="6"/>
    <s v="mobile games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b v="0"/>
    <b v="0"/>
    <x v="3"/>
    <s v="plays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n v="1387519200"/>
    <b v="0"/>
    <b v="0"/>
    <x v="3"/>
    <s v="plays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n v="1537246800"/>
    <b v="0"/>
    <b v="0"/>
    <x v="3"/>
    <s v="plays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n v="1279515600"/>
    <b v="0"/>
    <b v="0"/>
    <x v="5"/>
    <s v="nonfiction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x v="3"/>
    <s v="plays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n v="1523077200"/>
    <b v="0"/>
    <b v="0"/>
    <x v="2"/>
    <s v="wearables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n v="1489554000"/>
    <b v="0"/>
    <b v="0"/>
    <x v="3"/>
    <s v="plays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n v="1548482400"/>
    <b v="0"/>
    <b v="1"/>
    <x v="4"/>
    <s v="television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n v="1384063200"/>
    <b v="0"/>
    <b v="0"/>
    <x v="2"/>
    <s v="web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n v="1322892000"/>
    <b v="0"/>
    <b v="1"/>
    <x v="4"/>
    <s v="documentary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n v="1350709200"/>
    <b v="1"/>
    <b v="1"/>
    <x v="4"/>
    <s v="documentary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n v="1564203600"/>
    <b v="0"/>
    <b v="0"/>
    <x v="1"/>
    <s v="rock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b v="0"/>
    <b v="0"/>
    <x v="3"/>
    <s v="plays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b v="0"/>
    <b v="0"/>
    <x v="3"/>
    <s v="plays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n v="1448863200"/>
    <b v="1"/>
    <b v="0"/>
    <x v="1"/>
    <s v="rock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b v="0"/>
    <b v="1"/>
    <x v="3"/>
    <s v="plays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n v="1522645200"/>
    <b v="0"/>
    <b v="0"/>
    <x v="1"/>
    <s v="electric music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n v="1323324000"/>
    <b v="0"/>
    <b v="0"/>
    <x v="2"/>
    <s v="wearables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b v="0"/>
    <b v="0"/>
    <x v="4"/>
    <s v="drama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b v="0"/>
    <b v="0"/>
    <x v="2"/>
    <s v="wearables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n v="1301806800"/>
    <b v="1"/>
    <b v="0"/>
    <x v="3"/>
    <s v="plays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b v="0"/>
    <b v="0"/>
    <x v="2"/>
    <s v="wearables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n v="1336453200"/>
    <b v="1"/>
    <b v="1"/>
    <x v="5"/>
    <s v="translations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n v="1468904400"/>
    <b v="0"/>
    <b v="0"/>
    <x v="4"/>
    <s v="animation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n v="1387087200"/>
    <b v="0"/>
    <b v="0"/>
    <x v="5"/>
    <s v="nonfiction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n v="1547445600"/>
    <b v="0"/>
    <b v="1"/>
    <x v="2"/>
    <s v="web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n v="1547359200"/>
    <b v="0"/>
    <b v="0"/>
    <x v="4"/>
    <s v="drama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n v="1496293200"/>
    <b v="0"/>
    <b v="0"/>
    <x v="3"/>
    <s v="plays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n v="1335416400"/>
    <b v="0"/>
    <b v="0"/>
    <x v="3"/>
    <s v="plays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n v="1532149200"/>
    <b v="0"/>
    <b v="1"/>
    <x v="3"/>
    <s v="plays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n v="1453788000"/>
    <b v="1"/>
    <b v="1"/>
    <x v="3"/>
    <s v="plays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n v="1471496400"/>
    <b v="0"/>
    <b v="0"/>
    <x v="3"/>
    <s v="plays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n v="1472878800"/>
    <b v="0"/>
    <b v="0"/>
    <x v="5"/>
    <s v="radio &amp; podcasts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n v="1408510800"/>
    <b v="0"/>
    <b v="0"/>
    <x v="1"/>
    <s v="rock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b v="0"/>
    <b v="0"/>
    <x v="6"/>
    <s v="mobile games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n v="1375851600"/>
    <b v="0"/>
    <b v="1"/>
    <x v="3"/>
    <s v="plays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n v="1315803600"/>
    <b v="0"/>
    <b v="0"/>
    <x v="4"/>
    <s v="documentary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n v="1373691600"/>
    <b v="0"/>
    <b v="0"/>
    <x v="2"/>
    <s v="wearables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n v="1339218000"/>
    <b v="0"/>
    <b v="0"/>
    <x v="5"/>
    <s v="fiction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x v="3"/>
    <s v="plays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x v="1"/>
    <s v="rock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n v="1512280800"/>
    <b v="0"/>
    <b v="0"/>
    <x v="4"/>
    <s v="documentary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n v="1458709200"/>
    <b v="0"/>
    <b v="0"/>
    <x v="3"/>
    <s v="plays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n v="1414126800"/>
    <b v="0"/>
    <b v="1"/>
    <x v="3"/>
    <s v="plays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b v="0"/>
    <b v="0"/>
    <x v="6"/>
    <s v="mobile games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x v="3"/>
    <s v="plays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n v="1552971600"/>
    <b v="0"/>
    <b v="0"/>
    <x v="2"/>
    <s v="web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x v="3"/>
    <s v="plays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n v="1360130400"/>
    <b v="0"/>
    <b v="0"/>
    <x v="4"/>
    <s v="drama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n v="1432875600"/>
    <b v="0"/>
    <b v="0"/>
    <x v="2"/>
    <s v="wearables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x v="2"/>
    <s v="web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b v="0"/>
    <b v="1"/>
    <x v="1"/>
    <s v="rock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n v="1407301200"/>
    <b v="0"/>
    <b v="0"/>
    <x v="1"/>
    <s v="metal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n v="1486620000"/>
    <b v="0"/>
    <b v="1"/>
    <x v="3"/>
    <s v="plays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n v="1459918800"/>
    <b v="0"/>
    <b v="0"/>
    <x v="7"/>
    <s v="photography books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x v="5"/>
    <s v="nonfiction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n v="1479880800"/>
    <b v="0"/>
    <b v="0"/>
    <x v="1"/>
    <s v="indie rock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x v="3"/>
    <s v="plays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b v="0"/>
    <b v="0"/>
    <x v="1"/>
    <s v="indie rock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x v="3"/>
    <s v="plays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n v="1274677200"/>
    <b v="0"/>
    <b v="0"/>
    <x v="3"/>
    <s v="plays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n v="1267509600"/>
    <b v="0"/>
    <b v="0"/>
    <x v="1"/>
    <s v="electric music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b v="0"/>
    <b v="1"/>
    <x v="3"/>
    <s v="plays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n v="1534050000"/>
    <b v="0"/>
    <b v="1"/>
    <x v="3"/>
    <s v="plays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x v="2"/>
    <s v="wearables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n v="1318568400"/>
    <b v="0"/>
    <b v="0"/>
    <x v="2"/>
    <s v="web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n v="1284354000"/>
    <b v="0"/>
    <b v="0"/>
    <x v="3"/>
    <s v="plays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x v="4"/>
    <s v="animation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n v="1413781200"/>
    <b v="0"/>
    <b v="1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s v="electric music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n v="1459486800"/>
    <b v="1"/>
    <b v="1"/>
    <x v="5"/>
    <s v="nonfiction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x v="3"/>
    <s v="plays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n v="1275886800"/>
    <b v="0"/>
    <b v="0"/>
    <x v="7"/>
    <s v="photography books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n v="1355983200"/>
    <b v="0"/>
    <b v="0"/>
    <x v="3"/>
    <s v="plays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n v="1515391200"/>
    <b v="0"/>
    <b v="1"/>
    <x v="3"/>
    <s v="plays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n v="1422252000"/>
    <b v="0"/>
    <b v="0"/>
    <x v="3"/>
    <s v="plays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n v="1305522000"/>
    <b v="0"/>
    <b v="0"/>
    <x v="4"/>
    <s v="drama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n v="1414904400"/>
    <b v="0"/>
    <b v="0"/>
    <x v="1"/>
    <s v="rock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b v="0"/>
    <b v="0"/>
    <x v="1"/>
    <s v="electric music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n v="1567141200"/>
    <b v="0"/>
    <b v="1"/>
    <x v="6"/>
    <s v="video games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n v="1501131600"/>
    <b v="0"/>
    <b v="0"/>
    <x v="1"/>
    <s v="rock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n v="1355032800"/>
    <b v="0"/>
    <b v="0"/>
    <x v="1"/>
    <s v="jazz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n v="1339477200"/>
    <b v="0"/>
    <b v="1"/>
    <x v="3"/>
    <s v="plays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n v="1305954000"/>
    <b v="0"/>
    <b v="0"/>
    <x v="1"/>
    <s v="rock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n v="1494392400"/>
    <b v="1"/>
    <b v="1"/>
    <x v="1"/>
    <s v="indie rock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n v="1537419600"/>
    <b v="0"/>
    <b v="0"/>
    <x v="4"/>
    <s v="science fiction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b v="0"/>
    <b v="0"/>
    <x v="5"/>
    <s v="translations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n v="1388037600"/>
    <b v="0"/>
    <b v="0"/>
    <x v="3"/>
    <s v="plays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b v="0"/>
    <b v="0"/>
    <x v="6"/>
    <s v="video games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n v="1398056400"/>
    <b v="0"/>
    <b v="1"/>
    <x v="3"/>
    <s v="plays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x v="3"/>
    <s v="plays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n v="1550037600"/>
    <b v="0"/>
    <b v="0"/>
    <x v="1"/>
    <s v="indie rock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n v="1492923600"/>
    <b v="0"/>
    <b v="0"/>
    <x v="3"/>
    <s v="plays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n v="1467522000"/>
    <b v="0"/>
    <b v="0"/>
    <x v="2"/>
    <s v="web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x v="1"/>
    <s v="rock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b v="0"/>
    <b v="0"/>
    <x v="3"/>
    <s v="plays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b v="0"/>
    <b v="0"/>
    <x v="3"/>
    <s v="plays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n v="1313643600"/>
    <b v="0"/>
    <b v="0"/>
    <x v="4"/>
    <s v="animation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b v="0"/>
    <b v="1"/>
    <x v="3"/>
    <s v="plays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n v="1470805200"/>
    <b v="0"/>
    <b v="1"/>
    <x v="4"/>
    <s v="drama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x v="3"/>
    <s v="plays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n v="1301374800"/>
    <b v="0"/>
    <b v="1"/>
    <x v="4"/>
    <s v="animation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n v="1387864800"/>
    <b v="0"/>
    <b v="0"/>
    <x v="1"/>
    <s v="rock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n v="1458190800"/>
    <b v="0"/>
    <b v="0"/>
    <x v="2"/>
    <s v="web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n v="1559278800"/>
    <b v="0"/>
    <b v="1"/>
    <x v="4"/>
    <s v="animation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n v="1522731600"/>
    <b v="0"/>
    <b v="1"/>
    <x v="1"/>
    <s v="jazz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x v="1"/>
    <s v="rock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x v="4"/>
    <s v="animation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b v="0"/>
    <b v="0"/>
    <x v="3"/>
    <s v="plays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x v="3"/>
    <s v="plays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b v="0"/>
    <b v="0"/>
    <x v="0"/>
    <s v="food trucks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b v="0"/>
    <b v="1"/>
    <x v="3"/>
    <s v="plays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n v="1372482000"/>
    <b v="0"/>
    <b v="0"/>
    <x v="5"/>
    <s v="nonfiction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n v="1514959200"/>
    <b v="0"/>
    <b v="0"/>
    <x v="1"/>
    <s v="rock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b v="0"/>
    <b v="0"/>
    <x v="4"/>
    <s v="drama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b v="0"/>
    <b v="1"/>
    <x v="6"/>
    <s v="mobile games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n v="1548136800"/>
    <b v="0"/>
    <b v="0"/>
    <x v="2"/>
    <s v="web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n v="1340859600"/>
    <b v="0"/>
    <b v="1"/>
    <x v="3"/>
    <s v="plays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n v="1454479200"/>
    <b v="0"/>
    <b v="0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s v="rock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n v="1579672800"/>
    <b v="0"/>
    <b v="1"/>
    <x v="7"/>
    <s v="photography books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n v="1562389200"/>
    <b v="0"/>
    <b v="0"/>
    <x v="7"/>
    <s v="photography books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n v="1551506400"/>
    <b v="0"/>
    <b v="0"/>
    <x v="3"/>
    <s v="plays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n v="1516600800"/>
    <b v="0"/>
    <b v="0"/>
    <x v="1"/>
    <s v="rock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n v="1420437600"/>
    <b v="0"/>
    <b v="0"/>
    <x v="4"/>
    <s v="documentary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n v="1332997200"/>
    <b v="0"/>
    <b v="1"/>
    <x v="4"/>
    <s v="drama"/>
  </r>
  <r>
    <n v="807"/>
    <s v="Walker-Taylor"/>
    <s v="Automated uniform concept"/>
    <n v="700"/>
    <n v="1848"/>
    <n v="2.64"/>
    <x v="1"/>
    <n v="42.97674418604651"/>
    <n v="43"/>
    <x v="1"/>
    <s v="USD"/>
    <n v="1571115600"/>
    <n v="1574920800"/>
    <b v="0"/>
    <b v="1"/>
    <x v="3"/>
    <s v="plays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b v="0"/>
    <b v="0"/>
    <x v="0"/>
    <s v="food trucks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n v="1345006800"/>
    <b v="0"/>
    <b v="0"/>
    <x v="4"/>
    <s v="documentary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n v="1512712800"/>
    <b v="0"/>
    <b v="1"/>
    <x v="3"/>
    <s v="plays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b v="0"/>
    <b v="1"/>
    <x v="6"/>
    <s v="video games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x v="5"/>
    <s v="nonfiction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n v="1346907600"/>
    <b v="0"/>
    <b v="0"/>
    <x v="6"/>
    <s v="video games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n v="1464498000"/>
    <b v="0"/>
    <b v="1"/>
    <x v="1"/>
    <s v="rock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n v="1514181600"/>
    <b v="0"/>
    <b v="0"/>
    <x v="1"/>
    <s v="rock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n v="1392184800"/>
    <b v="1"/>
    <b v="1"/>
    <x v="3"/>
    <s v="plays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n v="1559365200"/>
    <b v="0"/>
    <b v="1"/>
    <x v="5"/>
    <s v="nonfiction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n v="1549173600"/>
    <b v="0"/>
    <b v="1"/>
    <x v="3"/>
    <s v="plays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b v="1"/>
    <b v="0"/>
    <x v="6"/>
    <s v="video games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n v="1533963600"/>
    <b v="0"/>
    <b v="1"/>
    <x v="1"/>
    <s v="rock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n v="1489381200"/>
    <b v="0"/>
    <b v="0"/>
    <x v="4"/>
    <s v="documentary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n v="1395032400"/>
    <b v="0"/>
    <b v="0"/>
    <x v="1"/>
    <s v="rock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n v="1412485200"/>
    <b v="1"/>
    <b v="1"/>
    <x v="1"/>
    <s v="rock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n v="1279688400"/>
    <b v="0"/>
    <b v="1"/>
    <x v="5"/>
    <s v="nonfiction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n v="1501995600"/>
    <b v="0"/>
    <b v="0"/>
    <x v="4"/>
    <s v="shorts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n v="1294639200"/>
    <b v="0"/>
    <b v="1"/>
    <x v="3"/>
    <s v="plays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n v="1305435600"/>
    <b v="0"/>
    <b v="1"/>
    <x v="4"/>
    <s v="drama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b v="0"/>
    <b v="0"/>
    <x v="3"/>
    <s v="plays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b v="0"/>
    <b v="0"/>
    <x v="3"/>
    <s v="plays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b v="0"/>
    <b v="0"/>
    <x v="3"/>
    <s v="plays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n v="1335675600"/>
    <b v="0"/>
    <b v="0"/>
    <x v="7"/>
    <s v="photography books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n v="1448431200"/>
    <b v="1"/>
    <b v="0"/>
    <x v="5"/>
    <s v="translations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n v="1298613600"/>
    <b v="0"/>
    <b v="0"/>
    <x v="5"/>
    <s v="translations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n v="1372482000"/>
    <b v="0"/>
    <b v="0"/>
    <x v="3"/>
    <s v="plays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b v="0"/>
    <b v="0"/>
    <x v="2"/>
    <s v="web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b v="0"/>
    <b v="0"/>
    <x v="1"/>
    <s v="indie rock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n v="1305867600"/>
    <b v="0"/>
    <b v="0"/>
    <x v="1"/>
    <s v="jazz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n v="1538802000"/>
    <b v="0"/>
    <b v="0"/>
    <x v="3"/>
    <s v="plays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n v="1398920400"/>
    <b v="0"/>
    <b v="1"/>
    <x v="4"/>
    <s v="documentary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n v="1405659600"/>
    <b v="0"/>
    <b v="1"/>
    <x v="3"/>
    <s v="plays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n v="1457244000"/>
    <b v="0"/>
    <b v="0"/>
    <x v="2"/>
    <s v="web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n v="1529298000"/>
    <b v="0"/>
    <b v="0"/>
    <x v="2"/>
    <s v="wearables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b v="0"/>
    <b v="0"/>
    <x v="7"/>
    <s v="photography books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x v="4"/>
    <s v="documentary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n v="1529557200"/>
    <b v="0"/>
    <b v="0"/>
    <x v="2"/>
    <s v="web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n v="1535259600"/>
    <b v="1"/>
    <b v="1"/>
    <x v="2"/>
    <s v="web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n v="1515564000"/>
    <b v="0"/>
    <b v="0"/>
    <x v="0"/>
    <s v="food trucks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n v="1277096400"/>
    <b v="0"/>
    <b v="0"/>
    <x v="4"/>
    <s v="drama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n v="1329026400"/>
    <b v="0"/>
    <b v="1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s v="rock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n v="1338786000"/>
    <b v="0"/>
    <b v="0"/>
    <x v="1"/>
    <s v="electric music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b v="0"/>
    <b v="1"/>
    <x v="6"/>
    <s v="video games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n v="1308978000"/>
    <b v="0"/>
    <b v="1"/>
    <x v="1"/>
    <s v="indie rock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n v="1576389600"/>
    <b v="0"/>
    <b v="0"/>
    <x v="5"/>
    <s v="fiction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n v="1311051600"/>
    <b v="0"/>
    <b v="0"/>
    <x v="3"/>
    <s v="plays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n v="1336712400"/>
    <b v="0"/>
    <b v="0"/>
    <x v="0"/>
    <s v="food trucks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n v="1330408800"/>
    <b v="1"/>
    <b v="0"/>
    <x v="4"/>
    <s v="shorts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b v="1"/>
    <b v="0"/>
    <x v="0"/>
    <s v="food trucks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b v="0"/>
    <b v="1"/>
    <x v="3"/>
    <s v="plays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n v="1551420000"/>
    <b v="0"/>
    <b v="1"/>
    <x v="2"/>
    <s v="wearables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n v="1269838800"/>
    <b v="0"/>
    <b v="0"/>
    <x v="3"/>
    <s v="plays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n v="1312520400"/>
    <b v="0"/>
    <b v="0"/>
    <x v="3"/>
    <s v="plays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n v="1436504400"/>
    <b v="0"/>
    <b v="1"/>
    <x v="4"/>
    <s v="television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n v="1472014800"/>
    <b v="0"/>
    <b v="0"/>
    <x v="4"/>
    <s v="shorts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n v="1411534800"/>
    <b v="0"/>
    <b v="0"/>
    <x v="3"/>
    <s v="plays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x v="7"/>
    <s v="photography books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n v="1539579600"/>
    <b v="0"/>
    <b v="0"/>
    <x v="0"/>
    <s v="food trucks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n v="1382504400"/>
    <b v="0"/>
    <b v="0"/>
    <x v="3"/>
    <s v="plays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b v="0"/>
    <b v="0"/>
    <x v="4"/>
    <s v="drama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b v="0"/>
    <b v="0"/>
    <x v="3"/>
    <s v="plays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n v="1511071200"/>
    <b v="0"/>
    <b v="1"/>
    <x v="3"/>
    <s v="plays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n v="1536382800"/>
    <b v="0"/>
    <b v="0"/>
    <x v="4"/>
    <s v="science fiction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n v="1389592800"/>
    <b v="0"/>
    <b v="0"/>
    <x v="7"/>
    <s v="photography books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n v="1275282000"/>
    <b v="0"/>
    <b v="1"/>
    <x v="7"/>
    <s v="photography books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b v="0"/>
    <b v="0"/>
    <x v="1"/>
    <s v="rock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x v="7"/>
    <s v="photography books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b v="0"/>
    <b v="0"/>
    <x v="0"/>
    <s v="food trucks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n v="1581141600"/>
    <b v="0"/>
    <b v="0"/>
    <x v="1"/>
    <s v="metal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n v="1488520800"/>
    <b v="0"/>
    <b v="0"/>
    <x v="5"/>
    <s v="nonfiction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n v="1563858000"/>
    <b v="0"/>
    <b v="0"/>
    <x v="1"/>
    <s v="electric music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b v="0"/>
    <b v="1"/>
    <x v="3"/>
    <s v="plays"/>
  </r>
  <r>
    <n v="882"/>
    <s v="White-Rosario"/>
    <s v="Balanced demand-driven definition"/>
    <n v="800"/>
    <n v="2960"/>
    <n v="3.7"/>
    <x v="1"/>
    <n v="37"/>
    <n v="80"/>
    <x v="1"/>
    <s v="USD"/>
    <n v="1421820000"/>
    <n v="1422165600"/>
    <b v="0"/>
    <b v="0"/>
    <x v="3"/>
    <s v="plays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n v="1277874000"/>
    <b v="0"/>
    <b v="0"/>
    <x v="4"/>
    <s v="shorts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b v="0"/>
    <b v="1"/>
    <x v="3"/>
    <s v="plays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n v="1279083600"/>
    <b v="0"/>
    <b v="0"/>
    <x v="3"/>
    <s v="plays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b v="0"/>
    <b v="0"/>
    <x v="1"/>
    <s v="indie rock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b v="0"/>
    <b v="1"/>
    <x v="3"/>
    <s v="plays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n v="1493528400"/>
    <b v="0"/>
    <b v="0"/>
    <x v="3"/>
    <s v="plays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n v="1395205200"/>
    <b v="0"/>
    <b v="1"/>
    <x v="1"/>
    <s v="electric music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n v="1561438800"/>
    <b v="0"/>
    <b v="0"/>
    <x v="1"/>
    <s v="indie rock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n v="1326693600"/>
    <b v="0"/>
    <b v="0"/>
    <x v="4"/>
    <s v="documentary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n v="1277960400"/>
    <b v="0"/>
    <b v="0"/>
    <x v="5"/>
    <s v="translations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n v="1434690000"/>
    <b v="0"/>
    <b v="1"/>
    <x v="4"/>
    <s v="documentary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n v="1376110800"/>
    <b v="0"/>
    <b v="1"/>
    <x v="4"/>
    <s v="television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b v="0"/>
    <b v="0"/>
    <x v="3"/>
    <s v="plays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n v="1310878800"/>
    <b v="0"/>
    <b v="1"/>
    <x v="0"/>
    <s v="food trucks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b v="0"/>
    <b v="0"/>
    <x v="3"/>
    <s v="plays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b v="0"/>
    <b v="0"/>
    <x v="4"/>
    <s v="documentary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n v="1382677200"/>
    <b v="0"/>
    <b v="0"/>
    <x v="1"/>
    <s v="jazz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b v="0"/>
    <b v="1"/>
    <x v="2"/>
    <s v="web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n v="1534654800"/>
    <b v="0"/>
    <b v="1"/>
    <x v="1"/>
    <s v="rock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n v="1457762400"/>
    <b v="0"/>
    <b v="0"/>
    <x v="2"/>
    <s v="web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x v="5"/>
    <s v="nonfiction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b v="0"/>
    <b v="0"/>
    <x v="5"/>
    <s v="radio &amp; podcasts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n v="1379826000"/>
    <b v="0"/>
    <b v="0"/>
    <x v="3"/>
    <s v="plays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n v="1497762000"/>
    <b v="1"/>
    <b v="1"/>
    <x v="4"/>
    <s v="documentary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b v="0"/>
    <b v="0"/>
    <x v="3"/>
    <s v="plays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n v="1336885200"/>
    <b v="0"/>
    <b v="0"/>
    <x v="6"/>
    <s v="video games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n v="1530421200"/>
    <b v="0"/>
    <b v="1"/>
    <x v="3"/>
    <s v="plays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x v="3"/>
    <s v="plays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n v="1568178000"/>
    <b v="1"/>
    <b v="0"/>
    <x v="2"/>
    <s v="web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n v="1347944400"/>
    <b v="1"/>
    <b v="0"/>
    <x v="4"/>
    <s v="drama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n v="1558760400"/>
    <b v="0"/>
    <b v="0"/>
    <x v="4"/>
    <s v="drama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n v="1376629200"/>
    <b v="0"/>
    <b v="0"/>
    <x v="3"/>
    <s v="plays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n v="1504760400"/>
    <b v="0"/>
    <b v="0"/>
    <x v="4"/>
    <s v="television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b v="0"/>
    <b v="0"/>
    <x v="7"/>
    <s v="photography books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x v="4"/>
    <s v="shorts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n v="1344315600"/>
    <b v="0"/>
    <b v="0"/>
    <x v="5"/>
    <s v="radio &amp; podcasts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n v="1510725600"/>
    <b v="0"/>
    <b v="1"/>
    <x v="3"/>
    <s v="plays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n v="1551247200"/>
    <b v="1"/>
    <b v="0"/>
    <x v="4"/>
    <s v="animation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b v="0"/>
    <b v="0"/>
    <x v="2"/>
    <s v="web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n v="1545112800"/>
    <b v="0"/>
    <b v="1"/>
    <x v="1"/>
    <s v="world music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n v="1279170000"/>
    <b v="0"/>
    <b v="0"/>
    <x v="3"/>
    <s v="plays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n v="1573452000"/>
    <b v="0"/>
    <b v="0"/>
    <x v="3"/>
    <s v="plays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n v="1507093200"/>
    <b v="0"/>
    <b v="0"/>
    <x v="3"/>
    <s v="plays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b v="0"/>
    <b v="0"/>
    <x v="0"/>
    <s v="food trucks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b v="0"/>
    <b v="0"/>
    <x v="3"/>
    <s v="plays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n v="1389074400"/>
    <b v="0"/>
    <b v="0"/>
    <x v="2"/>
    <s v="web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n v="1494997200"/>
    <b v="0"/>
    <b v="0"/>
    <x v="3"/>
    <s v="plays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n v="1425448800"/>
    <b v="0"/>
    <b v="1"/>
    <x v="3"/>
    <s v="plays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b v="0"/>
    <b v="1"/>
    <x v="3"/>
    <s v="plays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n v="1394773200"/>
    <b v="0"/>
    <b v="0"/>
    <x v="1"/>
    <s v="rock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n v="1366520400"/>
    <b v="0"/>
    <b v="0"/>
    <x v="3"/>
    <s v="plays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n v="1456639200"/>
    <b v="0"/>
    <b v="0"/>
    <x v="3"/>
    <s v="plays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n v="1438318800"/>
    <b v="0"/>
    <b v="0"/>
    <x v="3"/>
    <s v="plays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b v="1"/>
    <b v="0"/>
    <x v="3"/>
    <s v="plays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x v="4"/>
    <s v="documentary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n v="1531890000"/>
    <b v="0"/>
    <b v="1"/>
    <x v="5"/>
    <s v="fiction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b v="0"/>
    <b v="1"/>
    <x v="6"/>
    <s v="video games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x v="2"/>
    <s v="web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b v="1"/>
    <b v="0"/>
    <x v="3"/>
    <s v="plays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n v="1296194400"/>
    <b v="0"/>
    <b v="0"/>
    <x v="3"/>
    <s v="plays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n v="1414558800"/>
    <b v="0"/>
    <b v="0"/>
    <x v="0"/>
    <s v="food trucks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n v="1488348000"/>
    <b v="0"/>
    <b v="0"/>
    <x v="7"/>
    <s v="photography books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b v="1"/>
    <b v="0"/>
    <x v="7"/>
    <s v="photography books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b v="0"/>
    <b v="0"/>
    <x v="3"/>
    <s v="plays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b v="0"/>
    <b v="0"/>
    <x v="3"/>
    <s v="plays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x v="4"/>
    <s v="documentary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n v="1430974800"/>
    <b v="0"/>
    <b v="0"/>
    <x v="2"/>
    <s v="web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b v="0"/>
    <b v="1"/>
    <x v="3"/>
    <s v="plays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n v="1482818400"/>
    <b v="0"/>
    <b v="1"/>
    <x v="1"/>
    <s v="rock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x v="4"/>
    <s v="documentary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b v="0"/>
    <b v="1"/>
    <x v="4"/>
    <s v="science fiction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n v="1350363600"/>
    <b v="0"/>
    <b v="0"/>
    <x v="2"/>
    <s v="web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n v="1353996000"/>
    <b v="0"/>
    <b v="0"/>
    <x v="3"/>
    <s v="plays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b v="0"/>
    <b v="0"/>
    <x v="4"/>
    <s v="science fiction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n v="1329631200"/>
    <b v="0"/>
    <b v="0"/>
    <x v="3"/>
    <s v="plays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n v="1278997200"/>
    <b v="0"/>
    <b v="0"/>
    <x v="4"/>
    <s v="animation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b v="0"/>
    <b v="0"/>
    <x v="5"/>
    <s v="translations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b v="0"/>
    <b v="0"/>
    <x v="2"/>
    <s v="web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n v="1298268000"/>
    <b v="0"/>
    <b v="0"/>
    <x v="5"/>
    <s v="translations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n v="1386223200"/>
    <b v="0"/>
    <b v="0"/>
    <x v="0"/>
    <s v="food trucks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n v="1299823200"/>
    <b v="0"/>
    <b v="1"/>
    <x v="7"/>
    <s v="photography books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n v="1431752400"/>
    <b v="0"/>
    <b v="0"/>
    <x v="3"/>
    <s v="plays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n v="1267855200"/>
    <b v="0"/>
    <b v="0"/>
    <x v="1"/>
    <s v="rock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n v="1497675600"/>
    <b v="0"/>
    <b v="0"/>
    <x v="3"/>
    <s v="plays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n v="1336885200"/>
    <b v="0"/>
    <b v="0"/>
    <x v="1"/>
    <s v="world music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n v="1295157600"/>
    <b v="0"/>
    <b v="0"/>
    <x v="0"/>
    <s v="food trucks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n v="1577599200"/>
    <b v="0"/>
    <b v="0"/>
    <x v="3"/>
    <s v="plays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b v="0"/>
    <b v="0"/>
    <x v="3"/>
    <s v="plays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b v="0"/>
    <b v="0"/>
    <x v="4"/>
    <s v="television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n v="1402462800"/>
    <b v="0"/>
    <b v="1"/>
    <x v="2"/>
    <s v="web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b v="0"/>
    <b v="1"/>
    <x v="3"/>
    <s v="plays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n v="1368939600"/>
    <b v="0"/>
    <b v="0"/>
    <x v="1"/>
    <s v="indie rock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n v="1452146400"/>
    <b v="0"/>
    <b v="1"/>
    <x v="3"/>
    <s v="plays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n v="1296712800"/>
    <b v="0"/>
    <b v="1"/>
    <x v="3"/>
    <s v="plays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b v="0"/>
    <b v="0"/>
    <x v="0"/>
    <s v="food trucks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n v="1480831200"/>
    <b v="0"/>
    <b v="0"/>
    <x v="6"/>
    <s v="video games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n v="1426914000"/>
    <b v="0"/>
    <b v="0"/>
    <x v="3"/>
    <s v="plays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b v="1"/>
    <b v="0"/>
    <x v="5"/>
    <s v="nonfiction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n v="1517032800"/>
    <b v="0"/>
    <b v="0"/>
    <x v="2"/>
    <s v="web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b v="0"/>
    <b v="1"/>
    <x v="4"/>
    <s v="documentary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n v="1566190800"/>
    <b v="0"/>
    <b v="0"/>
    <x v="4"/>
    <s v="documentary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n v="1570165200"/>
    <b v="0"/>
    <b v="0"/>
    <x v="3"/>
    <s v="plays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b v="0"/>
    <b v="1"/>
    <x v="1"/>
    <s v="rock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b v="0"/>
    <b v="0"/>
    <x v="1"/>
    <s v="rock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n v="1494478800"/>
    <b v="0"/>
    <b v="0"/>
    <x v="4"/>
    <s v="documentary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b v="0"/>
    <b v="0"/>
    <x v="5"/>
    <s v="radio &amp; podcasts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n v="1555822800"/>
    <b v="0"/>
    <b v="0"/>
    <x v="5"/>
    <s v="translations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b v="0"/>
    <b v="1"/>
    <x v="4"/>
    <s v="drama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n v="1411966800"/>
    <b v="0"/>
    <b v="1"/>
    <x v="1"/>
    <s v="rock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n v="1526878800"/>
    <b v="0"/>
    <b v="1"/>
    <x v="4"/>
    <s v="drama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x v="7"/>
    <s v="photography books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b v="0"/>
    <b v="1"/>
    <x v="5"/>
    <s v="translations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n v="1543816800"/>
    <b v="0"/>
    <b v="1"/>
    <x v="0"/>
    <s v="food trucks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b v="0"/>
    <b v="0"/>
    <x v="3"/>
    <s v="plays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x v="3"/>
    <s v="plays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b v="0"/>
    <b v="1"/>
    <x v="1"/>
    <s v="indie rock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b v="0"/>
    <b v="0"/>
    <x v="0"/>
    <x v="0"/>
  </r>
  <r>
    <n v="300"/>
    <s v="Cooke PLC"/>
    <s v="Focused executive core"/>
    <n v="100"/>
    <n v="5"/>
    <n v="0.05"/>
    <x v="0"/>
    <n v="5"/>
    <n v="1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x v="0"/>
    <x v="0"/>
  </r>
  <r>
    <m/>
    <m/>
    <m/>
    <m/>
    <m/>
    <m/>
    <x v="4"/>
    <m/>
    <m/>
    <x v="7"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b v="0"/>
    <b v="0"/>
    <x v="0"/>
    <s v="food trucks"/>
    <x v="0"/>
    <d v="2015-12-15T06:00:00"/>
  </r>
  <r>
    <n v="1"/>
    <s v="Odom Inc"/>
    <s v="Managed bottom-line architecture"/>
    <n v="1400"/>
    <n v="14560"/>
    <n v="10.4"/>
    <x v="1"/>
    <n v="92.151898734177209"/>
    <n v="158"/>
    <s v="US"/>
    <s v="USD"/>
    <x v="1"/>
    <n v="1408597200"/>
    <b v="0"/>
    <b v="1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00.01614035087719"/>
    <n v="1425"/>
    <s v="AU"/>
    <s v="AUD"/>
    <x v="2"/>
    <n v="1384840800"/>
    <b v="0"/>
    <b v="0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103.20833333333333"/>
    <n v="24"/>
    <s v="US"/>
    <s v="USD"/>
    <x v="3"/>
    <n v="1568955600"/>
    <b v="0"/>
    <b v="0"/>
    <x v="1"/>
    <s v="rock"/>
    <x v="3"/>
    <d v="2019-09-20T05:00:00"/>
  </r>
  <r>
    <n v="4"/>
    <s v="Larson-Little"/>
    <s v="Proactive foreground core"/>
    <n v="7600"/>
    <n v="5265"/>
    <n v="0.69276315789473686"/>
    <x v="0"/>
    <n v="99.339622641509436"/>
    <n v="53"/>
    <s v="US"/>
    <s v="USD"/>
    <x v="4"/>
    <n v="1548309600"/>
    <b v="0"/>
    <b v="0"/>
    <x v="3"/>
    <s v="plays"/>
    <x v="4"/>
    <d v="2019-01-24T06:00:00"/>
  </r>
  <r>
    <n v="5"/>
    <s v="Harris Group"/>
    <s v="Open-source optimizing database"/>
    <n v="7600"/>
    <n v="13195"/>
    <n v="1.7361842105263159"/>
    <x v="1"/>
    <n v="75.833333333333329"/>
    <n v="174"/>
    <s v="DK"/>
    <s v="DKK"/>
    <x v="5"/>
    <n v="1347080400"/>
    <b v="0"/>
    <b v="0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60.555555555555557"/>
    <n v="18"/>
    <s v="GB"/>
    <s v="GBP"/>
    <x v="6"/>
    <n v="1505365200"/>
    <b v="0"/>
    <b v="0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64.93832599118943"/>
    <n v="227"/>
    <s v="DK"/>
    <s v="DKK"/>
    <x v="7"/>
    <n v="1439614800"/>
    <b v="0"/>
    <b v="0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x v="8"/>
    <n v="1281502800"/>
    <b v="0"/>
    <b v="0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72.909090909090907"/>
    <n v="44"/>
    <s v="US"/>
    <s v="USD"/>
    <x v="9"/>
    <n v="1383804000"/>
    <b v="0"/>
    <b v="0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62.9"/>
    <n v="220"/>
    <s v="US"/>
    <s v="USD"/>
    <x v="10"/>
    <n v="1285909200"/>
    <b v="0"/>
    <b v="0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112.22222222222223"/>
    <n v="27"/>
    <s v="US"/>
    <s v="USD"/>
    <x v="11"/>
    <n v="1285563600"/>
    <b v="0"/>
    <b v="1"/>
    <x v="3"/>
    <s v="plays"/>
    <x v="11"/>
    <d v="2010-09-27T05:00:00"/>
  </r>
  <r>
    <n v="12"/>
    <s v="Kim Ltd"/>
    <s v="Assimilated hybrid intranet"/>
    <n v="6300"/>
    <n v="5629"/>
    <n v="0.89349206349206345"/>
    <x v="0"/>
    <n v="102.34545454545454"/>
    <n v="55"/>
    <s v="US"/>
    <s v="USD"/>
    <x v="12"/>
    <n v="1572411600"/>
    <b v="0"/>
    <b v="0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105.05102040816327"/>
    <n v="98"/>
    <s v="US"/>
    <s v="USD"/>
    <x v="13"/>
    <n v="1466658000"/>
    <b v="0"/>
    <b v="0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94.144999999999996"/>
    <n v="200"/>
    <s v="US"/>
    <s v="USD"/>
    <x v="14"/>
    <n v="1333342800"/>
    <b v="0"/>
    <b v="0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84.986725663716811"/>
    <n v="452"/>
    <s v="US"/>
    <s v="USD"/>
    <x v="15"/>
    <n v="1576303200"/>
    <b v="0"/>
    <b v="0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10.41"/>
    <n v="100"/>
    <s v="US"/>
    <s v="USD"/>
    <x v="16"/>
    <n v="1392271200"/>
    <b v="0"/>
    <b v="0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07.96236989591674"/>
    <n v="1249"/>
    <s v="US"/>
    <s v="USD"/>
    <x v="17"/>
    <n v="1294898400"/>
    <b v="0"/>
    <b v="0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45.103703703703701"/>
    <n v="135"/>
    <s v="US"/>
    <s v="USD"/>
    <x v="18"/>
    <n v="1537074000"/>
    <b v="0"/>
    <b v="0"/>
    <x v="3"/>
    <s v="plays"/>
    <x v="18"/>
    <d v="2018-09-16T05:00:00"/>
  </r>
  <r>
    <n v="19"/>
    <s v="Perez-Hess"/>
    <s v="Down-sized cohesive archive"/>
    <n v="62500"/>
    <n v="30331"/>
    <n v="0.48529600000000001"/>
    <x v="0"/>
    <n v="45.001483679525222"/>
    <n v="674"/>
    <s v="US"/>
    <s v="USD"/>
    <x v="19"/>
    <n v="1553490000"/>
    <b v="0"/>
    <b v="1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05.97134670487107"/>
    <n v="1396"/>
    <s v="US"/>
    <s v="USD"/>
    <x v="20"/>
    <n v="1406523600"/>
    <b v="0"/>
    <b v="0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69.055555555555557"/>
    <n v="558"/>
    <s v="US"/>
    <s v="USD"/>
    <x v="21"/>
    <n v="1316322000"/>
    <b v="0"/>
    <b v="0"/>
    <x v="3"/>
    <s v="plays"/>
    <x v="21"/>
    <d v="2011-09-18T05:00:00"/>
  </r>
  <r>
    <n v="22"/>
    <s v="Collier Inc"/>
    <s v="Enhanced dynamic definition"/>
    <n v="59100"/>
    <n v="75690"/>
    <n v="1.2807106598984772"/>
    <x v="1"/>
    <n v="85.044943820224717"/>
    <n v="890"/>
    <s v="US"/>
    <s v="USD"/>
    <x v="22"/>
    <n v="1524027600"/>
    <b v="0"/>
    <b v="0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05.22535211267606"/>
    <n v="142"/>
    <s v="GB"/>
    <s v="GBP"/>
    <x v="23"/>
    <n v="1554699600"/>
    <b v="0"/>
    <b v="0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39.003741114852225"/>
    <n v="2673"/>
    <s v="US"/>
    <s v="USD"/>
    <x v="24"/>
    <n v="1403499600"/>
    <b v="0"/>
    <b v="0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73.030674846625772"/>
    <n v="163"/>
    <s v="US"/>
    <s v="USD"/>
    <x v="25"/>
    <n v="1307422800"/>
    <b v="0"/>
    <b v="1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35.009459459459457"/>
    <n v="1480"/>
    <s v="US"/>
    <s v="USD"/>
    <x v="26"/>
    <n v="1535346000"/>
    <b v="0"/>
    <b v="0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06.6"/>
    <n v="15"/>
    <s v="US"/>
    <s v="USD"/>
    <x v="27"/>
    <n v="1444539600"/>
    <b v="0"/>
    <b v="0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61.997747747747745"/>
    <n v="2220"/>
    <s v="US"/>
    <s v="USD"/>
    <x v="28"/>
    <n v="1267682400"/>
    <b v="0"/>
    <b v="1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94.000622665006233"/>
    <n v="1606"/>
    <s v="CH"/>
    <s v="CHF"/>
    <x v="29"/>
    <n v="1535518800"/>
    <b v="0"/>
    <b v="0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12.05426356589147"/>
    <n v="129"/>
    <s v="US"/>
    <s v="USD"/>
    <x v="30"/>
    <n v="1559106000"/>
    <b v="0"/>
    <b v="0"/>
    <x v="4"/>
    <s v="animation"/>
    <x v="30"/>
    <d v="2019-05-29T05:00:00"/>
  </r>
  <r>
    <n v="31"/>
    <s v="Schroeder Ltd"/>
    <s v="Progressive needs-based focus group"/>
    <n v="3500"/>
    <n v="10850"/>
    <n v="3.1"/>
    <x v="1"/>
    <n v="48.008849557522126"/>
    <n v="226"/>
    <s v="GB"/>
    <s v="GBP"/>
    <x v="31"/>
    <n v="1454392800"/>
    <b v="0"/>
    <b v="0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38.004334633723452"/>
    <n v="2307"/>
    <s v="IT"/>
    <s v="EUR"/>
    <x v="32"/>
    <n v="1517896800"/>
    <b v="0"/>
    <b v="0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35.000184535892231"/>
    <n v="5419"/>
    <s v="US"/>
    <s v="USD"/>
    <x v="33"/>
    <n v="1415685600"/>
    <b v="0"/>
    <b v="0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85"/>
    <n v="165"/>
    <s v="US"/>
    <s v="USD"/>
    <x v="34"/>
    <n v="1490677200"/>
    <b v="0"/>
    <b v="0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95.993893129770996"/>
    <n v="1965"/>
    <s v="DK"/>
    <s v="DKK"/>
    <x v="35"/>
    <n v="1551506400"/>
    <b v="0"/>
    <b v="1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68.8125"/>
    <n v="16"/>
    <s v="US"/>
    <s v="USD"/>
    <x v="36"/>
    <n v="1300856400"/>
    <b v="0"/>
    <b v="0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5.97196261682242"/>
    <n v="107"/>
    <s v="US"/>
    <s v="USD"/>
    <x v="37"/>
    <n v="1573192800"/>
    <b v="0"/>
    <b v="1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75.261194029850742"/>
    <n v="134"/>
    <s v="US"/>
    <s v="USD"/>
    <x v="38"/>
    <n v="1287810000"/>
    <b v="0"/>
    <b v="0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57.125"/>
    <n v="88"/>
    <s v="DK"/>
    <s v="DKK"/>
    <x v="39"/>
    <n v="1362978000"/>
    <b v="0"/>
    <b v="0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75.141414141414145"/>
    <n v="198"/>
    <s v="US"/>
    <s v="USD"/>
    <x v="40"/>
    <n v="1277355600"/>
    <b v="0"/>
    <b v="1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07.42342342342343"/>
    <n v="111"/>
    <s v="IT"/>
    <s v="EUR"/>
    <x v="41"/>
    <n v="1348981200"/>
    <b v="0"/>
    <b v="1"/>
    <x v="1"/>
    <s v="rock"/>
    <x v="41"/>
    <d v="2012-09-30T05:00:00"/>
  </r>
  <r>
    <n v="42"/>
    <s v="Werner-Bryant"/>
    <s v="Virtual uniform frame"/>
    <n v="1800"/>
    <n v="7991"/>
    <n v="4.4394444444444447"/>
    <x v="1"/>
    <n v="35.995495495495497"/>
    <n v="222"/>
    <s v="US"/>
    <s v="USD"/>
    <x v="42"/>
    <n v="1310533200"/>
    <b v="0"/>
    <b v="0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26.998873148744366"/>
    <n v="6212"/>
    <s v="US"/>
    <s v="USD"/>
    <x v="43"/>
    <n v="1407560400"/>
    <b v="0"/>
    <b v="0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107.56122448979592"/>
    <n v="98"/>
    <s v="DK"/>
    <s v="DKK"/>
    <x v="44"/>
    <n v="1552885200"/>
    <b v="0"/>
    <b v="0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94.375"/>
    <n v="48"/>
    <s v="US"/>
    <s v="USD"/>
    <x v="45"/>
    <n v="1479362400"/>
    <b v="0"/>
    <b v="1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46.163043478260867"/>
    <n v="92"/>
    <s v="US"/>
    <s v="USD"/>
    <x v="46"/>
    <n v="1280552400"/>
    <b v="0"/>
    <b v="0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47.845637583892618"/>
    <n v="149"/>
    <s v="US"/>
    <s v="USD"/>
    <x v="47"/>
    <n v="1398661200"/>
    <b v="0"/>
    <b v="0"/>
    <x v="3"/>
    <s v="plays"/>
    <x v="47"/>
    <d v="2014-04-28T05:00:00"/>
  </r>
  <r>
    <n v="48"/>
    <s v="Lamb Inc"/>
    <s v="Optimized leadingedge concept"/>
    <n v="33300"/>
    <n v="128862"/>
    <n v="3.86972972972973"/>
    <x v="1"/>
    <n v="53.007815713698065"/>
    <n v="2431"/>
    <s v="US"/>
    <s v="USD"/>
    <x v="48"/>
    <n v="1436245200"/>
    <b v="0"/>
    <b v="0"/>
    <x v="3"/>
    <s v="plays"/>
    <x v="48"/>
    <d v="2015-07-07T05:00:00"/>
  </r>
  <r>
    <n v="49"/>
    <s v="Casey-Kelly"/>
    <s v="Sharable holistic interface"/>
    <n v="7200"/>
    <n v="13653"/>
    <n v="1.89625"/>
    <x v="1"/>
    <n v="45.059405940594061"/>
    <n v="303"/>
    <s v="US"/>
    <s v="USD"/>
    <x v="49"/>
    <n v="1575439200"/>
    <b v="0"/>
    <b v="0"/>
    <x v="1"/>
    <s v="rock"/>
    <x v="49"/>
    <d v="2019-12-04T06:00:00"/>
  </r>
  <r>
    <n v="50"/>
    <s v="Jones, Taylor and Moore"/>
    <s v="Down-sized system-worthy secured line"/>
    <n v="100"/>
    <n v="2"/>
    <n v="0.02"/>
    <x v="0"/>
    <n v="2"/>
    <n v="1"/>
    <s v="IT"/>
    <s v="EUR"/>
    <x v="50"/>
    <n v="1377752400"/>
    <b v="0"/>
    <b v="0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99.006816632583508"/>
    <n v="1467"/>
    <s v="GB"/>
    <s v="GBP"/>
    <x v="51"/>
    <n v="1334206800"/>
    <b v="0"/>
    <b v="1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32.786666666666669"/>
    <n v="75"/>
    <s v="US"/>
    <s v="USD"/>
    <x v="52"/>
    <n v="1284872400"/>
    <b v="0"/>
    <b v="0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59.119617224880386"/>
    <n v="209"/>
    <s v="US"/>
    <s v="USD"/>
    <x v="53"/>
    <n v="1403931600"/>
    <b v="0"/>
    <b v="0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44.93333333333333"/>
    <n v="120"/>
    <s v="US"/>
    <s v="USD"/>
    <x v="54"/>
    <n v="1521262800"/>
    <b v="0"/>
    <b v="0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89.664122137404576"/>
    <n v="131"/>
    <s v="US"/>
    <s v="USD"/>
    <x v="55"/>
    <n v="1533358800"/>
    <b v="0"/>
    <b v="0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70.079268292682926"/>
    <n v="164"/>
    <s v="US"/>
    <s v="USD"/>
    <x v="56"/>
    <n v="1421474400"/>
    <b v="0"/>
    <b v="0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31.059701492537314"/>
    <n v="201"/>
    <s v="US"/>
    <s v="USD"/>
    <x v="57"/>
    <n v="1505278800"/>
    <b v="0"/>
    <b v="0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9.061611374407583"/>
    <n v="211"/>
    <s v="US"/>
    <s v="USD"/>
    <x v="58"/>
    <n v="1443934800"/>
    <b v="0"/>
    <b v="0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30.0859375"/>
    <n v="128"/>
    <s v="US"/>
    <s v="USD"/>
    <x v="59"/>
    <n v="1498539600"/>
    <b v="0"/>
    <b v="1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84.998125000000002"/>
    <n v="1600"/>
    <s v="CA"/>
    <s v="CAD"/>
    <x v="60"/>
    <n v="1342760400"/>
    <b v="0"/>
    <b v="0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82.001775410563695"/>
    <n v="2253"/>
    <s v="CA"/>
    <s v="CAD"/>
    <x v="61"/>
    <n v="1301720400"/>
    <b v="0"/>
    <b v="0"/>
    <x v="3"/>
    <s v="plays"/>
    <x v="61"/>
    <d v="2011-04-02T05:00:00"/>
  </r>
  <r>
    <n v="62"/>
    <s v="Sparks-West"/>
    <s v="Organized incremental standardization"/>
    <n v="2000"/>
    <n v="14452"/>
    <n v="7.226"/>
    <x v="1"/>
    <n v="58.040160642570278"/>
    <n v="249"/>
    <s v="US"/>
    <s v="USD"/>
    <x v="62"/>
    <n v="1433566800"/>
    <b v="0"/>
    <b v="0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111.4"/>
    <n v="5"/>
    <s v="US"/>
    <s v="USD"/>
    <x v="63"/>
    <n v="1493874000"/>
    <b v="0"/>
    <b v="0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71.94736842105263"/>
    <n v="38"/>
    <s v="US"/>
    <s v="USD"/>
    <x v="64"/>
    <n v="1531803600"/>
    <b v="0"/>
    <b v="1"/>
    <x v="2"/>
    <s v="web"/>
    <x v="64"/>
    <d v="2018-07-17T05:00:00"/>
  </r>
  <r>
    <n v="65"/>
    <s v="Berry-Boyer"/>
    <s v="Mandatory incremental projection"/>
    <n v="6100"/>
    <n v="14405"/>
    <n v="2.3614754098360655"/>
    <x v="1"/>
    <n v="61.038135593220339"/>
    <n v="236"/>
    <s v="US"/>
    <s v="USD"/>
    <x v="65"/>
    <n v="1296712800"/>
    <b v="0"/>
    <b v="0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08.91666666666667"/>
    <n v="12"/>
    <s v="US"/>
    <s v="USD"/>
    <x v="66"/>
    <n v="1428901200"/>
    <b v="0"/>
    <b v="1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29.001722017220171"/>
    <n v="4065"/>
    <s v="GB"/>
    <s v="GBP"/>
    <x v="67"/>
    <n v="1264831200"/>
    <b v="0"/>
    <b v="1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58.975609756097562"/>
    <n v="246"/>
    <s v="IT"/>
    <s v="EUR"/>
    <x v="68"/>
    <n v="1505192400"/>
    <b v="0"/>
    <b v="1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11.82352941176471"/>
    <n v="17"/>
    <s v="US"/>
    <s v="USD"/>
    <x v="69"/>
    <n v="1295676000"/>
    <b v="0"/>
    <b v="0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63.995555555555555"/>
    <n v="2475"/>
    <s v="IT"/>
    <s v="EUR"/>
    <x v="70"/>
    <n v="1292911200"/>
    <b v="0"/>
    <b v="1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85.315789473684205"/>
    <n v="76"/>
    <s v="US"/>
    <s v="USD"/>
    <x v="71"/>
    <n v="1575439200"/>
    <b v="0"/>
    <b v="0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74.481481481481481"/>
    <n v="54"/>
    <s v="US"/>
    <s v="USD"/>
    <x v="72"/>
    <n v="1438837200"/>
    <b v="0"/>
    <b v="0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105.14772727272727"/>
    <n v="88"/>
    <s v="US"/>
    <s v="USD"/>
    <x v="73"/>
    <n v="1480485600"/>
    <b v="0"/>
    <b v="0"/>
    <x v="1"/>
    <s v="jazz"/>
    <x v="73"/>
    <d v="2016-11-30T06:00:00"/>
  </r>
  <r>
    <n v="74"/>
    <s v="Davis-Michael"/>
    <s v="Progressive tertiary framework"/>
    <n v="3900"/>
    <n v="4776"/>
    <n v="1.2246153846153847"/>
    <x v="1"/>
    <n v="56.188235294117646"/>
    <n v="85"/>
    <s v="GB"/>
    <s v="GBP"/>
    <x v="74"/>
    <n v="1459141200"/>
    <b v="0"/>
    <b v="0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85.917647058823533"/>
    <n v="170"/>
    <s v="US"/>
    <s v="USD"/>
    <x v="75"/>
    <n v="1532322000"/>
    <b v="0"/>
    <b v="0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57.00296912114014"/>
    <n v="1684"/>
    <s v="US"/>
    <s v="USD"/>
    <x v="76"/>
    <n v="1426222800"/>
    <b v="1"/>
    <b v="1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79.642857142857139"/>
    <n v="56"/>
    <s v="US"/>
    <s v="USD"/>
    <x v="77"/>
    <n v="1286773200"/>
    <b v="0"/>
    <b v="1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41.018181818181816"/>
    <n v="330"/>
    <s v="US"/>
    <s v="USD"/>
    <x v="78"/>
    <n v="1523941200"/>
    <b v="0"/>
    <b v="0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48.004773269689736"/>
    <n v="838"/>
    <s v="US"/>
    <s v="USD"/>
    <x v="79"/>
    <n v="1529557200"/>
    <b v="0"/>
    <b v="0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55.212598425196852"/>
    <n v="127"/>
    <s v="US"/>
    <s v="USD"/>
    <x v="80"/>
    <n v="1506574800"/>
    <b v="0"/>
    <b v="0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92.109489051094897"/>
    <n v="411"/>
    <s v="US"/>
    <s v="USD"/>
    <x v="81"/>
    <n v="1513576800"/>
    <b v="0"/>
    <b v="0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83.183333333333337"/>
    <n v="180"/>
    <s v="GB"/>
    <s v="GBP"/>
    <x v="82"/>
    <n v="1548309600"/>
    <b v="0"/>
    <b v="1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39.996000000000002"/>
    <n v="1000"/>
    <s v="US"/>
    <s v="USD"/>
    <x v="83"/>
    <n v="1471582800"/>
    <b v="0"/>
    <b v="0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111.1336898395722"/>
    <n v="374"/>
    <s v="US"/>
    <s v="USD"/>
    <x v="84"/>
    <n v="1344315600"/>
    <b v="0"/>
    <b v="0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90.563380281690144"/>
    <n v="71"/>
    <s v="AU"/>
    <s v="AUD"/>
    <x v="85"/>
    <n v="1316408400"/>
    <b v="0"/>
    <b v="0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61.108374384236456"/>
    <n v="203"/>
    <s v="US"/>
    <s v="USD"/>
    <x v="86"/>
    <n v="1431838800"/>
    <b v="1"/>
    <b v="0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83.022941970310384"/>
    <n v="1482"/>
    <s v="AU"/>
    <s v="AUD"/>
    <x v="87"/>
    <n v="1300510800"/>
    <b v="0"/>
    <b v="1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0.76106194690266"/>
    <n v="113"/>
    <s v="US"/>
    <s v="USD"/>
    <x v="88"/>
    <n v="1431061200"/>
    <b v="0"/>
    <b v="0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89.458333333333329"/>
    <n v="96"/>
    <s v="US"/>
    <s v="USD"/>
    <x v="89"/>
    <n v="1271480400"/>
    <b v="0"/>
    <b v="0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57.849056603773583"/>
    <n v="106"/>
    <s v="US"/>
    <s v="USD"/>
    <x v="90"/>
    <n v="1456380000"/>
    <b v="0"/>
    <b v="1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109.99705449189985"/>
    <n v="679"/>
    <s v="IT"/>
    <s v="EUR"/>
    <x v="91"/>
    <n v="1472878800"/>
    <b v="0"/>
    <b v="0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103.96586345381526"/>
    <n v="498"/>
    <s v="CH"/>
    <s v="CHF"/>
    <x v="92"/>
    <n v="1277355600"/>
    <b v="0"/>
    <b v="1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107.99508196721311"/>
    <n v="610"/>
    <s v="US"/>
    <s v="USD"/>
    <x v="93"/>
    <n v="1351054800"/>
    <b v="0"/>
    <b v="1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48.927777777777777"/>
    <n v="180"/>
    <s v="GB"/>
    <s v="GBP"/>
    <x v="94"/>
    <n v="1555563600"/>
    <b v="0"/>
    <b v="0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37.666666666666664"/>
    <n v="27"/>
    <s v="US"/>
    <s v="USD"/>
    <x v="95"/>
    <n v="1571634000"/>
    <b v="0"/>
    <b v="0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64.999141999141997"/>
    <n v="2331"/>
    <s v="US"/>
    <s v="USD"/>
    <x v="96"/>
    <n v="1300856400"/>
    <b v="0"/>
    <b v="0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06.61061946902655"/>
    <n v="113"/>
    <s v="US"/>
    <s v="USD"/>
    <x v="48"/>
    <n v="1439874000"/>
    <b v="0"/>
    <b v="0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27.009016393442622"/>
    <n v="1220"/>
    <s v="AU"/>
    <s v="AUD"/>
    <x v="97"/>
    <n v="1438318800"/>
    <b v="0"/>
    <b v="0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91.16463414634147"/>
    <n v="164"/>
    <s v="US"/>
    <s v="USD"/>
    <x v="98"/>
    <n v="1419400800"/>
    <b v="0"/>
    <b v="0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x v="99"/>
    <n v="1320555600"/>
    <b v="0"/>
    <b v="0"/>
    <x v="3"/>
    <s v="plays"/>
    <x v="99"/>
    <d v="2011-11-06T05:00:00"/>
  </r>
  <r>
    <n v="101"/>
    <s v="Douglas LLC"/>
    <s v="Reduced heuristic moratorium"/>
    <n v="900"/>
    <n v="9193"/>
    <n v="10.214444444444444"/>
    <x v="1"/>
    <n v="56.054878048780488"/>
    <n v="164"/>
    <s v="US"/>
    <s v="USD"/>
    <x v="100"/>
    <n v="1425103200"/>
    <b v="0"/>
    <b v="1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1.017857142857142"/>
    <n v="336"/>
    <s v="US"/>
    <s v="USD"/>
    <x v="101"/>
    <n v="1526878800"/>
    <b v="0"/>
    <b v="1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66.513513513513516"/>
    <n v="37"/>
    <s v="IT"/>
    <s v="EUR"/>
    <x v="102"/>
    <n v="1288674000"/>
    <b v="0"/>
    <b v="0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89.005216484089729"/>
    <n v="1917"/>
    <s v="US"/>
    <s v="USD"/>
    <x v="103"/>
    <n v="1495602000"/>
    <b v="0"/>
    <b v="0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103.46315789473684"/>
    <n v="95"/>
    <s v="US"/>
    <s v="USD"/>
    <x v="104"/>
    <n v="1366434000"/>
    <b v="0"/>
    <b v="0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95.278911564625844"/>
    <n v="147"/>
    <s v="US"/>
    <s v="USD"/>
    <x v="105"/>
    <n v="1568350800"/>
    <b v="0"/>
    <b v="0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75.895348837209298"/>
    <n v="86"/>
    <s v="US"/>
    <s v="USD"/>
    <x v="106"/>
    <n v="1525928400"/>
    <b v="0"/>
    <b v="1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107.57831325301204"/>
    <n v="83"/>
    <s v="US"/>
    <s v="USD"/>
    <x v="107"/>
    <n v="1336885200"/>
    <b v="0"/>
    <b v="0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51.31666666666667"/>
    <n v="60"/>
    <s v="US"/>
    <s v="USD"/>
    <x v="108"/>
    <n v="1389679200"/>
    <b v="0"/>
    <b v="0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71.983108108108112"/>
    <n v="296"/>
    <s v="US"/>
    <s v="USD"/>
    <x v="109"/>
    <n v="1538283600"/>
    <b v="0"/>
    <b v="0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108.95414201183432"/>
    <n v="676"/>
    <s v="US"/>
    <s v="USD"/>
    <x v="110"/>
    <n v="1348808400"/>
    <b v="0"/>
    <b v="0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5"/>
    <n v="361"/>
    <s v="AU"/>
    <s v="AUD"/>
    <x v="111"/>
    <n v="1410152400"/>
    <b v="0"/>
    <b v="0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94.938931297709928"/>
    <n v="131"/>
    <s v="US"/>
    <s v="USD"/>
    <x v="112"/>
    <n v="1505797200"/>
    <b v="0"/>
    <b v="0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09.65079365079364"/>
    <n v="126"/>
    <s v="US"/>
    <s v="USD"/>
    <x v="113"/>
    <n v="1554872400"/>
    <b v="0"/>
    <b v="1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44.001815980629537"/>
    <n v="3304"/>
    <s v="IT"/>
    <s v="EUR"/>
    <x v="114"/>
    <n v="1513922400"/>
    <b v="0"/>
    <b v="0"/>
    <x v="5"/>
    <s v="fiction"/>
    <x v="114"/>
    <d v="2017-12-22T06:00:00"/>
  </r>
  <r>
    <n v="116"/>
    <s v="David-Clark"/>
    <s v="De-engineered motivating standardization"/>
    <n v="7200"/>
    <n v="6336"/>
    <n v="0.88"/>
    <x v="0"/>
    <n v="86.794520547945211"/>
    <n v="73"/>
    <s v="US"/>
    <s v="USD"/>
    <x v="115"/>
    <n v="1442638800"/>
    <b v="0"/>
    <b v="0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30.992727272727272"/>
    <n v="275"/>
    <s v="US"/>
    <s v="USD"/>
    <x v="116"/>
    <n v="1317186000"/>
    <b v="0"/>
    <b v="0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94.791044776119406"/>
    <n v="67"/>
    <s v="US"/>
    <s v="USD"/>
    <x v="117"/>
    <n v="1391234400"/>
    <b v="0"/>
    <b v="0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69.79220779220779"/>
    <n v="154"/>
    <s v="US"/>
    <s v="USD"/>
    <x v="118"/>
    <n v="1404363600"/>
    <b v="0"/>
    <b v="1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63.003367003367003"/>
    <n v="1782"/>
    <s v="US"/>
    <s v="USD"/>
    <x v="119"/>
    <n v="1429592400"/>
    <b v="0"/>
    <b v="1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110.0343300110742"/>
    <n v="903"/>
    <s v="US"/>
    <s v="USD"/>
    <x v="33"/>
    <n v="1413608400"/>
    <b v="0"/>
    <b v="0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25.997933274284026"/>
    <n v="3387"/>
    <s v="US"/>
    <s v="USD"/>
    <x v="120"/>
    <n v="1419400800"/>
    <b v="0"/>
    <b v="0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49.987915407854985"/>
    <n v="662"/>
    <s v="CA"/>
    <s v="CAD"/>
    <x v="121"/>
    <n v="1448604000"/>
    <b v="1"/>
    <b v="0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101.72340425531915"/>
    <n v="94"/>
    <s v="IT"/>
    <s v="EUR"/>
    <x v="122"/>
    <n v="1562302800"/>
    <b v="0"/>
    <b v="0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47.083333333333336"/>
    <n v="180"/>
    <s v="US"/>
    <s v="USD"/>
    <x v="123"/>
    <n v="1537678800"/>
    <b v="0"/>
    <b v="0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89.944444444444443"/>
    <n v="774"/>
    <s v="US"/>
    <s v="USD"/>
    <x v="124"/>
    <n v="1473570000"/>
    <b v="0"/>
    <b v="1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78.96875"/>
    <n v="672"/>
    <s v="CA"/>
    <s v="CAD"/>
    <x v="125"/>
    <n v="1273899600"/>
    <b v="0"/>
    <b v="0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80.067669172932327"/>
    <n v="532"/>
    <s v="US"/>
    <s v="USD"/>
    <x v="126"/>
    <n v="1284008400"/>
    <b v="0"/>
    <b v="0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86.472727272727269"/>
    <n v="55"/>
    <s v="AU"/>
    <s v="AUD"/>
    <x v="127"/>
    <n v="1425103200"/>
    <b v="0"/>
    <b v="0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28.001876172607879"/>
    <n v="533"/>
    <s v="DK"/>
    <s v="DKK"/>
    <x v="128"/>
    <n v="1320991200"/>
    <b v="0"/>
    <b v="0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67.996725337699544"/>
    <n v="2443"/>
    <s v="GB"/>
    <s v="GBP"/>
    <x v="129"/>
    <n v="1386828000"/>
    <b v="0"/>
    <b v="0"/>
    <x v="2"/>
    <s v="web"/>
    <x v="129"/>
    <d v="2013-12-12T06:00:00"/>
  </r>
  <r>
    <n v="132"/>
    <s v="Flowers and Sons"/>
    <s v="Virtual static core"/>
    <n v="3300"/>
    <n v="3834"/>
    <n v="1.1618181818181819"/>
    <x v="1"/>
    <n v="43.078651685393261"/>
    <n v="89"/>
    <s v="US"/>
    <s v="USD"/>
    <x v="130"/>
    <n v="1517119200"/>
    <b v="0"/>
    <b v="1"/>
    <x v="3"/>
    <s v="plays"/>
    <x v="130"/>
    <d v="2018-01-28T06:00:00"/>
  </r>
  <r>
    <n v="133"/>
    <s v="Gates PLC"/>
    <s v="Secured content-based product"/>
    <n v="4500"/>
    <n v="13985"/>
    <n v="3.1077777777777778"/>
    <x v="1"/>
    <n v="87.95597484276729"/>
    <n v="159"/>
    <s v="US"/>
    <s v="USD"/>
    <x v="131"/>
    <n v="1315026000"/>
    <b v="0"/>
    <b v="0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.987234042553197"/>
    <n v="940"/>
    <s v="CH"/>
    <s v="CHF"/>
    <x v="132"/>
    <n v="1312693200"/>
    <b v="0"/>
    <b v="1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46.905982905982903"/>
    <n v="117"/>
    <s v="US"/>
    <s v="USD"/>
    <x v="133"/>
    <n v="1363064400"/>
    <b v="0"/>
    <b v="1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46.913793103448278"/>
    <n v="58"/>
    <s v="US"/>
    <s v="USD"/>
    <x v="134"/>
    <n v="1403154000"/>
    <b v="0"/>
    <b v="1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94.24"/>
    <n v="50"/>
    <s v="US"/>
    <s v="USD"/>
    <x v="135"/>
    <n v="1286859600"/>
    <b v="0"/>
    <b v="0"/>
    <x v="5"/>
    <s v="nonfiction"/>
    <x v="135"/>
    <d v="2010-10-12T05:00:00"/>
  </r>
  <r>
    <n v="138"/>
    <s v="Hogan Ltd"/>
    <s v="Stand-alone mission-critical moratorium"/>
    <n v="9600"/>
    <n v="9216"/>
    <n v="0.96"/>
    <x v="0"/>
    <n v="80.139130434782615"/>
    <n v="115"/>
    <s v="US"/>
    <s v="USD"/>
    <x v="136"/>
    <n v="1349326800"/>
    <b v="0"/>
    <b v="0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59.036809815950917"/>
    <n v="326"/>
    <s v="US"/>
    <s v="USD"/>
    <x v="137"/>
    <n v="1430974800"/>
    <b v="0"/>
    <b v="1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65.989247311827953"/>
    <n v="186"/>
    <s v="US"/>
    <s v="USD"/>
    <x v="138"/>
    <n v="1519970400"/>
    <b v="0"/>
    <b v="0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60.992530345471522"/>
    <n v="1071"/>
    <s v="US"/>
    <s v="USD"/>
    <x v="139"/>
    <n v="1434603600"/>
    <b v="0"/>
    <b v="0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98.307692307692307"/>
    <n v="117"/>
    <s v="US"/>
    <s v="USD"/>
    <x v="107"/>
    <n v="1337230800"/>
    <b v="0"/>
    <b v="0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104.6"/>
    <n v="70"/>
    <s v="US"/>
    <s v="USD"/>
    <x v="140"/>
    <n v="1279429200"/>
    <b v="0"/>
    <b v="0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86.066666666666663"/>
    <n v="135"/>
    <s v="US"/>
    <s v="USD"/>
    <x v="141"/>
    <n v="1561438800"/>
    <b v="0"/>
    <b v="0"/>
    <x v="3"/>
    <s v="plays"/>
    <x v="141"/>
    <d v="2019-06-25T05:00:00"/>
  </r>
  <r>
    <n v="145"/>
    <s v="Fields-Moore"/>
    <s v="Secured reciprocal array"/>
    <n v="25000"/>
    <n v="59128"/>
    <n v="2.3651200000000001"/>
    <x v="1"/>
    <n v="76.989583333333329"/>
    <n v="768"/>
    <s v="CH"/>
    <s v="CHF"/>
    <x v="142"/>
    <n v="1410498000"/>
    <b v="0"/>
    <b v="0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29.764705882352942"/>
    <n v="51"/>
    <s v="US"/>
    <s v="USD"/>
    <x v="143"/>
    <n v="1322460000"/>
    <b v="0"/>
    <b v="0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46.91959798994975"/>
    <n v="199"/>
    <s v="US"/>
    <s v="USD"/>
    <x v="144"/>
    <n v="1466312400"/>
    <b v="0"/>
    <b v="1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5.18691588785046"/>
    <n v="107"/>
    <s v="US"/>
    <s v="USD"/>
    <x v="145"/>
    <n v="1501736400"/>
    <b v="0"/>
    <b v="0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69.907692307692301"/>
    <n v="195"/>
    <s v="US"/>
    <s v="USD"/>
    <x v="146"/>
    <n v="1361512800"/>
    <b v="0"/>
    <b v="0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x v="147"/>
    <n v="1545026400"/>
    <b v="0"/>
    <b v="0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60.011588275391958"/>
    <n v="1467"/>
    <s v="US"/>
    <s v="USD"/>
    <x v="148"/>
    <n v="1406696400"/>
    <b v="0"/>
    <b v="0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52.006220379146917"/>
    <n v="3376"/>
    <s v="US"/>
    <s v="USD"/>
    <x v="149"/>
    <n v="1487916000"/>
    <b v="0"/>
    <b v="0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31.000176025347649"/>
    <n v="5681"/>
    <s v="US"/>
    <s v="USD"/>
    <x v="150"/>
    <n v="1351141200"/>
    <b v="0"/>
    <b v="0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95.042492917847028"/>
    <n v="1059"/>
    <s v="US"/>
    <s v="USD"/>
    <x v="151"/>
    <n v="1465016400"/>
    <b v="0"/>
    <b v="1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75.968174204355108"/>
    <n v="1194"/>
    <s v="US"/>
    <s v="USD"/>
    <x v="152"/>
    <n v="1270789200"/>
    <b v="0"/>
    <b v="0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71.013192612137203"/>
    <n v="379"/>
    <s v="AU"/>
    <s v="AUD"/>
    <x v="153"/>
    <n v="1572325200"/>
    <b v="0"/>
    <b v="0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73.733333333333334"/>
    <n v="30"/>
    <s v="AU"/>
    <s v="AUD"/>
    <x v="154"/>
    <n v="1389420000"/>
    <b v="0"/>
    <b v="0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113.17073170731707"/>
    <n v="41"/>
    <s v="US"/>
    <s v="USD"/>
    <x v="155"/>
    <n v="1449640800"/>
    <b v="0"/>
    <b v="0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05.00933552992861"/>
    <n v="1821"/>
    <s v="US"/>
    <s v="USD"/>
    <x v="156"/>
    <n v="1555218000"/>
    <b v="0"/>
    <b v="1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79.176829268292678"/>
    <n v="164"/>
    <s v="US"/>
    <s v="USD"/>
    <x v="157"/>
    <n v="1557723600"/>
    <b v="0"/>
    <b v="0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57.333333333333336"/>
    <n v="75"/>
    <s v="US"/>
    <s v="USD"/>
    <x v="158"/>
    <n v="1443502800"/>
    <b v="0"/>
    <b v="1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58.178343949044589"/>
    <n v="157"/>
    <s v="CH"/>
    <s v="CHF"/>
    <x v="159"/>
    <n v="1546840800"/>
    <b v="0"/>
    <b v="0"/>
    <x v="1"/>
    <s v="rock"/>
    <x v="159"/>
    <d v="2019-01-07T06:00:00"/>
  </r>
  <r>
    <n v="163"/>
    <s v="Burton-Watkins"/>
    <s v="Extended reciprocal circuit"/>
    <n v="3500"/>
    <n v="8864"/>
    <n v="2.5325714285714285"/>
    <x v="1"/>
    <n v="36.032520325203251"/>
    <n v="246"/>
    <s v="US"/>
    <s v="USD"/>
    <x v="160"/>
    <n v="1512712800"/>
    <b v="0"/>
    <b v="1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07.99068767908309"/>
    <n v="1396"/>
    <s v="US"/>
    <s v="USD"/>
    <x v="161"/>
    <n v="1507525200"/>
    <b v="0"/>
    <b v="0"/>
    <x v="3"/>
    <s v="plays"/>
    <x v="161"/>
    <d v="2017-10-09T05:00:00"/>
  </r>
  <r>
    <n v="165"/>
    <s v="Cordova Ltd"/>
    <s v="Synergized radical product"/>
    <n v="90400"/>
    <n v="110279"/>
    <n v="1.2199004424778761"/>
    <x v="1"/>
    <n v="44.005985634477256"/>
    <n v="2506"/>
    <s v="US"/>
    <s v="USD"/>
    <x v="162"/>
    <n v="1504328400"/>
    <b v="0"/>
    <b v="0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55.077868852459019"/>
    <n v="244"/>
    <s v="US"/>
    <s v="USD"/>
    <x v="163"/>
    <n v="1293343200"/>
    <b v="0"/>
    <b v="0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74"/>
    <n v="146"/>
    <s v="AU"/>
    <s v="AUD"/>
    <x v="164"/>
    <n v="1371704400"/>
    <b v="0"/>
    <b v="0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41.996858638743454"/>
    <n v="955"/>
    <s v="DK"/>
    <s v="DKK"/>
    <x v="165"/>
    <n v="1552798800"/>
    <b v="0"/>
    <b v="1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77.988161010260455"/>
    <n v="1267"/>
    <s v="US"/>
    <s v="USD"/>
    <x v="166"/>
    <n v="1342328400"/>
    <b v="0"/>
    <b v="1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82.507462686567166"/>
    <n v="67"/>
    <s v="US"/>
    <s v="USD"/>
    <x v="167"/>
    <n v="1502341200"/>
    <b v="0"/>
    <b v="0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104.2"/>
    <n v="5"/>
    <s v="US"/>
    <s v="USD"/>
    <x v="168"/>
    <n v="1397192400"/>
    <b v="0"/>
    <b v="0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5.5"/>
    <n v="26"/>
    <s v="US"/>
    <s v="USD"/>
    <x v="169"/>
    <n v="1407042000"/>
    <b v="0"/>
    <b v="1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00.98334401024984"/>
    <n v="1561"/>
    <s v="US"/>
    <s v="USD"/>
    <x v="170"/>
    <n v="1369371600"/>
    <b v="0"/>
    <b v="0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111.83333333333333"/>
    <n v="48"/>
    <s v="US"/>
    <s v="USD"/>
    <x v="171"/>
    <n v="1444107600"/>
    <b v="0"/>
    <b v="1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41.999115044247787"/>
    <n v="1130"/>
    <s v="US"/>
    <s v="USD"/>
    <x v="172"/>
    <n v="1474261200"/>
    <b v="0"/>
    <b v="0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110.05115089514067"/>
    <n v="782"/>
    <s v="US"/>
    <s v="USD"/>
    <x v="173"/>
    <n v="1473656400"/>
    <b v="0"/>
    <b v="0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58.997079225994888"/>
    <n v="2739"/>
    <s v="US"/>
    <s v="USD"/>
    <x v="174"/>
    <n v="1291960800"/>
    <b v="0"/>
    <b v="0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32.985714285714288"/>
    <n v="210"/>
    <s v="US"/>
    <s v="USD"/>
    <x v="175"/>
    <n v="1506747600"/>
    <b v="0"/>
    <b v="0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45.005654509471306"/>
    <n v="3537"/>
    <s v="CA"/>
    <s v="CAD"/>
    <x v="176"/>
    <n v="1363582800"/>
    <b v="0"/>
    <b v="1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81.98196487897485"/>
    <n v="2107"/>
    <s v="AU"/>
    <s v="AUD"/>
    <x v="177"/>
    <n v="1269666000"/>
    <b v="0"/>
    <b v="0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39.080882352941174"/>
    <n v="136"/>
    <s v="US"/>
    <s v="USD"/>
    <x v="178"/>
    <n v="1508648400"/>
    <b v="0"/>
    <b v="0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58.996383363471971"/>
    <n v="3318"/>
    <s v="DK"/>
    <s v="DKK"/>
    <x v="179"/>
    <n v="1561957200"/>
    <b v="0"/>
    <b v="0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40.988372093023258"/>
    <n v="86"/>
    <s v="CA"/>
    <s v="CAD"/>
    <x v="180"/>
    <n v="1285131600"/>
    <b v="0"/>
    <b v="0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1.029411764705884"/>
    <n v="340"/>
    <s v="US"/>
    <s v="USD"/>
    <x v="181"/>
    <n v="1556946000"/>
    <b v="0"/>
    <b v="0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37.789473684210527"/>
    <n v="19"/>
    <s v="US"/>
    <s v="USD"/>
    <x v="182"/>
    <n v="1527138000"/>
    <b v="0"/>
    <b v="0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32.006772009029348"/>
    <n v="886"/>
    <s v="US"/>
    <s v="USD"/>
    <x v="183"/>
    <n v="1402117200"/>
    <b v="0"/>
    <b v="0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95.966712898751737"/>
    <n v="1442"/>
    <s v="CA"/>
    <s v="CAD"/>
    <x v="184"/>
    <n v="1364014800"/>
    <b v="0"/>
    <b v="1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75"/>
    <n v="35"/>
    <s v="IT"/>
    <s v="EUR"/>
    <x v="185"/>
    <n v="1417586400"/>
    <b v="0"/>
    <b v="0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102.0498866213152"/>
    <n v="441"/>
    <s v="US"/>
    <s v="USD"/>
    <x v="186"/>
    <n v="1457071200"/>
    <b v="0"/>
    <b v="0"/>
    <x v="3"/>
    <s v="plays"/>
    <x v="186"/>
    <d v="2016-03-04T06:00:00"/>
  </r>
  <r>
    <n v="190"/>
    <s v="Cook LLC"/>
    <s v="Up-sized dynamic throughput"/>
    <n v="3700"/>
    <n v="2538"/>
    <n v="0.68594594594594593"/>
    <x v="0"/>
    <n v="105.75"/>
    <n v="24"/>
    <s v="US"/>
    <s v="USD"/>
    <x v="187"/>
    <n v="1370408400"/>
    <b v="0"/>
    <b v="1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37.069767441860463"/>
    <n v="86"/>
    <s v="IT"/>
    <s v="EUR"/>
    <x v="188"/>
    <n v="1552626000"/>
    <b v="0"/>
    <b v="0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35.049382716049379"/>
    <n v="243"/>
    <s v="US"/>
    <s v="USD"/>
    <x v="189"/>
    <n v="1404190800"/>
    <b v="0"/>
    <b v="0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46.338461538461537"/>
    <n v="65"/>
    <s v="US"/>
    <s v="USD"/>
    <x v="190"/>
    <n v="1523509200"/>
    <b v="1"/>
    <b v="0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69.174603174603178"/>
    <n v="126"/>
    <s v="US"/>
    <s v="USD"/>
    <x v="191"/>
    <n v="1443589200"/>
    <b v="0"/>
    <b v="0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109.07824427480917"/>
    <n v="524"/>
    <s v="US"/>
    <s v="USD"/>
    <x v="192"/>
    <n v="1533445200"/>
    <b v="0"/>
    <b v="0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51.78"/>
    <n v="100"/>
    <s v="DK"/>
    <s v="DKK"/>
    <x v="173"/>
    <n v="1474520400"/>
    <b v="0"/>
    <b v="0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82.010055304172951"/>
    <n v="1989"/>
    <s v="US"/>
    <s v="USD"/>
    <x v="193"/>
    <n v="1499403600"/>
    <b v="0"/>
    <b v="0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35.958333333333336"/>
    <n v="168"/>
    <s v="US"/>
    <s v="USD"/>
    <x v="194"/>
    <n v="1283576400"/>
    <b v="0"/>
    <b v="0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74.461538461538467"/>
    <n v="13"/>
    <s v="US"/>
    <s v="USD"/>
    <x v="195"/>
    <n v="1436590800"/>
    <b v="0"/>
    <b v="0"/>
    <x v="1"/>
    <s v="rock"/>
    <x v="195"/>
    <d v="2015-07-11T05:00:00"/>
  </r>
  <r>
    <n v="200"/>
    <s v="Becker, Rice and White"/>
    <s v="Reduced dedicated capability"/>
    <n v="100"/>
    <n v="2"/>
    <n v="0.02"/>
    <x v="0"/>
    <n v="2"/>
    <n v="1"/>
    <s v="CA"/>
    <s v="CAD"/>
    <x v="152"/>
    <n v="1270443600"/>
    <b v="0"/>
    <b v="0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91.114649681528661"/>
    <n v="157"/>
    <s v="US"/>
    <s v="USD"/>
    <x v="196"/>
    <n v="1407819600"/>
    <b v="0"/>
    <b v="0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79.792682926829272"/>
    <n v="82"/>
    <s v="US"/>
    <s v="USD"/>
    <x v="197"/>
    <n v="1317877200"/>
    <b v="0"/>
    <b v="0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2.999777678968428"/>
    <n v="4498"/>
    <s v="AU"/>
    <s v="AUD"/>
    <x v="198"/>
    <n v="1484805600"/>
    <b v="0"/>
    <b v="0"/>
    <x v="3"/>
    <s v="plays"/>
    <x v="198"/>
    <d v="2017-01-19T06:00:00"/>
  </r>
  <r>
    <n v="204"/>
    <s v="Daniel-Luna"/>
    <s v="Mandatory multimedia leverage"/>
    <n v="75000"/>
    <n v="2529"/>
    <n v="3.372E-2"/>
    <x v="0"/>
    <n v="63.225000000000001"/>
    <n v="40"/>
    <s v="US"/>
    <s v="USD"/>
    <x v="199"/>
    <n v="1302670800"/>
    <b v="0"/>
    <b v="0"/>
    <x v="1"/>
    <s v="jazz"/>
    <x v="199"/>
    <d v="2011-04-13T05:00:00"/>
  </r>
  <r>
    <n v="205"/>
    <s v="Weaver-Marquez"/>
    <s v="Focused analyzing circuit"/>
    <n v="1300"/>
    <n v="5614"/>
    <n v="4.3184615384615386"/>
    <x v="1"/>
    <n v="70.174999999999997"/>
    <n v="80"/>
    <s v="US"/>
    <s v="USD"/>
    <x v="200"/>
    <n v="1540789200"/>
    <b v="1"/>
    <b v="0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61.333333333333336"/>
    <n v="57"/>
    <s v="US"/>
    <s v="USD"/>
    <x v="201"/>
    <n v="1268028000"/>
    <b v="0"/>
    <b v="0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99"/>
    <n v="43"/>
    <s v="US"/>
    <s v="USD"/>
    <x v="202"/>
    <n v="1537160400"/>
    <b v="0"/>
    <b v="1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96.984900146127615"/>
    <n v="2053"/>
    <s v="US"/>
    <s v="USD"/>
    <x v="203"/>
    <n v="1512280800"/>
    <b v="0"/>
    <b v="0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x v="204"/>
    <n v="1463115600"/>
    <b v="0"/>
    <b v="0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8.044247787610619"/>
    <n v="226"/>
    <s v="DK"/>
    <s v="DKK"/>
    <x v="205"/>
    <n v="1490850000"/>
    <b v="0"/>
    <b v="0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60.984615384615381"/>
    <n v="1625"/>
    <s v="US"/>
    <s v="USD"/>
    <x v="206"/>
    <n v="1379653200"/>
    <b v="0"/>
    <b v="0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73.214285714285708"/>
    <n v="168"/>
    <s v="US"/>
    <s v="USD"/>
    <x v="207"/>
    <n v="1580364000"/>
    <b v="0"/>
    <b v="0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39.997435299603637"/>
    <n v="4289"/>
    <s v="US"/>
    <s v="USD"/>
    <x v="208"/>
    <n v="1289714400"/>
    <b v="0"/>
    <b v="1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86.812121212121212"/>
    <n v="165"/>
    <s v="US"/>
    <s v="USD"/>
    <x v="209"/>
    <n v="1282712400"/>
    <b v="0"/>
    <b v="0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42.125874125874127"/>
    <n v="143"/>
    <s v="US"/>
    <s v="USD"/>
    <x v="210"/>
    <n v="1550210400"/>
    <b v="0"/>
    <b v="0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03.97851239669421"/>
    <n v="1815"/>
    <s v="US"/>
    <s v="USD"/>
    <x v="211"/>
    <n v="1322114400"/>
    <b v="0"/>
    <b v="0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62.003211991434689"/>
    <n v="934"/>
    <s v="US"/>
    <s v="USD"/>
    <x v="212"/>
    <n v="1557205200"/>
    <b v="0"/>
    <b v="0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1.005037783375315"/>
    <n v="397"/>
    <s v="GB"/>
    <s v="GBP"/>
    <x v="213"/>
    <n v="1323928800"/>
    <b v="0"/>
    <b v="1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89.991552956465242"/>
    <n v="1539"/>
    <s v="US"/>
    <s v="USD"/>
    <x v="214"/>
    <n v="1346130000"/>
    <b v="0"/>
    <b v="0"/>
    <x v="4"/>
    <s v="animation"/>
    <x v="214"/>
    <d v="2012-08-28T05:00:00"/>
  </r>
  <r>
    <n v="220"/>
    <s v="Owens-Le"/>
    <s v="Focused composite approach"/>
    <n v="7900"/>
    <n v="667"/>
    <n v="8.4430379746835441E-2"/>
    <x v="0"/>
    <n v="39.235294117647058"/>
    <n v="17"/>
    <s v="US"/>
    <s v="USD"/>
    <x v="215"/>
    <n v="1311051600"/>
    <b v="1"/>
    <b v="0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54.993116108306566"/>
    <n v="2179"/>
    <s v="US"/>
    <s v="USD"/>
    <x v="216"/>
    <n v="1340427600"/>
    <b v="1"/>
    <b v="0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47.992753623188406"/>
    <n v="138"/>
    <s v="US"/>
    <s v="USD"/>
    <x v="217"/>
    <n v="1412312400"/>
    <b v="0"/>
    <b v="0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87.966702470461868"/>
    <n v="931"/>
    <s v="US"/>
    <s v="USD"/>
    <x v="218"/>
    <n v="1459314000"/>
    <b v="0"/>
    <b v="0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51.999165275459099"/>
    <n v="3594"/>
    <s v="US"/>
    <s v="USD"/>
    <x v="219"/>
    <n v="1415426400"/>
    <b v="0"/>
    <b v="0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29.999659863945578"/>
    <n v="5880"/>
    <s v="US"/>
    <s v="USD"/>
    <x v="220"/>
    <n v="1399093200"/>
    <b v="1"/>
    <b v="0"/>
    <x v="1"/>
    <s v="rock"/>
    <x v="220"/>
    <d v="2014-05-03T05:00:00"/>
  </r>
  <r>
    <n v="226"/>
    <s v="Garcia Inc"/>
    <s v="Progressive neutral middleware"/>
    <n v="3000"/>
    <n v="10999"/>
    <n v="3.6663333333333332"/>
    <x v="1"/>
    <n v="98.205357142857139"/>
    <n v="112"/>
    <s v="US"/>
    <s v="USD"/>
    <x v="221"/>
    <n v="1273899600"/>
    <b v="0"/>
    <b v="0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108.96182396606575"/>
    <n v="943"/>
    <s v="US"/>
    <s v="USD"/>
    <x v="222"/>
    <n v="1432184400"/>
    <b v="0"/>
    <b v="0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66.998379254457049"/>
    <n v="2468"/>
    <s v="US"/>
    <s v="USD"/>
    <x v="172"/>
    <n v="1474779600"/>
    <b v="0"/>
    <b v="0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64.99333594668758"/>
    <n v="2551"/>
    <s v="US"/>
    <s v="USD"/>
    <x v="223"/>
    <n v="1500440400"/>
    <b v="0"/>
    <b v="1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99.841584158415841"/>
    <n v="101"/>
    <s v="US"/>
    <s v="USD"/>
    <x v="224"/>
    <n v="1575612000"/>
    <b v="0"/>
    <b v="0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82.432835820895519"/>
    <n v="67"/>
    <s v="US"/>
    <s v="USD"/>
    <x v="225"/>
    <n v="1374123600"/>
    <b v="0"/>
    <b v="0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63.293478260869563"/>
    <n v="92"/>
    <s v="US"/>
    <s v="USD"/>
    <x v="226"/>
    <n v="1469509200"/>
    <b v="0"/>
    <b v="0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96.774193548387103"/>
    <n v="62"/>
    <s v="US"/>
    <s v="USD"/>
    <x v="227"/>
    <n v="1309237200"/>
    <b v="0"/>
    <b v="0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54.906040268456373"/>
    <n v="149"/>
    <s v="IT"/>
    <s v="EUR"/>
    <x v="228"/>
    <n v="1503982800"/>
    <b v="0"/>
    <b v="1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39.010869565217391"/>
    <n v="92"/>
    <s v="US"/>
    <s v="USD"/>
    <x v="229"/>
    <n v="1487397600"/>
    <b v="0"/>
    <b v="0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75.84210526315789"/>
    <n v="57"/>
    <s v="AU"/>
    <s v="AUD"/>
    <x v="230"/>
    <n v="1562043600"/>
    <b v="0"/>
    <b v="1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45.051671732522799"/>
    <n v="329"/>
    <s v="US"/>
    <s v="USD"/>
    <x v="231"/>
    <n v="1398574800"/>
    <b v="0"/>
    <b v="0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104.51546391752578"/>
    <n v="97"/>
    <s v="DK"/>
    <s v="DKK"/>
    <x v="232"/>
    <n v="1515391200"/>
    <b v="0"/>
    <b v="1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76.268292682926827"/>
    <n v="41"/>
    <s v="US"/>
    <s v="USD"/>
    <x v="233"/>
    <n v="1441170000"/>
    <b v="0"/>
    <b v="0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69.015695067264573"/>
    <n v="1784"/>
    <s v="US"/>
    <s v="USD"/>
    <x v="194"/>
    <n v="1281157200"/>
    <b v="0"/>
    <b v="0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01.97684085510689"/>
    <n v="1684"/>
    <s v="AU"/>
    <s v="AUD"/>
    <x v="234"/>
    <n v="1398229200"/>
    <b v="0"/>
    <b v="1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42.915999999999997"/>
    <n v="250"/>
    <s v="US"/>
    <s v="USD"/>
    <x v="235"/>
    <n v="1495256400"/>
    <b v="0"/>
    <b v="1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43.025210084033617"/>
    <n v="238"/>
    <s v="US"/>
    <s v="USD"/>
    <x v="236"/>
    <n v="1520402400"/>
    <b v="0"/>
    <b v="0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75.245283018867923"/>
    <n v="53"/>
    <s v="US"/>
    <s v="USD"/>
    <x v="237"/>
    <n v="1409806800"/>
    <b v="0"/>
    <b v="0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69.023364485981304"/>
    <n v="214"/>
    <s v="US"/>
    <s v="USD"/>
    <x v="238"/>
    <n v="1396933200"/>
    <b v="0"/>
    <b v="0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65.986486486486484"/>
    <n v="222"/>
    <s v="US"/>
    <s v="USD"/>
    <x v="239"/>
    <n v="1376024400"/>
    <b v="0"/>
    <b v="0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98.013800424628457"/>
    <n v="1884"/>
    <s v="US"/>
    <s v="USD"/>
    <x v="240"/>
    <n v="1483682400"/>
    <b v="0"/>
    <b v="1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60.105504587155963"/>
    <n v="218"/>
    <s v="AU"/>
    <s v="AUD"/>
    <x v="241"/>
    <n v="1420437600"/>
    <b v="0"/>
    <b v="0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26.000773395204948"/>
    <n v="6465"/>
    <s v="US"/>
    <s v="USD"/>
    <x v="242"/>
    <n v="1420783200"/>
    <b v="0"/>
    <b v="0"/>
    <x v="5"/>
    <s v="translations"/>
    <x v="242"/>
    <d v="2015-01-09T06:00:00"/>
  </r>
  <r>
    <n v="250"/>
    <s v="Robbins and Sons"/>
    <s v="Future-proofed directional synergy"/>
    <n v="100"/>
    <n v="3"/>
    <n v="0.03"/>
    <x v="0"/>
    <n v="3"/>
    <n v="1"/>
    <s v="US"/>
    <s v="USD"/>
    <x v="67"/>
    <n v="1267423200"/>
    <b v="0"/>
    <b v="0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38.019801980198018"/>
    <n v="101"/>
    <s v="US"/>
    <s v="USD"/>
    <x v="243"/>
    <n v="1355205600"/>
    <b v="0"/>
    <b v="0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106.15254237288136"/>
    <n v="59"/>
    <s v="US"/>
    <s v="USD"/>
    <x v="244"/>
    <n v="1383109200"/>
    <b v="0"/>
    <b v="0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81.019475655430711"/>
    <n v="1335"/>
    <s v="CA"/>
    <s v="CAD"/>
    <x v="245"/>
    <n v="1303275600"/>
    <b v="0"/>
    <b v="0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96.647727272727266"/>
    <n v="88"/>
    <s v="US"/>
    <s v="USD"/>
    <x v="246"/>
    <n v="1487829600"/>
    <b v="0"/>
    <b v="0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57.003535651149086"/>
    <n v="1697"/>
    <s v="US"/>
    <s v="USD"/>
    <x v="247"/>
    <n v="1298268000"/>
    <b v="0"/>
    <b v="1"/>
    <x v="1"/>
    <s v="rock"/>
    <x v="247"/>
    <d v="2011-02-21T06:00:00"/>
  </r>
  <r>
    <n v="256"/>
    <s v="Smith-Reid"/>
    <s v="Optimized actuating toolset"/>
    <n v="4100"/>
    <n v="959"/>
    <n v="0.23390243902439026"/>
    <x v="0"/>
    <n v="63.93333333333333"/>
    <n v="15"/>
    <s v="GB"/>
    <s v="GBP"/>
    <x v="248"/>
    <n v="1456812000"/>
    <b v="0"/>
    <b v="0"/>
    <x v="1"/>
    <s v="rock"/>
    <x v="248"/>
    <d v="2016-03-01T06:00:00"/>
  </r>
  <r>
    <n v="257"/>
    <s v="Williams Inc"/>
    <s v="Decentralized exuding strategy"/>
    <n v="5700"/>
    <n v="8322"/>
    <n v="1.46"/>
    <x v="1"/>
    <n v="90.456521739130437"/>
    <n v="92"/>
    <s v="US"/>
    <s v="USD"/>
    <x v="249"/>
    <n v="1363669200"/>
    <b v="0"/>
    <b v="0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72.172043010752688"/>
    <n v="186"/>
    <s v="US"/>
    <s v="USD"/>
    <x v="250"/>
    <n v="1482904800"/>
    <b v="0"/>
    <b v="1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77.934782608695656"/>
    <n v="138"/>
    <s v="US"/>
    <s v="USD"/>
    <x v="251"/>
    <n v="1356588000"/>
    <b v="1"/>
    <b v="0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38.065134099616856"/>
    <n v="261"/>
    <s v="US"/>
    <s v="USD"/>
    <x v="136"/>
    <n v="1349845200"/>
    <b v="0"/>
    <b v="0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57.936123348017624"/>
    <n v="454"/>
    <s v="US"/>
    <s v="USD"/>
    <x v="252"/>
    <n v="1283058000"/>
    <b v="0"/>
    <b v="1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49.794392523364486"/>
    <n v="107"/>
    <s v="US"/>
    <s v="USD"/>
    <x v="253"/>
    <n v="1304226000"/>
    <b v="0"/>
    <b v="1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54.050251256281406"/>
    <n v="199"/>
    <s v="US"/>
    <s v="USD"/>
    <x v="254"/>
    <n v="1263016800"/>
    <b v="0"/>
    <b v="0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30.002721335268504"/>
    <n v="5512"/>
    <s v="US"/>
    <s v="USD"/>
    <x v="255"/>
    <n v="1362031200"/>
    <b v="0"/>
    <b v="0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70.127906976744185"/>
    <n v="86"/>
    <s v="US"/>
    <s v="USD"/>
    <x v="256"/>
    <n v="1455602400"/>
    <b v="0"/>
    <b v="0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26.996228786926462"/>
    <n v="3182"/>
    <s v="IT"/>
    <s v="EUR"/>
    <x v="257"/>
    <n v="1418191200"/>
    <b v="0"/>
    <b v="1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51.990606936416185"/>
    <n v="2768"/>
    <s v="AU"/>
    <s v="AUD"/>
    <x v="258"/>
    <n v="1352440800"/>
    <b v="0"/>
    <b v="0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56.416666666666664"/>
    <n v="48"/>
    <s v="US"/>
    <s v="USD"/>
    <x v="259"/>
    <n v="1353304800"/>
    <b v="0"/>
    <b v="0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101.63218390804597"/>
    <n v="87"/>
    <s v="US"/>
    <s v="USD"/>
    <x v="260"/>
    <n v="1550728800"/>
    <b v="0"/>
    <b v="0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25.005291005291006"/>
    <n v="1890"/>
    <s v="US"/>
    <s v="USD"/>
    <x v="261"/>
    <n v="1291442400"/>
    <b v="0"/>
    <b v="0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x v="262"/>
    <n v="1452146400"/>
    <b v="0"/>
    <b v="0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82.021647307286173"/>
    <n v="1894"/>
    <s v="US"/>
    <s v="USD"/>
    <x v="263"/>
    <n v="1564894800"/>
    <b v="0"/>
    <b v="1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37.957446808510639"/>
    <n v="282"/>
    <s v="CA"/>
    <s v="CAD"/>
    <x v="264"/>
    <n v="1505883600"/>
    <b v="0"/>
    <b v="0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51.533333333333331"/>
    <n v="15"/>
    <s v="US"/>
    <s v="USD"/>
    <x v="265"/>
    <n v="1510380000"/>
    <b v="0"/>
    <b v="0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81.198275862068968"/>
    <n v="116"/>
    <s v="US"/>
    <s v="USD"/>
    <x v="266"/>
    <n v="1555218000"/>
    <b v="0"/>
    <b v="0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40.030075187969928"/>
    <n v="133"/>
    <s v="US"/>
    <s v="USD"/>
    <x v="267"/>
    <n v="1335243600"/>
    <b v="0"/>
    <b v="1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9.939759036144579"/>
    <n v="83"/>
    <s v="US"/>
    <s v="USD"/>
    <x v="268"/>
    <n v="1279688400"/>
    <b v="0"/>
    <b v="0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6.692307692307693"/>
    <n v="91"/>
    <s v="US"/>
    <s v="USD"/>
    <x v="269"/>
    <n v="1356069600"/>
    <b v="0"/>
    <b v="0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25.010989010989011"/>
    <n v="546"/>
    <s v="US"/>
    <s v="USD"/>
    <x v="270"/>
    <n v="1536210000"/>
    <b v="0"/>
    <b v="0"/>
    <x v="3"/>
    <s v="plays"/>
    <x v="270"/>
    <d v="2018-09-06T05:00:00"/>
  </r>
  <r>
    <n v="280"/>
    <s v="Braun PLC"/>
    <s v="Function-based high-level infrastructure"/>
    <n v="2500"/>
    <n v="14536"/>
    <n v="5.8144"/>
    <x v="1"/>
    <n v="36.987277353689571"/>
    <n v="393"/>
    <s v="US"/>
    <s v="USD"/>
    <x v="271"/>
    <n v="1511762400"/>
    <b v="0"/>
    <b v="0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73.012609117361791"/>
    <n v="2062"/>
    <s v="US"/>
    <s v="USD"/>
    <x v="272"/>
    <n v="1333256400"/>
    <b v="0"/>
    <b v="1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68.240601503759393"/>
    <n v="133"/>
    <s v="US"/>
    <s v="USD"/>
    <x v="73"/>
    <n v="1480744800"/>
    <b v="0"/>
    <b v="1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52.310344827586206"/>
    <n v="29"/>
    <s v="DK"/>
    <s v="DKK"/>
    <x v="273"/>
    <n v="1465016400"/>
    <b v="0"/>
    <b v="0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61.765151515151516"/>
    <n v="132"/>
    <s v="US"/>
    <s v="USD"/>
    <x v="274"/>
    <n v="1336280400"/>
    <b v="0"/>
    <b v="0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.027559055118111"/>
    <n v="254"/>
    <s v="US"/>
    <s v="USD"/>
    <x v="275"/>
    <n v="1476766800"/>
    <b v="0"/>
    <b v="0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06.28804347826087"/>
    <n v="184"/>
    <s v="US"/>
    <s v="USD"/>
    <x v="276"/>
    <n v="1480485600"/>
    <b v="0"/>
    <b v="0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75.07386363636364"/>
    <n v="176"/>
    <s v="US"/>
    <s v="USD"/>
    <x v="277"/>
    <n v="1430197200"/>
    <b v="0"/>
    <b v="0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39.970802919708028"/>
    <n v="137"/>
    <s v="DK"/>
    <s v="DKK"/>
    <x v="278"/>
    <n v="1331787600"/>
    <b v="0"/>
    <b v="1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9.982195845697326"/>
    <n v="337"/>
    <s v="CA"/>
    <s v="CAD"/>
    <x v="279"/>
    <n v="1438837200"/>
    <b v="0"/>
    <b v="0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101.01541850220265"/>
    <n v="908"/>
    <s v="US"/>
    <s v="USD"/>
    <x v="280"/>
    <n v="1370926800"/>
    <b v="0"/>
    <b v="1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76.813084112149539"/>
    <n v="107"/>
    <s v="US"/>
    <s v="USD"/>
    <x v="281"/>
    <n v="1319000400"/>
    <b v="1"/>
    <b v="0"/>
    <x v="2"/>
    <s v="web"/>
    <x v="281"/>
    <d v="2011-10-19T05:00:00"/>
  </r>
  <r>
    <n v="292"/>
    <s v="Ho-Harris"/>
    <s v="Versatile cohesive encoding"/>
    <n v="7300"/>
    <n v="717"/>
    <n v="9.8219178082191785E-2"/>
    <x v="0"/>
    <n v="71.7"/>
    <n v="10"/>
    <s v="US"/>
    <s v="USD"/>
    <x v="282"/>
    <n v="1333429200"/>
    <b v="0"/>
    <b v="0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3.28125"/>
    <n v="32"/>
    <s v="IT"/>
    <s v="EUR"/>
    <x v="283"/>
    <n v="1287032400"/>
    <b v="0"/>
    <b v="0"/>
    <x v="3"/>
    <s v="plays"/>
    <x v="283"/>
    <d v="2010-10-14T05:00:00"/>
  </r>
  <r>
    <n v="294"/>
    <s v="Turner-Davis"/>
    <s v="Automated local emulation"/>
    <n v="600"/>
    <n v="8038"/>
    <n v="13.396666666666667"/>
    <x v="1"/>
    <n v="43.923497267759565"/>
    <n v="183"/>
    <s v="US"/>
    <s v="USD"/>
    <x v="284"/>
    <n v="1541570400"/>
    <b v="0"/>
    <b v="0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36.004712041884815"/>
    <n v="1910"/>
    <s v="CH"/>
    <s v="CHF"/>
    <x v="285"/>
    <n v="1383976800"/>
    <b v="0"/>
    <b v="0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88.21052631578948"/>
    <n v="38"/>
    <s v="AU"/>
    <s v="AUD"/>
    <x v="286"/>
    <n v="1550556000"/>
    <b v="0"/>
    <b v="0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65.240384615384613"/>
    <n v="104"/>
    <s v="AU"/>
    <s v="AUD"/>
    <x v="287"/>
    <n v="1390456800"/>
    <b v="0"/>
    <b v="1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69.958333333333329"/>
    <n v="72"/>
    <s v="US"/>
    <s v="USD"/>
    <x v="288"/>
    <n v="1458018000"/>
    <b v="0"/>
    <b v="1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39.877551020408163"/>
    <n v="49"/>
    <s v="US"/>
    <s v="USD"/>
    <x v="289"/>
    <n v="1461819600"/>
    <b v="0"/>
    <b v="0"/>
    <x v="0"/>
    <s v="food trucks"/>
    <x v="289"/>
    <d v="2016-04-28T05:00:00"/>
  </r>
  <r>
    <n v="300"/>
    <s v="Cooke PLC"/>
    <s v="Focused executive core"/>
    <n v="100"/>
    <n v="5"/>
    <n v="0.05"/>
    <x v="0"/>
    <n v="5"/>
    <n v="1"/>
    <s v="DK"/>
    <s v="DKK"/>
    <x v="290"/>
    <n v="1504155600"/>
    <b v="0"/>
    <b v="1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41.023728813559323"/>
    <n v="295"/>
    <s v="US"/>
    <s v="USD"/>
    <x v="291"/>
    <n v="1426395600"/>
    <b v="0"/>
    <b v="0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98.914285714285711"/>
    <n v="245"/>
    <s v="US"/>
    <s v="USD"/>
    <x v="292"/>
    <n v="1537074000"/>
    <b v="0"/>
    <b v="0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87.78125"/>
    <n v="32"/>
    <s v="US"/>
    <s v="USD"/>
    <x v="293"/>
    <n v="1452578400"/>
    <b v="0"/>
    <b v="0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80.767605633802816"/>
    <n v="142"/>
    <s v="US"/>
    <s v="USD"/>
    <x v="294"/>
    <n v="1474088400"/>
    <b v="0"/>
    <b v="0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94.28235294117647"/>
    <n v="85"/>
    <s v="US"/>
    <s v="USD"/>
    <x v="295"/>
    <n v="1461906000"/>
    <b v="0"/>
    <b v="0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3.428571428571431"/>
    <n v="7"/>
    <s v="US"/>
    <s v="USD"/>
    <x v="296"/>
    <n v="1500267600"/>
    <b v="0"/>
    <b v="1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.968133535660087"/>
    <n v="659"/>
    <s v="DK"/>
    <s v="DKK"/>
    <x v="297"/>
    <n v="1340686800"/>
    <b v="0"/>
    <b v="1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109.04109589041096"/>
    <n v="803"/>
    <s v="US"/>
    <s v="USD"/>
    <x v="298"/>
    <n v="1303189200"/>
    <b v="0"/>
    <b v="0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41.16"/>
    <n v="75"/>
    <s v="US"/>
    <s v="USD"/>
    <x v="299"/>
    <n v="1318309200"/>
    <b v="0"/>
    <b v="1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99.125"/>
    <n v="16"/>
    <s v="US"/>
    <s v="USD"/>
    <x v="300"/>
    <n v="1272171600"/>
    <b v="0"/>
    <b v="0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05.88429752066116"/>
    <n v="121"/>
    <s v="US"/>
    <s v="USD"/>
    <x v="247"/>
    <n v="1298872800"/>
    <b v="0"/>
    <b v="0"/>
    <x v="3"/>
    <s v="plays"/>
    <x v="247"/>
    <d v="2011-02-28T06:00:00"/>
  </r>
  <r>
    <n v="312"/>
    <s v="Martinez LLC"/>
    <s v="Robust impactful approach"/>
    <n v="59100"/>
    <n v="183345"/>
    <n v="3.1022842639593908"/>
    <x v="1"/>
    <n v="48.996525921966864"/>
    <n v="3742"/>
    <s v="US"/>
    <s v="USD"/>
    <x v="244"/>
    <n v="1383282000"/>
    <b v="0"/>
    <b v="0"/>
    <x v="3"/>
    <s v="plays"/>
    <x v="244"/>
    <d v="2013-11-01T05:00:00"/>
  </r>
  <r>
    <n v="313"/>
    <s v="Miller-Irwin"/>
    <s v="Secured maximized policy"/>
    <n v="2200"/>
    <n v="8697"/>
    <n v="3.9531818181818181"/>
    <x v="1"/>
    <n v="39"/>
    <n v="223"/>
    <s v="US"/>
    <s v="USD"/>
    <x v="301"/>
    <n v="1330495200"/>
    <b v="0"/>
    <b v="0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31.022556390977442"/>
    <n v="133"/>
    <s v="US"/>
    <s v="USD"/>
    <x v="188"/>
    <n v="1552798800"/>
    <b v="0"/>
    <b v="1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103.87096774193549"/>
    <n v="31"/>
    <s v="US"/>
    <s v="USD"/>
    <x v="302"/>
    <n v="1403413200"/>
    <b v="0"/>
    <b v="0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59.268518518518519"/>
    <n v="108"/>
    <s v="IT"/>
    <s v="EUR"/>
    <x v="303"/>
    <n v="1574229600"/>
    <b v="0"/>
    <b v="1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42.3"/>
    <n v="30"/>
    <s v="US"/>
    <s v="USD"/>
    <x v="304"/>
    <n v="1495861200"/>
    <b v="0"/>
    <b v="0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53.117647058823529"/>
    <n v="17"/>
    <s v="US"/>
    <s v="USD"/>
    <x v="305"/>
    <n v="1392530400"/>
    <b v="0"/>
    <b v="0"/>
    <x v="1"/>
    <s v="rock"/>
    <x v="305"/>
    <d v="2014-02-16T06:00:00"/>
  </r>
  <r>
    <n v="319"/>
    <s v="Mills Group"/>
    <s v="Advanced empowering matrix"/>
    <n v="8400"/>
    <n v="3251"/>
    <n v="0.38702380952380955"/>
    <x v="3"/>
    <n v="50.796875"/>
    <n v="64"/>
    <s v="US"/>
    <s v="USD"/>
    <x v="306"/>
    <n v="1283662800"/>
    <b v="0"/>
    <b v="0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101.15"/>
    <n v="80"/>
    <s v="US"/>
    <s v="USD"/>
    <x v="307"/>
    <n v="1305781200"/>
    <b v="0"/>
    <b v="0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65.000810372771468"/>
    <n v="2468"/>
    <s v="US"/>
    <s v="USD"/>
    <x v="308"/>
    <n v="1302325200"/>
    <b v="0"/>
    <b v="0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37.998645510835914"/>
    <n v="5168"/>
    <s v="US"/>
    <s v="USD"/>
    <x v="309"/>
    <n v="1291788000"/>
    <b v="0"/>
    <b v="0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82.615384615384613"/>
    <n v="26"/>
    <s v="GB"/>
    <s v="GBP"/>
    <x v="310"/>
    <n v="1396069200"/>
    <b v="0"/>
    <b v="0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7.941368078175898"/>
    <n v="307"/>
    <s v="US"/>
    <s v="USD"/>
    <x v="311"/>
    <n v="1435899600"/>
    <b v="0"/>
    <b v="1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80.780821917808225"/>
    <n v="73"/>
    <s v="US"/>
    <s v="USD"/>
    <x v="79"/>
    <n v="1531112400"/>
    <b v="0"/>
    <b v="1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25.984375"/>
    <n v="128"/>
    <s v="US"/>
    <s v="USD"/>
    <x v="312"/>
    <n v="1451628000"/>
    <b v="0"/>
    <b v="0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0.363636363636363"/>
    <n v="33"/>
    <s v="US"/>
    <s v="USD"/>
    <x v="313"/>
    <n v="1567314000"/>
    <b v="0"/>
    <b v="1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54.004916018025398"/>
    <n v="2441"/>
    <s v="US"/>
    <s v="USD"/>
    <x v="314"/>
    <n v="1544508000"/>
    <b v="0"/>
    <b v="0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x v="315"/>
    <n v="1482472800"/>
    <b v="0"/>
    <b v="0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45.003610108303249"/>
    <n v="1385"/>
    <s v="GB"/>
    <s v="GBP"/>
    <x v="316"/>
    <n v="1512799200"/>
    <b v="0"/>
    <b v="0"/>
    <x v="4"/>
    <s v="documentary"/>
    <x v="316"/>
    <d v="2017-12-09T06:00:00"/>
  </r>
  <r>
    <n v="331"/>
    <s v="Rose-Silva"/>
    <s v="Intuitive static portal"/>
    <n v="3300"/>
    <n v="14643"/>
    <n v="4.4372727272727275"/>
    <x v="1"/>
    <n v="77.068421052631578"/>
    <n v="190"/>
    <s v="US"/>
    <s v="USD"/>
    <x v="317"/>
    <n v="1324360800"/>
    <b v="0"/>
    <b v="0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88.076595744680844"/>
    <n v="470"/>
    <s v="US"/>
    <s v="USD"/>
    <x v="318"/>
    <n v="1364533200"/>
    <b v="0"/>
    <b v="0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47.035573122529641"/>
    <n v="253"/>
    <s v="US"/>
    <s v="USD"/>
    <x v="319"/>
    <n v="1545112800"/>
    <b v="0"/>
    <b v="0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0.99550763701707"/>
    <n v="1113"/>
    <s v="US"/>
    <s v="USD"/>
    <x v="32"/>
    <n v="1516168800"/>
    <b v="0"/>
    <b v="0"/>
    <x v="1"/>
    <s v="rock"/>
    <x v="32"/>
    <d v="2018-01-17T06:00:00"/>
  </r>
  <r>
    <n v="335"/>
    <s v="Jordan-Acosta"/>
    <s v="Operative uniform hub"/>
    <n v="173800"/>
    <n v="198628"/>
    <n v="1.1428538550057536"/>
    <x v="1"/>
    <n v="87.003066141042481"/>
    <n v="2283"/>
    <s v="US"/>
    <s v="USD"/>
    <x v="320"/>
    <n v="1574920800"/>
    <b v="0"/>
    <b v="0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63.994402985074629"/>
    <n v="1072"/>
    <s v="US"/>
    <s v="USD"/>
    <x v="321"/>
    <n v="1292479200"/>
    <b v="0"/>
    <b v="1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5.9945205479452"/>
    <n v="1095"/>
    <s v="US"/>
    <s v="USD"/>
    <x v="322"/>
    <n v="1573538400"/>
    <b v="0"/>
    <b v="0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73.989349112426041"/>
    <n v="1690"/>
    <s v="US"/>
    <s v="USD"/>
    <x v="323"/>
    <n v="1320382800"/>
    <b v="0"/>
    <b v="0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84.02004626060139"/>
    <n v="1297"/>
    <s v="CA"/>
    <s v="CAD"/>
    <x v="324"/>
    <n v="1502859600"/>
    <b v="0"/>
    <b v="0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88.966921119592882"/>
    <n v="393"/>
    <s v="US"/>
    <s v="USD"/>
    <x v="325"/>
    <n v="1323756000"/>
    <b v="0"/>
    <b v="0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76.990453460620529"/>
    <n v="1257"/>
    <s v="US"/>
    <s v="USD"/>
    <x v="326"/>
    <n v="1441342800"/>
    <b v="0"/>
    <b v="0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97.146341463414629"/>
    <n v="328"/>
    <s v="US"/>
    <s v="USD"/>
    <x v="327"/>
    <n v="1375333200"/>
    <b v="0"/>
    <b v="0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33.013605442176868"/>
    <n v="147"/>
    <s v="US"/>
    <s v="USD"/>
    <x v="328"/>
    <n v="1389420000"/>
    <b v="0"/>
    <b v="0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99.950602409638549"/>
    <n v="830"/>
    <s v="US"/>
    <s v="USD"/>
    <x v="329"/>
    <n v="1520056800"/>
    <b v="0"/>
    <b v="0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69.966767371601208"/>
    <n v="331"/>
    <s v="GB"/>
    <s v="GBP"/>
    <x v="330"/>
    <n v="1436504400"/>
    <b v="0"/>
    <b v="0"/>
    <x v="4"/>
    <s v="drama"/>
    <x v="330"/>
    <d v="2015-07-10T05:00:00"/>
  </r>
  <r>
    <n v="346"/>
    <s v="Little-Marsh"/>
    <s v="Virtual attitude-oriented migration"/>
    <n v="8000"/>
    <n v="2758"/>
    <n v="0.34475"/>
    <x v="0"/>
    <n v="110.32"/>
    <n v="25"/>
    <s v="US"/>
    <s v="USD"/>
    <x v="331"/>
    <n v="1508302800"/>
    <b v="0"/>
    <b v="1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66.005235602094245"/>
    <n v="191"/>
    <s v="US"/>
    <s v="USD"/>
    <x v="332"/>
    <n v="1425708000"/>
    <b v="0"/>
    <b v="0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41.005742176284812"/>
    <n v="3483"/>
    <s v="US"/>
    <s v="USD"/>
    <x v="333"/>
    <n v="1488348000"/>
    <b v="0"/>
    <b v="0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103.96316359696641"/>
    <n v="923"/>
    <s v="US"/>
    <s v="USD"/>
    <x v="296"/>
    <n v="1502600400"/>
    <b v="0"/>
    <b v="0"/>
    <x v="3"/>
    <s v="plays"/>
    <x v="296"/>
    <d v="2017-08-13T05:00:00"/>
  </r>
  <r>
    <n v="350"/>
    <s v="Shannon Ltd"/>
    <s v="Pre-emptive neutral capacity"/>
    <n v="100"/>
    <n v="5"/>
    <n v="0.05"/>
    <x v="0"/>
    <n v="5"/>
    <n v="1"/>
    <s v="US"/>
    <s v="USD"/>
    <x v="334"/>
    <n v="1433653200"/>
    <b v="0"/>
    <b v="1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47.009935419771487"/>
    <n v="2013"/>
    <s v="US"/>
    <s v="USD"/>
    <x v="335"/>
    <n v="1441602000"/>
    <b v="0"/>
    <b v="0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29.606060606060606"/>
    <n v="33"/>
    <s v="CA"/>
    <s v="CAD"/>
    <x v="336"/>
    <n v="1447567200"/>
    <b v="0"/>
    <b v="0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81.010569583088667"/>
    <n v="1703"/>
    <s v="US"/>
    <s v="USD"/>
    <x v="337"/>
    <n v="1562389200"/>
    <b v="0"/>
    <b v="0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94.35"/>
    <n v="80"/>
    <s v="DK"/>
    <s v="DKK"/>
    <x v="338"/>
    <n v="1378789200"/>
    <b v="0"/>
    <b v="0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26.058139534883722"/>
    <n v="86"/>
    <s v="US"/>
    <s v="USD"/>
    <x v="339"/>
    <n v="1488520800"/>
    <b v="0"/>
    <b v="0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85.775000000000006"/>
    <n v="40"/>
    <s v="IT"/>
    <s v="EUR"/>
    <x v="340"/>
    <n v="1327298400"/>
    <b v="0"/>
    <b v="0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103.73170731707317"/>
    <n v="41"/>
    <s v="US"/>
    <s v="USD"/>
    <x v="341"/>
    <n v="1443416400"/>
    <b v="0"/>
    <b v="0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49.826086956521742"/>
    <n v="23"/>
    <s v="CA"/>
    <s v="CAD"/>
    <x v="342"/>
    <n v="1534136400"/>
    <b v="1"/>
    <b v="0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63.893048128342244"/>
    <n v="187"/>
    <s v="US"/>
    <s v="USD"/>
    <x v="343"/>
    <n v="1315026000"/>
    <b v="0"/>
    <b v="0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47.002434782608695"/>
    <n v="2875"/>
    <s v="GB"/>
    <s v="GBP"/>
    <x v="344"/>
    <n v="1295071200"/>
    <b v="0"/>
    <b v="1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108.47727272727273"/>
    <n v="88"/>
    <s v="US"/>
    <s v="USD"/>
    <x v="345"/>
    <n v="1509426000"/>
    <b v="0"/>
    <b v="0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72.015706806282722"/>
    <n v="191"/>
    <s v="US"/>
    <s v="USD"/>
    <x v="65"/>
    <n v="1299391200"/>
    <b v="0"/>
    <b v="0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59.928057553956833"/>
    <n v="139"/>
    <s v="US"/>
    <s v="USD"/>
    <x v="346"/>
    <n v="1325052000"/>
    <b v="0"/>
    <b v="0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78.209677419354833"/>
    <n v="186"/>
    <s v="US"/>
    <s v="USD"/>
    <x v="347"/>
    <n v="1522818000"/>
    <b v="0"/>
    <b v="0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04.77678571428571"/>
    <n v="112"/>
    <s v="AU"/>
    <s v="AUD"/>
    <x v="348"/>
    <n v="1485324000"/>
    <b v="0"/>
    <b v="0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5.52475247524752"/>
    <n v="101"/>
    <s v="US"/>
    <s v="USD"/>
    <x v="349"/>
    <n v="1294120800"/>
    <b v="0"/>
    <b v="1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24.933333333333334"/>
    <n v="75"/>
    <s v="US"/>
    <s v="USD"/>
    <x v="350"/>
    <n v="1415685600"/>
    <b v="0"/>
    <b v="1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69.873786407766985"/>
    <n v="206"/>
    <s v="GB"/>
    <s v="GBP"/>
    <x v="351"/>
    <n v="1288933200"/>
    <b v="0"/>
    <b v="1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95.733766233766232"/>
    <n v="154"/>
    <s v="US"/>
    <s v="USD"/>
    <x v="352"/>
    <n v="1363237200"/>
    <b v="0"/>
    <b v="1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29.997485752598056"/>
    <n v="5966"/>
    <s v="US"/>
    <s v="USD"/>
    <x v="353"/>
    <n v="1555822800"/>
    <b v="0"/>
    <b v="0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59.011948529411768"/>
    <n v="2176"/>
    <s v="US"/>
    <s v="USD"/>
    <x v="354"/>
    <n v="1427778000"/>
    <b v="0"/>
    <b v="0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84.757396449704146"/>
    <n v="169"/>
    <s v="US"/>
    <s v="USD"/>
    <x v="355"/>
    <n v="1422424800"/>
    <b v="0"/>
    <b v="1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78.010921177587846"/>
    <n v="2106"/>
    <s v="US"/>
    <s v="USD"/>
    <x v="356"/>
    <n v="1503637200"/>
    <b v="0"/>
    <b v="0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50.05215419501134"/>
    <n v="441"/>
    <s v="US"/>
    <s v="USD"/>
    <x v="357"/>
    <n v="1547618400"/>
    <b v="0"/>
    <b v="1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59.16"/>
    <n v="25"/>
    <s v="US"/>
    <s v="USD"/>
    <x v="358"/>
    <n v="1449900000"/>
    <b v="0"/>
    <b v="0"/>
    <x v="1"/>
    <s v="indie rock"/>
    <x v="358"/>
    <d v="2015-12-12T06:00:00"/>
  </r>
  <r>
    <n v="376"/>
    <s v="Perry PLC"/>
    <s v="Mandatory uniform matrix"/>
    <n v="3400"/>
    <n v="12275"/>
    <n v="3.6102941176470589"/>
    <x v="1"/>
    <n v="93.702290076335885"/>
    <n v="131"/>
    <s v="US"/>
    <s v="USD"/>
    <x v="359"/>
    <n v="1405141200"/>
    <b v="0"/>
    <b v="0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40.14173228346457"/>
    <n v="127"/>
    <s v="US"/>
    <s v="USD"/>
    <x v="12"/>
    <n v="1572933600"/>
    <b v="0"/>
    <b v="0"/>
    <x v="3"/>
    <s v="plays"/>
    <x v="12"/>
    <d v="2019-11-05T06:00:00"/>
  </r>
  <r>
    <n v="378"/>
    <s v="Fleming-Oliver"/>
    <s v="Managed stable function"/>
    <n v="178200"/>
    <n v="24882"/>
    <n v="0.13962962962962963"/>
    <x v="0"/>
    <n v="70.090140845070422"/>
    <n v="355"/>
    <s v="US"/>
    <s v="USD"/>
    <x v="360"/>
    <n v="1530162000"/>
    <b v="0"/>
    <b v="0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66.181818181818187"/>
    <n v="44"/>
    <s v="GB"/>
    <s v="GBP"/>
    <x v="361"/>
    <n v="1320904800"/>
    <b v="0"/>
    <b v="0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47.714285714285715"/>
    <n v="84"/>
    <s v="US"/>
    <s v="USD"/>
    <x v="362"/>
    <n v="1372395600"/>
    <b v="0"/>
    <b v="0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62.896774193548389"/>
    <n v="155"/>
    <s v="US"/>
    <s v="USD"/>
    <x v="363"/>
    <n v="1437714000"/>
    <b v="0"/>
    <b v="0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86.611940298507463"/>
    <n v="67"/>
    <s v="US"/>
    <s v="USD"/>
    <x v="364"/>
    <n v="1509771600"/>
    <b v="0"/>
    <b v="0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75.126984126984127"/>
    <n v="189"/>
    <s v="US"/>
    <s v="USD"/>
    <x v="210"/>
    <n v="1550556000"/>
    <b v="0"/>
    <b v="1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1.004167534903104"/>
    <n v="4799"/>
    <s v="US"/>
    <s v="USD"/>
    <x v="365"/>
    <n v="1489039200"/>
    <b v="1"/>
    <b v="1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50.007915567282325"/>
    <n v="1137"/>
    <s v="US"/>
    <s v="USD"/>
    <x v="366"/>
    <n v="1556600400"/>
    <b v="0"/>
    <b v="0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96.960674157303373"/>
    <n v="1068"/>
    <s v="US"/>
    <s v="USD"/>
    <x v="367"/>
    <n v="1278565200"/>
    <b v="0"/>
    <b v="0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100.93160377358491"/>
    <n v="424"/>
    <s v="US"/>
    <s v="USD"/>
    <x v="368"/>
    <n v="1339909200"/>
    <b v="0"/>
    <b v="0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89.227586206896547"/>
    <n v="145"/>
    <s v="CH"/>
    <s v="CHF"/>
    <x v="369"/>
    <n v="1325829600"/>
    <b v="0"/>
    <b v="0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87.979166666666671"/>
    <n v="1152"/>
    <s v="US"/>
    <s v="USD"/>
    <x v="370"/>
    <n v="1290578400"/>
    <b v="0"/>
    <b v="0"/>
    <x v="3"/>
    <s v="plays"/>
    <x v="370"/>
    <d v="2010-11-24T06:00:00"/>
  </r>
  <r>
    <n v="390"/>
    <s v="Davis-Allen"/>
    <s v="Digitized eco-centric core"/>
    <n v="2400"/>
    <n v="4477"/>
    <n v="1.8654166666666667"/>
    <x v="1"/>
    <n v="89.54"/>
    <n v="50"/>
    <s v="US"/>
    <s v="USD"/>
    <x v="371"/>
    <n v="1380344400"/>
    <b v="0"/>
    <b v="0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29.09271523178808"/>
    <n v="151"/>
    <s v="US"/>
    <s v="USD"/>
    <x v="287"/>
    <n v="1389852000"/>
    <b v="0"/>
    <b v="0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42.006218905472636"/>
    <n v="1608"/>
    <s v="US"/>
    <s v="USD"/>
    <x v="372"/>
    <n v="1294466400"/>
    <b v="0"/>
    <b v="0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47.004903563255965"/>
    <n v="3059"/>
    <s v="CA"/>
    <s v="CAD"/>
    <x v="373"/>
    <n v="1500354000"/>
    <b v="0"/>
    <b v="0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110.44117647058823"/>
    <n v="34"/>
    <s v="US"/>
    <s v="USD"/>
    <x v="374"/>
    <n v="1375938000"/>
    <b v="0"/>
    <b v="1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41.990909090909092"/>
    <n v="220"/>
    <s v="US"/>
    <s v="USD"/>
    <x v="375"/>
    <n v="1323410400"/>
    <b v="1"/>
    <b v="0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48.012468827930178"/>
    <n v="1604"/>
    <s v="AU"/>
    <s v="AUD"/>
    <x v="376"/>
    <n v="1539406800"/>
    <b v="0"/>
    <b v="0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31.019823788546255"/>
    <n v="454"/>
    <s v="US"/>
    <s v="USD"/>
    <x v="377"/>
    <n v="1369803600"/>
    <b v="0"/>
    <b v="0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99.203252032520325"/>
    <n v="123"/>
    <s v="IT"/>
    <s v="EUR"/>
    <x v="378"/>
    <n v="1525928400"/>
    <b v="0"/>
    <b v="1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66.022316684378325"/>
    <n v="941"/>
    <s v="US"/>
    <s v="USD"/>
    <x v="379"/>
    <n v="1297231200"/>
    <b v="0"/>
    <b v="0"/>
    <x v="1"/>
    <s v="indie rock"/>
    <x v="379"/>
    <d v="2011-02-09T06:00:00"/>
  </r>
  <r>
    <n v="400"/>
    <s v="Bell PLC"/>
    <s v="Ergonomic eco-centric open architecture"/>
    <n v="100"/>
    <n v="2"/>
    <n v="0.02"/>
    <x v="0"/>
    <n v="2"/>
    <n v="1"/>
    <s v="US"/>
    <s v="USD"/>
    <x v="380"/>
    <n v="1378530000"/>
    <b v="0"/>
    <b v="1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46.060200668896321"/>
    <n v="299"/>
    <s v="US"/>
    <s v="USD"/>
    <x v="381"/>
    <n v="1572152400"/>
    <b v="0"/>
    <b v="0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73.650000000000006"/>
    <n v="40"/>
    <s v="US"/>
    <s v="USD"/>
    <x v="382"/>
    <n v="1329890400"/>
    <b v="0"/>
    <b v="1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55.99336650082919"/>
    <n v="3015"/>
    <s v="CA"/>
    <s v="CAD"/>
    <x v="125"/>
    <n v="1276750800"/>
    <b v="0"/>
    <b v="1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68.985695127402778"/>
    <n v="2237"/>
    <s v="US"/>
    <s v="USD"/>
    <x v="383"/>
    <n v="1510898400"/>
    <b v="0"/>
    <b v="0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60.981609195402299"/>
    <n v="435"/>
    <s v="US"/>
    <s v="USD"/>
    <x v="384"/>
    <n v="1532408400"/>
    <b v="0"/>
    <b v="0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110.98139534883721"/>
    <n v="645"/>
    <s v="US"/>
    <s v="USD"/>
    <x v="385"/>
    <n v="1360562400"/>
    <b v="1"/>
    <b v="0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25"/>
    <n v="484"/>
    <s v="DK"/>
    <s v="DKK"/>
    <x v="386"/>
    <n v="1571547600"/>
    <b v="0"/>
    <b v="0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78.759740259740255"/>
    <n v="154"/>
    <s v="CA"/>
    <s v="CAD"/>
    <x v="387"/>
    <n v="1468126800"/>
    <b v="0"/>
    <b v="0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87.960784313725483"/>
    <n v="714"/>
    <s v="US"/>
    <s v="USD"/>
    <x v="388"/>
    <n v="1492837200"/>
    <b v="0"/>
    <b v="0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x v="277"/>
    <n v="1430197200"/>
    <b v="0"/>
    <b v="0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99.524390243902445"/>
    <n v="82"/>
    <s v="US"/>
    <s v="USD"/>
    <x v="389"/>
    <n v="1496206800"/>
    <b v="0"/>
    <b v="0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04.82089552238806"/>
    <n v="134"/>
    <s v="US"/>
    <s v="USD"/>
    <x v="390"/>
    <n v="1389592800"/>
    <b v="0"/>
    <b v="0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.01469237832875"/>
    <n v="1089"/>
    <s v="US"/>
    <s v="USD"/>
    <x v="391"/>
    <n v="1545631200"/>
    <b v="0"/>
    <b v="0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28.998544660724033"/>
    <n v="5497"/>
    <s v="US"/>
    <s v="USD"/>
    <x v="392"/>
    <n v="1272430800"/>
    <b v="0"/>
    <b v="1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30.028708133971293"/>
    <n v="418"/>
    <s v="US"/>
    <s v="USD"/>
    <x v="393"/>
    <n v="1327903200"/>
    <b v="0"/>
    <b v="0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41.005559416261292"/>
    <n v="1439"/>
    <s v="US"/>
    <s v="USD"/>
    <x v="394"/>
    <n v="1296021600"/>
    <b v="0"/>
    <b v="1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62.866666666666667"/>
    <n v="15"/>
    <s v="US"/>
    <s v="USD"/>
    <x v="395"/>
    <n v="1543298400"/>
    <b v="0"/>
    <b v="0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47.005002501250623"/>
    <n v="1999"/>
    <s v="CA"/>
    <s v="CAD"/>
    <x v="396"/>
    <n v="1336366800"/>
    <b v="0"/>
    <b v="0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26.997693638285604"/>
    <n v="5203"/>
    <s v="US"/>
    <s v="USD"/>
    <x v="397"/>
    <n v="1325052000"/>
    <b v="0"/>
    <b v="0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68.329787234042556"/>
    <n v="94"/>
    <s v="US"/>
    <s v="USD"/>
    <x v="398"/>
    <n v="1499576400"/>
    <b v="0"/>
    <b v="0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50.974576271186443"/>
    <n v="118"/>
    <s v="US"/>
    <s v="USD"/>
    <x v="399"/>
    <n v="1501304400"/>
    <b v="0"/>
    <b v="1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54.024390243902438"/>
    <n v="205"/>
    <s v="US"/>
    <s v="USD"/>
    <x v="400"/>
    <n v="1273208400"/>
    <b v="0"/>
    <b v="1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97.055555555555557"/>
    <n v="162"/>
    <s v="US"/>
    <s v="USD"/>
    <x v="116"/>
    <n v="1316840400"/>
    <b v="0"/>
    <b v="1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24.867469879518072"/>
    <n v="83"/>
    <s v="US"/>
    <s v="USD"/>
    <x v="401"/>
    <n v="1524546000"/>
    <b v="0"/>
    <b v="0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84.423913043478265"/>
    <n v="92"/>
    <s v="US"/>
    <s v="USD"/>
    <x v="402"/>
    <n v="1438578000"/>
    <b v="0"/>
    <b v="0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47.091324200913242"/>
    <n v="219"/>
    <s v="US"/>
    <s v="USD"/>
    <x v="403"/>
    <n v="1362549600"/>
    <b v="0"/>
    <b v="0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77.996041171813147"/>
    <n v="2526"/>
    <s v="US"/>
    <s v="USD"/>
    <x v="404"/>
    <n v="1413349200"/>
    <b v="0"/>
    <b v="1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62.967871485943775"/>
    <n v="747"/>
    <s v="US"/>
    <s v="USD"/>
    <x v="405"/>
    <n v="1298008800"/>
    <b v="0"/>
    <b v="0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81.006080449017773"/>
    <n v="2138"/>
    <s v="US"/>
    <s v="USD"/>
    <x v="406"/>
    <n v="1394427600"/>
    <b v="0"/>
    <b v="1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65.321428571428569"/>
    <n v="84"/>
    <s v="US"/>
    <s v="USD"/>
    <x v="407"/>
    <n v="1572670800"/>
    <b v="0"/>
    <b v="0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104.43617021276596"/>
    <n v="94"/>
    <s v="US"/>
    <s v="USD"/>
    <x v="408"/>
    <n v="1531112400"/>
    <b v="1"/>
    <b v="0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69.989010989010993"/>
    <n v="91"/>
    <s v="US"/>
    <s v="USD"/>
    <x v="409"/>
    <n v="1400734800"/>
    <b v="0"/>
    <b v="0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83.023989898989896"/>
    <n v="792"/>
    <s v="US"/>
    <s v="USD"/>
    <x v="410"/>
    <n v="1386741600"/>
    <b v="0"/>
    <b v="1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90.3"/>
    <n v="10"/>
    <s v="CA"/>
    <s v="CAD"/>
    <x v="411"/>
    <n v="1481781600"/>
    <b v="1"/>
    <b v="0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03.98131932282546"/>
    <n v="1713"/>
    <s v="IT"/>
    <s v="EUR"/>
    <x v="412"/>
    <n v="1419660000"/>
    <b v="0"/>
    <b v="1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54.931726907630519"/>
    <n v="249"/>
    <s v="US"/>
    <s v="USD"/>
    <x v="413"/>
    <n v="1555822800"/>
    <b v="0"/>
    <b v="0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51.921875"/>
    <n v="192"/>
    <s v="US"/>
    <s v="USD"/>
    <x v="414"/>
    <n v="1442379600"/>
    <b v="0"/>
    <b v="1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60.02834008097166"/>
    <n v="247"/>
    <s v="US"/>
    <s v="USD"/>
    <x v="415"/>
    <n v="1364965200"/>
    <b v="0"/>
    <b v="0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44.003488879197555"/>
    <n v="2293"/>
    <s v="US"/>
    <s v="USD"/>
    <x v="416"/>
    <n v="1479016800"/>
    <b v="0"/>
    <b v="0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53.003513254551258"/>
    <n v="3131"/>
    <s v="US"/>
    <s v="USD"/>
    <x v="417"/>
    <n v="1499662800"/>
    <b v="0"/>
    <b v="0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54.5"/>
    <n v="32"/>
    <s v="US"/>
    <s v="USD"/>
    <x v="418"/>
    <n v="1337835600"/>
    <b v="0"/>
    <b v="0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75.04195804195804"/>
    <n v="143"/>
    <s v="IT"/>
    <s v="EUR"/>
    <x v="419"/>
    <n v="1505710800"/>
    <b v="0"/>
    <b v="0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35.911111111111111"/>
    <n v="90"/>
    <s v="US"/>
    <s v="USD"/>
    <x v="420"/>
    <n v="1287464400"/>
    <b v="0"/>
    <b v="0"/>
    <x v="3"/>
    <s v="plays"/>
    <x v="420"/>
    <d v="2010-10-19T05:00:00"/>
  </r>
  <r>
    <n v="444"/>
    <s v="Hensley Ltd"/>
    <s v="Versatile global attitude"/>
    <n v="6200"/>
    <n v="10938"/>
    <n v="1.7641935483870967"/>
    <x v="1"/>
    <n v="36.952702702702702"/>
    <n v="296"/>
    <s v="US"/>
    <s v="USD"/>
    <x v="421"/>
    <n v="1311656400"/>
    <b v="0"/>
    <b v="1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63.170588235294119"/>
    <n v="170"/>
    <s v="US"/>
    <s v="USD"/>
    <x v="422"/>
    <n v="1293170400"/>
    <b v="0"/>
    <b v="1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29.99462365591398"/>
    <n v="186"/>
    <s v="US"/>
    <s v="USD"/>
    <x v="423"/>
    <n v="1355983200"/>
    <b v="0"/>
    <b v="0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86"/>
    <n v="439"/>
    <s v="GB"/>
    <s v="GBP"/>
    <x v="424"/>
    <n v="1515045600"/>
    <b v="0"/>
    <b v="0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75.014876033057845"/>
    <n v="605"/>
    <s v="US"/>
    <s v="USD"/>
    <x v="425"/>
    <n v="1366088400"/>
    <b v="0"/>
    <b v="1"/>
    <x v="6"/>
    <s v="video games"/>
    <x v="425"/>
    <d v="2013-04-16T05:00:00"/>
  </r>
  <r>
    <n v="449"/>
    <s v="Cuevas-Morales"/>
    <s v="Public-key coherent ability"/>
    <n v="900"/>
    <n v="8703"/>
    <n v="9.67"/>
    <x v="1"/>
    <n v="101.19767441860465"/>
    <n v="86"/>
    <s v="DK"/>
    <s v="DKK"/>
    <x v="426"/>
    <n v="1553317200"/>
    <b v="0"/>
    <b v="0"/>
    <x v="6"/>
    <s v="video games"/>
    <x v="426"/>
    <d v="2019-03-23T05:00:00"/>
  </r>
  <r>
    <n v="450"/>
    <s v="Delgado-Hatfield"/>
    <s v="Up-sized composite success"/>
    <n v="100"/>
    <n v="4"/>
    <n v="0.04"/>
    <x v="0"/>
    <n v="4"/>
    <n v="1"/>
    <s v="CA"/>
    <s v="CAD"/>
    <x v="427"/>
    <n v="1542088800"/>
    <b v="0"/>
    <b v="0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29.001272669424118"/>
    <n v="6286"/>
    <s v="US"/>
    <s v="USD"/>
    <x v="428"/>
    <n v="1503118800"/>
    <b v="0"/>
    <b v="0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98.225806451612897"/>
    <n v="31"/>
    <s v="US"/>
    <s v="USD"/>
    <x v="429"/>
    <n v="1278478800"/>
    <b v="0"/>
    <b v="0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87.001693480101608"/>
    <n v="1181"/>
    <s v="US"/>
    <s v="USD"/>
    <x v="411"/>
    <n v="1484114400"/>
    <b v="0"/>
    <b v="0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45.205128205128204"/>
    <n v="39"/>
    <s v="US"/>
    <s v="USD"/>
    <x v="430"/>
    <n v="1385445600"/>
    <b v="0"/>
    <b v="1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.001341561577675"/>
    <n v="3727"/>
    <s v="US"/>
    <s v="USD"/>
    <x v="431"/>
    <n v="1318741200"/>
    <b v="0"/>
    <b v="0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94.976947040498445"/>
    <n v="1605"/>
    <s v="US"/>
    <s v="USD"/>
    <x v="432"/>
    <n v="1518242400"/>
    <b v="0"/>
    <b v="1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28.956521739130434"/>
    <n v="46"/>
    <s v="US"/>
    <s v="USD"/>
    <x v="433"/>
    <n v="1476594000"/>
    <b v="0"/>
    <b v="0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55.993396226415094"/>
    <n v="2120"/>
    <s v="US"/>
    <s v="USD"/>
    <x v="434"/>
    <n v="1273554000"/>
    <b v="0"/>
    <b v="0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54.038095238095238"/>
    <n v="105"/>
    <s v="US"/>
    <s v="USD"/>
    <x v="435"/>
    <n v="1421906400"/>
    <b v="0"/>
    <b v="0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82.38"/>
    <n v="50"/>
    <s v="US"/>
    <s v="USD"/>
    <x v="8"/>
    <n v="1281589200"/>
    <b v="0"/>
    <b v="0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66.997115384615384"/>
    <n v="2080"/>
    <s v="US"/>
    <s v="USD"/>
    <x v="436"/>
    <n v="1400389200"/>
    <b v="0"/>
    <b v="0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107.91401869158878"/>
    <n v="535"/>
    <s v="US"/>
    <s v="USD"/>
    <x v="385"/>
    <n v="1362808800"/>
    <b v="0"/>
    <b v="0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69.009501187648453"/>
    <n v="2105"/>
    <s v="US"/>
    <s v="USD"/>
    <x v="437"/>
    <n v="1388815200"/>
    <b v="0"/>
    <b v="0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39.006568144499177"/>
    <n v="2436"/>
    <s v="US"/>
    <s v="USD"/>
    <x v="438"/>
    <n v="1519538400"/>
    <b v="0"/>
    <b v="0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110.3625"/>
    <n v="80"/>
    <s v="US"/>
    <s v="USD"/>
    <x v="439"/>
    <n v="1517810400"/>
    <b v="0"/>
    <b v="0"/>
    <x v="5"/>
    <s v="translations"/>
    <x v="439"/>
    <d v="2018-02-05T06:00:00"/>
  </r>
  <r>
    <n v="466"/>
    <s v="Obrien and Sons"/>
    <s v="Pre-emptive transitional frame"/>
    <n v="1200"/>
    <n v="3984"/>
    <n v="3.32"/>
    <x v="1"/>
    <n v="94.857142857142861"/>
    <n v="42"/>
    <s v="US"/>
    <s v="USD"/>
    <x v="440"/>
    <n v="1370581200"/>
    <b v="0"/>
    <b v="1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57.935251798561154"/>
    <n v="139"/>
    <s v="CA"/>
    <s v="CAD"/>
    <x v="441"/>
    <n v="1448863200"/>
    <b v="0"/>
    <b v="1"/>
    <x v="2"/>
    <s v="web"/>
    <x v="441"/>
    <d v="2015-11-30T06:00:00"/>
  </r>
  <r>
    <n v="468"/>
    <s v="Hughes Inc"/>
    <s v="Streamlined neutral analyzer"/>
    <n v="4000"/>
    <n v="1620"/>
    <n v="0.40500000000000003"/>
    <x v="0"/>
    <n v="101.25"/>
    <n v="16"/>
    <s v="US"/>
    <s v="USD"/>
    <x v="442"/>
    <n v="1556600400"/>
    <b v="0"/>
    <b v="0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64.95597484276729"/>
    <n v="159"/>
    <s v="US"/>
    <s v="USD"/>
    <x v="443"/>
    <n v="1432098000"/>
    <b v="0"/>
    <b v="0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27.00524934383202"/>
    <n v="381"/>
    <s v="US"/>
    <s v="USD"/>
    <x v="315"/>
    <n v="1482127200"/>
    <b v="0"/>
    <b v="0"/>
    <x v="2"/>
    <s v="wearables"/>
    <x v="315"/>
    <d v="2016-12-19T06:00:00"/>
  </r>
  <r>
    <n v="471"/>
    <s v="Perry and Sons"/>
    <s v="Configurable static help-desk"/>
    <n v="3100"/>
    <n v="9889"/>
    <n v="3.19"/>
    <x v="1"/>
    <n v="50.97422680412371"/>
    <n v="194"/>
    <s v="GB"/>
    <s v="GBP"/>
    <x v="444"/>
    <n v="1335934800"/>
    <b v="0"/>
    <b v="1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104.94260869565217"/>
    <n v="575"/>
    <s v="US"/>
    <s v="USD"/>
    <x v="445"/>
    <n v="1556946000"/>
    <b v="0"/>
    <b v="0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84.028301886792448"/>
    <n v="106"/>
    <s v="US"/>
    <s v="USD"/>
    <x v="446"/>
    <n v="1530075600"/>
    <b v="0"/>
    <b v="0"/>
    <x v="1"/>
    <s v="electric music"/>
    <x v="446"/>
    <d v="2018-06-27T05:00:00"/>
  </r>
  <r>
    <n v="474"/>
    <s v="Santos-Young"/>
    <s v="Enhanced neutral ability"/>
    <n v="4000"/>
    <n v="14606"/>
    <n v="3.6515"/>
    <x v="1"/>
    <n v="102.85915492957747"/>
    <n v="142"/>
    <s v="US"/>
    <s v="USD"/>
    <x v="447"/>
    <n v="1418796000"/>
    <b v="0"/>
    <b v="0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39.962085308056871"/>
    <n v="211"/>
    <s v="US"/>
    <s v="USD"/>
    <x v="448"/>
    <n v="1372482000"/>
    <b v="0"/>
    <b v="1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51.001785714285717"/>
    <n v="1120"/>
    <s v="US"/>
    <s v="USD"/>
    <x v="342"/>
    <n v="1534395600"/>
    <b v="0"/>
    <b v="0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40.823008849557525"/>
    <n v="113"/>
    <s v="US"/>
    <s v="USD"/>
    <x v="449"/>
    <n v="1311397200"/>
    <b v="0"/>
    <b v="0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58.999637155297535"/>
    <n v="2756"/>
    <s v="US"/>
    <s v="USD"/>
    <x v="450"/>
    <n v="1426914000"/>
    <b v="0"/>
    <b v="0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71.156069364161851"/>
    <n v="173"/>
    <s v="GB"/>
    <s v="GBP"/>
    <x v="451"/>
    <n v="1501477200"/>
    <b v="0"/>
    <b v="0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99.494252873563212"/>
    <n v="87"/>
    <s v="US"/>
    <s v="USD"/>
    <x v="452"/>
    <n v="1269061200"/>
    <b v="0"/>
    <b v="1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03.98634590377114"/>
    <n v="1538"/>
    <s v="US"/>
    <s v="USD"/>
    <x v="453"/>
    <n v="1415772000"/>
    <b v="0"/>
    <b v="1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76.555555555555557"/>
    <n v="9"/>
    <s v="US"/>
    <s v="USD"/>
    <x v="454"/>
    <n v="1331013600"/>
    <b v="0"/>
    <b v="1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87.068592057761734"/>
    <n v="554"/>
    <s v="US"/>
    <s v="USD"/>
    <x v="455"/>
    <n v="1576735200"/>
    <b v="0"/>
    <b v="0"/>
    <x v="3"/>
    <s v="plays"/>
    <x v="455"/>
    <d v="2019-12-19T06:00:00"/>
  </r>
  <r>
    <n v="484"/>
    <s v="Landry Inc"/>
    <s v="Synergistic cohesive adapter"/>
    <n v="29600"/>
    <n v="77021"/>
    <n v="2.6020608108108108"/>
    <x v="1"/>
    <n v="48.99554707379135"/>
    <n v="1572"/>
    <s v="GB"/>
    <s v="GBP"/>
    <x v="456"/>
    <n v="1411362000"/>
    <b v="0"/>
    <b v="1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42.969135802469133"/>
    <n v="648"/>
    <s v="GB"/>
    <s v="GBP"/>
    <x v="457"/>
    <n v="1563685200"/>
    <b v="0"/>
    <b v="0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33.428571428571431"/>
    <n v="21"/>
    <s v="GB"/>
    <s v="GBP"/>
    <x v="458"/>
    <n v="1521867600"/>
    <b v="0"/>
    <b v="1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83.982949701619773"/>
    <n v="2346"/>
    <s v="US"/>
    <s v="USD"/>
    <x v="459"/>
    <n v="1495515600"/>
    <b v="0"/>
    <b v="0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01.41739130434783"/>
    <n v="115"/>
    <s v="US"/>
    <s v="USD"/>
    <x v="460"/>
    <n v="1455948000"/>
    <b v="0"/>
    <b v="0"/>
    <x v="3"/>
    <s v="plays"/>
    <x v="460"/>
    <d v="2016-02-20T06:00:00"/>
  </r>
  <r>
    <n v="489"/>
    <s v="Clark Inc"/>
    <s v="Down-sized mobile time-frame"/>
    <n v="9200"/>
    <n v="9339"/>
    <n v="1.015108695652174"/>
    <x v="1"/>
    <n v="109.87058823529412"/>
    <n v="85"/>
    <s v="IT"/>
    <s v="EUR"/>
    <x v="461"/>
    <n v="1282366800"/>
    <b v="0"/>
    <b v="0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31.916666666666668"/>
    <n v="144"/>
    <s v="US"/>
    <s v="USD"/>
    <x v="462"/>
    <n v="1574575200"/>
    <b v="0"/>
    <b v="0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70.993450675399103"/>
    <n v="2443"/>
    <s v="US"/>
    <s v="USD"/>
    <x v="463"/>
    <n v="1374901200"/>
    <b v="0"/>
    <b v="1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77.026890756302521"/>
    <n v="595"/>
    <s v="US"/>
    <s v="USD"/>
    <x v="464"/>
    <n v="1278910800"/>
    <b v="1"/>
    <b v="1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101.78125"/>
    <n v="64"/>
    <s v="US"/>
    <s v="USD"/>
    <x v="465"/>
    <n v="1562907600"/>
    <b v="0"/>
    <b v="0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51.059701492537314"/>
    <n v="268"/>
    <s v="US"/>
    <s v="USD"/>
    <x v="466"/>
    <n v="1332478800"/>
    <b v="0"/>
    <b v="0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68.02051282051282"/>
    <n v="195"/>
    <s v="DK"/>
    <s v="DKK"/>
    <x v="467"/>
    <n v="1402722000"/>
    <b v="0"/>
    <b v="0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30.87037037037037"/>
    <n v="54"/>
    <s v="US"/>
    <s v="USD"/>
    <x v="468"/>
    <n v="1496811600"/>
    <b v="0"/>
    <b v="0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27.908333333333335"/>
    <n v="120"/>
    <s v="US"/>
    <s v="USD"/>
    <x v="469"/>
    <n v="1482213600"/>
    <b v="0"/>
    <b v="1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79.994818652849744"/>
    <n v="579"/>
    <s v="DK"/>
    <s v="DKK"/>
    <x v="470"/>
    <n v="1420264800"/>
    <b v="0"/>
    <b v="0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38.003378378378379"/>
    <n v="2072"/>
    <s v="US"/>
    <s v="USD"/>
    <x v="471"/>
    <n v="1458450000"/>
    <b v="0"/>
    <b v="1"/>
    <x v="4"/>
    <s v="documentary"/>
    <x v="471"/>
    <d v="2016-03-20T05:00:00"/>
  </r>
  <r>
    <n v="500"/>
    <s v="Valdez Ltd"/>
    <s v="Team-oriented clear-thinking matrix"/>
    <n v="100"/>
    <n v="0"/>
    <n v="0"/>
    <x v="0"/>
    <e v="#DIV/0!"/>
    <n v="0"/>
    <s v="US"/>
    <s v="USD"/>
    <x v="472"/>
    <n v="1369803600"/>
    <b v="0"/>
    <b v="1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59.990534521158132"/>
    <n v="1796"/>
    <s v="US"/>
    <s v="USD"/>
    <x v="473"/>
    <n v="1363237200"/>
    <b v="0"/>
    <b v="0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37.037634408602152"/>
    <n v="186"/>
    <s v="AU"/>
    <s v="AUD"/>
    <x v="474"/>
    <n v="1345870800"/>
    <b v="0"/>
    <b v="1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99.963043478260872"/>
    <n v="460"/>
    <s v="US"/>
    <s v="USD"/>
    <x v="72"/>
    <n v="1437454800"/>
    <b v="0"/>
    <b v="0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111.6774193548387"/>
    <n v="62"/>
    <s v="IT"/>
    <s v="EUR"/>
    <x v="443"/>
    <n v="1432011600"/>
    <b v="0"/>
    <b v="0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6.014409221902014"/>
    <n v="347"/>
    <s v="US"/>
    <s v="USD"/>
    <x v="475"/>
    <n v="1366347600"/>
    <b v="0"/>
    <b v="1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66.010284810126578"/>
    <n v="2528"/>
    <s v="US"/>
    <s v="USD"/>
    <x v="81"/>
    <n v="1512885600"/>
    <b v="0"/>
    <b v="1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44.05263157894737"/>
    <n v="19"/>
    <s v="US"/>
    <s v="USD"/>
    <x v="476"/>
    <n v="1369717200"/>
    <b v="0"/>
    <b v="1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52.999726551818434"/>
    <n v="3657"/>
    <s v="US"/>
    <s v="USD"/>
    <x v="192"/>
    <n v="1534654800"/>
    <b v="0"/>
    <b v="0"/>
    <x v="3"/>
    <s v="plays"/>
    <x v="192"/>
    <d v="2018-08-19T05:00:00"/>
  </r>
  <r>
    <n v="509"/>
    <s v="White LLC"/>
    <s v="Robust zero-defect project"/>
    <n v="168500"/>
    <n v="119510"/>
    <n v="0.70925816023738875"/>
    <x v="0"/>
    <n v="95"/>
    <n v="1258"/>
    <s v="US"/>
    <s v="USD"/>
    <x v="477"/>
    <n v="1337058000"/>
    <b v="0"/>
    <b v="0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70.908396946564892"/>
    <n v="131"/>
    <s v="AU"/>
    <s v="AUD"/>
    <x v="478"/>
    <n v="1529816400"/>
    <b v="0"/>
    <b v="0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98.060773480662988"/>
    <n v="362"/>
    <s v="US"/>
    <s v="USD"/>
    <x v="479"/>
    <n v="1564894800"/>
    <b v="0"/>
    <b v="0"/>
    <x v="3"/>
    <s v="plays"/>
    <x v="479"/>
    <d v="2019-08-04T05:00:00"/>
  </r>
  <r>
    <n v="512"/>
    <s v="Williams-Walsh"/>
    <s v="Organized explicit core"/>
    <n v="9100"/>
    <n v="12678"/>
    <n v="1.3931868131868133"/>
    <x v="1"/>
    <n v="53.046025104602514"/>
    <n v="239"/>
    <s v="US"/>
    <s v="USD"/>
    <x v="480"/>
    <n v="1404622800"/>
    <b v="0"/>
    <b v="1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93.142857142857139"/>
    <n v="35"/>
    <s v="US"/>
    <s v="USD"/>
    <x v="180"/>
    <n v="1284181200"/>
    <b v="0"/>
    <b v="0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8.945075757575758"/>
    <n v="528"/>
    <s v="CH"/>
    <s v="CHF"/>
    <x v="481"/>
    <n v="1386741600"/>
    <b v="0"/>
    <b v="1"/>
    <x v="1"/>
    <s v="rock"/>
    <x v="481"/>
    <d v="2013-12-11T06:00:00"/>
  </r>
  <r>
    <n v="515"/>
    <s v="Cox LLC"/>
    <s v="Phased 24hour flexibility"/>
    <n v="8600"/>
    <n v="4797"/>
    <n v="0.55779069767441858"/>
    <x v="0"/>
    <n v="36.067669172932334"/>
    <n v="133"/>
    <s v="CA"/>
    <s v="CAD"/>
    <x v="482"/>
    <n v="1324792800"/>
    <b v="0"/>
    <b v="1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63.030732860520096"/>
    <n v="846"/>
    <s v="US"/>
    <s v="USD"/>
    <x v="194"/>
    <n v="1284354000"/>
    <b v="0"/>
    <b v="0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84.717948717948715"/>
    <n v="78"/>
    <s v="US"/>
    <s v="USD"/>
    <x v="483"/>
    <n v="1494392400"/>
    <b v="0"/>
    <b v="0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62.2"/>
    <n v="10"/>
    <s v="US"/>
    <s v="USD"/>
    <x v="484"/>
    <n v="1519538400"/>
    <b v="0"/>
    <b v="1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01.97518330513255"/>
    <n v="1773"/>
    <s v="US"/>
    <s v="USD"/>
    <x v="355"/>
    <n v="1421906400"/>
    <b v="0"/>
    <b v="1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106.4375"/>
    <n v="32"/>
    <s v="US"/>
    <s v="USD"/>
    <x v="485"/>
    <n v="1555909200"/>
    <b v="0"/>
    <b v="0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29.975609756097562"/>
    <n v="369"/>
    <s v="US"/>
    <s v="USD"/>
    <x v="486"/>
    <n v="1472446800"/>
    <b v="0"/>
    <b v="1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85.806282722513089"/>
    <n v="191"/>
    <s v="US"/>
    <s v="USD"/>
    <x v="487"/>
    <n v="1342328400"/>
    <b v="0"/>
    <b v="0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70.82022471910112"/>
    <n v="89"/>
    <s v="US"/>
    <s v="USD"/>
    <x v="488"/>
    <n v="1268114400"/>
    <b v="0"/>
    <b v="0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40.998484082870135"/>
    <n v="1979"/>
    <s v="US"/>
    <s v="USD"/>
    <x v="489"/>
    <n v="1273381200"/>
    <b v="0"/>
    <b v="0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28.063492063492063"/>
    <n v="63"/>
    <s v="US"/>
    <s v="USD"/>
    <x v="490"/>
    <n v="1290837600"/>
    <b v="0"/>
    <b v="0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88.054421768707485"/>
    <n v="147"/>
    <s v="US"/>
    <s v="USD"/>
    <x v="312"/>
    <n v="1454306400"/>
    <b v="0"/>
    <b v="1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31"/>
    <n v="6080"/>
    <s v="CA"/>
    <s v="CAD"/>
    <x v="491"/>
    <n v="1457762400"/>
    <b v="0"/>
    <b v="0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90.337500000000006"/>
    <n v="80"/>
    <s v="GB"/>
    <s v="GBP"/>
    <x v="492"/>
    <n v="1389074400"/>
    <b v="0"/>
    <b v="0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63.777777777777779"/>
    <n v="9"/>
    <s v="US"/>
    <s v="USD"/>
    <x v="493"/>
    <n v="1402117200"/>
    <b v="0"/>
    <b v="0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53.995515695067262"/>
    <n v="1784"/>
    <s v="US"/>
    <s v="USD"/>
    <x v="494"/>
    <n v="1284440400"/>
    <b v="0"/>
    <b v="1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x v="495"/>
    <n v="1388988000"/>
    <b v="0"/>
    <b v="0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63.857142857142854"/>
    <n v="126"/>
    <s v="CA"/>
    <s v="CAD"/>
    <x v="496"/>
    <n v="1516946400"/>
    <b v="0"/>
    <b v="0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82.996393146979258"/>
    <n v="2218"/>
    <s v="GB"/>
    <s v="GBP"/>
    <x v="497"/>
    <n v="1377752400"/>
    <b v="0"/>
    <b v="0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55.08230452674897"/>
    <n v="243"/>
    <s v="US"/>
    <s v="USD"/>
    <x v="498"/>
    <n v="1534568400"/>
    <b v="0"/>
    <b v="1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62.044554455445542"/>
    <n v="202"/>
    <s v="IT"/>
    <s v="EUR"/>
    <x v="499"/>
    <n v="1528606800"/>
    <b v="0"/>
    <b v="1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04.97857142857143"/>
    <n v="140"/>
    <s v="IT"/>
    <s v="EUR"/>
    <x v="500"/>
    <n v="1284872400"/>
    <b v="0"/>
    <b v="0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94.044676806083643"/>
    <n v="1052"/>
    <s v="DK"/>
    <s v="DKK"/>
    <x v="501"/>
    <n v="1537592400"/>
    <b v="1"/>
    <b v="1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44.007716049382715"/>
    <n v="1296"/>
    <s v="US"/>
    <s v="USD"/>
    <x v="502"/>
    <n v="1381208400"/>
    <b v="0"/>
    <b v="0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92.467532467532465"/>
    <n v="77"/>
    <s v="US"/>
    <s v="USD"/>
    <x v="503"/>
    <n v="1562475600"/>
    <b v="0"/>
    <b v="1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57.072874493927124"/>
    <n v="247"/>
    <s v="US"/>
    <s v="USD"/>
    <x v="504"/>
    <n v="1527397200"/>
    <b v="0"/>
    <b v="0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109.07848101265823"/>
    <n v="395"/>
    <s v="IT"/>
    <s v="EUR"/>
    <x v="505"/>
    <n v="1436158800"/>
    <b v="0"/>
    <b v="0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39.387755102040813"/>
    <n v="49"/>
    <s v="GB"/>
    <s v="GBP"/>
    <x v="506"/>
    <n v="1456034400"/>
    <b v="0"/>
    <b v="0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77.022222222222226"/>
    <n v="180"/>
    <s v="US"/>
    <s v="USD"/>
    <x v="507"/>
    <n v="1380171600"/>
    <b v="0"/>
    <b v="0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92.166666666666671"/>
    <n v="84"/>
    <s v="US"/>
    <s v="USD"/>
    <x v="508"/>
    <n v="1453356000"/>
    <b v="0"/>
    <b v="0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61.007063197026021"/>
    <n v="2690"/>
    <s v="US"/>
    <s v="USD"/>
    <x v="509"/>
    <n v="1578981600"/>
    <b v="0"/>
    <b v="0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78.068181818181813"/>
    <n v="88"/>
    <s v="US"/>
    <s v="USD"/>
    <x v="510"/>
    <n v="1537419600"/>
    <b v="0"/>
    <b v="1"/>
    <x v="3"/>
    <s v="plays"/>
    <x v="510"/>
    <d v="2018-09-20T05:00:00"/>
  </r>
  <r>
    <n v="547"/>
    <s v="Hardin-Dixon"/>
    <s v="Focused solution-oriented matrix"/>
    <n v="1300"/>
    <n v="12597"/>
    <n v="9.69"/>
    <x v="1"/>
    <n v="80.75"/>
    <n v="156"/>
    <s v="US"/>
    <s v="USD"/>
    <x v="511"/>
    <n v="1423202400"/>
    <b v="0"/>
    <b v="0"/>
    <x v="4"/>
    <s v="drama"/>
    <x v="511"/>
    <d v="2015-02-06T06:00:00"/>
  </r>
  <r>
    <n v="548"/>
    <s v="York-Pitts"/>
    <s v="Monitored discrete toolset"/>
    <n v="66100"/>
    <n v="179074"/>
    <n v="2.7091376701966716"/>
    <x v="1"/>
    <n v="59.991289782244557"/>
    <n v="2985"/>
    <s v="US"/>
    <s v="USD"/>
    <x v="512"/>
    <n v="1460610000"/>
    <b v="0"/>
    <b v="0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110.03018372703411"/>
    <n v="762"/>
    <s v="US"/>
    <s v="USD"/>
    <x v="513"/>
    <n v="1370494800"/>
    <b v="0"/>
    <b v="0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4"/>
    <n v="1"/>
    <s v="CH"/>
    <s v="CHF"/>
    <x v="514"/>
    <n v="1332306000"/>
    <b v="0"/>
    <b v="0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37.99856063332134"/>
    <n v="2779"/>
    <s v="AU"/>
    <s v="AUD"/>
    <x v="515"/>
    <n v="1422511200"/>
    <b v="0"/>
    <b v="1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6.369565217391298"/>
    <n v="92"/>
    <s v="US"/>
    <s v="USD"/>
    <x v="516"/>
    <n v="1480312800"/>
    <b v="0"/>
    <b v="0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72.978599221789878"/>
    <n v="1028"/>
    <s v="US"/>
    <s v="USD"/>
    <x v="517"/>
    <n v="1294034400"/>
    <b v="0"/>
    <b v="0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26.007220216606498"/>
    <n v="554"/>
    <s v="CA"/>
    <s v="CAD"/>
    <x v="518"/>
    <n v="1482645600"/>
    <b v="0"/>
    <b v="0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04.36296296296297"/>
    <n v="135"/>
    <s v="DK"/>
    <s v="DKK"/>
    <x v="519"/>
    <n v="1399093200"/>
    <b v="0"/>
    <b v="0"/>
    <x v="1"/>
    <s v="rock"/>
    <x v="519"/>
    <d v="2014-05-03T05:00:00"/>
  </r>
  <r>
    <n v="556"/>
    <s v="Smith and Sons"/>
    <s v="Grass-roots 24/7 attitude"/>
    <n v="5200"/>
    <n v="12467"/>
    <n v="2.3975"/>
    <x v="1"/>
    <n v="102.18852459016394"/>
    <n v="122"/>
    <s v="US"/>
    <s v="USD"/>
    <x v="520"/>
    <n v="1315890000"/>
    <b v="0"/>
    <b v="1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54.117647058823529"/>
    <n v="221"/>
    <s v="US"/>
    <s v="USD"/>
    <x v="521"/>
    <n v="1444021200"/>
    <b v="0"/>
    <b v="1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63.222222222222221"/>
    <n v="126"/>
    <s v="US"/>
    <s v="USD"/>
    <x v="522"/>
    <n v="1460005200"/>
    <b v="0"/>
    <b v="0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4.03228962818004"/>
    <n v="1022"/>
    <s v="US"/>
    <s v="USD"/>
    <x v="523"/>
    <n v="1470718800"/>
    <b v="0"/>
    <b v="0"/>
    <x v="3"/>
    <s v="plays"/>
    <x v="523"/>
    <d v="2016-08-09T05:00:00"/>
  </r>
  <r>
    <n v="560"/>
    <s v="Hunt LLC"/>
    <s v="Re-engineered radical policy"/>
    <n v="20000"/>
    <n v="158832"/>
    <n v="7.9416000000000002"/>
    <x v="1"/>
    <n v="49.994334277620396"/>
    <n v="3177"/>
    <s v="US"/>
    <s v="USD"/>
    <x v="524"/>
    <n v="1325052000"/>
    <b v="0"/>
    <b v="0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56.015151515151516"/>
    <n v="198"/>
    <s v="CH"/>
    <s v="CHF"/>
    <x v="525"/>
    <n v="1319000400"/>
    <b v="0"/>
    <b v="0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48.807692307692307"/>
    <n v="26"/>
    <s v="CH"/>
    <s v="CHF"/>
    <x v="188"/>
    <n v="1552539600"/>
    <b v="0"/>
    <b v="0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60.082352941176474"/>
    <n v="85"/>
    <s v="AU"/>
    <s v="AUD"/>
    <x v="526"/>
    <n v="1543816800"/>
    <b v="0"/>
    <b v="0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78.990502793296088"/>
    <n v="1790"/>
    <s v="US"/>
    <s v="USD"/>
    <x v="527"/>
    <n v="1427086800"/>
    <b v="0"/>
    <b v="0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53.99499443826474"/>
    <n v="3596"/>
    <s v="US"/>
    <s v="USD"/>
    <x v="528"/>
    <n v="1323064800"/>
    <b v="0"/>
    <b v="0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111.45945945945945"/>
    <n v="37"/>
    <s v="US"/>
    <s v="USD"/>
    <x v="522"/>
    <n v="1458277200"/>
    <b v="0"/>
    <b v="1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60.922131147540981"/>
    <n v="244"/>
    <s v="US"/>
    <s v="USD"/>
    <x v="529"/>
    <n v="1405141200"/>
    <b v="0"/>
    <b v="0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26.0015444015444"/>
    <n v="5180"/>
    <s v="US"/>
    <s v="USD"/>
    <x v="530"/>
    <n v="1283058000"/>
    <b v="0"/>
    <b v="0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80.993208828522924"/>
    <n v="589"/>
    <s v="IT"/>
    <s v="EUR"/>
    <x v="531"/>
    <n v="1295762400"/>
    <b v="0"/>
    <b v="0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34.995963302752294"/>
    <n v="2725"/>
    <s v="US"/>
    <s v="USD"/>
    <x v="515"/>
    <n v="1419573600"/>
    <b v="0"/>
    <b v="1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94.142857142857139"/>
    <n v="35"/>
    <s v="IT"/>
    <s v="EUR"/>
    <x v="532"/>
    <n v="1438750800"/>
    <b v="0"/>
    <b v="0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52.085106382978722"/>
    <n v="94"/>
    <s v="US"/>
    <s v="USD"/>
    <x v="533"/>
    <n v="1444798800"/>
    <b v="0"/>
    <b v="1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24.986666666666668"/>
    <n v="300"/>
    <s v="US"/>
    <s v="USD"/>
    <x v="409"/>
    <n v="1399179600"/>
    <b v="0"/>
    <b v="0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69.215277777777771"/>
    <n v="144"/>
    <s v="US"/>
    <s v="USD"/>
    <x v="534"/>
    <n v="1576562400"/>
    <b v="0"/>
    <b v="1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93.944444444444443"/>
    <n v="558"/>
    <s v="US"/>
    <s v="USD"/>
    <x v="53"/>
    <n v="1400821200"/>
    <b v="0"/>
    <b v="1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98.40625"/>
    <n v="64"/>
    <s v="US"/>
    <s v="USD"/>
    <x v="535"/>
    <n v="1510984800"/>
    <b v="0"/>
    <b v="0"/>
    <x v="3"/>
    <s v="plays"/>
    <x v="535"/>
    <d v="2017-11-18T06:00:00"/>
  </r>
  <r>
    <n v="577"/>
    <s v="Stevens Inc"/>
    <s v="Adaptive 24hour projection"/>
    <n v="8200"/>
    <n v="1546"/>
    <n v="0.18853658536585366"/>
    <x v="3"/>
    <n v="41.783783783783782"/>
    <n v="37"/>
    <s v="US"/>
    <s v="USD"/>
    <x v="536"/>
    <n v="1302066000"/>
    <b v="0"/>
    <b v="0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65.991836734693877"/>
    <n v="245"/>
    <s v="US"/>
    <s v="USD"/>
    <x v="537"/>
    <n v="1322978400"/>
    <b v="0"/>
    <b v="0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72.05747126436782"/>
    <n v="87"/>
    <s v="US"/>
    <s v="USD"/>
    <x v="538"/>
    <n v="1313730000"/>
    <b v="0"/>
    <b v="0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48.003209242618745"/>
    <n v="3116"/>
    <s v="US"/>
    <s v="USD"/>
    <x v="539"/>
    <n v="1394085600"/>
    <b v="0"/>
    <b v="0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54.098591549295776"/>
    <n v="71"/>
    <s v="US"/>
    <s v="USD"/>
    <x v="540"/>
    <n v="1305349200"/>
    <b v="0"/>
    <b v="0"/>
    <x v="2"/>
    <s v="web"/>
    <x v="540"/>
    <d v="2011-05-14T05:00:00"/>
  </r>
  <r>
    <n v="582"/>
    <s v="Pineda Ltd"/>
    <s v="Cross-group global system engine"/>
    <n v="8700"/>
    <n v="4531"/>
    <n v="0.5208045977011494"/>
    <x v="0"/>
    <n v="107.88095238095238"/>
    <n v="42"/>
    <s v="US"/>
    <s v="USD"/>
    <x v="505"/>
    <n v="1434344400"/>
    <b v="0"/>
    <b v="1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67.034103410341032"/>
    <n v="909"/>
    <s v="US"/>
    <s v="USD"/>
    <x v="541"/>
    <n v="1331186400"/>
    <b v="0"/>
    <b v="0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64.01425914445133"/>
    <n v="1613"/>
    <s v="US"/>
    <s v="USD"/>
    <x v="542"/>
    <n v="1336539600"/>
    <b v="0"/>
    <b v="0"/>
    <x v="2"/>
    <s v="web"/>
    <x v="542"/>
    <d v="2012-05-09T05:00:00"/>
  </r>
  <r>
    <n v="585"/>
    <s v="Pugh LLC"/>
    <s v="Reactive analyzing function"/>
    <n v="8900"/>
    <n v="13065"/>
    <n v="1.4679775280898877"/>
    <x v="1"/>
    <n v="96.066176470588232"/>
    <n v="136"/>
    <s v="US"/>
    <s v="USD"/>
    <x v="543"/>
    <n v="1269752400"/>
    <b v="0"/>
    <b v="0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51.184615384615384"/>
    <n v="130"/>
    <s v="US"/>
    <s v="USD"/>
    <x v="544"/>
    <n v="1291615200"/>
    <b v="0"/>
    <b v="0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43.92307692307692"/>
    <n v="156"/>
    <s v="CA"/>
    <s v="CAD"/>
    <x v="35"/>
    <n v="1552366800"/>
    <b v="0"/>
    <b v="1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91.021198830409361"/>
    <n v="1368"/>
    <s v="GB"/>
    <s v="GBP"/>
    <x v="152"/>
    <n v="1272171600"/>
    <b v="0"/>
    <b v="0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50.127450980392155"/>
    <n v="102"/>
    <s v="US"/>
    <s v="USD"/>
    <x v="545"/>
    <n v="1436677200"/>
    <b v="0"/>
    <b v="0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67.720930232558146"/>
    <n v="86"/>
    <s v="AU"/>
    <s v="AUD"/>
    <x v="546"/>
    <n v="1420092000"/>
    <b v="0"/>
    <b v="0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61.03921568627451"/>
    <n v="102"/>
    <s v="US"/>
    <s v="USD"/>
    <x v="547"/>
    <n v="1279947600"/>
    <b v="0"/>
    <b v="0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80.011857707509876"/>
    <n v="253"/>
    <s v="US"/>
    <s v="USD"/>
    <x v="548"/>
    <n v="1402203600"/>
    <b v="0"/>
    <b v="0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7.001497753369947"/>
    <n v="4006"/>
    <s v="US"/>
    <s v="USD"/>
    <x v="549"/>
    <n v="1396933200"/>
    <b v="0"/>
    <b v="0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71.127388535031841"/>
    <n v="157"/>
    <s v="US"/>
    <s v="USD"/>
    <x v="550"/>
    <n v="1467262800"/>
    <b v="0"/>
    <b v="1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89.99079189686924"/>
    <n v="1629"/>
    <s v="US"/>
    <s v="USD"/>
    <x v="551"/>
    <n v="1270530000"/>
    <b v="0"/>
    <b v="1"/>
    <x v="3"/>
    <s v="plays"/>
    <x v="551"/>
    <d v="2010-04-06T05:00:00"/>
  </r>
  <r>
    <n v="596"/>
    <s v="Becker-Scott"/>
    <s v="Managed optimizing archive"/>
    <n v="7900"/>
    <n v="7875"/>
    <n v="0.99683544303797467"/>
    <x v="0"/>
    <n v="43.032786885245905"/>
    <n v="183"/>
    <s v="US"/>
    <s v="USD"/>
    <x v="552"/>
    <n v="1457762400"/>
    <b v="0"/>
    <b v="1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67.997714808043881"/>
    <n v="2188"/>
    <s v="US"/>
    <s v="USD"/>
    <x v="462"/>
    <n v="1575525600"/>
    <b v="0"/>
    <b v="0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73.004566210045667"/>
    <n v="2409"/>
    <s v="IT"/>
    <s v="EUR"/>
    <x v="553"/>
    <n v="1279083600"/>
    <b v="0"/>
    <b v="0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62.341463414634148"/>
    <n v="82"/>
    <s v="DK"/>
    <s v="DKK"/>
    <x v="554"/>
    <n v="1424412000"/>
    <b v="0"/>
    <b v="0"/>
    <x v="4"/>
    <s v="documentary"/>
    <x v="554"/>
    <d v="2015-02-20T06:00:00"/>
  </r>
  <r>
    <n v="600"/>
    <s v="Brown-George"/>
    <s v="Cross-platform tertiary array"/>
    <n v="100"/>
    <n v="5"/>
    <n v="0.05"/>
    <x v="0"/>
    <n v="5"/>
    <n v="1"/>
    <s v="GB"/>
    <s v="GBP"/>
    <x v="555"/>
    <n v="1376197200"/>
    <b v="0"/>
    <b v="0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67.103092783505161"/>
    <n v="194"/>
    <s v="US"/>
    <s v="USD"/>
    <x v="548"/>
    <n v="1402894800"/>
    <b v="1"/>
    <b v="0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79.978947368421046"/>
    <n v="1140"/>
    <s v="US"/>
    <s v="USD"/>
    <x v="62"/>
    <n v="1434430800"/>
    <b v="0"/>
    <b v="0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62.176470588235297"/>
    <n v="102"/>
    <s v="US"/>
    <s v="USD"/>
    <x v="556"/>
    <n v="1557896400"/>
    <b v="0"/>
    <b v="0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53.005950297514879"/>
    <n v="2857"/>
    <s v="US"/>
    <s v="USD"/>
    <x v="557"/>
    <n v="1297490400"/>
    <b v="0"/>
    <b v="0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57.738317757009348"/>
    <n v="107"/>
    <s v="US"/>
    <s v="USD"/>
    <x v="27"/>
    <n v="1447394400"/>
    <b v="0"/>
    <b v="0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40.03125"/>
    <n v="160"/>
    <s v="GB"/>
    <s v="GBP"/>
    <x v="558"/>
    <n v="1458277200"/>
    <b v="0"/>
    <b v="0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81.016591928251117"/>
    <n v="2230"/>
    <s v="US"/>
    <s v="USD"/>
    <x v="559"/>
    <n v="1395723600"/>
    <b v="0"/>
    <b v="0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5.047468354430379"/>
    <n v="316"/>
    <s v="US"/>
    <s v="USD"/>
    <x v="426"/>
    <n v="1552197600"/>
    <b v="0"/>
    <b v="1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02.92307692307692"/>
    <n v="117"/>
    <s v="US"/>
    <s v="USD"/>
    <x v="560"/>
    <n v="1549087200"/>
    <b v="0"/>
    <b v="0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27.998126756166094"/>
    <n v="6406"/>
    <s v="US"/>
    <s v="USD"/>
    <x v="561"/>
    <n v="1356847200"/>
    <b v="0"/>
    <b v="0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75.733333333333334"/>
    <n v="15"/>
    <s v="US"/>
    <s v="USD"/>
    <x v="562"/>
    <n v="1375765200"/>
    <b v="0"/>
    <b v="0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45.026041666666664"/>
    <n v="192"/>
    <s v="US"/>
    <s v="USD"/>
    <x v="563"/>
    <n v="1289800800"/>
    <b v="0"/>
    <b v="0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73.615384615384613"/>
    <n v="26"/>
    <s v="CA"/>
    <s v="CAD"/>
    <x v="564"/>
    <n v="1504501200"/>
    <b v="0"/>
    <b v="0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56.991701244813278"/>
    <n v="723"/>
    <s v="US"/>
    <s v="USD"/>
    <x v="565"/>
    <n v="1485669600"/>
    <b v="0"/>
    <b v="0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85.223529411764702"/>
    <n v="170"/>
    <s v="IT"/>
    <s v="EUR"/>
    <x v="566"/>
    <n v="1462770000"/>
    <b v="0"/>
    <b v="0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50.962184873949582"/>
    <n v="238"/>
    <s v="GB"/>
    <s v="GBP"/>
    <x v="567"/>
    <n v="1379739600"/>
    <b v="0"/>
    <b v="1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63.563636363636363"/>
    <n v="55"/>
    <s v="US"/>
    <s v="USD"/>
    <x v="568"/>
    <n v="1402722000"/>
    <b v="0"/>
    <b v="0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80.999165275459092"/>
    <n v="1198"/>
    <s v="US"/>
    <s v="USD"/>
    <x v="569"/>
    <n v="1369285200"/>
    <b v="0"/>
    <b v="0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86.044753086419746"/>
    <n v="648"/>
    <s v="US"/>
    <s v="USD"/>
    <x v="570"/>
    <n v="1304744400"/>
    <b v="1"/>
    <b v="1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90.0390625"/>
    <n v="128"/>
    <s v="AU"/>
    <s v="AUD"/>
    <x v="571"/>
    <n v="1468299600"/>
    <b v="0"/>
    <b v="0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74.006063432835816"/>
    <n v="2144"/>
    <s v="US"/>
    <s v="USD"/>
    <x v="572"/>
    <n v="1474174800"/>
    <b v="0"/>
    <b v="0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92.4375"/>
    <n v="64"/>
    <s v="US"/>
    <s v="USD"/>
    <x v="573"/>
    <n v="1526014800"/>
    <b v="0"/>
    <b v="0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55.999257333828446"/>
    <n v="2693"/>
    <s v="GB"/>
    <s v="GBP"/>
    <x v="574"/>
    <n v="1437454800"/>
    <b v="0"/>
    <b v="0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32.983796296296298"/>
    <n v="432"/>
    <s v="US"/>
    <s v="USD"/>
    <x v="511"/>
    <n v="1422684000"/>
    <b v="0"/>
    <b v="0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93.596774193548384"/>
    <n v="62"/>
    <s v="US"/>
    <s v="USD"/>
    <x v="575"/>
    <n v="1581314400"/>
    <b v="0"/>
    <b v="0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69.867724867724874"/>
    <n v="189"/>
    <s v="US"/>
    <s v="USD"/>
    <x v="576"/>
    <n v="1286427600"/>
    <b v="0"/>
    <b v="1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72.129870129870127"/>
    <n v="154"/>
    <s v="GB"/>
    <s v="GBP"/>
    <x v="577"/>
    <n v="1278738000"/>
    <b v="1"/>
    <b v="0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30.041666666666668"/>
    <n v="96"/>
    <s v="US"/>
    <s v="USD"/>
    <x v="578"/>
    <n v="1286427600"/>
    <b v="0"/>
    <b v="0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3.968000000000004"/>
    <n v="750"/>
    <s v="US"/>
    <s v="USD"/>
    <x v="579"/>
    <n v="1467954000"/>
    <b v="0"/>
    <b v="1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68.65517241379311"/>
    <n v="87"/>
    <s v="US"/>
    <s v="USD"/>
    <x v="580"/>
    <n v="1557637200"/>
    <b v="0"/>
    <b v="1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59.992164544564154"/>
    <n v="3063"/>
    <s v="US"/>
    <s v="USD"/>
    <x v="581"/>
    <n v="1553922000"/>
    <b v="0"/>
    <b v="0"/>
    <x v="3"/>
    <s v="plays"/>
    <x v="581"/>
    <d v="2019-03-30T05:00:00"/>
  </r>
  <r>
    <n v="632"/>
    <s v="Parker PLC"/>
    <s v="Reduced interactive matrix"/>
    <n v="72100"/>
    <n v="30902"/>
    <n v="0.42859916782246882"/>
    <x v="2"/>
    <n v="111.15827338129496"/>
    <n v="278"/>
    <s v="US"/>
    <s v="USD"/>
    <x v="582"/>
    <n v="1416463200"/>
    <b v="0"/>
    <b v="0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53.038095238095238"/>
    <n v="105"/>
    <s v="US"/>
    <s v="USD"/>
    <x v="336"/>
    <n v="1447221600"/>
    <b v="0"/>
    <b v="0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55.985524728588658"/>
    <n v="1658"/>
    <s v="US"/>
    <s v="USD"/>
    <x v="583"/>
    <n v="1491627600"/>
    <b v="0"/>
    <b v="0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69.986760812003524"/>
    <n v="2266"/>
    <s v="US"/>
    <s v="USD"/>
    <x v="584"/>
    <n v="1363150800"/>
    <b v="0"/>
    <b v="0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48.998079877112133"/>
    <n v="2604"/>
    <s v="DK"/>
    <s v="DKK"/>
    <x v="585"/>
    <n v="1330754400"/>
    <b v="0"/>
    <b v="1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103.84615384615384"/>
    <n v="65"/>
    <s v="US"/>
    <s v="USD"/>
    <x v="586"/>
    <n v="1479794400"/>
    <b v="0"/>
    <b v="0"/>
    <x v="3"/>
    <s v="plays"/>
    <x v="586"/>
    <d v="2016-11-22T06:00:00"/>
  </r>
  <r>
    <n v="638"/>
    <s v="Weaver Ltd"/>
    <s v="Monitored 24/7 approach"/>
    <n v="81600"/>
    <n v="9318"/>
    <n v="0.11419117647058824"/>
    <x v="0"/>
    <n v="99.127659574468083"/>
    <n v="94"/>
    <s v="US"/>
    <s v="USD"/>
    <x v="587"/>
    <n v="1281243600"/>
    <b v="0"/>
    <b v="1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107.37777777777778"/>
    <n v="45"/>
    <s v="US"/>
    <s v="USD"/>
    <x v="588"/>
    <n v="1532754000"/>
    <b v="0"/>
    <b v="1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76.922178988326849"/>
    <n v="257"/>
    <s v="US"/>
    <s v="USD"/>
    <x v="589"/>
    <n v="1453356000"/>
    <b v="0"/>
    <b v="0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58.128865979381445"/>
    <n v="194"/>
    <s v="CH"/>
    <s v="CHF"/>
    <x v="590"/>
    <n v="1489986000"/>
    <b v="0"/>
    <b v="0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03.73643410852713"/>
    <n v="129"/>
    <s v="CA"/>
    <s v="CAD"/>
    <x v="591"/>
    <n v="1545804000"/>
    <b v="0"/>
    <b v="0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87.962666666666664"/>
    <n v="375"/>
    <s v="US"/>
    <s v="USD"/>
    <x v="592"/>
    <n v="1489899600"/>
    <b v="0"/>
    <b v="0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8"/>
    <n v="2928"/>
    <s v="CA"/>
    <s v="CAD"/>
    <x v="593"/>
    <n v="1546495200"/>
    <b v="0"/>
    <b v="0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37.999361294443261"/>
    <n v="4697"/>
    <s v="US"/>
    <s v="USD"/>
    <x v="594"/>
    <n v="1539752400"/>
    <b v="0"/>
    <b v="1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.999313893653515"/>
    <n v="2915"/>
    <s v="US"/>
    <s v="USD"/>
    <x v="595"/>
    <n v="1364101200"/>
    <b v="0"/>
    <b v="0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03.5"/>
    <n v="18"/>
    <s v="US"/>
    <s v="USD"/>
    <x v="596"/>
    <n v="1525323600"/>
    <b v="0"/>
    <b v="0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85.994467496542185"/>
    <n v="723"/>
    <s v="US"/>
    <s v="USD"/>
    <x v="597"/>
    <n v="1500872400"/>
    <b v="1"/>
    <b v="0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98.011627906976742"/>
    <n v="602"/>
    <s v="CH"/>
    <s v="CHF"/>
    <x v="598"/>
    <n v="1288501200"/>
    <b v="1"/>
    <b v="1"/>
    <x v="3"/>
    <s v="plays"/>
    <x v="598"/>
    <d v="2010-10-31T05:00:00"/>
  </r>
  <r>
    <n v="650"/>
    <s v="Wilson, Wilson and Mathis"/>
    <s v="Optional asymmetric success"/>
    <n v="100"/>
    <n v="2"/>
    <n v="0.02"/>
    <x v="0"/>
    <n v="2"/>
    <n v="1"/>
    <s v="US"/>
    <s v="USD"/>
    <x v="599"/>
    <n v="1407128400"/>
    <b v="0"/>
    <b v="0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44.994570837642193"/>
    <n v="3868"/>
    <s v="IT"/>
    <s v="EUR"/>
    <x v="600"/>
    <n v="1394344800"/>
    <b v="0"/>
    <b v="0"/>
    <x v="4"/>
    <s v="shorts"/>
    <x v="600"/>
    <d v="2014-03-09T06:00:00"/>
  </r>
  <r>
    <n v="652"/>
    <s v="Cisneros Ltd"/>
    <s v="Vision-oriented regional hub"/>
    <n v="10000"/>
    <n v="12684"/>
    <n v="1.2684"/>
    <x v="1"/>
    <n v="31.012224938875306"/>
    <n v="409"/>
    <s v="US"/>
    <s v="USD"/>
    <x v="601"/>
    <n v="1474088400"/>
    <b v="0"/>
    <b v="0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59.970085470085472"/>
    <n v="234"/>
    <s v="US"/>
    <s v="USD"/>
    <x v="602"/>
    <n v="1460264400"/>
    <b v="0"/>
    <b v="0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58.9973474801061"/>
    <n v="3016"/>
    <s v="US"/>
    <s v="USD"/>
    <x v="335"/>
    <n v="1440824400"/>
    <b v="0"/>
    <b v="0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50.045454545454547"/>
    <n v="264"/>
    <s v="US"/>
    <s v="USD"/>
    <x v="603"/>
    <n v="1489554000"/>
    <b v="1"/>
    <b v="0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98.966269841269835"/>
    <n v="504"/>
    <s v="AU"/>
    <s v="AUD"/>
    <x v="604"/>
    <n v="1514872800"/>
    <b v="0"/>
    <b v="0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58.857142857142854"/>
    <n v="14"/>
    <s v="US"/>
    <s v="USD"/>
    <x v="605"/>
    <n v="1515736800"/>
    <b v="0"/>
    <b v="0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81.010256410256417"/>
    <n v="390"/>
    <s v="US"/>
    <s v="USD"/>
    <x v="606"/>
    <n v="1442898000"/>
    <b v="0"/>
    <b v="0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6.013333333333335"/>
    <n v="750"/>
    <s v="GB"/>
    <s v="GBP"/>
    <x v="65"/>
    <n v="1296194400"/>
    <b v="0"/>
    <b v="0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96.597402597402592"/>
    <n v="77"/>
    <s v="US"/>
    <s v="USD"/>
    <x v="607"/>
    <n v="1440910800"/>
    <b v="1"/>
    <b v="0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6.957446808510639"/>
    <n v="752"/>
    <s v="DK"/>
    <s v="DKK"/>
    <x v="608"/>
    <n v="1335502800"/>
    <b v="0"/>
    <b v="0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67.984732824427482"/>
    <n v="131"/>
    <s v="US"/>
    <s v="USD"/>
    <x v="609"/>
    <n v="1544680800"/>
    <b v="0"/>
    <b v="0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8.781609195402297"/>
    <n v="87"/>
    <s v="US"/>
    <s v="USD"/>
    <x v="610"/>
    <n v="1288414800"/>
    <b v="0"/>
    <b v="0"/>
    <x v="3"/>
    <s v="plays"/>
    <x v="610"/>
    <d v="2010-10-30T05:00:00"/>
  </r>
  <r>
    <n v="664"/>
    <s v="Young PLC"/>
    <s v="Optional maximized attitude"/>
    <n v="79400"/>
    <n v="26571"/>
    <n v="0.33464735516372796"/>
    <x v="0"/>
    <n v="24.99623706491063"/>
    <n v="1063"/>
    <s v="US"/>
    <s v="USD"/>
    <x v="541"/>
    <n v="1330581600"/>
    <b v="0"/>
    <b v="0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44.922794117647058"/>
    <n v="272"/>
    <s v="US"/>
    <s v="USD"/>
    <x v="611"/>
    <n v="1311397200"/>
    <b v="0"/>
    <b v="1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79.400000000000006"/>
    <n v="25"/>
    <s v="US"/>
    <s v="USD"/>
    <x v="612"/>
    <n v="1378357200"/>
    <b v="0"/>
    <b v="1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29.009546539379475"/>
    <n v="419"/>
    <s v="US"/>
    <s v="USD"/>
    <x v="613"/>
    <n v="1411102800"/>
    <b v="0"/>
    <b v="0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3.59210526315789"/>
    <n v="76"/>
    <s v="US"/>
    <s v="USD"/>
    <x v="614"/>
    <n v="1344834000"/>
    <b v="0"/>
    <b v="0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07.97038864898211"/>
    <n v="1621"/>
    <s v="IT"/>
    <s v="EUR"/>
    <x v="615"/>
    <n v="1499230800"/>
    <b v="0"/>
    <b v="0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68.987284287011803"/>
    <n v="1101"/>
    <s v="US"/>
    <s v="USD"/>
    <x v="90"/>
    <n v="1457416800"/>
    <b v="0"/>
    <b v="0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11.02236719478098"/>
    <n v="1073"/>
    <s v="US"/>
    <s v="USD"/>
    <x v="616"/>
    <n v="1280898000"/>
    <b v="0"/>
    <b v="1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24.997515808491418"/>
    <n v="4428"/>
    <s v="AU"/>
    <s v="AUD"/>
    <x v="617"/>
    <n v="1522472400"/>
    <b v="0"/>
    <b v="0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42.155172413793103"/>
    <n v="58"/>
    <s v="IT"/>
    <s v="EUR"/>
    <x v="618"/>
    <n v="1462510800"/>
    <b v="0"/>
    <b v="0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47.003284072249592"/>
    <n v="1218"/>
    <s v="US"/>
    <s v="USD"/>
    <x v="619"/>
    <n v="1317790800"/>
    <b v="0"/>
    <b v="0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6.0392749244713"/>
    <n v="331"/>
    <s v="US"/>
    <s v="USD"/>
    <x v="620"/>
    <n v="1568782800"/>
    <b v="0"/>
    <b v="0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01.03760683760684"/>
    <n v="1170"/>
    <s v="US"/>
    <s v="USD"/>
    <x v="621"/>
    <n v="1349413200"/>
    <b v="0"/>
    <b v="0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39.927927927927925"/>
    <n v="111"/>
    <s v="US"/>
    <s v="USD"/>
    <x v="622"/>
    <n v="1472446800"/>
    <b v="0"/>
    <b v="0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83.158139534883716"/>
    <n v="215"/>
    <s v="US"/>
    <s v="USD"/>
    <x v="35"/>
    <n v="1548050400"/>
    <b v="0"/>
    <b v="0"/>
    <x v="4"/>
    <s v="drama"/>
    <x v="35"/>
    <d v="2019-01-21T06:00:00"/>
  </r>
  <r>
    <n v="679"/>
    <s v="Davis Ltd"/>
    <s v="Synchronized motivating solution"/>
    <n v="1400"/>
    <n v="14511"/>
    <n v="10.365"/>
    <x v="1"/>
    <n v="39.97520661157025"/>
    <n v="363"/>
    <s v="US"/>
    <s v="USD"/>
    <x v="623"/>
    <n v="1571806800"/>
    <b v="0"/>
    <b v="1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47.993908629441627"/>
    <n v="2955"/>
    <s v="US"/>
    <s v="USD"/>
    <x v="624"/>
    <n v="1576476000"/>
    <b v="0"/>
    <b v="1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95.978877489438744"/>
    <n v="1657"/>
    <s v="US"/>
    <s v="USD"/>
    <x v="625"/>
    <n v="1324965600"/>
    <b v="0"/>
    <b v="0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78.728155339805824"/>
    <n v="103"/>
    <s v="US"/>
    <s v="USD"/>
    <x v="626"/>
    <n v="1387519200"/>
    <b v="0"/>
    <b v="0"/>
    <x v="3"/>
    <s v="plays"/>
    <x v="626"/>
    <d v="2013-12-20T06:00:00"/>
  </r>
  <r>
    <n v="683"/>
    <s v="Jones PLC"/>
    <s v="Virtual systemic intranet"/>
    <n v="2300"/>
    <n v="8244"/>
    <n v="3.5843478260869563"/>
    <x v="1"/>
    <n v="56.081632653061227"/>
    <n v="147"/>
    <s v="US"/>
    <s v="USD"/>
    <x v="627"/>
    <n v="1537246800"/>
    <b v="0"/>
    <b v="0"/>
    <x v="3"/>
    <s v="plays"/>
    <x v="627"/>
    <d v="2018-09-18T05:00:00"/>
  </r>
  <r>
    <n v="684"/>
    <s v="Gilmore LLC"/>
    <s v="Optimized systemic algorithm"/>
    <n v="1400"/>
    <n v="7600"/>
    <n v="5.4285714285714288"/>
    <x v="1"/>
    <n v="69.090909090909093"/>
    <n v="110"/>
    <s v="CA"/>
    <s v="CAD"/>
    <x v="628"/>
    <n v="1279515600"/>
    <b v="0"/>
    <b v="0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102.05291576673866"/>
    <n v="926"/>
    <s v="CA"/>
    <s v="CAD"/>
    <x v="629"/>
    <n v="1442379600"/>
    <b v="0"/>
    <b v="0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07.32089552238806"/>
    <n v="134"/>
    <s v="US"/>
    <s v="USD"/>
    <x v="630"/>
    <n v="1523077200"/>
    <b v="0"/>
    <b v="0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51.970260223048328"/>
    <n v="269"/>
    <s v="US"/>
    <s v="USD"/>
    <x v="631"/>
    <n v="1489554000"/>
    <b v="0"/>
    <b v="0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71.137142857142862"/>
    <n v="175"/>
    <s v="US"/>
    <s v="USD"/>
    <x v="632"/>
    <n v="1548482400"/>
    <b v="0"/>
    <b v="1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106.49275362318841"/>
    <n v="69"/>
    <s v="US"/>
    <s v="USD"/>
    <x v="633"/>
    <n v="1384063200"/>
    <b v="0"/>
    <b v="0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42.93684210526316"/>
    <n v="190"/>
    <s v="US"/>
    <s v="USD"/>
    <x v="634"/>
    <n v="1322892000"/>
    <b v="0"/>
    <b v="1"/>
    <x v="4"/>
    <s v="documentary"/>
    <x v="634"/>
    <d v="2011-12-03T06:00:00"/>
  </r>
  <r>
    <n v="691"/>
    <s v="Ray, Li and Li"/>
    <s v="Front-line disintermediate hub"/>
    <n v="5000"/>
    <n v="7119"/>
    <n v="1.4238"/>
    <x v="1"/>
    <n v="30.037974683544302"/>
    <n v="237"/>
    <s v="US"/>
    <s v="USD"/>
    <x v="635"/>
    <n v="1350709200"/>
    <b v="1"/>
    <b v="1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0.623376623376629"/>
    <n v="77"/>
    <s v="GB"/>
    <s v="GBP"/>
    <x v="636"/>
    <n v="1564203600"/>
    <b v="0"/>
    <b v="0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66.016018306636155"/>
    <n v="1748"/>
    <s v="US"/>
    <s v="USD"/>
    <x v="637"/>
    <n v="1509685200"/>
    <b v="0"/>
    <b v="0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96.911392405063296"/>
    <n v="79"/>
    <s v="US"/>
    <s v="USD"/>
    <x v="638"/>
    <n v="1514959200"/>
    <b v="0"/>
    <b v="0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62.867346938775512"/>
    <n v="196"/>
    <s v="IT"/>
    <s v="EUR"/>
    <x v="639"/>
    <n v="1448863200"/>
    <b v="1"/>
    <b v="0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108.98537682789652"/>
    <n v="889"/>
    <s v="US"/>
    <s v="USD"/>
    <x v="640"/>
    <n v="1429592400"/>
    <b v="0"/>
    <b v="1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26.999314599040439"/>
    <n v="7295"/>
    <s v="US"/>
    <s v="USD"/>
    <x v="641"/>
    <n v="1522645200"/>
    <b v="0"/>
    <b v="0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65.004147943311438"/>
    <n v="2893"/>
    <s v="CA"/>
    <s v="CAD"/>
    <x v="642"/>
    <n v="1323324000"/>
    <b v="0"/>
    <b v="0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111.51785714285714"/>
    <n v="56"/>
    <s v="US"/>
    <s v="USD"/>
    <x v="230"/>
    <n v="1561525200"/>
    <b v="0"/>
    <b v="0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3"/>
    <n v="1"/>
    <s v="US"/>
    <s v="USD"/>
    <x v="67"/>
    <n v="1265695200"/>
    <b v="0"/>
    <b v="0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110.99268292682927"/>
    <n v="820"/>
    <s v="US"/>
    <s v="USD"/>
    <x v="643"/>
    <n v="1301806800"/>
    <b v="1"/>
    <b v="0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56.746987951807228"/>
    <n v="83"/>
    <s v="US"/>
    <s v="USD"/>
    <x v="644"/>
    <n v="1374901200"/>
    <b v="0"/>
    <b v="0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97.020608439646708"/>
    <n v="2038"/>
    <s v="US"/>
    <s v="USD"/>
    <x v="645"/>
    <n v="1336453200"/>
    <b v="1"/>
    <b v="1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92.08620689655173"/>
    <n v="116"/>
    <s v="US"/>
    <s v="USD"/>
    <x v="646"/>
    <n v="1468904400"/>
    <b v="0"/>
    <b v="0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82.986666666666665"/>
    <n v="2025"/>
    <s v="GB"/>
    <s v="GBP"/>
    <x v="626"/>
    <n v="1387087200"/>
    <b v="0"/>
    <b v="0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03.03791821561339"/>
    <n v="1345"/>
    <s v="AU"/>
    <s v="AUD"/>
    <x v="647"/>
    <n v="1547445600"/>
    <b v="0"/>
    <b v="1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68.922619047619051"/>
    <n v="168"/>
    <s v="US"/>
    <s v="USD"/>
    <x v="159"/>
    <n v="1547359200"/>
    <b v="0"/>
    <b v="0"/>
    <x v="4"/>
    <s v="drama"/>
    <x v="159"/>
    <d v="2019-01-13T06:00:00"/>
  </r>
  <r>
    <n v="708"/>
    <s v="Ortega LLC"/>
    <s v="Secured bifurcated intranet"/>
    <n v="1700"/>
    <n v="12020"/>
    <n v="7.0705882352941174"/>
    <x v="1"/>
    <n v="87.737226277372258"/>
    <n v="137"/>
    <s v="CH"/>
    <s v="CHF"/>
    <x v="648"/>
    <n v="1496293200"/>
    <b v="0"/>
    <b v="0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75.021505376344081"/>
    <n v="186"/>
    <s v="IT"/>
    <s v="EUR"/>
    <x v="267"/>
    <n v="1335416400"/>
    <b v="0"/>
    <b v="0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50.863999999999997"/>
    <n v="125"/>
    <s v="US"/>
    <s v="USD"/>
    <x v="649"/>
    <n v="1532149200"/>
    <b v="0"/>
    <b v="1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90"/>
    <n v="14"/>
    <s v="IT"/>
    <s v="EUR"/>
    <x v="248"/>
    <n v="1453788000"/>
    <b v="1"/>
    <b v="1"/>
    <x v="3"/>
    <s v="plays"/>
    <x v="248"/>
    <d v="2016-01-26T06:00:00"/>
  </r>
  <r>
    <n v="712"/>
    <s v="Garza-Bryant"/>
    <s v="Programmable leadingedge contingency"/>
    <n v="800"/>
    <n v="14725"/>
    <n v="18.40625"/>
    <x v="1"/>
    <n v="72.896039603960389"/>
    <n v="202"/>
    <s v="US"/>
    <s v="USD"/>
    <x v="571"/>
    <n v="1471496400"/>
    <b v="0"/>
    <b v="0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8.48543689320388"/>
    <n v="103"/>
    <s v="US"/>
    <s v="USD"/>
    <x v="650"/>
    <n v="1472878800"/>
    <b v="0"/>
    <b v="0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01.98095238095237"/>
    <n v="1785"/>
    <s v="US"/>
    <s v="USD"/>
    <x v="1"/>
    <n v="1408510800"/>
    <b v="0"/>
    <b v="0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44.009146341463413"/>
    <n v="656"/>
    <s v="US"/>
    <s v="USD"/>
    <x v="651"/>
    <n v="1281589200"/>
    <b v="0"/>
    <b v="0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65.942675159235662"/>
    <n v="157"/>
    <s v="US"/>
    <s v="USD"/>
    <x v="652"/>
    <n v="1375851600"/>
    <b v="0"/>
    <b v="1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24.987387387387386"/>
    <n v="555"/>
    <s v="US"/>
    <s v="USD"/>
    <x v="653"/>
    <n v="1315803600"/>
    <b v="0"/>
    <b v="0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8.003367003367003"/>
    <n v="297"/>
    <s v="US"/>
    <s v="USD"/>
    <x v="654"/>
    <n v="1373691600"/>
    <b v="0"/>
    <b v="0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85.829268292682926"/>
    <n v="123"/>
    <s v="US"/>
    <s v="USD"/>
    <x v="655"/>
    <n v="1339218000"/>
    <b v="0"/>
    <b v="0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84.921052631578945"/>
    <n v="38"/>
    <s v="DK"/>
    <s v="DKK"/>
    <x v="656"/>
    <n v="1520402400"/>
    <b v="0"/>
    <b v="1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90.483333333333334"/>
    <n v="60"/>
    <s v="US"/>
    <s v="USD"/>
    <x v="657"/>
    <n v="1523336400"/>
    <b v="0"/>
    <b v="0"/>
    <x v="1"/>
    <s v="rock"/>
    <x v="657"/>
    <d v="2018-04-10T05:00:00"/>
  </r>
  <r>
    <n v="722"/>
    <s v="Thomas-Simmons"/>
    <s v="Proactive 24hour frame"/>
    <n v="48500"/>
    <n v="75906"/>
    <n v="1.5650721649484536"/>
    <x v="1"/>
    <n v="25.00197628458498"/>
    <n v="3036"/>
    <s v="US"/>
    <s v="USD"/>
    <x v="265"/>
    <n v="1512280800"/>
    <b v="0"/>
    <b v="0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92.013888888888886"/>
    <n v="144"/>
    <s v="AU"/>
    <s v="AUD"/>
    <x v="658"/>
    <n v="1458709200"/>
    <b v="0"/>
    <b v="0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93.066115702479337"/>
    <n v="121"/>
    <s v="GB"/>
    <s v="GBP"/>
    <x v="659"/>
    <n v="1414126800"/>
    <b v="0"/>
    <b v="1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61.008145363408524"/>
    <n v="1596"/>
    <s v="US"/>
    <s v="USD"/>
    <x v="660"/>
    <n v="1416204000"/>
    <b v="0"/>
    <b v="0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92.036259541984734"/>
    <n v="524"/>
    <s v="US"/>
    <s v="USD"/>
    <x v="661"/>
    <n v="1288501200"/>
    <b v="0"/>
    <b v="1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81.132596685082873"/>
    <n v="181"/>
    <s v="US"/>
    <s v="USD"/>
    <x v="4"/>
    <n v="1552971600"/>
    <b v="0"/>
    <b v="0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73.5"/>
    <n v="10"/>
    <s v="US"/>
    <s v="USD"/>
    <x v="662"/>
    <n v="1465102800"/>
    <b v="0"/>
    <b v="0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85.221311475409834"/>
    <n v="122"/>
    <s v="US"/>
    <s v="USD"/>
    <x v="663"/>
    <n v="1360130400"/>
    <b v="0"/>
    <b v="0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10.96825396825396"/>
    <n v="1071"/>
    <s v="CA"/>
    <s v="CAD"/>
    <x v="664"/>
    <n v="1432875600"/>
    <b v="0"/>
    <b v="0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32.968036529680369"/>
    <n v="219"/>
    <s v="US"/>
    <s v="USD"/>
    <x v="665"/>
    <n v="1500872400"/>
    <b v="0"/>
    <b v="0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96.005352363960753"/>
    <n v="1121"/>
    <s v="US"/>
    <s v="USD"/>
    <x v="666"/>
    <n v="1492146000"/>
    <b v="0"/>
    <b v="1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84.96632653061225"/>
    <n v="980"/>
    <s v="US"/>
    <s v="USD"/>
    <x v="43"/>
    <n v="1407301200"/>
    <b v="0"/>
    <b v="0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25.007462686567163"/>
    <n v="536"/>
    <s v="US"/>
    <s v="USD"/>
    <x v="667"/>
    <n v="1486620000"/>
    <b v="0"/>
    <b v="1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65.998995479658461"/>
    <n v="1991"/>
    <s v="US"/>
    <s v="USD"/>
    <x v="668"/>
    <n v="1459918800"/>
    <b v="0"/>
    <b v="0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87.34482758620689"/>
    <n v="29"/>
    <s v="US"/>
    <s v="USD"/>
    <x v="669"/>
    <n v="1424757600"/>
    <b v="0"/>
    <b v="0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27.933333333333334"/>
    <n v="180"/>
    <s v="US"/>
    <s v="USD"/>
    <x v="670"/>
    <n v="1479880800"/>
    <b v="0"/>
    <b v="0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03.8"/>
    <n v="15"/>
    <s v="US"/>
    <s v="USD"/>
    <x v="671"/>
    <n v="1418018400"/>
    <b v="0"/>
    <b v="1"/>
    <x v="3"/>
    <s v="plays"/>
    <x v="671"/>
    <d v="2014-12-08T06:00:00"/>
  </r>
  <r>
    <n v="739"/>
    <s v="Meyer-Avila"/>
    <s v="Multi-tiered discrete support"/>
    <n v="10000"/>
    <n v="6100"/>
    <n v="0.61"/>
    <x v="0"/>
    <n v="31.937172774869111"/>
    <n v="191"/>
    <s v="US"/>
    <s v="USD"/>
    <x v="672"/>
    <n v="1341032400"/>
    <b v="0"/>
    <b v="0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99.5"/>
    <n v="16"/>
    <s v="US"/>
    <s v="USD"/>
    <x v="673"/>
    <n v="1486360800"/>
    <b v="0"/>
    <b v="0"/>
    <x v="3"/>
    <s v="plays"/>
    <x v="673"/>
    <d v="2017-02-06T06:00:00"/>
  </r>
  <r>
    <n v="741"/>
    <s v="Garcia Ltd"/>
    <s v="Balanced mobile alliance"/>
    <n v="1200"/>
    <n v="14150"/>
    <n v="11.791666666666666"/>
    <x v="1"/>
    <n v="108.84615384615384"/>
    <n v="130"/>
    <s v="US"/>
    <s v="USD"/>
    <x v="674"/>
    <n v="1274677200"/>
    <b v="0"/>
    <b v="0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10.76229508196721"/>
    <n v="122"/>
    <s v="US"/>
    <s v="USD"/>
    <x v="675"/>
    <n v="1267509600"/>
    <b v="0"/>
    <b v="0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29.647058823529413"/>
    <n v="17"/>
    <s v="US"/>
    <s v="USD"/>
    <x v="676"/>
    <n v="1445922000"/>
    <b v="0"/>
    <b v="1"/>
    <x v="3"/>
    <s v="plays"/>
    <x v="676"/>
    <d v="2015-10-27T05:00:00"/>
  </r>
  <r>
    <n v="744"/>
    <s v="Fitzgerald Group"/>
    <s v="Intuitive exuding initiative"/>
    <n v="2000"/>
    <n v="14240"/>
    <n v="7.12"/>
    <x v="1"/>
    <n v="101.71428571428571"/>
    <n v="140"/>
    <s v="US"/>
    <s v="USD"/>
    <x v="342"/>
    <n v="1534050000"/>
    <b v="0"/>
    <b v="1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61.5"/>
    <n v="34"/>
    <s v="US"/>
    <s v="USD"/>
    <x v="677"/>
    <n v="1277528400"/>
    <b v="0"/>
    <b v="0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5"/>
    <n v="3388"/>
    <s v="US"/>
    <s v="USD"/>
    <x v="678"/>
    <n v="1318568400"/>
    <b v="0"/>
    <b v="0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40.049999999999997"/>
    <n v="280"/>
    <s v="US"/>
    <s v="USD"/>
    <x v="679"/>
    <n v="1284354000"/>
    <b v="0"/>
    <b v="0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110.97231270358306"/>
    <n v="614"/>
    <s v="US"/>
    <s v="USD"/>
    <x v="680"/>
    <n v="1269579600"/>
    <b v="0"/>
    <b v="1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.959016393442624"/>
    <n v="366"/>
    <s v="IT"/>
    <s v="EUR"/>
    <x v="681"/>
    <n v="1413781200"/>
    <b v="0"/>
    <b v="1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x v="682"/>
    <n v="1280120400"/>
    <b v="0"/>
    <b v="0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30.974074074074075"/>
    <n v="270"/>
    <s v="US"/>
    <s v="USD"/>
    <x v="683"/>
    <n v="1459486800"/>
    <b v="1"/>
    <b v="1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47.035087719298247"/>
    <n v="114"/>
    <s v="US"/>
    <s v="USD"/>
    <x v="684"/>
    <n v="1282539600"/>
    <b v="0"/>
    <b v="1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88.065693430656935"/>
    <n v="137"/>
    <s v="US"/>
    <s v="USD"/>
    <x v="674"/>
    <n v="1275886800"/>
    <b v="0"/>
    <b v="0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7.005616224648989"/>
    <n v="3205"/>
    <s v="US"/>
    <s v="USD"/>
    <x v="685"/>
    <n v="1355983200"/>
    <b v="0"/>
    <b v="0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6.027777777777779"/>
    <n v="288"/>
    <s v="DK"/>
    <s v="DKK"/>
    <x v="605"/>
    <n v="1515391200"/>
    <b v="0"/>
    <b v="1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67.817567567567565"/>
    <n v="148"/>
    <s v="US"/>
    <s v="USD"/>
    <x v="686"/>
    <n v="1422252000"/>
    <b v="0"/>
    <b v="0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49.964912280701753"/>
    <n v="114"/>
    <s v="US"/>
    <s v="USD"/>
    <x v="687"/>
    <n v="1305522000"/>
    <b v="0"/>
    <b v="0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10.01646903820817"/>
    <n v="1518"/>
    <s v="CA"/>
    <s v="CAD"/>
    <x v="688"/>
    <n v="1414904400"/>
    <b v="0"/>
    <b v="0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89.964678178963894"/>
    <n v="1274"/>
    <s v="US"/>
    <s v="USD"/>
    <x v="689"/>
    <n v="1520402400"/>
    <b v="0"/>
    <b v="0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79.009523809523813"/>
    <n v="210"/>
    <s v="IT"/>
    <s v="EUR"/>
    <x v="690"/>
    <n v="1567141200"/>
    <b v="0"/>
    <b v="1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86.867469879518069"/>
    <n v="166"/>
    <s v="US"/>
    <s v="USD"/>
    <x v="691"/>
    <n v="1501131600"/>
    <b v="0"/>
    <b v="0"/>
    <x v="1"/>
    <s v="rock"/>
    <x v="691"/>
    <d v="2017-07-27T05:00:00"/>
  </r>
  <r>
    <n v="762"/>
    <s v="Davis Ltd"/>
    <s v="Upgradable uniform service-desk"/>
    <n v="3500"/>
    <n v="6204"/>
    <n v="1.7725714285714285"/>
    <x v="1"/>
    <n v="62.04"/>
    <n v="100"/>
    <s v="AU"/>
    <s v="AUD"/>
    <x v="692"/>
    <n v="1355032800"/>
    <b v="0"/>
    <b v="0"/>
    <x v="1"/>
    <s v="jazz"/>
    <x v="692"/>
    <d v="2012-12-09T06:00:00"/>
  </r>
  <r>
    <n v="763"/>
    <s v="Rowland PLC"/>
    <s v="Inverse client-driven product"/>
    <n v="5600"/>
    <n v="6338"/>
    <n v="1.1317857142857144"/>
    <x v="1"/>
    <n v="26.970212765957445"/>
    <n v="235"/>
    <s v="US"/>
    <s v="USD"/>
    <x v="693"/>
    <n v="1339477200"/>
    <b v="0"/>
    <b v="1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54.121621621621621"/>
    <n v="148"/>
    <s v="US"/>
    <s v="USD"/>
    <x v="694"/>
    <n v="1305954000"/>
    <b v="0"/>
    <b v="0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41.035353535353536"/>
    <n v="198"/>
    <s v="US"/>
    <s v="USD"/>
    <x v="695"/>
    <n v="1494392400"/>
    <b v="1"/>
    <b v="1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55.052419354838712"/>
    <n v="248"/>
    <s v="AU"/>
    <s v="AUD"/>
    <x v="123"/>
    <n v="1537419600"/>
    <b v="0"/>
    <b v="0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107.93762183235867"/>
    <n v="513"/>
    <s v="US"/>
    <s v="USD"/>
    <x v="696"/>
    <n v="1447999200"/>
    <b v="0"/>
    <b v="0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73.92"/>
    <n v="150"/>
    <s v="US"/>
    <s v="USD"/>
    <x v="626"/>
    <n v="1388037600"/>
    <b v="0"/>
    <b v="0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1.995894428152493"/>
    <n v="3410"/>
    <s v="US"/>
    <s v="USD"/>
    <x v="697"/>
    <n v="1378789200"/>
    <b v="0"/>
    <b v="0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53.898148148148145"/>
    <n v="216"/>
    <s v="IT"/>
    <s v="EUR"/>
    <x v="698"/>
    <n v="1398056400"/>
    <b v="0"/>
    <b v="1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106.5"/>
    <n v="26"/>
    <s v="US"/>
    <s v="USD"/>
    <x v="699"/>
    <n v="1550815200"/>
    <b v="0"/>
    <b v="0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32.999805409612762"/>
    <n v="5139"/>
    <s v="US"/>
    <s v="USD"/>
    <x v="700"/>
    <n v="1550037600"/>
    <b v="0"/>
    <b v="0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43.00254993625159"/>
    <n v="2353"/>
    <s v="US"/>
    <s v="USD"/>
    <x v="701"/>
    <n v="1492923600"/>
    <b v="0"/>
    <b v="0"/>
    <x v="3"/>
    <s v="plays"/>
    <x v="701"/>
    <d v="2017-04-23T05:00:00"/>
  </r>
  <r>
    <n v="774"/>
    <s v="Gonzalez-Snow"/>
    <s v="Polarized user-facing interface"/>
    <n v="5000"/>
    <n v="6775"/>
    <n v="1.355"/>
    <x v="1"/>
    <n v="86.858974358974365"/>
    <n v="78"/>
    <s v="IT"/>
    <s v="EUR"/>
    <x v="702"/>
    <n v="1467522000"/>
    <b v="0"/>
    <b v="0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96.8"/>
    <n v="10"/>
    <s v="US"/>
    <s v="USD"/>
    <x v="703"/>
    <n v="1416117600"/>
    <b v="0"/>
    <b v="0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32.995456610631528"/>
    <n v="2201"/>
    <s v="US"/>
    <s v="USD"/>
    <x v="704"/>
    <n v="1563771600"/>
    <b v="0"/>
    <b v="0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8.028106508875737"/>
    <n v="676"/>
    <s v="US"/>
    <s v="USD"/>
    <x v="431"/>
    <n v="1319259600"/>
    <b v="0"/>
    <b v="0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58.867816091954026"/>
    <n v="174"/>
    <s v="CH"/>
    <s v="CHF"/>
    <x v="705"/>
    <n v="1313643600"/>
    <b v="0"/>
    <b v="0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105.04572803850782"/>
    <n v="831"/>
    <s v="US"/>
    <s v="USD"/>
    <x v="706"/>
    <n v="1440306000"/>
    <b v="0"/>
    <b v="1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33.054878048780488"/>
    <n v="164"/>
    <s v="US"/>
    <s v="USD"/>
    <x v="707"/>
    <n v="1470805200"/>
    <b v="0"/>
    <b v="1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78.821428571428569"/>
    <n v="56"/>
    <s v="CH"/>
    <s v="CHF"/>
    <x v="708"/>
    <n v="1292911200"/>
    <b v="0"/>
    <b v="0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68.204968944099377"/>
    <n v="161"/>
    <s v="US"/>
    <s v="USD"/>
    <x v="709"/>
    <n v="1301374800"/>
    <b v="0"/>
    <b v="1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75.731884057971016"/>
    <n v="138"/>
    <s v="US"/>
    <s v="USD"/>
    <x v="710"/>
    <n v="1387864800"/>
    <b v="0"/>
    <b v="0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0.996070133010882"/>
    <n v="3308"/>
    <s v="US"/>
    <s v="USD"/>
    <x v="711"/>
    <n v="1458190800"/>
    <b v="0"/>
    <b v="0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01.88188976377953"/>
    <n v="127"/>
    <s v="AU"/>
    <s v="AUD"/>
    <x v="157"/>
    <n v="1559278800"/>
    <b v="0"/>
    <b v="1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52.879227053140099"/>
    <n v="207"/>
    <s v="IT"/>
    <s v="EUR"/>
    <x v="630"/>
    <n v="1522731600"/>
    <b v="0"/>
    <b v="1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71.005820721769496"/>
    <n v="859"/>
    <s v="CA"/>
    <s v="CAD"/>
    <x v="712"/>
    <n v="1306731600"/>
    <b v="0"/>
    <b v="0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102.38709677419355"/>
    <n v="31"/>
    <s v="US"/>
    <s v="USD"/>
    <x v="93"/>
    <n v="1352527200"/>
    <b v="0"/>
    <b v="0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74.466666666666669"/>
    <n v="45"/>
    <s v="US"/>
    <s v="USD"/>
    <x v="713"/>
    <n v="1404363600"/>
    <b v="0"/>
    <b v="0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51.009883198562441"/>
    <n v="1113"/>
    <s v="US"/>
    <s v="USD"/>
    <x v="714"/>
    <n v="1266645600"/>
    <b v="0"/>
    <b v="0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90"/>
    <n v="6"/>
    <s v="US"/>
    <s v="USD"/>
    <x v="715"/>
    <n v="1482818400"/>
    <b v="0"/>
    <b v="0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97.142857142857139"/>
    <n v="7"/>
    <s v="US"/>
    <s v="USD"/>
    <x v="716"/>
    <n v="1374642000"/>
    <b v="0"/>
    <b v="1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72.071823204419886"/>
    <n v="181"/>
    <s v="CH"/>
    <s v="CHF"/>
    <x v="448"/>
    <n v="1372482000"/>
    <b v="0"/>
    <b v="0"/>
    <x v="5"/>
    <s v="nonfiction"/>
    <x v="448"/>
    <d v="2013-06-29T05:00:00"/>
  </r>
  <r>
    <n v="794"/>
    <s v="Welch Inc"/>
    <s v="Optional optimal website"/>
    <n v="6600"/>
    <n v="8276"/>
    <n v="1.2539393939393939"/>
    <x v="1"/>
    <n v="75.236363636363635"/>
    <n v="110"/>
    <s v="US"/>
    <s v="USD"/>
    <x v="717"/>
    <n v="1514959200"/>
    <b v="0"/>
    <b v="0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2.967741935483872"/>
    <n v="31"/>
    <s v="US"/>
    <s v="USD"/>
    <x v="718"/>
    <n v="1478235600"/>
    <b v="0"/>
    <b v="0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54.807692307692307"/>
    <n v="78"/>
    <s v="US"/>
    <s v="USD"/>
    <x v="719"/>
    <n v="1408078800"/>
    <b v="0"/>
    <b v="1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45.037837837837834"/>
    <n v="185"/>
    <s v="US"/>
    <s v="USD"/>
    <x v="720"/>
    <n v="1548136800"/>
    <b v="0"/>
    <b v="0"/>
    <x v="2"/>
    <s v="web"/>
    <x v="720"/>
    <d v="2019-01-22T06:00:00"/>
  </r>
  <r>
    <n v="798"/>
    <s v="Small-Fuentes"/>
    <s v="Seamless maximized product"/>
    <n v="3400"/>
    <n v="6408"/>
    <n v="1.8847058823529412"/>
    <x v="1"/>
    <n v="52.958677685950413"/>
    <n v="121"/>
    <s v="US"/>
    <s v="USD"/>
    <x v="721"/>
    <n v="1340859600"/>
    <b v="0"/>
    <b v="1"/>
    <x v="3"/>
    <s v="plays"/>
    <x v="721"/>
    <d v="2012-06-28T05:00:00"/>
  </r>
  <r>
    <n v="799"/>
    <s v="Reid-Day"/>
    <s v="Devolved tertiary time-frame"/>
    <n v="84500"/>
    <n v="73522"/>
    <n v="0.87008284023668636"/>
    <x v="0"/>
    <n v="60.017959183673469"/>
    <n v="1225"/>
    <s v="GB"/>
    <s v="GBP"/>
    <x v="722"/>
    <n v="1454479200"/>
    <b v="0"/>
    <b v="0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x v="139"/>
    <n v="1434430800"/>
    <b v="0"/>
    <b v="0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44.028301886792455"/>
    <n v="106"/>
    <s v="US"/>
    <s v="USD"/>
    <x v="723"/>
    <n v="1579672800"/>
    <b v="0"/>
    <b v="1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86.028169014084511"/>
    <n v="142"/>
    <s v="US"/>
    <s v="USD"/>
    <x v="704"/>
    <n v="1562389200"/>
    <b v="0"/>
    <b v="0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8.012875536480685"/>
    <n v="233"/>
    <s v="US"/>
    <s v="USD"/>
    <x v="724"/>
    <n v="1551506400"/>
    <b v="0"/>
    <b v="0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32.050458715596328"/>
    <n v="218"/>
    <s v="US"/>
    <s v="USD"/>
    <x v="725"/>
    <n v="1516600800"/>
    <b v="0"/>
    <b v="0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73.611940298507463"/>
    <n v="67"/>
    <s v="AU"/>
    <s v="AUD"/>
    <x v="660"/>
    <n v="1420437600"/>
    <b v="0"/>
    <b v="0"/>
    <x v="4"/>
    <s v="documentary"/>
    <x v="660"/>
    <d v="2015-01-05T06:00:00"/>
  </r>
  <r>
    <n v="806"/>
    <s v="Harmon-Madden"/>
    <s v="Adaptive holistic hub"/>
    <n v="700"/>
    <n v="8262"/>
    <n v="11.802857142857142"/>
    <x v="1"/>
    <n v="108.71052631578948"/>
    <n v="76"/>
    <s v="US"/>
    <s v="USD"/>
    <x v="726"/>
    <n v="1332997200"/>
    <b v="0"/>
    <b v="1"/>
    <x v="4"/>
    <s v="drama"/>
    <x v="726"/>
    <d v="2012-03-29T05:00:00"/>
  </r>
  <r>
    <n v="807"/>
    <s v="Walker-Taylor"/>
    <s v="Automated uniform concept"/>
    <n v="700"/>
    <n v="1848"/>
    <n v="2.64"/>
    <x v="1"/>
    <n v="42.97674418604651"/>
    <n v="43"/>
    <s v="US"/>
    <s v="USD"/>
    <x v="727"/>
    <n v="1574920800"/>
    <b v="0"/>
    <b v="1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83.315789473684205"/>
    <n v="19"/>
    <s v="US"/>
    <s v="USD"/>
    <x v="728"/>
    <n v="1464930000"/>
    <b v="0"/>
    <b v="0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42"/>
    <n v="2108"/>
    <s v="CH"/>
    <s v="CHF"/>
    <x v="729"/>
    <n v="1345006800"/>
    <b v="0"/>
    <b v="0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55.927601809954751"/>
    <n v="221"/>
    <s v="US"/>
    <s v="USD"/>
    <x v="730"/>
    <n v="1512712800"/>
    <b v="0"/>
    <b v="1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105.03681885125184"/>
    <n v="679"/>
    <s v="US"/>
    <s v="USD"/>
    <x v="731"/>
    <n v="1452492000"/>
    <b v="0"/>
    <b v="1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48"/>
    <n v="2805"/>
    <s v="CA"/>
    <s v="CAD"/>
    <x v="78"/>
    <n v="1524286800"/>
    <b v="0"/>
    <b v="0"/>
    <x v="5"/>
    <s v="nonfiction"/>
    <x v="78"/>
    <d v="2018-04-21T05:00:00"/>
  </r>
  <r>
    <n v="813"/>
    <s v="Buckley Group"/>
    <s v="Diverse high-level attitude"/>
    <n v="3200"/>
    <n v="7661"/>
    <n v="2.3940625"/>
    <x v="1"/>
    <n v="112.66176470588235"/>
    <n v="68"/>
    <s v="US"/>
    <s v="USD"/>
    <x v="732"/>
    <n v="1346907600"/>
    <b v="0"/>
    <b v="0"/>
    <x v="6"/>
    <s v="video games"/>
    <x v="732"/>
    <d v="2012-09-06T05:00:00"/>
  </r>
  <r>
    <n v="814"/>
    <s v="Vincent PLC"/>
    <s v="Visionary 24hour analyzer"/>
    <n v="3200"/>
    <n v="2950"/>
    <n v="0.921875"/>
    <x v="0"/>
    <n v="81.944444444444443"/>
    <n v="36"/>
    <s v="DK"/>
    <s v="DKK"/>
    <x v="733"/>
    <n v="1464498000"/>
    <b v="0"/>
    <b v="1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64.049180327868854"/>
    <n v="183"/>
    <s v="CA"/>
    <s v="CAD"/>
    <x v="734"/>
    <n v="1514181600"/>
    <b v="0"/>
    <b v="0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06.39097744360902"/>
    <n v="133"/>
    <s v="US"/>
    <s v="USD"/>
    <x v="406"/>
    <n v="1392184800"/>
    <b v="1"/>
    <b v="1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76.011249497790274"/>
    <n v="2489"/>
    <s v="IT"/>
    <s v="EUR"/>
    <x v="735"/>
    <n v="1559365200"/>
    <b v="0"/>
    <b v="1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111.07246376811594"/>
    <n v="69"/>
    <s v="US"/>
    <s v="USD"/>
    <x v="736"/>
    <n v="1549173600"/>
    <b v="0"/>
    <b v="1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95.936170212765958"/>
    <n v="47"/>
    <s v="US"/>
    <s v="USD"/>
    <x v="737"/>
    <n v="1355032800"/>
    <b v="1"/>
    <b v="0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43.043010752688176"/>
    <n v="279"/>
    <s v="GB"/>
    <s v="GBP"/>
    <x v="192"/>
    <n v="1533963600"/>
    <b v="0"/>
    <b v="1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67.966666666666669"/>
    <n v="210"/>
    <s v="US"/>
    <s v="USD"/>
    <x v="738"/>
    <n v="1489381200"/>
    <b v="0"/>
    <b v="0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89.991428571428571"/>
    <n v="2100"/>
    <s v="US"/>
    <s v="USD"/>
    <x v="739"/>
    <n v="1395032400"/>
    <b v="0"/>
    <b v="0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58.095238095238095"/>
    <n v="252"/>
    <s v="US"/>
    <s v="USD"/>
    <x v="613"/>
    <n v="1412485200"/>
    <b v="1"/>
    <b v="1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83.996875000000003"/>
    <n v="1280"/>
    <s v="US"/>
    <s v="USD"/>
    <x v="740"/>
    <n v="1279688400"/>
    <b v="0"/>
    <b v="1"/>
    <x v="5"/>
    <s v="nonfiction"/>
    <x v="740"/>
    <d v="2010-07-21T05:00:00"/>
  </r>
  <r>
    <n v="825"/>
    <s v="Solomon PLC"/>
    <s v="Open-architected 24/7 infrastructure"/>
    <n v="3600"/>
    <n v="13950"/>
    <n v="3.875"/>
    <x v="1"/>
    <n v="88.853503184713375"/>
    <n v="157"/>
    <s v="GB"/>
    <s v="GBP"/>
    <x v="145"/>
    <n v="1501995600"/>
    <b v="0"/>
    <b v="0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65.963917525773198"/>
    <n v="194"/>
    <s v="US"/>
    <s v="USD"/>
    <x v="741"/>
    <n v="1294639200"/>
    <b v="0"/>
    <b v="1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74.804878048780495"/>
    <n v="82"/>
    <s v="AU"/>
    <s v="AUD"/>
    <x v="742"/>
    <n v="1305435600"/>
    <b v="0"/>
    <b v="1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69.98571428571428"/>
    <n v="70"/>
    <s v="US"/>
    <s v="USD"/>
    <x v="202"/>
    <n v="1537592400"/>
    <b v="0"/>
    <b v="0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32.006493506493506"/>
    <n v="154"/>
    <s v="US"/>
    <s v="USD"/>
    <x v="743"/>
    <n v="1435122000"/>
    <b v="0"/>
    <b v="0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64.727272727272734"/>
    <n v="22"/>
    <s v="US"/>
    <s v="USD"/>
    <x v="744"/>
    <n v="1520056800"/>
    <b v="0"/>
    <b v="0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24.998110087408456"/>
    <n v="4233"/>
    <s v="US"/>
    <s v="USD"/>
    <x v="745"/>
    <n v="1335675600"/>
    <b v="0"/>
    <b v="0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04.97764070932922"/>
    <n v="1297"/>
    <s v="DK"/>
    <s v="DKK"/>
    <x v="746"/>
    <n v="1448431200"/>
    <b v="1"/>
    <b v="0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64.987878787878785"/>
    <n v="165"/>
    <s v="DK"/>
    <s v="DKK"/>
    <x v="747"/>
    <n v="1298613600"/>
    <b v="0"/>
    <b v="0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94.352941176470594"/>
    <n v="119"/>
    <s v="US"/>
    <s v="USD"/>
    <x v="362"/>
    <n v="1372482000"/>
    <b v="0"/>
    <b v="0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44.001706484641637"/>
    <n v="1758"/>
    <s v="US"/>
    <s v="USD"/>
    <x v="748"/>
    <n v="1425621600"/>
    <b v="0"/>
    <b v="0"/>
    <x v="2"/>
    <s v="web"/>
    <x v="748"/>
    <d v="2015-03-06T06:00:00"/>
  </r>
  <r>
    <n v="836"/>
    <s v="Macias Inc"/>
    <s v="Optimized didactic intranet"/>
    <n v="8100"/>
    <n v="6086"/>
    <n v="0.75135802469135804"/>
    <x v="0"/>
    <n v="64.744680851063833"/>
    <n v="94"/>
    <s v="US"/>
    <s v="USD"/>
    <x v="749"/>
    <n v="1266300000"/>
    <b v="0"/>
    <b v="0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84.00667779632721"/>
    <n v="1797"/>
    <s v="US"/>
    <s v="USD"/>
    <x v="643"/>
    <n v="1305867600"/>
    <b v="0"/>
    <b v="0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34.061302681992338"/>
    <n v="261"/>
    <s v="US"/>
    <s v="USD"/>
    <x v="750"/>
    <n v="1538802000"/>
    <b v="0"/>
    <b v="0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93.273885350318466"/>
    <n v="157"/>
    <s v="US"/>
    <s v="USD"/>
    <x v="751"/>
    <n v="1398920400"/>
    <b v="0"/>
    <b v="1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2.998301726577978"/>
    <n v="3533"/>
    <s v="US"/>
    <s v="USD"/>
    <x v="752"/>
    <n v="1405659600"/>
    <b v="0"/>
    <b v="1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83.812903225806451"/>
    <n v="155"/>
    <s v="US"/>
    <s v="USD"/>
    <x v="753"/>
    <n v="1457244000"/>
    <b v="0"/>
    <b v="0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63.992424242424242"/>
    <n v="132"/>
    <s v="IT"/>
    <s v="EUR"/>
    <x v="754"/>
    <n v="1529298000"/>
    <b v="0"/>
    <b v="0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81.909090909090907"/>
    <n v="33"/>
    <s v="US"/>
    <s v="USD"/>
    <x v="755"/>
    <n v="1535778000"/>
    <b v="0"/>
    <b v="0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3.053191489361708"/>
    <n v="94"/>
    <s v="US"/>
    <s v="USD"/>
    <x v="756"/>
    <n v="1327471200"/>
    <b v="0"/>
    <b v="0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01.98449039881831"/>
    <n v="1354"/>
    <s v="GB"/>
    <s v="GBP"/>
    <x v="757"/>
    <n v="1529557200"/>
    <b v="0"/>
    <b v="0"/>
    <x v="2"/>
    <s v="web"/>
    <x v="757"/>
    <d v="2018-06-21T05:00:00"/>
  </r>
  <r>
    <n v="846"/>
    <s v="Cooper, Stanley and Bryant"/>
    <s v="Phased empowering success"/>
    <n v="1000"/>
    <n v="5085"/>
    <n v="5.085"/>
    <x v="1"/>
    <n v="105.9375"/>
    <n v="48"/>
    <s v="US"/>
    <s v="USD"/>
    <x v="758"/>
    <n v="1535259600"/>
    <b v="1"/>
    <b v="1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01.58181818181818"/>
    <n v="110"/>
    <s v="US"/>
    <s v="USD"/>
    <x v="759"/>
    <n v="1515564000"/>
    <b v="0"/>
    <b v="0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62.970930232558139"/>
    <n v="172"/>
    <s v="US"/>
    <s v="USD"/>
    <x v="760"/>
    <n v="1277096400"/>
    <b v="0"/>
    <b v="0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29.045602605863191"/>
    <n v="307"/>
    <s v="US"/>
    <s v="USD"/>
    <x v="761"/>
    <n v="1329026400"/>
    <b v="0"/>
    <b v="1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x v="762"/>
    <n v="1322978400"/>
    <b v="1"/>
    <b v="0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77.924999999999997"/>
    <n v="160"/>
    <s v="US"/>
    <s v="USD"/>
    <x v="444"/>
    <n v="1338786000"/>
    <b v="0"/>
    <b v="0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80.806451612903231"/>
    <n v="31"/>
    <s v="US"/>
    <s v="USD"/>
    <x v="763"/>
    <n v="1311656400"/>
    <b v="0"/>
    <b v="1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76.006816632583508"/>
    <n v="1467"/>
    <s v="CA"/>
    <s v="CAD"/>
    <x v="764"/>
    <n v="1308978000"/>
    <b v="0"/>
    <b v="1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72.993613824192337"/>
    <n v="2662"/>
    <s v="CA"/>
    <s v="CAD"/>
    <x v="765"/>
    <n v="1576389600"/>
    <b v="0"/>
    <b v="0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53"/>
    <n v="452"/>
    <s v="AU"/>
    <s v="AUD"/>
    <x v="766"/>
    <n v="1311051600"/>
    <b v="0"/>
    <b v="0"/>
    <x v="3"/>
    <s v="plays"/>
    <x v="766"/>
    <d v="2011-07-19T05:00:00"/>
  </r>
  <r>
    <n v="856"/>
    <s v="Williams and Sons"/>
    <s v="Profound composite core"/>
    <n v="2400"/>
    <n v="8558"/>
    <n v="3.5658333333333334"/>
    <x v="1"/>
    <n v="54.164556962025316"/>
    <n v="158"/>
    <s v="US"/>
    <s v="USD"/>
    <x v="767"/>
    <n v="1336712400"/>
    <b v="0"/>
    <b v="0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32.946666666666665"/>
    <n v="225"/>
    <s v="CH"/>
    <s v="CHF"/>
    <x v="768"/>
    <n v="1330408800"/>
    <b v="1"/>
    <b v="0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79.371428571428567"/>
    <n v="35"/>
    <s v="US"/>
    <s v="USD"/>
    <x v="769"/>
    <n v="1524891600"/>
    <b v="1"/>
    <b v="0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41.174603174603178"/>
    <n v="63"/>
    <s v="US"/>
    <s v="USD"/>
    <x v="770"/>
    <n v="1363669200"/>
    <b v="0"/>
    <b v="1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77.430769230769229"/>
    <n v="65"/>
    <s v="US"/>
    <s v="USD"/>
    <x v="771"/>
    <n v="1551420000"/>
    <b v="0"/>
    <b v="1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57.159509202453989"/>
    <n v="163"/>
    <s v="US"/>
    <s v="USD"/>
    <x v="772"/>
    <n v="1269838800"/>
    <b v="0"/>
    <b v="0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77.17647058823529"/>
    <n v="85"/>
    <s v="US"/>
    <s v="USD"/>
    <x v="773"/>
    <n v="1312520400"/>
    <b v="0"/>
    <b v="0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4.953917050691246"/>
    <n v="217"/>
    <s v="US"/>
    <s v="USD"/>
    <x v="774"/>
    <n v="1436504400"/>
    <b v="0"/>
    <b v="1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97.18"/>
    <n v="150"/>
    <s v="US"/>
    <s v="USD"/>
    <x v="775"/>
    <n v="1472014800"/>
    <b v="0"/>
    <b v="0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46.000916870415651"/>
    <n v="3272"/>
    <s v="US"/>
    <s v="USD"/>
    <x v="776"/>
    <n v="1411534800"/>
    <b v="0"/>
    <b v="0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8.023385300668153"/>
    <n v="898"/>
    <s v="US"/>
    <s v="USD"/>
    <x v="777"/>
    <n v="1304917200"/>
    <b v="0"/>
    <b v="0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25.99"/>
    <n v="300"/>
    <s v="US"/>
    <s v="USD"/>
    <x v="778"/>
    <n v="1539579600"/>
    <b v="0"/>
    <b v="0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02.69047619047619"/>
    <n v="126"/>
    <s v="US"/>
    <s v="USD"/>
    <x v="779"/>
    <n v="1382504400"/>
    <b v="0"/>
    <b v="0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72.958174904942965"/>
    <n v="526"/>
    <s v="US"/>
    <s v="USD"/>
    <x v="780"/>
    <n v="1278306000"/>
    <b v="0"/>
    <b v="0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57.190082644628099"/>
    <n v="121"/>
    <s v="US"/>
    <s v="USD"/>
    <x v="335"/>
    <n v="1442552400"/>
    <b v="0"/>
    <b v="0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84.013793103448279"/>
    <n v="2320"/>
    <s v="US"/>
    <s v="USD"/>
    <x v="535"/>
    <n v="1511071200"/>
    <b v="0"/>
    <b v="1"/>
    <x v="3"/>
    <s v="plays"/>
    <x v="535"/>
    <d v="2017-11-19T06:00:00"/>
  </r>
  <r>
    <n v="872"/>
    <s v="Davis LLC"/>
    <s v="Compatible logistical paradigm"/>
    <n v="4700"/>
    <n v="7992"/>
    <n v="1.7004255319148935"/>
    <x v="1"/>
    <n v="98.666666666666671"/>
    <n v="81"/>
    <s v="AU"/>
    <s v="AUD"/>
    <x v="270"/>
    <n v="1536382800"/>
    <b v="0"/>
    <b v="0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42.007419183889773"/>
    <n v="1887"/>
    <s v="US"/>
    <s v="USD"/>
    <x v="781"/>
    <n v="1389592800"/>
    <b v="0"/>
    <b v="0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32.002753556677376"/>
    <n v="4358"/>
    <s v="US"/>
    <s v="USD"/>
    <x v="782"/>
    <n v="1275282000"/>
    <b v="0"/>
    <b v="1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81.567164179104481"/>
    <n v="67"/>
    <s v="US"/>
    <s v="USD"/>
    <x v="783"/>
    <n v="1294984800"/>
    <b v="0"/>
    <b v="0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37.035087719298247"/>
    <n v="57"/>
    <s v="CA"/>
    <s v="CAD"/>
    <x v="784"/>
    <n v="1562043600"/>
    <b v="0"/>
    <b v="0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03.033360455655"/>
    <n v="1229"/>
    <s v="US"/>
    <s v="USD"/>
    <x v="785"/>
    <n v="1469595600"/>
    <b v="0"/>
    <b v="0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84.333333333333329"/>
    <n v="12"/>
    <s v="IT"/>
    <s v="EUR"/>
    <x v="786"/>
    <n v="1581141600"/>
    <b v="0"/>
    <b v="0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102.60377358490567"/>
    <n v="53"/>
    <s v="US"/>
    <s v="USD"/>
    <x v="787"/>
    <n v="1488520800"/>
    <b v="0"/>
    <b v="0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79.992129246064621"/>
    <n v="2414"/>
    <s v="US"/>
    <s v="USD"/>
    <x v="788"/>
    <n v="1563858000"/>
    <b v="0"/>
    <b v="0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70.055309734513273"/>
    <n v="452"/>
    <s v="US"/>
    <s v="USD"/>
    <x v="330"/>
    <n v="1438923600"/>
    <b v="0"/>
    <b v="1"/>
    <x v="3"/>
    <s v="plays"/>
    <x v="330"/>
    <d v="2015-08-07T05:00:00"/>
  </r>
  <r>
    <n v="882"/>
    <s v="White-Rosario"/>
    <s v="Balanced demand-driven definition"/>
    <n v="800"/>
    <n v="2960"/>
    <n v="3.7"/>
    <x v="1"/>
    <n v="37"/>
    <n v="80"/>
    <s v="US"/>
    <s v="USD"/>
    <x v="789"/>
    <n v="1422165600"/>
    <b v="0"/>
    <b v="0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41.911917098445599"/>
    <n v="193"/>
    <s v="US"/>
    <s v="USD"/>
    <x v="790"/>
    <n v="1277874000"/>
    <b v="0"/>
    <b v="0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57.992576882290564"/>
    <n v="1886"/>
    <s v="US"/>
    <s v="USD"/>
    <x v="791"/>
    <n v="1399352400"/>
    <b v="0"/>
    <b v="1"/>
    <x v="3"/>
    <s v="plays"/>
    <x v="791"/>
    <d v="2014-05-06T05:00:00"/>
  </r>
  <r>
    <n v="885"/>
    <s v="Lynch Ltd"/>
    <s v="Virtual analyzing collaboration"/>
    <n v="1800"/>
    <n v="2129"/>
    <n v="1.1827777777777777"/>
    <x v="1"/>
    <n v="40.942307692307693"/>
    <n v="52"/>
    <s v="US"/>
    <s v="USD"/>
    <x v="792"/>
    <n v="1279083600"/>
    <b v="0"/>
    <b v="0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69.9972602739726"/>
    <n v="1825"/>
    <s v="US"/>
    <s v="USD"/>
    <x v="793"/>
    <n v="1284354000"/>
    <b v="0"/>
    <b v="0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73.838709677419359"/>
    <n v="31"/>
    <s v="US"/>
    <s v="USD"/>
    <x v="794"/>
    <n v="1441170000"/>
    <b v="0"/>
    <b v="1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41.979310344827589"/>
    <n v="290"/>
    <s v="US"/>
    <s v="USD"/>
    <x v="795"/>
    <n v="1493528400"/>
    <b v="0"/>
    <b v="0"/>
    <x v="3"/>
    <s v="plays"/>
    <x v="795"/>
    <d v="2017-04-30T05:00:00"/>
  </r>
  <r>
    <n v="889"/>
    <s v="Santos Group"/>
    <s v="Secured dynamic capacity"/>
    <n v="5600"/>
    <n v="9508"/>
    <n v="1.697857142857143"/>
    <x v="1"/>
    <n v="77.93442622950819"/>
    <n v="122"/>
    <s v="US"/>
    <s v="USD"/>
    <x v="796"/>
    <n v="1395205200"/>
    <b v="0"/>
    <b v="1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06.01972789115646"/>
    <n v="1470"/>
    <s v="US"/>
    <s v="USD"/>
    <x v="797"/>
    <n v="1561438800"/>
    <b v="0"/>
    <b v="0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47.018181818181816"/>
    <n v="165"/>
    <s v="CA"/>
    <s v="CAD"/>
    <x v="798"/>
    <n v="1326693600"/>
    <b v="0"/>
    <b v="0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76.016483516483518"/>
    <n v="182"/>
    <s v="US"/>
    <s v="USD"/>
    <x v="799"/>
    <n v="1277960400"/>
    <b v="0"/>
    <b v="0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54.120603015075375"/>
    <n v="199"/>
    <s v="IT"/>
    <s v="EUR"/>
    <x v="800"/>
    <n v="1434690000"/>
    <b v="0"/>
    <b v="1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7.285714285714285"/>
    <n v="56"/>
    <s v="GB"/>
    <s v="GBP"/>
    <x v="801"/>
    <n v="1376110800"/>
    <b v="0"/>
    <b v="1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3.81308411214954"/>
    <n v="107"/>
    <s v="US"/>
    <s v="USD"/>
    <x v="802"/>
    <n v="1518415200"/>
    <b v="0"/>
    <b v="0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05.02602739726028"/>
    <n v="1460"/>
    <s v="AU"/>
    <s v="AUD"/>
    <x v="803"/>
    <n v="1310878800"/>
    <b v="0"/>
    <b v="1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90.259259259259252"/>
    <n v="27"/>
    <s v="US"/>
    <s v="USD"/>
    <x v="212"/>
    <n v="1556600400"/>
    <b v="0"/>
    <b v="0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76.978705978705975"/>
    <n v="1221"/>
    <s v="US"/>
    <s v="USD"/>
    <x v="804"/>
    <n v="1576994400"/>
    <b v="0"/>
    <b v="0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02.60162601626017"/>
    <n v="123"/>
    <s v="CH"/>
    <s v="CHF"/>
    <x v="805"/>
    <n v="1382677200"/>
    <b v="0"/>
    <b v="0"/>
    <x v="1"/>
    <s v="jazz"/>
    <x v="805"/>
    <d v="2013-10-25T05:00:00"/>
  </r>
  <r>
    <n v="900"/>
    <s v="Powers, Smith and Deleon"/>
    <s v="Enhanced uniform service-desk"/>
    <n v="100"/>
    <n v="2"/>
    <n v="0.02"/>
    <x v="0"/>
    <n v="2"/>
    <n v="1"/>
    <s v="US"/>
    <s v="USD"/>
    <x v="806"/>
    <n v="1411189200"/>
    <b v="0"/>
    <b v="1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55.0062893081761"/>
    <n v="159"/>
    <s v="US"/>
    <s v="USD"/>
    <x v="807"/>
    <n v="1534654800"/>
    <b v="0"/>
    <b v="1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32.127272727272725"/>
    <n v="110"/>
    <s v="US"/>
    <s v="USD"/>
    <x v="722"/>
    <n v="1457762400"/>
    <b v="0"/>
    <b v="0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x v="477"/>
    <n v="1337490000"/>
    <b v="0"/>
    <b v="1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49.6875"/>
    <n v="16"/>
    <s v="US"/>
    <s v="USD"/>
    <x v="259"/>
    <n v="1349672400"/>
    <b v="0"/>
    <b v="0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54.894067796610166"/>
    <n v="236"/>
    <s v="US"/>
    <s v="USD"/>
    <x v="9"/>
    <n v="1379826000"/>
    <b v="0"/>
    <b v="0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46.931937172774866"/>
    <n v="191"/>
    <s v="US"/>
    <s v="USD"/>
    <x v="808"/>
    <n v="1497762000"/>
    <b v="1"/>
    <b v="1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4.951219512195124"/>
    <n v="41"/>
    <s v="US"/>
    <s v="USD"/>
    <x v="809"/>
    <n v="1304485200"/>
    <b v="0"/>
    <b v="0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0.99898322318251"/>
    <n v="3934"/>
    <s v="US"/>
    <s v="USD"/>
    <x v="444"/>
    <n v="1336885200"/>
    <b v="0"/>
    <b v="0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107.7625"/>
    <n v="80"/>
    <s v="CA"/>
    <s v="CAD"/>
    <x v="384"/>
    <n v="1530421200"/>
    <b v="0"/>
    <b v="1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102.07770270270271"/>
    <n v="296"/>
    <s v="US"/>
    <s v="USD"/>
    <x v="810"/>
    <n v="1421992800"/>
    <b v="0"/>
    <b v="0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24.976190476190474"/>
    <n v="462"/>
    <s v="US"/>
    <s v="USD"/>
    <x v="811"/>
    <n v="1568178000"/>
    <b v="1"/>
    <b v="0"/>
    <x v="2"/>
    <s v="web"/>
    <x v="811"/>
    <d v="2019-09-11T05:00:00"/>
  </r>
  <r>
    <n v="912"/>
    <s v="Sanchez-Parsons"/>
    <s v="Reduced bifurcated pricing structure"/>
    <n v="1800"/>
    <n v="14310"/>
    <n v="7.95"/>
    <x v="1"/>
    <n v="79.944134078212286"/>
    <n v="179"/>
    <s v="US"/>
    <s v="USD"/>
    <x v="812"/>
    <n v="1347944400"/>
    <b v="1"/>
    <b v="0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67.946462715105156"/>
    <n v="523"/>
    <s v="AU"/>
    <s v="AUD"/>
    <x v="813"/>
    <n v="1558760400"/>
    <b v="0"/>
    <b v="0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26.070921985815602"/>
    <n v="141"/>
    <s v="GB"/>
    <s v="GBP"/>
    <x v="814"/>
    <n v="1376629200"/>
    <b v="0"/>
    <b v="0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05.0032154340836"/>
    <n v="1866"/>
    <s v="GB"/>
    <s v="GBP"/>
    <x v="80"/>
    <n v="1504760400"/>
    <b v="0"/>
    <b v="0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25.826923076923077"/>
    <n v="52"/>
    <s v="US"/>
    <s v="USD"/>
    <x v="815"/>
    <n v="1419660000"/>
    <b v="0"/>
    <b v="0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77.666666666666671"/>
    <n v="27"/>
    <s v="GB"/>
    <s v="GBP"/>
    <x v="816"/>
    <n v="1311310800"/>
    <b v="0"/>
    <b v="1"/>
    <x v="4"/>
    <s v="shorts"/>
    <x v="816"/>
    <d v="2011-07-22T05:00:00"/>
  </r>
  <r>
    <n v="918"/>
    <s v="Jones-Gonzalez"/>
    <s v="Seamless dynamic website"/>
    <n v="3800"/>
    <n v="9021"/>
    <n v="2.3739473684210526"/>
    <x v="1"/>
    <n v="57.82692307692308"/>
    <n v="156"/>
    <s v="CH"/>
    <s v="CHF"/>
    <x v="474"/>
    <n v="1344315600"/>
    <b v="0"/>
    <b v="0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92.955555555555549"/>
    <n v="225"/>
    <s v="AU"/>
    <s v="AUD"/>
    <x v="817"/>
    <n v="1510725600"/>
    <b v="0"/>
    <b v="1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37.945098039215686"/>
    <n v="255"/>
    <s v="US"/>
    <s v="USD"/>
    <x v="818"/>
    <n v="1551247200"/>
    <b v="1"/>
    <b v="0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1.842105263157894"/>
    <n v="38"/>
    <s v="US"/>
    <s v="USD"/>
    <x v="819"/>
    <n v="1330236000"/>
    <b v="0"/>
    <b v="0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40"/>
    <n v="2261"/>
    <s v="US"/>
    <s v="USD"/>
    <x v="609"/>
    <n v="1545112800"/>
    <b v="0"/>
    <b v="1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101.1"/>
    <n v="40"/>
    <s v="US"/>
    <s v="USD"/>
    <x v="547"/>
    <n v="1279170000"/>
    <b v="0"/>
    <b v="0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84.006989951944078"/>
    <n v="2289"/>
    <s v="IT"/>
    <s v="EUR"/>
    <x v="820"/>
    <n v="1573452000"/>
    <b v="0"/>
    <b v="0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103.41538461538461"/>
    <n v="65"/>
    <s v="US"/>
    <s v="USD"/>
    <x v="821"/>
    <n v="1507093200"/>
    <b v="0"/>
    <b v="0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05.13333333333334"/>
    <n v="15"/>
    <s v="US"/>
    <s v="USD"/>
    <x v="151"/>
    <n v="1463374800"/>
    <b v="0"/>
    <b v="0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89.21621621621621"/>
    <n v="37"/>
    <s v="US"/>
    <s v="USD"/>
    <x v="822"/>
    <n v="1344574800"/>
    <b v="0"/>
    <b v="0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51.995234312946785"/>
    <n v="3777"/>
    <s v="IT"/>
    <s v="EUR"/>
    <x v="823"/>
    <n v="1389074400"/>
    <b v="0"/>
    <b v="0"/>
    <x v="2"/>
    <s v="web"/>
    <x v="823"/>
    <d v="2014-01-07T06:00:00"/>
  </r>
  <r>
    <n v="929"/>
    <s v="Turner-Terrell"/>
    <s v="Polarized tertiary function"/>
    <n v="5500"/>
    <n v="11952"/>
    <n v="2.173090909090909"/>
    <x v="1"/>
    <n v="64.956521739130437"/>
    <n v="184"/>
    <s v="GB"/>
    <s v="GBP"/>
    <x v="824"/>
    <n v="1494997200"/>
    <b v="0"/>
    <b v="0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46.235294117647058"/>
    <n v="85"/>
    <s v="US"/>
    <s v="USD"/>
    <x v="825"/>
    <n v="1425448800"/>
    <b v="0"/>
    <b v="1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51.151785714285715"/>
    <n v="112"/>
    <s v="US"/>
    <s v="USD"/>
    <x v="826"/>
    <n v="1404104400"/>
    <b v="0"/>
    <b v="1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33.909722222222221"/>
    <n v="144"/>
    <s v="US"/>
    <s v="USD"/>
    <x v="827"/>
    <n v="1394773200"/>
    <b v="0"/>
    <b v="0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92.016298633017882"/>
    <n v="1902"/>
    <s v="US"/>
    <s v="USD"/>
    <x v="828"/>
    <n v="1366520400"/>
    <b v="0"/>
    <b v="0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7.42857142857143"/>
    <n v="105"/>
    <s v="US"/>
    <s v="USD"/>
    <x v="829"/>
    <n v="1456639200"/>
    <b v="0"/>
    <b v="0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75.848484848484844"/>
    <n v="132"/>
    <s v="US"/>
    <s v="USD"/>
    <x v="830"/>
    <n v="1438318800"/>
    <b v="0"/>
    <b v="0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80.476190476190482"/>
    <n v="21"/>
    <s v="US"/>
    <s v="USD"/>
    <x v="831"/>
    <n v="1564030800"/>
    <b v="1"/>
    <b v="0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86.978483606557376"/>
    <n v="976"/>
    <s v="US"/>
    <s v="USD"/>
    <x v="832"/>
    <n v="1449295200"/>
    <b v="0"/>
    <b v="0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105.13541666666667"/>
    <n v="96"/>
    <s v="US"/>
    <s v="USD"/>
    <x v="833"/>
    <n v="1531890000"/>
    <b v="0"/>
    <b v="1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57.298507462686565"/>
    <n v="67"/>
    <s v="US"/>
    <s v="USD"/>
    <x v="834"/>
    <n v="1306213200"/>
    <b v="0"/>
    <b v="1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93.348484848484844"/>
    <n v="66"/>
    <s v="CA"/>
    <s v="CAD"/>
    <x v="835"/>
    <n v="1356242400"/>
    <b v="0"/>
    <b v="0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1.987179487179489"/>
    <n v="78"/>
    <s v="US"/>
    <s v="USD"/>
    <x v="836"/>
    <n v="1297576800"/>
    <b v="1"/>
    <b v="0"/>
    <x v="3"/>
    <s v="plays"/>
    <x v="836"/>
    <d v="2011-02-13T06:00:00"/>
  </r>
  <r>
    <n v="942"/>
    <s v="Allen Inc"/>
    <s v="Horizontal optimizing model"/>
    <n v="9600"/>
    <n v="6205"/>
    <n v="0.64635416666666667"/>
    <x v="0"/>
    <n v="92.611940298507463"/>
    <n v="67"/>
    <s v="AU"/>
    <s v="AUD"/>
    <x v="837"/>
    <n v="1296194400"/>
    <b v="0"/>
    <b v="0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04.99122807017544"/>
    <n v="114"/>
    <s v="US"/>
    <s v="USD"/>
    <x v="219"/>
    <n v="1414558800"/>
    <b v="0"/>
    <b v="0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30.958174904942965"/>
    <n v="263"/>
    <s v="AU"/>
    <s v="AUD"/>
    <x v="365"/>
    <n v="1488348000"/>
    <b v="0"/>
    <b v="0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33.001182732111175"/>
    <n v="1691"/>
    <s v="US"/>
    <s v="USD"/>
    <x v="838"/>
    <n v="1334898000"/>
    <b v="1"/>
    <b v="0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84.187845303867405"/>
    <n v="181"/>
    <s v="US"/>
    <s v="USD"/>
    <x v="839"/>
    <n v="1308373200"/>
    <b v="0"/>
    <b v="0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73.92307692307692"/>
    <n v="13"/>
    <s v="US"/>
    <s v="USD"/>
    <x v="840"/>
    <n v="1412312400"/>
    <b v="0"/>
    <b v="0"/>
    <x v="3"/>
    <s v="plays"/>
    <x v="840"/>
    <d v="2014-10-03T05:00:00"/>
  </r>
  <r>
    <n v="948"/>
    <s v="Smith-Hill"/>
    <s v="Integrated holistic paradigm"/>
    <n v="9400"/>
    <n v="5918"/>
    <n v="0.62957446808510642"/>
    <x v="3"/>
    <n v="36.987499999999997"/>
    <n v="160"/>
    <s v="US"/>
    <s v="USD"/>
    <x v="841"/>
    <n v="1419228000"/>
    <b v="1"/>
    <b v="1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46.896551724137929"/>
    <n v="203"/>
    <s v="US"/>
    <s v="USD"/>
    <x v="842"/>
    <n v="1430974800"/>
    <b v="0"/>
    <b v="0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5"/>
    <n v="1"/>
    <s v="US"/>
    <s v="USD"/>
    <x v="843"/>
    <n v="1555822800"/>
    <b v="0"/>
    <b v="1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02.02437459910199"/>
    <n v="1559"/>
    <s v="US"/>
    <s v="USD"/>
    <x v="844"/>
    <n v="1482818400"/>
    <b v="0"/>
    <b v="1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45.007502206531335"/>
    <n v="2266"/>
    <s v="US"/>
    <s v="USD"/>
    <x v="845"/>
    <n v="1471928400"/>
    <b v="0"/>
    <b v="0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94.285714285714292"/>
    <n v="21"/>
    <s v="US"/>
    <s v="USD"/>
    <x v="846"/>
    <n v="1453701600"/>
    <b v="0"/>
    <b v="1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01.02325581395348"/>
    <n v="1548"/>
    <s v="AU"/>
    <s v="AUD"/>
    <x v="110"/>
    <n v="1350363600"/>
    <b v="0"/>
    <b v="0"/>
    <x v="2"/>
    <s v="web"/>
    <x v="110"/>
    <d v="2012-10-16T05:00:00"/>
  </r>
  <r>
    <n v="955"/>
    <s v="Moss-Obrien"/>
    <s v="Function-based next generation emulation"/>
    <n v="700"/>
    <n v="7763"/>
    <n v="11.09"/>
    <x v="1"/>
    <n v="97.037499999999994"/>
    <n v="80"/>
    <s v="US"/>
    <s v="USD"/>
    <x v="847"/>
    <n v="1353996000"/>
    <b v="0"/>
    <b v="0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43.00963855421687"/>
    <n v="830"/>
    <s v="US"/>
    <s v="USD"/>
    <x v="848"/>
    <n v="1451109600"/>
    <b v="0"/>
    <b v="0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94.916030534351151"/>
    <n v="131"/>
    <s v="US"/>
    <s v="USD"/>
    <x v="849"/>
    <n v="1329631200"/>
    <b v="0"/>
    <b v="0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72.151785714285708"/>
    <n v="112"/>
    <s v="US"/>
    <s v="USD"/>
    <x v="780"/>
    <n v="1278997200"/>
    <b v="0"/>
    <b v="0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51.007692307692309"/>
    <n v="130"/>
    <s v="US"/>
    <s v="USD"/>
    <x v="140"/>
    <n v="1280120400"/>
    <b v="0"/>
    <b v="0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85.054545454545448"/>
    <n v="55"/>
    <s v="US"/>
    <s v="USD"/>
    <x v="850"/>
    <n v="1458104400"/>
    <b v="0"/>
    <b v="0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43.87096774193548"/>
    <n v="155"/>
    <s v="US"/>
    <s v="USD"/>
    <x v="851"/>
    <n v="1298268000"/>
    <b v="0"/>
    <b v="0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40.063909774436091"/>
    <n v="266"/>
    <s v="US"/>
    <s v="USD"/>
    <x v="852"/>
    <n v="1386223200"/>
    <b v="0"/>
    <b v="0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43.833333333333336"/>
    <n v="114"/>
    <s v="IT"/>
    <s v="EUR"/>
    <x v="853"/>
    <n v="1299823200"/>
    <b v="0"/>
    <b v="1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84.92903225806451"/>
    <n v="155"/>
    <s v="US"/>
    <s v="USD"/>
    <x v="854"/>
    <n v="1431752400"/>
    <b v="0"/>
    <b v="0"/>
    <x v="3"/>
    <s v="plays"/>
    <x v="854"/>
    <d v="2015-05-16T05:00:00"/>
  </r>
  <r>
    <n v="965"/>
    <s v="Nunez-King"/>
    <s v="Phased clear-thinking policy"/>
    <n v="2200"/>
    <n v="8501"/>
    <n v="3.8640909090909092"/>
    <x v="1"/>
    <n v="41.067632850241544"/>
    <n v="207"/>
    <s v="GB"/>
    <s v="GBP"/>
    <x v="67"/>
    <n v="1267855200"/>
    <b v="0"/>
    <b v="0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54.971428571428568"/>
    <n v="245"/>
    <s v="US"/>
    <s v="USD"/>
    <x v="855"/>
    <n v="1497675600"/>
    <b v="0"/>
    <b v="0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77.010807374443743"/>
    <n v="1573"/>
    <s v="US"/>
    <s v="USD"/>
    <x v="107"/>
    <n v="1336885200"/>
    <b v="0"/>
    <b v="0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71.201754385964918"/>
    <n v="114"/>
    <s v="US"/>
    <s v="USD"/>
    <x v="344"/>
    <n v="1295157600"/>
    <b v="0"/>
    <b v="0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1.935483870967744"/>
    <n v="93"/>
    <s v="US"/>
    <s v="USD"/>
    <x v="856"/>
    <n v="1577599200"/>
    <b v="0"/>
    <b v="0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97.069023569023571"/>
    <n v="594"/>
    <s v="US"/>
    <s v="USD"/>
    <x v="857"/>
    <n v="1305003600"/>
    <b v="0"/>
    <b v="0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58.916666666666664"/>
    <n v="24"/>
    <s v="US"/>
    <s v="USD"/>
    <x v="858"/>
    <n v="1381726800"/>
    <b v="0"/>
    <b v="0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58.015466983938133"/>
    <n v="1681"/>
    <s v="US"/>
    <s v="USD"/>
    <x v="859"/>
    <n v="1402462800"/>
    <b v="0"/>
    <b v="1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103.87301587301587"/>
    <n v="252"/>
    <s v="US"/>
    <s v="USD"/>
    <x v="860"/>
    <n v="1292133600"/>
    <b v="0"/>
    <b v="1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93.46875"/>
    <n v="32"/>
    <s v="US"/>
    <s v="USD"/>
    <x v="170"/>
    <n v="1368939600"/>
    <b v="0"/>
    <b v="0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61.970370370370368"/>
    <n v="135"/>
    <s v="US"/>
    <s v="USD"/>
    <x v="861"/>
    <n v="1452146400"/>
    <b v="0"/>
    <b v="1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92.042857142857144"/>
    <n v="140"/>
    <s v="US"/>
    <s v="USD"/>
    <x v="862"/>
    <n v="1296712800"/>
    <b v="0"/>
    <b v="1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77.268656716417908"/>
    <n v="67"/>
    <s v="US"/>
    <s v="USD"/>
    <x v="863"/>
    <n v="1520748000"/>
    <b v="0"/>
    <b v="0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3.923913043478265"/>
    <n v="92"/>
    <s v="US"/>
    <s v="USD"/>
    <x v="864"/>
    <n v="1480831200"/>
    <b v="0"/>
    <b v="0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84.969458128078813"/>
    <n v="1015"/>
    <s v="GB"/>
    <s v="GBP"/>
    <x v="527"/>
    <n v="1426914000"/>
    <b v="0"/>
    <b v="0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105.97035040431267"/>
    <n v="742"/>
    <s v="US"/>
    <s v="USD"/>
    <x v="865"/>
    <n v="1446616800"/>
    <b v="1"/>
    <b v="0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6.969040247678016"/>
    <n v="323"/>
    <s v="US"/>
    <s v="USD"/>
    <x v="866"/>
    <n v="1517032800"/>
    <b v="0"/>
    <b v="0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81.533333333333331"/>
    <n v="75"/>
    <s v="US"/>
    <s v="USD"/>
    <x v="867"/>
    <n v="1311224400"/>
    <b v="0"/>
    <b v="1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80.999140154772135"/>
    <n v="2326"/>
    <s v="US"/>
    <s v="USD"/>
    <x v="868"/>
    <n v="1566190800"/>
    <b v="0"/>
    <b v="0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26.010498687664043"/>
    <n v="381"/>
    <s v="US"/>
    <s v="USD"/>
    <x v="105"/>
    <n v="1570165200"/>
    <b v="0"/>
    <b v="0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25.998410896708286"/>
    <n v="4405"/>
    <s v="US"/>
    <s v="USD"/>
    <x v="481"/>
    <n v="1388556000"/>
    <b v="0"/>
    <b v="1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34.173913043478258"/>
    <n v="92"/>
    <s v="US"/>
    <s v="USD"/>
    <x v="253"/>
    <n v="1303189200"/>
    <b v="0"/>
    <b v="0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28.002083333333335"/>
    <n v="480"/>
    <s v="US"/>
    <s v="USD"/>
    <x v="869"/>
    <n v="1494478800"/>
    <b v="0"/>
    <b v="0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76.546875"/>
    <n v="64"/>
    <s v="US"/>
    <s v="USD"/>
    <x v="864"/>
    <n v="1480744800"/>
    <b v="0"/>
    <b v="0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53.053097345132741"/>
    <n v="226"/>
    <s v="US"/>
    <s v="USD"/>
    <x v="843"/>
    <n v="1555822800"/>
    <b v="0"/>
    <b v="0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106.859375"/>
    <n v="64"/>
    <s v="US"/>
    <s v="USD"/>
    <x v="289"/>
    <n v="1458882000"/>
    <b v="0"/>
    <b v="1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46.020746887966808"/>
    <n v="241"/>
    <s v="US"/>
    <s v="USD"/>
    <x v="870"/>
    <n v="1411966800"/>
    <b v="0"/>
    <b v="1"/>
    <x v="1"/>
    <s v="rock"/>
    <x v="870"/>
    <d v="2014-09-29T05:00:00"/>
  </r>
  <r>
    <n v="992"/>
    <s v="Morrow Inc"/>
    <s v="Networked global migration"/>
    <n v="3100"/>
    <n v="13223"/>
    <n v="4.2654838709677421"/>
    <x v="1"/>
    <n v="100.17424242424242"/>
    <n v="132"/>
    <s v="US"/>
    <s v="USD"/>
    <x v="871"/>
    <n v="1526878800"/>
    <b v="0"/>
    <b v="1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101.44"/>
    <n v="75"/>
    <s v="IT"/>
    <s v="EUR"/>
    <x v="872"/>
    <n v="1452405600"/>
    <b v="0"/>
    <b v="1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7.972684085510693"/>
    <n v="842"/>
    <s v="US"/>
    <s v="USD"/>
    <x v="873"/>
    <n v="1414040400"/>
    <b v="0"/>
    <b v="1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74.995594713656388"/>
    <n v="2043"/>
    <s v="US"/>
    <s v="USD"/>
    <x v="874"/>
    <n v="1543816800"/>
    <b v="0"/>
    <b v="1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42.982142857142854"/>
    <n v="112"/>
    <s v="US"/>
    <s v="USD"/>
    <x v="875"/>
    <n v="1359698400"/>
    <b v="0"/>
    <b v="0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33.115107913669064"/>
    <n v="139"/>
    <s v="IT"/>
    <s v="EUR"/>
    <x v="876"/>
    <n v="1390629600"/>
    <b v="0"/>
    <b v="0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101.13101604278074"/>
    <n v="374"/>
    <s v="US"/>
    <s v="USD"/>
    <x v="877"/>
    <n v="1267077600"/>
    <b v="0"/>
    <b v="1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55.98841354723708"/>
    <n v="1122"/>
    <s v="US"/>
    <s v="USD"/>
    <x v="878"/>
    <n v="1467781200"/>
    <b v="0"/>
    <b v="0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G31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8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Date Created Conversion"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14" sqref="A4:F14"/>
    </sheetView>
  </sheetViews>
  <sheetFormatPr defaultRowHeight="15.75"/>
  <cols>
    <col min="1" max="1" width="16.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bestFit="1" customWidth="1"/>
  </cols>
  <sheetData>
    <row r="1" spans="1:6">
      <c r="A1" s="9" t="s">
        <v>6</v>
      </c>
      <c r="B1" t="s">
        <v>2045</v>
      </c>
    </row>
    <row r="3" spans="1:6">
      <c r="A3" s="9" t="s">
        <v>2043</v>
      </c>
      <c r="B3" s="9" t="s">
        <v>2044</v>
      </c>
    </row>
    <row r="4" spans="1:6">
      <c r="A4" s="9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>
      <c r="A5" s="10" t="s">
        <v>2015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>
      <c r="A6" s="10" t="s">
        <v>2007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>
      <c r="A7" s="10" t="s">
        <v>2024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>
      <c r="A8" s="10" t="s">
        <v>2038</v>
      </c>
      <c r="B8" s="11"/>
      <c r="C8" s="11"/>
      <c r="D8" s="11"/>
      <c r="E8" s="11">
        <v>4</v>
      </c>
      <c r="F8" s="11">
        <v>4</v>
      </c>
    </row>
    <row r="9" spans="1:6">
      <c r="A9" s="10" t="s">
        <v>2009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>
      <c r="A10" s="10" t="s">
        <v>2028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>
      <c r="A11" s="10" t="s">
        <v>2021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>
      <c r="A12" s="10" t="s">
        <v>2011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>
      <c r="A13" s="10" t="s">
        <v>2013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>
      <c r="A14" s="10" t="s">
        <v>2042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topLeftCell="A9" workbookViewId="0">
      <selection activeCell="G31" sqref="A1:G31"/>
    </sheetView>
  </sheetViews>
  <sheetFormatPr defaultRowHeight="15.75"/>
  <cols>
    <col min="1" max="1" width="16.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6.875" customWidth="1"/>
    <col min="7" max="7" width="11" bestFit="1" customWidth="1"/>
  </cols>
  <sheetData>
    <row r="1" spans="1:7">
      <c r="A1" s="9" t="s">
        <v>6</v>
      </c>
      <c r="B1" t="s">
        <v>2045</v>
      </c>
    </row>
    <row r="2" spans="1:7">
      <c r="A2" s="9" t="s">
        <v>2040</v>
      </c>
      <c r="B2" t="s">
        <v>2045</v>
      </c>
    </row>
    <row r="4" spans="1:7">
      <c r="A4" s="9" t="s">
        <v>2043</v>
      </c>
      <c r="B4" s="9" t="s">
        <v>2044</v>
      </c>
    </row>
    <row r="5" spans="1:7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2046</v>
      </c>
      <c r="G5" t="s">
        <v>2042</v>
      </c>
    </row>
    <row r="6" spans="1:7">
      <c r="A6" s="10" t="s">
        <v>2023</v>
      </c>
      <c r="B6" s="11">
        <v>1</v>
      </c>
      <c r="C6" s="11">
        <v>10</v>
      </c>
      <c r="D6" s="11">
        <v>2</v>
      </c>
      <c r="E6" s="11">
        <v>21</v>
      </c>
      <c r="F6" s="11"/>
      <c r="G6" s="11">
        <v>34</v>
      </c>
    </row>
    <row r="7" spans="1:7">
      <c r="A7" s="10" t="s">
        <v>2039</v>
      </c>
      <c r="B7" s="11"/>
      <c r="C7" s="11"/>
      <c r="D7" s="11"/>
      <c r="E7" s="11">
        <v>4</v>
      </c>
      <c r="F7" s="11"/>
      <c r="G7" s="11">
        <v>4</v>
      </c>
    </row>
    <row r="8" spans="1:7">
      <c r="A8" s="10" t="s">
        <v>2016</v>
      </c>
      <c r="B8" s="11">
        <v>4</v>
      </c>
      <c r="C8" s="11">
        <v>21</v>
      </c>
      <c r="D8" s="11">
        <v>1</v>
      </c>
      <c r="E8" s="11">
        <v>34</v>
      </c>
      <c r="F8" s="11"/>
      <c r="G8" s="11">
        <v>60</v>
      </c>
    </row>
    <row r="9" spans="1:7">
      <c r="A9" s="10" t="s">
        <v>2018</v>
      </c>
      <c r="B9" s="11">
        <v>2</v>
      </c>
      <c r="C9" s="11">
        <v>12</v>
      </c>
      <c r="D9" s="11">
        <v>1</v>
      </c>
      <c r="E9" s="11">
        <v>22</v>
      </c>
      <c r="F9" s="11"/>
      <c r="G9" s="11">
        <v>37</v>
      </c>
    </row>
    <row r="10" spans="1:7">
      <c r="A10" s="10" t="s">
        <v>2017</v>
      </c>
      <c r="B10" s="11"/>
      <c r="C10" s="11">
        <v>8</v>
      </c>
      <c r="D10" s="11"/>
      <c r="E10" s="11">
        <v>10</v>
      </c>
      <c r="F10" s="11"/>
      <c r="G10" s="11">
        <v>18</v>
      </c>
    </row>
    <row r="11" spans="1:7">
      <c r="A11" s="10" t="s">
        <v>2027</v>
      </c>
      <c r="B11" s="11">
        <v>1</v>
      </c>
      <c r="C11" s="11">
        <v>7</v>
      </c>
      <c r="D11" s="11"/>
      <c r="E11" s="11">
        <v>9</v>
      </c>
      <c r="F11" s="11"/>
      <c r="G11" s="11">
        <v>17</v>
      </c>
    </row>
    <row r="12" spans="1:7">
      <c r="A12" s="10" t="s">
        <v>2008</v>
      </c>
      <c r="B12" s="11">
        <v>4</v>
      </c>
      <c r="C12" s="11">
        <v>20</v>
      </c>
      <c r="D12" s="11"/>
      <c r="E12" s="11">
        <v>22</v>
      </c>
      <c r="F12" s="11"/>
      <c r="G12" s="11">
        <v>46</v>
      </c>
    </row>
    <row r="13" spans="1:7">
      <c r="A13" s="10" t="s">
        <v>2019</v>
      </c>
      <c r="B13" s="11">
        <v>3</v>
      </c>
      <c r="C13" s="11">
        <v>19</v>
      </c>
      <c r="D13" s="11"/>
      <c r="E13" s="11">
        <v>23</v>
      </c>
      <c r="F13" s="11"/>
      <c r="G13" s="11">
        <v>45</v>
      </c>
    </row>
    <row r="14" spans="1:7">
      <c r="A14" s="10" t="s">
        <v>2032</v>
      </c>
      <c r="B14" s="11">
        <v>1</v>
      </c>
      <c r="C14" s="11">
        <v>6</v>
      </c>
      <c r="D14" s="11"/>
      <c r="E14" s="11">
        <v>10</v>
      </c>
      <c r="F14" s="11"/>
      <c r="G14" s="11">
        <v>17</v>
      </c>
    </row>
    <row r="15" spans="1:7">
      <c r="A15" s="10" t="s">
        <v>2031</v>
      </c>
      <c r="B15" s="11"/>
      <c r="C15" s="11">
        <v>3</v>
      </c>
      <c r="D15" s="11"/>
      <c r="E15" s="11">
        <v>4</v>
      </c>
      <c r="F15" s="11"/>
      <c r="G15" s="11">
        <v>7</v>
      </c>
    </row>
    <row r="16" spans="1:7">
      <c r="A16" s="10" t="s">
        <v>2035</v>
      </c>
      <c r="B16" s="11"/>
      <c r="C16" s="11">
        <v>8</v>
      </c>
      <c r="D16" s="11">
        <v>1</v>
      </c>
      <c r="E16" s="11">
        <v>4</v>
      </c>
      <c r="F16" s="11"/>
      <c r="G16" s="11">
        <v>13</v>
      </c>
    </row>
    <row r="17" spans="1:7">
      <c r="A17" s="10" t="s">
        <v>2022</v>
      </c>
      <c r="B17" s="11">
        <v>1</v>
      </c>
      <c r="C17" s="11">
        <v>6</v>
      </c>
      <c r="D17" s="11">
        <v>1</v>
      </c>
      <c r="E17" s="11">
        <v>13</v>
      </c>
      <c r="F17" s="11"/>
      <c r="G17" s="11">
        <v>21</v>
      </c>
    </row>
    <row r="18" spans="1:7">
      <c r="A18" s="10" t="s">
        <v>2029</v>
      </c>
      <c r="B18" s="11">
        <v>4</v>
      </c>
      <c r="C18" s="11">
        <v>11</v>
      </c>
      <c r="D18" s="11">
        <v>1</v>
      </c>
      <c r="E18" s="11">
        <v>26</v>
      </c>
      <c r="F18" s="11"/>
      <c r="G18" s="11">
        <v>42</v>
      </c>
    </row>
    <row r="19" spans="1:7">
      <c r="A19" s="10" t="s">
        <v>2014</v>
      </c>
      <c r="B19" s="11">
        <v>23</v>
      </c>
      <c r="C19" s="11">
        <v>132</v>
      </c>
      <c r="D19" s="11">
        <v>2</v>
      </c>
      <c r="E19" s="11">
        <v>187</v>
      </c>
      <c r="F19" s="11"/>
      <c r="G19" s="11">
        <v>344</v>
      </c>
    </row>
    <row r="20" spans="1:7">
      <c r="A20" s="10" t="s">
        <v>2030</v>
      </c>
      <c r="B20" s="11"/>
      <c r="C20" s="11">
        <v>4</v>
      </c>
      <c r="D20" s="11"/>
      <c r="E20" s="11">
        <v>4</v>
      </c>
      <c r="F20" s="11"/>
      <c r="G20" s="11">
        <v>8</v>
      </c>
    </row>
    <row r="21" spans="1:7">
      <c r="A21" s="10" t="s">
        <v>2010</v>
      </c>
      <c r="B21" s="11">
        <v>6</v>
      </c>
      <c r="C21" s="11">
        <v>30</v>
      </c>
      <c r="D21" s="11"/>
      <c r="E21" s="11">
        <v>49</v>
      </c>
      <c r="F21" s="11"/>
      <c r="G21" s="11">
        <v>85</v>
      </c>
    </row>
    <row r="22" spans="1:7">
      <c r="A22" s="10" t="s">
        <v>2037</v>
      </c>
      <c r="B22" s="11"/>
      <c r="C22" s="11">
        <v>9</v>
      </c>
      <c r="D22" s="11"/>
      <c r="E22" s="11">
        <v>5</v>
      </c>
      <c r="F22" s="11"/>
      <c r="G22" s="11">
        <v>14</v>
      </c>
    </row>
    <row r="23" spans="1:7">
      <c r="A23" s="10" t="s">
        <v>2026</v>
      </c>
      <c r="B23" s="11">
        <v>1</v>
      </c>
      <c r="C23" s="11">
        <v>5</v>
      </c>
      <c r="D23" s="11">
        <v>1</v>
      </c>
      <c r="E23" s="11">
        <v>9</v>
      </c>
      <c r="F23" s="11"/>
      <c r="G23" s="11">
        <v>16</v>
      </c>
    </row>
    <row r="24" spans="1:7">
      <c r="A24" s="10" t="s">
        <v>2034</v>
      </c>
      <c r="B24" s="11">
        <v>3</v>
      </c>
      <c r="C24" s="11">
        <v>3</v>
      </c>
      <c r="D24" s="11"/>
      <c r="E24" s="11">
        <v>11</v>
      </c>
      <c r="F24" s="11"/>
      <c r="G24" s="11">
        <v>17</v>
      </c>
    </row>
    <row r="25" spans="1:7">
      <c r="A25" s="10" t="s">
        <v>2033</v>
      </c>
      <c r="B25" s="11"/>
      <c r="C25" s="11">
        <v>7</v>
      </c>
      <c r="D25" s="11"/>
      <c r="E25" s="11">
        <v>14</v>
      </c>
      <c r="F25" s="11"/>
      <c r="G25" s="11">
        <v>21</v>
      </c>
    </row>
    <row r="26" spans="1:7">
      <c r="A26" s="10" t="s">
        <v>2025</v>
      </c>
      <c r="B26" s="11">
        <v>1</v>
      </c>
      <c r="C26" s="11">
        <v>15</v>
      </c>
      <c r="D26" s="11">
        <v>2</v>
      </c>
      <c r="E26" s="11">
        <v>17</v>
      </c>
      <c r="F26" s="11"/>
      <c r="G26" s="11">
        <v>35</v>
      </c>
    </row>
    <row r="27" spans="1:7">
      <c r="A27" s="10" t="s">
        <v>2020</v>
      </c>
      <c r="B27" s="11"/>
      <c r="C27" s="11">
        <v>16</v>
      </c>
      <c r="D27" s="11">
        <v>1</v>
      </c>
      <c r="E27" s="11">
        <v>28</v>
      </c>
      <c r="F27" s="11"/>
      <c r="G27" s="11">
        <v>45</v>
      </c>
    </row>
    <row r="28" spans="1:7">
      <c r="A28" s="10" t="s">
        <v>2012</v>
      </c>
      <c r="B28" s="11">
        <v>2</v>
      </c>
      <c r="C28" s="11">
        <v>12</v>
      </c>
      <c r="D28" s="11">
        <v>1</v>
      </c>
      <c r="E28" s="11">
        <v>36</v>
      </c>
      <c r="F28" s="11"/>
      <c r="G28" s="11">
        <v>51</v>
      </c>
    </row>
    <row r="29" spans="1:7">
      <c r="A29" s="10" t="s">
        <v>2036</v>
      </c>
      <c r="B29" s="11"/>
      <c r="C29" s="11"/>
      <c r="D29" s="11"/>
      <c r="E29" s="11">
        <v>3</v>
      </c>
      <c r="F29" s="11"/>
      <c r="G29" s="11">
        <v>3</v>
      </c>
    </row>
    <row r="30" spans="1:7">
      <c r="A30" s="10" t="s">
        <v>2046</v>
      </c>
      <c r="B30" s="11"/>
      <c r="C30" s="11"/>
      <c r="D30" s="11"/>
      <c r="E30" s="11"/>
      <c r="F30" s="11"/>
      <c r="G30" s="11"/>
    </row>
    <row r="31" spans="1:7">
      <c r="A31" s="10" t="s">
        <v>2042</v>
      </c>
      <c r="B31" s="11">
        <v>57</v>
      </c>
      <c r="C31" s="11">
        <v>364</v>
      </c>
      <c r="D31" s="11">
        <v>14</v>
      </c>
      <c r="E31" s="11">
        <v>565</v>
      </c>
      <c r="F31" s="11"/>
      <c r="G31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8"/>
  <sheetViews>
    <sheetView tabSelected="1" workbookViewId="0">
      <selection activeCell="K5" sqref="K5"/>
    </sheetView>
  </sheetViews>
  <sheetFormatPr defaultRowHeight="15.7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18.25" bestFit="1" customWidth="1"/>
    <col min="8" max="8" width="16.5" bestFit="1" customWidth="1"/>
    <col min="9" max="9" width="18.25" bestFit="1" customWidth="1"/>
    <col min="10" max="10" width="21.625" bestFit="1" customWidth="1"/>
    <col min="11" max="11" width="23.25" bestFit="1" customWidth="1"/>
  </cols>
  <sheetData>
    <row r="2" spans="1:6">
      <c r="A2" s="9" t="s">
        <v>2040</v>
      </c>
      <c r="B2" t="s">
        <v>2045</v>
      </c>
    </row>
    <row r="4" spans="1:6">
      <c r="A4" s="9" t="s">
        <v>2043</v>
      </c>
      <c r="B4" s="9" t="s">
        <v>2044</v>
      </c>
    </row>
    <row r="5" spans="1:6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>
      <c r="A6" s="13" t="s">
        <v>2049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>
      <c r="A7" s="13" t="s">
        <v>2050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>
      <c r="A8" s="13" t="s">
        <v>2051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>
      <c r="A9" s="13" t="s">
        <v>2052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>
      <c r="A10" s="13" t="s">
        <v>2053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>
      <c r="A11" s="13" t="s">
        <v>2054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>
      <c r="A12" s="13" t="s">
        <v>2055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>
      <c r="A13" s="13" t="s">
        <v>2056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>
      <c r="A14" s="13" t="s">
        <v>2057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>
      <c r="A15" s="13" t="s">
        <v>2058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>
      <c r="A16" s="13" t="s">
        <v>2059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>
      <c r="A17" s="13" t="s">
        <v>2060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>
      <c r="A18" s="13" t="s">
        <v>2042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001"/>
  <sheetViews>
    <sheetView topLeftCell="C1" workbookViewId="0">
      <selection activeCell="G1" sqref="G1"/>
    </sheetView>
  </sheetViews>
  <sheetFormatPr defaultColWidth="11" defaultRowHeight="15.75"/>
  <cols>
    <col min="1" max="1" width="4.125" bestFit="1" customWidth="1"/>
    <col min="2" max="2" width="30.625" style="4" bestFit="1" customWidth="1"/>
    <col min="3" max="3" width="33.5" style="3" customWidth="1"/>
    <col min="6" max="6" width="14.125" customWidth="1"/>
    <col min="8" max="8" width="16.625" style="8" customWidth="1"/>
    <col min="9" max="9" width="13" bestFit="1" customWidth="1"/>
    <col min="12" max="13" width="11.125" bestFit="1" customWidth="1"/>
    <col min="16" max="16" width="19.5" customWidth="1"/>
    <col min="17" max="17" width="17.5" customWidth="1"/>
    <col min="18" max="18" width="23.75" style="15" customWidth="1"/>
    <col min="19" max="19" width="23.25" customWidth="1"/>
  </cols>
  <sheetData>
    <row r="1" spans="1:19" s="1" customFormat="1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7" t="s">
        <v>2005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2040</v>
      </c>
      <c r="Q1" s="1" t="s">
        <v>2006</v>
      </c>
      <c r="R1" s="14" t="s">
        <v>2047</v>
      </c>
      <c r="S1" s="1" t="s">
        <v>2048</v>
      </c>
    </row>
    <row r="2" spans="1:19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 s="8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2007</v>
      </c>
      <c r="Q2" t="s">
        <v>2008</v>
      </c>
      <c r="R2" s="15">
        <f>(((L2/60)/60)/24)+DATE(1970,1,1)</f>
        <v>42336.25</v>
      </c>
      <c r="S2" s="12">
        <f>(((M2/60)/60)/24)+DATE(1970,1,1)</f>
        <v>42353.25</v>
      </c>
    </row>
    <row r="3" spans="1:19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5">
        <f t="shared" ref="F3:F66" si="0">E3/D3</f>
        <v>10.4</v>
      </c>
      <c r="G3" t="s">
        <v>19</v>
      </c>
      <c r="H3" s="8">
        <f t="shared" ref="H3:H66" si="1">E3/I3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t="b">
        <v>0</v>
      </c>
      <c r="O3" t="b">
        <v>1</v>
      </c>
      <c r="P3" t="s">
        <v>2009</v>
      </c>
      <c r="Q3" t="s">
        <v>2010</v>
      </c>
      <c r="R3" s="15">
        <f t="shared" ref="R3:R66" si="2">(((L3/60)/60)/24)+DATE(1970,1,1)</f>
        <v>41870.208333333336</v>
      </c>
      <c r="S3" s="12">
        <f t="shared" ref="S3:S66" si="3">(((M3/60)/60)/24)+DATE(1970,1,1)</f>
        <v>41872.208333333336</v>
      </c>
    </row>
    <row r="4" spans="1:19" ht="31.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s="5">
        <f t="shared" si="0"/>
        <v>1.3147878228782288</v>
      </c>
      <c r="G4" t="s">
        <v>19</v>
      </c>
      <c r="H4" s="8">
        <f t="shared" si="1"/>
        <v>100.01614035087719</v>
      </c>
      <c r="I4">
        <v>1425</v>
      </c>
      <c r="J4" t="s">
        <v>24</v>
      </c>
      <c r="K4" t="s">
        <v>25</v>
      </c>
      <c r="L4">
        <v>1384668000</v>
      </c>
      <c r="M4">
        <v>1384840800</v>
      </c>
      <c r="N4" t="b">
        <v>0</v>
      </c>
      <c r="O4" t="b">
        <v>0</v>
      </c>
      <c r="P4" t="s">
        <v>2011</v>
      </c>
      <c r="Q4" t="s">
        <v>2012</v>
      </c>
      <c r="R4" s="15">
        <f t="shared" si="2"/>
        <v>41595.25</v>
      </c>
      <c r="S4" s="12">
        <f t="shared" si="3"/>
        <v>41597.25</v>
      </c>
    </row>
    <row r="5" spans="1:19" ht="31.5">
      <c r="A5">
        <v>3</v>
      </c>
      <c r="B5" s="4" t="s">
        <v>26</v>
      </c>
      <c r="C5" s="3" t="s">
        <v>27</v>
      </c>
      <c r="D5">
        <v>4200</v>
      </c>
      <c r="E5">
        <v>2477</v>
      </c>
      <c r="F5" s="5">
        <f t="shared" si="0"/>
        <v>0.58976190476190471</v>
      </c>
      <c r="G5" t="s">
        <v>14</v>
      </c>
      <c r="H5" s="8">
        <f t="shared" si="1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t="b">
        <v>0</v>
      </c>
      <c r="O5" t="b">
        <v>0</v>
      </c>
      <c r="P5" t="s">
        <v>2009</v>
      </c>
      <c r="Q5" t="s">
        <v>2010</v>
      </c>
      <c r="R5" s="15">
        <f t="shared" si="2"/>
        <v>43688.208333333328</v>
      </c>
      <c r="S5" s="12">
        <f t="shared" si="3"/>
        <v>43728.208333333328</v>
      </c>
    </row>
    <row r="6" spans="1:19">
      <c r="A6">
        <v>4</v>
      </c>
      <c r="B6" s="4" t="s">
        <v>28</v>
      </c>
      <c r="C6" s="3" t="s">
        <v>29</v>
      </c>
      <c r="D6">
        <v>7600</v>
      </c>
      <c r="E6">
        <v>5265</v>
      </c>
      <c r="F6" s="5">
        <f t="shared" si="0"/>
        <v>0.69276315789473686</v>
      </c>
      <c r="G6" t="s">
        <v>14</v>
      </c>
      <c r="H6" s="8">
        <f t="shared" si="1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t="b">
        <v>0</v>
      </c>
      <c r="O6" t="b">
        <v>0</v>
      </c>
      <c r="P6" t="s">
        <v>2013</v>
      </c>
      <c r="Q6" t="s">
        <v>2014</v>
      </c>
      <c r="R6" s="15">
        <f>(((L6/60)/60)/24)+DATE(1970,1,1)</f>
        <v>43485.25</v>
      </c>
      <c r="S6" s="12">
        <f t="shared" si="3"/>
        <v>43489.25</v>
      </c>
    </row>
    <row r="7" spans="1:19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5">
        <f t="shared" si="0"/>
        <v>1.7361842105263159</v>
      </c>
      <c r="G7" t="s">
        <v>19</v>
      </c>
      <c r="H7" s="8">
        <f t="shared" si="1"/>
        <v>75.833333333333329</v>
      </c>
      <c r="I7">
        <v>174</v>
      </c>
      <c r="J7" t="s">
        <v>32</v>
      </c>
      <c r="K7" t="s">
        <v>33</v>
      </c>
      <c r="L7">
        <v>1346130000</v>
      </c>
      <c r="M7">
        <v>1347080400</v>
      </c>
      <c r="N7" t="b">
        <v>0</v>
      </c>
      <c r="O7" t="b">
        <v>0</v>
      </c>
      <c r="P7" t="s">
        <v>2013</v>
      </c>
      <c r="Q7" t="s">
        <v>2014</v>
      </c>
      <c r="R7" s="15">
        <f t="shared" si="2"/>
        <v>41149.208333333336</v>
      </c>
      <c r="S7" s="12">
        <f t="shared" si="3"/>
        <v>41160.208333333336</v>
      </c>
    </row>
    <row r="8" spans="1:19">
      <c r="A8">
        <v>6</v>
      </c>
      <c r="B8" s="4" t="s">
        <v>34</v>
      </c>
      <c r="C8" s="3" t="s">
        <v>35</v>
      </c>
      <c r="D8">
        <v>5200</v>
      </c>
      <c r="E8">
        <v>1090</v>
      </c>
      <c r="F8" s="5">
        <f t="shared" si="0"/>
        <v>0.20961538461538462</v>
      </c>
      <c r="G8" t="s">
        <v>14</v>
      </c>
      <c r="H8" s="8">
        <f t="shared" si="1"/>
        <v>60.555555555555557</v>
      </c>
      <c r="I8">
        <v>18</v>
      </c>
      <c r="J8" t="s">
        <v>36</v>
      </c>
      <c r="K8" t="s">
        <v>37</v>
      </c>
      <c r="L8">
        <v>1505278800</v>
      </c>
      <c r="M8">
        <v>1505365200</v>
      </c>
      <c r="N8" t="b">
        <v>0</v>
      </c>
      <c r="O8" t="b">
        <v>0</v>
      </c>
      <c r="P8" t="s">
        <v>2015</v>
      </c>
      <c r="Q8" t="s">
        <v>2016</v>
      </c>
      <c r="R8" s="15">
        <f t="shared" si="2"/>
        <v>42991.208333333328</v>
      </c>
      <c r="S8" s="12">
        <f t="shared" si="3"/>
        <v>42992.208333333328</v>
      </c>
    </row>
    <row r="9" spans="1:19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5">
        <f t="shared" si="0"/>
        <v>3.2757777777777779</v>
      </c>
      <c r="G9" t="s">
        <v>19</v>
      </c>
      <c r="H9" s="8">
        <f t="shared" si="1"/>
        <v>64.93832599118943</v>
      </c>
      <c r="I9">
        <v>227</v>
      </c>
      <c r="J9" t="s">
        <v>32</v>
      </c>
      <c r="K9" t="s">
        <v>33</v>
      </c>
      <c r="L9">
        <v>1439442000</v>
      </c>
      <c r="M9">
        <v>1439614800</v>
      </c>
      <c r="N9" t="b">
        <v>0</v>
      </c>
      <c r="O9" t="b">
        <v>0</v>
      </c>
      <c r="P9" t="s">
        <v>2013</v>
      </c>
      <c r="Q9" t="s">
        <v>2014</v>
      </c>
      <c r="R9" s="15">
        <f t="shared" si="2"/>
        <v>42229.208333333328</v>
      </c>
      <c r="S9" s="12">
        <f t="shared" si="3"/>
        <v>42231.208333333328</v>
      </c>
    </row>
    <row r="10" spans="1:19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5">
        <f t="shared" si="0"/>
        <v>0.19932788374205268</v>
      </c>
      <c r="G10" t="s">
        <v>42</v>
      </c>
      <c r="H10" s="8">
        <f t="shared" si="1"/>
        <v>30.997175141242938</v>
      </c>
      <c r="I10">
        <v>708</v>
      </c>
      <c r="J10" t="s">
        <v>32</v>
      </c>
      <c r="K10" t="s">
        <v>33</v>
      </c>
      <c r="L10">
        <v>1281330000</v>
      </c>
      <c r="M10">
        <v>1281502800</v>
      </c>
      <c r="N10" t="b">
        <v>0</v>
      </c>
      <c r="O10" t="b">
        <v>0</v>
      </c>
      <c r="P10" t="s">
        <v>2013</v>
      </c>
      <c r="Q10" t="s">
        <v>2014</v>
      </c>
      <c r="R10" s="15">
        <f t="shared" si="2"/>
        <v>40399.208333333336</v>
      </c>
      <c r="S10" s="12">
        <f t="shared" si="3"/>
        <v>40401.208333333336</v>
      </c>
    </row>
    <row r="11" spans="1:19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 s="8">
        <f t="shared" si="1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t="b">
        <v>0</v>
      </c>
      <c r="O11" t="b">
        <v>0</v>
      </c>
      <c r="P11" t="s">
        <v>2009</v>
      </c>
      <c r="Q11" t="s">
        <v>2017</v>
      </c>
      <c r="R11" s="15">
        <f t="shared" si="2"/>
        <v>41536.208333333336</v>
      </c>
      <c r="S11" s="12">
        <f t="shared" si="3"/>
        <v>41585.25</v>
      </c>
    </row>
    <row r="12" spans="1:19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5">
        <f t="shared" si="0"/>
        <v>2.6611538461538462</v>
      </c>
      <c r="G12" t="s">
        <v>19</v>
      </c>
      <c r="H12" s="8">
        <f t="shared" si="1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t="b">
        <v>0</v>
      </c>
      <c r="O12" t="b">
        <v>0</v>
      </c>
      <c r="P12" t="s">
        <v>2015</v>
      </c>
      <c r="Q12" t="s">
        <v>2018</v>
      </c>
      <c r="R12" s="15">
        <f t="shared" si="2"/>
        <v>40404.208333333336</v>
      </c>
      <c r="S12" s="12">
        <f t="shared" si="3"/>
        <v>40452.208333333336</v>
      </c>
    </row>
    <row r="13" spans="1:19" ht="31.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 s="8">
        <f t="shared" si="1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t="b">
        <v>0</v>
      </c>
      <c r="O13" t="b">
        <v>1</v>
      </c>
      <c r="P13" t="s">
        <v>2013</v>
      </c>
      <c r="Q13" t="s">
        <v>2014</v>
      </c>
      <c r="R13" s="15">
        <f t="shared" si="2"/>
        <v>40442.208333333336</v>
      </c>
      <c r="S13" s="12">
        <f t="shared" si="3"/>
        <v>40448.208333333336</v>
      </c>
    </row>
    <row r="14" spans="1:19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 s="8">
        <f t="shared" si="1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t="b">
        <v>0</v>
      </c>
      <c r="O14" t="b">
        <v>0</v>
      </c>
      <c r="P14" t="s">
        <v>2015</v>
      </c>
      <c r="Q14" t="s">
        <v>2018</v>
      </c>
      <c r="R14" s="15">
        <f t="shared" si="2"/>
        <v>43760.208333333328</v>
      </c>
      <c r="S14" s="12">
        <f t="shared" si="3"/>
        <v>43768.208333333328</v>
      </c>
    </row>
    <row r="15" spans="1:19" ht="31.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5">
        <f t="shared" si="0"/>
        <v>2.4511904761904764</v>
      </c>
      <c r="G15" t="s">
        <v>19</v>
      </c>
      <c r="H15" s="8">
        <f t="shared" si="1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t="b">
        <v>0</v>
      </c>
      <c r="O15" t="b">
        <v>0</v>
      </c>
      <c r="P15" t="s">
        <v>2009</v>
      </c>
      <c r="Q15" t="s">
        <v>2019</v>
      </c>
      <c r="R15" s="15">
        <f t="shared" si="2"/>
        <v>42532.208333333328</v>
      </c>
      <c r="S15" s="12">
        <f t="shared" si="3"/>
        <v>42544.208333333328</v>
      </c>
    </row>
    <row r="16" spans="1:19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 s="8">
        <f t="shared" si="1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t="b">
        <v>0</v>
      </c>
      <c r="O16" t="b">
        <v>0</v>
      </c>
      <c r="P16" t="s">
        <v>2009</v>
      </c>
      <c r="Q16" t="s">
        <v>2019</v>
      </c>
      <c r="R16" s="15">
        <f t="shared" si="2"/>
        <v>40974.25</v>
      </c>
      <c r="S16" s="12">
        <f t="shared" si="3"/>
        <v>41001.208333333336</v>
      </c>
    </row>
    <row r="17" spans="1:19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 s="8">
        <f t="shared" si="1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t="b">
        <v>0</v>
      </c>
      <c r="O17" t="b">
        <v>0</v>
      </c>
      <c r="P17" t="s">
        <v>2011</v>
      </c>
      <c r="Q17" t="s">
        <v>2020</v>
      </c>
      <c r="R17" s="15">
        <f t="shared" si="2"/>
        <v>43809.25</v>
      </c>
      <c r="S17" s="12">
        <f t="shared" si="3"/>
        <v>43813.25</v>
      </c>
    </row>
    <row r="18" spans="1:19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5">
        <f t="shared" si="0"/>
        <v>6.4947058823529416</v>
      </c>
      <c r="G18" t="s">
        <v>19</v>
      </c>
      <c r="H18" s="8">
        <f t="shared" si="1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t="b">
        <v>0</v>
      </c>
      <c r="O18" t="b">
        <v>0</v>
      </c>
      <c r="P18" t="s">
        <v>2021</v>
      </c>
      <c r="Q18" t="s">
        <v>2022</v>
      </c>
      <c r="R18" s="15">
        <f t="shared" si="2"/>
        <v>41661.25</v>
      </c>
      <c r="S18" s="12">
        <f t="shared" si="3"/>
        <v>41683.25</v>
      </c>
    </row>
    <row r="19" spans="1:19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5">
        <f t="shared" si="0"/>
        <v>1.5939125295508274</v>
      </c>
      <c r="G19" t="s">
        <v>19</v>
      </c>
      <c r="H19" s="8">
        <f t="shared" si="1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t="b">
        <v>0</v>
      </c>
      <c r="O19" t="b">
        <v>0</v>
      </c>
      <c r="P19" t="s">
        <v>2015</v>
      </c>
      <c r="Q19" t="s">
        <v>2023</v>
      </c>
      <c r="R19" s="15">
        <f t="shared" si="2"/>
        <v>40555.25</v>
      </c>
      <c r="S19" s="12">
        <f t="shared" si="3"/>
        <v>40556.25</v>
      </c>
    </row>
    <row r="20" spans="1:19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5">
        <f t="shared" si="0"/>
        <v>0.66912087912087914</v>
      </c>
      <c r="G20" t="s">
        <v>63</v>
      </c>
      <c r="H20" s="8">
        <f t="shared" si="1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t="b">
        <v>0</v>
      </c>
      <c r="O20" t="b">
        <v>0</v>
      </c>
      <c r="P20" t="s">
        <v>2013</v>
      </c>
      <c r="Q20" t="s">
        <v>2014</v>
      </c>
      <c r="R20" s="15">
        <f t="shared" si="2"/>
        <v>43351.208333333328</v>
      </c>
      <c r="S20" s="12">
        <f t="shared" si="3"/>
        <v>43359.208333333328</v>
      </c>
    </row>
    <row r="21" spans="1:19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 s="8">
        <f t="shared" si="1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t="b">
        <v>0</v>
      </c>
      <c r="O21" t="b">
        <v>1</v>
      </c>
      <c r="P21" t="s">
        <v>2013</v>
      </c>
      <c r="Q21" t="s">
        <v>2014</v>
      </c>
      <c r="R21" s="15">
        <f t="shared" si="2"/>
        <v>43528.25</v>
      </c>
      <c r="S21" s="12">
        <f t="shared" si="3"/>
        <v>43549.208333333328</v>
      </c>
    </row>
    <row r="22" spans="1:19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5">
        <f t="shared" si="0"/>
        <v>1.1224279210925645</v>
      </c>
      <c r="G22" t="s">
        <v>19</v>
      </c>
      <c r="H22" s="8">
        <f t="shared" si="1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t="b">
        <v>0</v>
      </c>
      <c r="O22" t="b">
        <v>0</v>
      </c>
      <c r="P22" t="s">
        <v>2015</v>
      </c>
      <c r="Q22" t="s">
        <v>2018</v>
      </c>
      <c r="R22" s="15">
        <f t="shared" si="2"/>
        <v>41848.208333333336</v>
      </c>
      <c r="S22" s="12">
        <f t="shared" si="3"/>
        <v>41848.208333333336</v>
      </c>
    </row>
    <row r="23" spans="1:19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 s="8">
        <f t="shared" si="1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t="b">
        <v>0</v>
      </c>
      <c r="O23" t="b">
        <v>0</v>
      </c>
      <c r="P23" t="s">
        <v>2013</v>
      </c>
      <c r="Q23" t="s">
        <v>2014</v>
      </c>
      <c r="R23" s="15">
        <f t="shared" si="2"/>
        <v>40770.208333333336</v>
      </c>
      <c r="S23" s="12">
        <f t="shared" si="3"/>
        <v>40804.208333333336</v>
      </c>
    </row>
    <row r="24" spans="1:19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5">
        <f t="shared" si="0"/>
        <v>1.2807106598984772</v>
      </c>
      <c r="G24" t="s">
        <v>19</v>
      </c>
      <c r="H24" s="8">
        <f t="shared" si="1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t="b">
        <v>0</v>
      </c>
      <c r="O24" t="b">
        <v>0</v>
      </c>
      <c r="P24" t="s">
        <v>2013</v>
      </c>
      <c r="Q24" t="s">
        <v>2014</v>
      </c>
      <c r="R24" s="15">
        <f t="shared" si="2"/>
        <v>43193.208333333328</v>
      </c>
      <c r="S24" s="12">
        <f t="shared" si="3"/>
        <v>43208.208333333328</v>
      </c>
    </row>
    <row r="25" spans="1:19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5">
        <f t="shared" si="0"/>
        <v>3.3204444444444445</v>
      </c>
      <c r="G25" t="s">
        <v>19</v>
      </c>
      <c r="H25" s="8">
        <f t="shared" si="1"/>
        <v>105.22535211267606</v>
      </c>
      <c r="I25">
        <v>142</v>
      </c>
      <c r="J25" t="s">
        <v>36</v>
      </c>
      <c r="K25" t="s">
        <v>37</v>
      </c>
      <c r="L25">
        <v>1550124000</v>
      </c>
      <c r="M25">
        <v>1554699600</v>
      </c>
      <c r="N25" t="b">
        <v>0</v>
      </c>
      <c r="O25" t="b">
        <v>0</v>
      </c>
      <c r="P25" t="s">
        <v>2015</v>
      </c>
      <c r="Q25" t="s">
        <v>2016</v>
      </c>
      <c r="R25" s="15">
        <f t="shared" si="2"/>
        <v>43510.25</v>
      </c>
      <c r="S25" s="12">
        <f t="shared" si="3"/>
        <v>43563.208333333328</v>
      </c>
    </row>
    <row r="26" spans="1:19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5">
        <f t="shared" si="0"/>
        <v>1.1283225108225108</v>
      </c>
      <c r="G26" t="s">
        <v>19</v>
      </c>
      <c r="H26" s="8">
        <f t="shared" si="1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t="b">
        <v>0</v>
      </c>
      <c r="O26" t="b">
        <v>0</v>
      </c>
      <c r="P26" t="s">
        <v>2011</v>
      </c>
      <c r="Q26" t="s">
        <v>2020</v>
      </c>
      <c r="R26" s="15">
        <f t="shared" si="2"/>
        <v>41811.208333333336</v>
      </c>
      <c r="S26" s="12">
        <f t="shared" si="3"/>
        <v>41813.208333333336</v>
      </c>
    </row>
    <row r="27" spans="1:19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5">
        <f t="shared" si="0"/>
        <v>2.1643636363636363</v>
      </c>
      <c r="G27" t="s">
        <v>19</v>
      </c>
      <c r="H27" s="8">
        <f t="shared" si="1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t="b">
        <v>0</v>
      </c>
      <c r="O27" t="b">
        <v>1</v>
      </c>
      <c r="P27" t="s">
        <v>2024</v>
      </c>
      <c r="Q27" t="s">
        <v>2025</v>
      </c>
      <c r="R27" s="15">
        <f t="shared" si="2"/>
        <v>40681.208333333336</v>
      </c>
      <c r="S27" s="12">
        <f t="shared" si="3"/>
        <v>40701.208333333336</v>
      </c>
    </row>
    <row r="28" spans="1:19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5">
        <f t="shared" si="0"/>
        <v>0.4819906976744186</v>
      </c>
      <c r="G28" t="s">
        <v>63</v>
      </c>
      <c r="H28" s="8">
        <f t="shared" si="1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t="b">
        <v>0</v>
      </c>
      <c r="O28" t="b">
        <v>0</v>
      </c>
      <c r="P28" t="s">
        <v>2013</v>
      </c>
      <c r="Q28" t="s">
        <v>2014</v>
      </c>
      <c r="R28" s="15">
        <f t="shared" si="2"/>
        <v>43312.208333333328</v>
      </c>
      <c r="S28" s="12">
        <f t="shared" si="3"/>
        <v>43339.208333333328</v>
      </c>
    </row>
    <row r="29" spans="1:19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 s="8">
        <f t="shared" si="1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t="b">
        <v>0</v>
      </c>
      <c r="O29" t="b">
        <v>0</v>
      </c>
      <c r="P29" t="s">
        <v>2009</v>
      </c>
      <c r="Q29" t="s">
        <v>2010</v>
      </c>
      <c r="R29" s="15">
        <f t="shared" si="2"/>
        <v>42280.208333333328</v>
      </c>
      <c r="S29" s="12">
        <f t="shared" si="3"/>
        <v>42288.208333333328</v>
      </c>
    </row>
    <row r="30" spans="1:19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5">
        <f t="shared" si="0"/>
        <v>1.0522553516819573</v>
      </c>
      <c r="G30" t="s">
        <v>19</v>
      </c>
      <c r="H30" s="8">
        <f t="shared" si="1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t="b">
        <v>0</v>
      </c>
      <c r="O30" t="b">
        <v>1</v>
      </c>
      <c r="P30" t="s">
        <v>2013</v>
      </c>
      <c r="Q30" t="s">
        <v>2014</v>
      </c>
      <c r="R30" s="15">
        <f t="shared" si="2"/>
        <v>40218.25</v>
      </c>
      <c r="S30" s="12">
        <f t="shared" si="3"/>
        <v>40241.25</v>
      </c>
    </row>
    <row r="31" spans="1:19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5">
        <f t="shared" si="0"/>
        <v>3.2889978213507627</v>
      </c>
      <c r="G31" t="s">
        <v>19</v>
      </c>
      <c r="H31" s="8">
        <f t="shared" si="1"/>
        <v>94.000622665006233</v>
      </c>
      <c r="I31">
        <v>1606</v>
      </c>
      <c r="J31" t="s">
        <v>86</v>
      </c>
      <c r="K31" t="s">
        <v>87</v>
      </c>
      <c r="L31">
        <v>1532062800</v>
      </c>
      <c r="M31">
        <v>1535518800</v>
      </c>
      <c r="N31" t="b">
        <v>0</v>
      </c>
      <c r="O31" t="b">
        <v>0</v>
      </c>
      <c r="P31" t="s">
        <v>2015</v>
      </c>
      <c r="Q31" t="s">
        <v>2026</v>
      </c>
      <c r="R31" s="15">
        <f t="shared" si="2"/>
        <v>43301.208333333328</v>
      </c>
      <c r="S31" s="12">
        <f t="shared" si="3"/>
        <v>43341.208333333328</v>
      </c>
    </row>
    <row r="32" spans="1:19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5">
        <f t="shared" si="0"/>
        <v>1.606111111111111</v>
      </c>
      <c r="G32" t="s">
        <v>19</v>
      </c>
      <c r="H32" s="8">
        <f t="shared" si="1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t="b">
        <v>0</v>
      </c>
      <c r="O32" t="b">
        <v>0</v>
      </c>
      <c r="P32" t="s">
        <v>2015</v>
      </c>
      <c r="Q32" t="s">
        <v>2023</v>
      </c>
      <c r="R32" s="15">
        <f t="shared" si="2"/>
        <v>43609.208333333328</v>
      </c>
      <c r="S32" s="12">
        <f t="shared" si="3"/>
        <v>43614.208333333328</v>
      </c>
    </row>
    <row r="33" spans="1:19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5">
        <f t="shared" si="0"/>
        <v>3.1</v>
      </c>
      <c r="G33" t="s">
        <v>19</v>
      </c>
      <c r="H33" s="8">
        <f t="shared" si="1"/>
        <v>48.008849557522126</v>
      </c>
      <c r="I33">
        <v>226</v>
      </c>
      <c r="J33" t="s">
        <v>36</v>
      </c>
      <c r="K33" t="s">
        <v>37</v>
      </c>
      <c r="L33">
        <v>1451973600</v>
      </c>
      <c r="M33">
        <v>1454392800</v>
      </c>
      <c r="N33" t="b">
        <v>0</v>
      </c>
      <c r="O33" t="b">
        <v>0</v>
      </c>
      <c r="P33" t="s">
        <v>2024</v>
      </c>
      <c r="Q33" t="s">
        <v>2025</v>
      </c>
      <c r="R33" s="15">
        <f t="shared" si="2"/>
        <v>42374.25</v>
      </c>
      <c r="S33" s="12">
        <f t="shared" si="3"/>
        <v>42402.25</v>
      </c>
    </row>
    <row r="34" spans="1:19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 s="8">
        <f t="shared" si="1"/>
        <v>38.004334633723452</v>
      </c>
      <c r="I34">
        <v>2307</v>
      </c>
      <c r="J34" t="s">
        <v>94</v>
      </c>
      <c r="K34" t="s">
        <v>95</v>
      </c>
      <c r="L34">
        <v>1515564000</v>
      </c>
      <c r="M34">
        <v>1517896800</v>
      </c>
      <c r="N34" t="b">
        <v>0</v>
      </c>
      <c r="O34" t="b">
        <v>0</v>
      </c>
      <c r="P34" t="s">
        <v>2015</v>
      </c>
      <c r="Q34" t="s">
        <v>2016</v>
      </c>
      <c r="R34" s="15">
        <f t="shared" si="2"/>
        <v>43110.25</v>
      </c>
      <c r="S34" s="12">
        <f t="shared" si="3"/>
        <v>43137.25</v>
      </c>
    </row>
    <row r="35" spans="1:19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5">
        <f t="shared" si="0"/>
        <v>3.7782071713147412</v>
      </c>
      <c r="G35" t="s">
        <v>19</v>
      </c>
      <c r="H35" s="8">
        <f t="shared" si="1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t="b">
        <v>0</v>
      </c>
      <c r="O35" t="b">
        <v>0</v>
      </c>
      <c r="P35" t="s">
        <v>2013</v>
      </c>
      <c r="Q35" t="s">
        <v>2014</v>
      </c>
      <c r="R35" s="15">
        <f t="shared" si="2"/>
        <v>41917.208333333336</v>
      </c>
      <c r="S35" s="12">
        <f t="shared" si="3"/>
        <v>41954.25</v>
      </c>
    </row>
    <row r="36" spans="1:19" ht="31.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5">
        <f t="shared" si="0"/>
        <v>1.5080645161290323</v>
      </c>
      <c r="G36" t="s">
        <v>19</v>
      </c>
      <c r="H36" s="8">
        <f t="shared" si="1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t="b">
        <v>0</v>
      </c>
      <c r="O36" t="b">
        <v>0</v>
      </c>
      <c r="P36" t="s">
        <v>2015</v>
      </c>
      <c r="Q36" t="s">
        <v>2016</v>
      </c>
      <c r="R36" s="15">
        <f t="shared" si="2"/>
        <v>42817.208333333328</v>
      </c>
      <c r="S36" s="12">
        <f t="shared" si="3"/>
        <v>42822.208333333328</v>
      </c>
    </row>
    <row r="37" spans="1:19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5">
        <f t="shared" si="0"/>
        <v>1.5030119521912351</v>
      </c>
      <c r="G37" t="s">
        <v>19</v>
      </c>
      <c r="H37" s="8">
        <f t="shared" si="1"/>
        <v>95.993893129770996</v>
      </c>
      <c r="I37">
        <v>1965</v>
      </c>
      <c r="J37" t="s">
        <v>32</v>
      </c>
      <c r="K37" t="s">
        <v>33</v>
      </c>
      <c r="L37">
        <v>1547877600</v>
      </c>
      <c r="M37">
        <v>1551506400</v>
      </c>
      <c r="N37" t="b">
        <v>0</v>
      </c>
      <c r="O37" t="b">
        <v>1</v>
      </c>
      <c r="P37" t="s">
        <v>2015</v>
      </c>
      <c r="Q37" t="s">
        <v>2018</v>
      </c>
      <c r="R37" s="15">
        <f t="shared" si="2"/>
        <v>43484.25</v>
      </c>
      <c r="S37" s="12">
        <f t="shared" si="3"/>
        <v>43526.25</v>
      </c>
    </row>
    <row r="38" spans="1:19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5">
        <f t="shared" si="0"/>
        <v>1.572857142857143</v>
      </c>
      <c r="G38" t="s">
        <v>19</v>
      </c>
      <c r="H38" s="8">
        <f t="shared" si="1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t="b">
        <v>0</v>
      </c>
      <c r="O38" t="b">
        <v>0</v>
      </c>
      <c r="P38" t="s">
        <v>2013</v>
      </c>
      <c r="Q38" t="s">
        <v>2014</v>
      </c>
      <c r="R38" s="15">
        <f t="shared" si="2"/>
        <v>40600.25</v>
      </c>
      <c r="S38" s="12">
        <f t="shared" si="3"/>
        <v>40625.208333333336</v>
      </c>
    </row>
    <row r="39" spans="1:19" ht="31.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5">
        <f t="shared" si="0"/>
        <v>1.3998765432098765</v>
      </c>
      <c r="G39" t="s">
        <v>19</v>
      </c>
      <c r="H39" s="8">
        <f t="shared" si="1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t="b">
        <v>0</v>
      </c>
      <c r="O39" t="b">
        <v>1</v>
      </c>
      <c r="P39" t="s">
        <v>2021</v>
      </c>
      <c r="Q39" t="s">
        <v>2027</v>
      </c>
      <c r="R39" s="15">
        <f t="shared" si="2"/>
        <v>43744.208333333328</v>
      </c>
      <c r="S39" s="12">
        <f t="shared" si="3"/>
        <v>43777.25</v>
      </c>
    </row>
    <row r="40" spans="1:19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5">
        <f t="shared" si="0"/>
        <v>3.2532258064516131</v>
      </c>
      <c r="G40" t="s">
        <v>19</v>
      </c>
      <c r="H40" s="8">
        <f t="shared" si="1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t="b">
        <v>0</v>
      </c>
      <c r="O40" t="b">
        <v>0</v>
      </c>
      <c r="P40" t="s">
        <v>2028</v>
      </c>
      <c r="Q40" t="s">
        <v>2029</v>
      </c>
      <c r="R40" s="15">
        <f t="shared" si="2"/>
        <v>40469.208333333336</v>
      </c>
      <c r="S40" s="12">
        <f t="shared" si="3"/>
        <v>40474.208333333336</v>
      </c>
    </row>
    <row r="41" spans="1:19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 s="8">
        <f t="shared" si="1"/>
        <v>57.125</v>
      </c>
      <c r="I41">
        <v>88</v>
      </c>
      <c r="J41" t="s">
        <v>32</v>
      </c>
      <c r="K41" t="s">
        <v>33</v>
      </c>
      <c r="L41">
        <v>1361772000</v>
      </c>
      <c r="M41">
        <v>1362978000</v>
      </c>
      <c r="N41" t="b">
        <v>0</v>
      </c>
      <c r="O41" t="b">
        <v>0</v>
      </c>
      <c r="P41" t="s">
        <v>2013</v>
      </c>
      <c r="Q41" t="s">
        <v>2014</v>
      </c>
      <c r="R41" s="15">
        <f t="shared" si="2"/>
        <v>41330.25</v>
      </c>
      <c r="S41" s="12">
        <f t="shared" si="3"/>
        <v>41344.208333333336</v>
      </c>
    </row>
    <row r="42" spans="1:19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5">
        <f t="shared" si="0"/>
        <v>1.6906818181818182</v>
      </c>
      <c r="G42" t="s">
        <v>19</v>
      </c>
      <c r="H42" s="8">
        <f t="shared" si="1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t="b">
        <v>0</v>
      </c>
      <c r="O42" t="b">
        <v>1</v>
      </c>
      <c r="P42" t="s">
        <v>2011</v>
      </c>
      <c r="Q42" t="s">
        <v>2020</v>
      </c>
      <c r="R42" s="15">
        <f t="shared" si="2"/>
        <v>40334.208333333336</v>
      </c>
      <c r="S42" s="12">
        <f t="shared" si="3"/>
        <v>40353.208333333336</v>
      </c>
    </row>
    <row r="43" spans="1:19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5">
        <f t="shared" si="0"/>
        <v>2.1292857142857144</v>
      </c>
      <c r="G43" t="s">
        <v>19</v>
      </c>
      <c r="H43" s="8">
        <f t="shared" si="1"/>
        <v>107.42342342342343</v>
      </c>
      <c r="I43">
        <v>111</v>
      </c>
      <c r="J43" t="s">
        <v>94</v>
      </c>
      <c r="K43" t="s">
        <v>95</v>
      </c>
      <c r="L43">
        <v>1346734800</v>
      </c>
      <c r="M43">
        <v>1348981200</v>
      </c>
      <c r="N43" t="b">
        <v>0</v>
      </c>
      <c r="O43" t="b">
        <v>1</v>
      </c>
      <c r="P43" t="s">
        <v>2009</v>
      </c>
      <c r="Q43" t="s">
        <v>2010</v>
      </c>
      <c r="R43" s="15">
        <f t="shared" si="2"/>
        <v>41156.208333333336</v>
      </c>
      <c r="S43" s="12">
        <f t="shared" si="3"/>
        <v>41182.208333333336</v>
      </c>
    </row>
    <row r="44" spans="1:19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5">
        <f t="shared" si="0"/>
        <v>4.4394444444444447</v>
      </c>
      <c r="G44" t="s">
        <v>19</v>
      </c>
      <c r="H44" s="8">
        <f t="shared" si="1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t="b">
        <v>0</v>
      </c>
      <c r="O44" t="b">
        <v>0</v>
      </c>
      <c r="P44" t="s">
        <v>2007</v>
      </c>
      <c r="Q44" t="s">
        <v>2008</v>
      </c>
      <c r="R44" s="15">
        <f t="shared" si="2"/>
        <v>40728.208333333336</v>
      </c>
      <c r="S44" s="12">
        <f t="shared" si="3"/>
        <v>40737.208333333336</v>
      </c>
    </row>
    <row r="45" spans="1:19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5">
        <f t="shared" si="0"/>
        <v>1.859390243902439</v>
      </c>
      <c r="G45" t="s">
        <v>19</v>
      </c>
      <c r="H45" s="8">
        <f t="shared" si="1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t="b">
        <v>0</v>
      </c>
      <c r="O45" t="b">
        <v>0</v>
      </c>
      <c r="P45" t="s">
        <v>2021</v>
      </c>
      <c r="Q45" t="s">
        <v>2030</v>
      </c>
      <c r="R45" s="15">
        <f t="shared" si="2"/>
        <v>41844.208333333336</v>
      </c>
      <c r="S45" s="12">
        <f t="shared" si="3"/>
        <v>41860.208333333336</v>
      </c>
    </row>
    <row r="46" spans="1:19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5">
        <f t="shared" si="0"/>
        <v>6.5881249999999998</v>
      </c>
      <c r="G46" t="s">
        <v>19</v>
      </c>
      <c r="H46" s="8">
        <f t="shared" si="1"/>
        <v>107.56122448979592</v>
      </c>
      <c r="I46">
        <v>98</v>
      </c>
      <c r="J46" t="s">
        <v>32</v>
      </c>
      <c r="K46" t="s">
        <v>33</v>
      </c>
      <c r="L46">
        <v>1552798800</v>
      </c>
      <c r="M46">
        <v>1552885200</v>
      </c>
      <c r="N46" t="b">
        <v>0</v>
      </c>
      <c r="O46" t="b">
        <v>0</v>
      </c>
      <c r="P46" t="s">
        <v>2021</v>
      </c>
      <c r="Q46" t="s">
        <v>2027</v>
      </c>
      <c r="R46" s="15">
        <f t="shared" si="2"/>
        <v>43541.208333333328</v>
      </c>
      <c r="S46" s="12">
        <f t="shared" si="3"/>
        <v>43542.208333333328</v>
      </c>
    </row>
    <row r="47" spans="1:19" ht="31.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 s="8">
        <f t="shared" si="1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t="b">
        <v>0</v>
      </c>
      <c r="O47" t="b">
        <v>1</v>
      </c>
      <c r="P47" t="s">
        <v>2013</v>
      </c>
      <c r="Q47" t="s">
        <v>2014</v>
      </c>
      <c r="R47" s="15">
        <f t="shared" si="2"/>
        <v>42676.208333333328</v>
      </c>
      <c r="S47" s="12">
        <f t="shared" si="3"/>
        <v>42691.25</v>
      </c>
    </row>
    <row r="48" spans="1:19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5">
        <f t="shared" si="0"/>
        <v>1.1478378378378378</v>
      </c>
      <c r="G48" t="s">
        <v>19</v>
      </c>
      <c r="H48" s="8">
        <f t="shared" si="1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t="b">
        <v>0</v>
      </c>
      <c r="O48" t="b">
        <v>0</v>
      </c>
      <c r="P48" t="s">
        <v>2009</v>
      </c>
      <c r="Q48" t="s">
        <v>2010</v>
      </c>
      <c r="R48" s="15">
        <f t="shared" si="2"/>
        <v>40367.208333333336</v>
      </c>
      <c r="S48" s="12">
        <f t="shared" si="3"/>
        <v>40390.208333333336</v>
      </c>
    </row>
    <row r="49" spans="1:19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5">
        <f t="shared" si="0"/>
        <v>4.7526666666666664</v>
      </c>
      <c r="G49" t="s">
        <v>19</v>
      </c>
      <c r="H49" s="8">
        <f t="shared" si="1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t="b">
        <v>0</v>
      </c>
      <c r="O49" t="b">
        <v>0</v>
      </c>
      <c r="P49" t="s">
        <v>2013</v>
      </c>
      <c r="Q49" t="s">
        <v>2014</v>
      </c>
      <c r="R49" s="15">
        <f t="shared" si="2"/>
        <v>41727.208333333336</v>
      </c>
      <c r="S49" s="12">
        <f t="shared" si="3"/>
        <v>41757.208333333336</v>
      </c>
    </row>
    <row r="50" spans="1:19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5">
        <f t="shared" si="0"/>
        <v>3.86972972972973</v>
      </c>
      <c r="G50" t="s">
        <v>19</v>
      </c>
      <c r="H50" s="8">
        <f t="shared" si="1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t="b">
        <v>0</v>
      </c>
      <c r="O50" t="b">
        <v>0</v>
      </c>
      <c r="P50" t="s">
        <v>2013</v>
      </c>
      <c r="Q50" t="s">
        <v>2014</v>
      </c>
      <c r="R50" s="15">
        <f t="shared" si="2"/>
        <v>42180.208333333328</v>
      </c>
      <c r="S50" s="12">
        <f t="shared" si="3"/>
        <v>42192.208333333328</v>
      </c>
    </row>
    <row r="51" spans="1:19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5">
        <f t="shared" si="0"/>
        <v>1.89625</v>
      </c>
      <c r="G51" t="s">
        <v>19</v>
      </c>
      <c r="H51" s="8">
        <f t="shared" si="1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t="b">
        <v>0</v>
      </c>
      <c r="O51" t="b">
        <v>0</v>
      </c>
      <c r="P51" t="s">
        <v>2009</v>
      </c>
      <c r="Q51" t="s">
        <v>2010</v>
      </c>
      <c r="R51" s="15">
        <f t="shared" si="2"/>
        <v>43758.208333333328</v>
      </c>
      <c r="S51" s="12">
        <f t="shared" si="3"/>
        <v>43803.25</v>
      </c>
    </row>
    <row r="52" spans="1:19" ht="31.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5">
        <f t="shared" si="0"/>
        <v>0.02</v>
      </c>
      <c r="G52" t="s">
        <v>14</v>
      </c>
      <c r="H52" s="8">
        <f t="shared" si="1"/>
        <v>2</v>
      </c>
      <c r="I52">
        <v>1</v>
      </c>
      <c r="J52" t="s">
        <v>94</v>
      </c>
      <c r="K52" t="s">
        <v>95</v>
      </c>
      <c r="L52">
        <v>1375333200</v>
      </c>
      <c r="M52">
        <v>1377752400</v>
      </c>
      <c r="N52" t="b">
        <v>0</v>
      </c>
      <c r="O52" t="b">
        <v>0</v>
      </c>
      <c r="P52" t="s">
        <v>2009</v>
      </c>
      <c r="Q52" t="s">
        <v>2031</v>
      </c>
      <c r="R52" s="15">
        <f t="shared" si="2"/>
        <v>41487.208333333336</v>
      </c>
      <c r="S52" s="12">
        <f t="shared" si="3"/>
        <v>41515.208333333336</v>
      </c>
    </row>
    <row r="53" spans="1:19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 s="8">
        <f t="shared" si="1"/>
        <v>99.006816632583508</v>
      </c>
      <c r="I53">
        <v>1467</v>
      </c>
      <c r="J53" t="s">
        <v>36</v>
      </c>
      <c r="K53" t="s">
        <v>37</v>
      </c>
      <c r="L53">
        <v>1332824400</v>
      </c>
      <c r="M53">
        <v>1334206800</v>
      </c>
      <c r="N53" t="b">
        <v>0</v>
      </c>
      <c r="O53" t="b">
        <v>1</v>
      </c>
      <c r="P53" t="s">
        <v>2011</v>
      </c>
      <c r="Q53" t="s">
        <v>2020</v>
      </c>
      <c r="R53" s="15">
        <f t="shared" si="2"/>
        <v>40995.208333333336</v>
      </c>
      <c r="S53" s="12">
        <f t="shared" si="3"/>
        <v>41011.208333333336</v>
      </c>
    </row>
    <row r="54" spans="1:19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 s="8">
        <f t="shared" si="1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t="b">
        <v>0</v>
      </c>
      <c r="O54" t="b">
        <v>0</v>
      </c>
      <c r="P54" t="s">
        <v>2013</v>
      </c>
      <c r="Q54" t="s">
        <v>2014</v>
      </c>
      <c r="R54" s="15">
        <f t="shared" si="2"/>
        <v>40436.208333333336</v>
      </c>
      <c r="S54" s="12">
        <f t="shared" si="3"/>
        <v>40440.208333333336</v>
      </c>
    </row>
    <row r="55" spans="1:19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5">
        <f t="shared" si="0"/>
        <v>1.4040909090909091</v>
      </c>
      <c r="G55" t="s">
        <v>19</v>
      </c>
      <c r="H55" s="8">
        <f t="shared" si="1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t="b">
        <v>0</v>
      </c>
      <c r="O55" t="b">
        <v>0</v>
      </c>
      <c r="P55" t="s">
        <v>2015</v>
      </c>
      <c r="Q55" t="s">
        <v>2018</v>
      </c>
      <c r="R55" s="15">
        <f t="shared" si="2"/>
        <v>41779.208333333336</v>
      </c>
      <c r="S55" s="12">
        <f t="shared" si="3"/>
        <v>41818.208333333336</v>
      </c>
    </row>
    <row r="56" spans="1:19" ht="31.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 s="8">
        <f t="shared" si="1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t="b">
        <v>0</v>
      </c>
      <c r="O56" t="b">
        <v>0</v>
      </c>
      <c r="P56" t="s">
        <v>2011</v>
      </c>
      <c r="Q56" t="s">
        <v>2020</v>
      </c>
      <c r="R56" s="15">
        <f t="shared" si="2"/>
        <v>43170.25</v>
      </c>
      <c r="S56" s="12">
        <f t="shared" si="3"/>
        <v>43176.208333333328</v>
      </c>
    </row>
    <row r="57" spans="1:19" ht="31.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5">
        <f t="shared" si="0"/>
        <v>1.7796969696969698</v>
      </c>
      <c r="G57" t="s">
        <v>19</v>
      </c>
      <c r="H57" s="8">
        <f t="shared" si="1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t="b">
        <v>0</v>
      </c>
      <c r="O57" t="b">
        <v>0</v>
      </c>
      <c r="P57" t="s">
        <v>2009</v>
      </c>
      <c r="Q57" t="s">
        <v>2032</v>
      </c>
      <c r="R57" s="15">
        <f t="shared" si="2"/>
        <v>43311.208333333328</v>
      </c>
      <c r="S57" s="12">
        <f t="shared" si="3"/>
        <v>43316.208333333328</v>
      </c>
    </row>
    <row r="58" spans="1:19" ht="31.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5">
        <f t="shared" si="0"/>
        <v>1.436625</v>
      </c>
      <c r="G58" t="s">
        <v>19</v>
      </c>
      <c r="H58" s="8">
        <f t="shared" si="1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t="b">
        <v>0</v>
      </c>
      <c r="O58" t="b">
        <v>0</v>
      </c>
      <c r="P58" t="s">
        <v>2011</v>
      </c>
      <c r="Q58" t="s">
        <v>2020</v>
      </c>
      <c r="R58" s="15">
        <f t="shared" si="2"/>
        <v>42014.25</v>
      </c>
      <c r="S58" s="12">
        <f t="shared" si="3"/>
        <v>42021.25</v>
      </c>
    </row>
    <row r="59" spans="1:19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5">
        <f t="shared" si="0"/>
        <v>2.1527586206896552</v>
      </c>
      <c r="G59" t="s">
        <v>19</v>
      </c>
      <c r="H59" s="8">
        <f t="shared" si="1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t="b">
        <v>0</v>
      </c>
      <c r="O59" t="b">
        <v>0</v>
      </c>
      <c r="P59" t="s">
        <v>2024</v>
      </c>
      <c r="Q59" t="s">
        <v>2025</v>
      </c>
      <c r="R59" s="15">
        <f t="shared" si="2"/>
        <v>42979.208333333328</v>
      </c>
      <c r="S59" s="12">
        <f t="shared" si="3"/>
        <v>42991.208333333328</v>
      </c>
    </row>
    <row r="60" spans="1:19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5">
        <f t="shared" si="0"/>
        <v>2.2711111111111113</v>
      </c>
      <c r="G60" t="s">
        <v>19</v>
      </c>
      <c r="H60" s="8">
        <f t="shared" si="1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t="b">
        <v>0</v>
      </c>
      <c r="O60" t="b">
        <v>0</v>
      </c>
      <c r="P60" t="s">
        <v>2013</v>
      </c>
      <c r="Q60" t="s">
        <v>2014</v>
      </c>
      <c r="R60" s="15">
        <f t="shared" si="2"/>
        <v>42268.208333333328</v>
      </c>
      <c r="S60" s="12">
        <f t="shared" si="3"/>
        <v>42281.208333333328</v>
      </c>
    </row>
    <row r="61" spans="1:19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5">
        <f t="shared" si="0"/>
        <v>2.7507142857142859</v>
      </c>
      <c r="G61" t="s">
        <v>19</v>
      </c>
      <c r="H61" s="8">
        <f t="shared" si="1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t="b">
        <v>0</v>
      </c>
      <c r="O61" t="b">
        <v>1</v>
      </c>
      <c r="P61" t="s">
        <v>2013</v>
      </c>
      <c r="Q61" t="s">
        <v>2014</v>
      </c>
      <c r="R61" s="15">
        <f t="shared" si="2"/>
        <v>42898.208333333328</v>
      </c>
      <c r="S61" s="12">
        <f t="shared" si="3"/>
        <v>42913.208333333328</v>
      </c>
    </row>
    <row r="62" spans="1:19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5">
        <f t="shared" si="0"/>
        <v>1.4437048832271762</v>
      </c>
      <c r="G62" t="s">
        <v>19</v>
      </c>
      <c r="H62" s="8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2013</v>
      </c>
      <c r="Q62" t="s">
        <v>2014</v>
      </c>
      <c r="R62" s="15">
        <f t="shared" si="2"/>
        <v>41107.208333333336</v>
      </c>
      <c r="S62" s="12">
        <f t="shared" si="3"/>
        <v>41110.208333333336</v>
      </c>
    </row>
    <row r="63" spans="1:19" ht="31.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 s="8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2013</v>
      </c>
      <c r="Q63" t="s">
        <v>2014</v>
      </c>
      <c r="R63" s="15">
        <f t="shared" si="2"/>
        <v>40595.25</v>
      </c>
      <c r="S63" s="12">
        <f t="shared" si="3"/>
        <v>40635.208333333336</v>
      </c>
    </row>
    <row r="64" spans="1:19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5">
        <f t="shared" si="0"/>
        <v>7.226</v>
      </c>
      <c r="G64" t="s">
        <v>19</v>
      </c>
      <c r="H64" s="8">
        <f t="shared" si="1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t="b">
        <v>0</v>
      </c>
      <c r="O64" t="b">
        <v>0</v>
      </c>
      <c r="P64" t="s">
        <v>2011</v>
      </c>
      <c r="Q64" t="s">
        <v>2012</v>
      </c>
      <c r="R64" s="15">
        <f t="shared" si="2"/>
        <v>42160.208333333328</v>
      </c>
      <c r="S64" s="12">
        <f t="shared" si="3"/>
        <v>42161.208333333328</v>
      </c>
    </row>
    <row r="65" spans="1:19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 s="8">
        <f t="shared" si="1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t="b">
        <v>0</v>
      </c>
      <c r="O65" t="b">
        <v>0</v>
      </c>
      <c r="P65" t="s">
        <v>2013</v>
      </c>
      <c r="Q65" t="s">
        <v>2014</v>
      </c>
      <c r="R65" s="15">
        <f t="shared" si="2"/>
        <v>42853.208333333328</v>
      </c>
      <c r="S65" s="12">
        <f t="shared" si="3"/>
        <v>42859.208333333328</v>
      </c>
    </row>
    <row r="66" spans="1:19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 s="8">
        <f t="shared" si="1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t="b">
        <v>0</v>
      </c>
      <c r="O66" t="b">
        <v>1</v>
      </c>
      <c r="P66" t="s">
        <v>2011</v>
      </c>
      <c r="Q66" t="s">
        <v>2012</v>
      </c>
      <c r="R66" s="15">
        <f t="shared" si="2"/>
        <v>43283.208333333328</v>
      </c>
      <c r="S66" s="12">
        <f t="shared" si="3"/>
        <v>43298.208333333328</v>
      </c>
    </row>
    <row r="67" spans="1:19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5">
        <f t="shared" ref="F67:F130" si="4">E67/D67</f>
        <v>2.3614754098360655</v>
      </c>
      <c r="G67" t="s">
        <v>19</v>
      </c>
      <c r="H67" s="8">
        <f t="shared" ref="H67:H130" si="5">E67/I67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t="b">
        <v>0</v>
      </c>
      <c r="O67" t="b">
        <v>0</v>
      </c>
      <c r="P67" t="s">
        <v>2013</v>
      </c>
      <c r="Q67" t="s">
        <v>2014</v>
      </c>
      <c r="R67" s="15">
        <f t="shared" ref="R67:R130" si="6">(((L67/60)/60)/24)+DATE(1970,1,1)</f>
        <v>40570.25</v>
      </c>
      <c r="S67" s="12">
        <f t="shared" ref="S67:S130" si="7">(((M67/60)/60)/24)+DATE(1970,1,1)</f>
        <v>40577.25</v>
      </c>
    </row>
    <row r="68" spans="1:19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 s="8">
        <f t="shared" si="5"/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t="b">
        <v>0</v>
      </c>
      <c r="O68" t="b">
        <v>1</v>
      </c>
      <c r="P68" t="s">
        <v>2013</v>
      </c>
      <c r="Q68" t="s">
        <v>2014</v>
      </c>
      <c r="R68" s="15">
        <f t="shared" si="6"/>
        <v>42102.208333333328</v>
      </c>
      <c r="S68" s="12">
        <f t="shared" si="7"/>
        <v>42107.208333333328</v>
      </c>
    </row>
    <row r="69" spans="1:19" ht="31.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5">
        <f t="shared" si="4"/>
        <v>1.6238567493112948</v>
      </c>
      <c r="G69" t="s">
        <v>19</v>
      </c>
      <c r="H69" s="8">
        <f t="shared" si="5"/>
        <v>29.001722017220171</v>
      </c>
      <c r="I69">
        <v>4065</v>
      </c>
      <c r="J69" t="s">
        <v>36</v>
      </c>
      <c r="K69" t="s">
        <v>37</v>
      </c>
      <c r="L69">
        <v>1264399200</v>
      </c>
      <c r="M69">
        <v>1264831200</v>
      </c>
      <c r="N69" t="b">
        <v>0</v>
      </c>
      <c r="O69" t="b">
        <v>1</v>
      </c>
      <c r="P69" t="s">
        <v>2011</v>
      </c>
      <c r="Q69" t="s">
        <v>2020</v>
      </c>
      <c r="R69" s="15">
        <f t="shared" si="6"/>
        <v>40203.25</v>
      </c>
      <c r="S69" s="12">
        <f t="shared" si="7"/>
        <v>40208.25</v>
      </c>
    </row>
    <row r="70" spans="1:19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5">
        <f t="shared" si="4"/>
        <v>2.5452631578947367</v>
      </c>
      <c r="G70" t="s">
        <v>19</v>
      </c>
      <c r="H70" s="8">
        <f t="shared" si="5"/>
        <v>58.975609756097562</v>
      </c>
      <c r="I70">
        <v>246</v>
      </c>
      <c r="J70" t="s">
        <v>94</v>
      </c>
      <c r="K70" t="s">
        <v>95</v>
      </c>
      <c r="L70">
        <v>1501131600</v>
      </c>
      <c r="M70">
        <v>1505192400</v>
      </c>
      <c r="N70" t="b">
        <v>0</v>
      </c>
      <c r="O70" t="b">
        <v>1</v>
      </c>
      <c r="P70" t="s">
        <v>2013</v>
      </c>
      <c r="Q70" t="s">
        <v>2014</v>
      </c>
      <c r="R70" s="15">
        <f t="shared" si="6"/>
        <v>42943.208333333328</v>
      </c>
      <c r="S70" s="12">
        <f t="shared" si="7"/>
        <v>42990.208333333328</v>
      </c>
    </row>
    <row r="71" spans="1:19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5">
        <f t="shared" si="4"/>
        <v>0.24063291139240506</v>
      </c>
      <c r="G71" t="s">
        <v>63</v>
      </c>
      <c r="H71" s="8">
        <f t="shared" si="5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t="b">
        <v>0</v>
      </c>
      <c r="O71" t="b">
        <v>0</v>
      </c>
      <c r="P71" t="s">
        <v>2013</v>
      </c>
      <c r="Q71" t="s">
        <v>2014</v>
      </c>
      <c r="R71" s="15">
        <f t="shared" si="6"/>
        <v>40531.25</v>
      </c>
      <c r="S71" s="12">
        <f t="shared" si="7"/>
        <v>40565.25</v>
      </c>
    </row>
    <row r="72" spans="1:19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5">
        <f t="shared" si="4"/>
        <v>1.2374140625000001</v>
      </c>
      <c r="G72" t="s">
        <v>19</v>
      </c>
      <c r="H72" s="8">
        <f t="shared" si="5"/>
        <v>63.995555555555555</v>
      </c>
      <c r="I72">
        <v>2475</v>
      </c>
      <c r="J72" t="s">
        <v>94</v>
      </c>
      <c r="K72" t="s">
        <v>95</v>
      </c>
      <c r="L72">
        <v>1288674000</v>
      </c>
      <c r="M72">
        <v>1292911200</v>
      </c>
      <c r="N72" t="b">
        <v>0</v>
      </c>
      <c r="O72" t="b">
        <v>1</v>
      </c>
      <c r="P72" t="s">
        <v>2013</v>
      </c>
      <c r="Q72" t="s">
        <v>2014</v>
      </c>
      <c r="R72" s="15">
        <f t="shared" si="6"/>
        <v>40484.208333333336</v>
      </c>
      <c r="S72" s="12">
        <f t="shared" si="7"/>
        <v>40533.25</v>
      </c>
    </row>
    <row r="73" spans="1:19" ht="31.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5">
        <f t="shared" si="4"/>
        <v>1.0806666666666667</v>
      </c>
      <c r="G73" t="s">
        <v>19</v>
      </c>
      <c r="H73" s="8">
        <f t="shared" si="5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t="b">
        <v>0</v>
      </c>
      <c r="O73" t="b">
        <v>0</v>
      </c>
      <c r="P73" t="s">
        <v>2013</v>
      </c>
      <c r="Q73" t="s">
        <v>2014</v>
      </c>
      <c r="R73" s="15">
        <f t="shared" si="6"/>
        <v>43799.25</v>
      </c>
      <c r="S73" s="12">
        <f t="shared" si="7"/>
        <v>43803.25</v>
      </c>
    </row>
    <row r="74" spans="1:19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5">
        <f t="shared" si="4"/>
        <v>6.7033333333333331</v>
      </c>
      <c r="G74" t="s">
        <v>19</v>
      </c>
      <c r="H74" s="8">
        <f t="shared" si="5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t="b">
        <v>0</v>
      </c>
      <c r="O74" t="b">
        <v>0</v>
      </c>
      <c r="P74" t="s">
        <v>2015</v>
      </c>
      <c r="Q74" t="s">
        <v>2023</v>
      </c>
      <c r="R74" s="15">
        <f t="shared" si="6"/>
        <v>42186.208333333328</v>
      </c>
      <c r="S74" s="12">
        <f t="shared" si="7"/>
        <v>42222.208333333328</v>
      </c>
    </row>
    <row r="75" spans="1:19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5">
        <f t="shared" si="4"/>
        <v>6.609285714285714</v>
      </c>
      <c r="G75" t="s">
        <v>19</v>
      </c>
      <c r="H75" s="8">
        <f t="shared" si="5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t="b">
        <v>0</v>
      </c>
      <c r="O75" t="b">
        <v>0</v>
      </c>
      <c r="P75" t="s">
        <v>2009</v>
      </c>
      <c r="Q75" t="s">
        <v>2032</v>
      </c>
      <c r="R75" s="15">
        <f t="shared" si="6"/>
        <v>42701.25</v>
      </c>
      <c r="S75" s="12">
        <f t="shared" si="7"/>
        <v>42704.25</v>
      </c>
    </row>
    <row r="76" spans="1:19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5">
        <f t="shared" si="4"/>
        <v>1.2246153846153847</v>
      </c>
      <c r="G76" t="s">
        <v>19</v>
      </c>
      <c r="H76" s="8">
        <f t="shared" si="5"/>
        <v>56.188235294117646</v>
      </c>
      <c r="I76">
        <v>85</v>
      </c>
      <c r="J76" t="s">
        <v>36</v>
      </c>
      <c r="K76" t="s">
        <v>37</v>
      </c>
      <c r="L76">
        <v>1459054800</v>
      </c>
      <c r="M76">
        <v>1459141200</v>
      </c>
      <c r="N76" t="b">
        <v>0</v>
      </c>
      <c r="O76" t="b">
        <v>0</v>
      </c>
      <c r="P76" t="s">
        <v>2009</v>
      </c>
      <c r="Q76" t="s">
        <v>2031</v>
      </c>
      <c r="R76" s="15">
        <f t="shared" si="6"/>
        <v>42456.208333333328</v>
      </c>
      <c r="S76" s="12">
        <f t="shared" si="7"/>
        <v>42457.208333333328</v>
      </c>
    </row>
    <row r="77" spans="1:19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5">
        <f t="shared" si="4"/>
        <v>1.5057731958762886</v>
      </c>
      <c r="G77" t="s">
        <v>19</v>
      </c>
      <c r="H77" s="8">
        <f t="shared" si="5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t="b">
        <v>0</v>
      </c>
      <c r="O77" t="b">
        <v>0</v>
      </c>
      <c r="P77" t="s">
        <v>2028</v>
      </c>
      <c r="Q77" t="s">
        <v>2029</v>
      </c>
      <c r="R77" s="15">
        <f t="shared" si="6"/>
        <v>43296.208333333328</v>
      </c>
      <c r="S77" s="12">
        <f t="shared" si="7"/>
        <v>43304.208333333328</v>
      </c>
    </row>
    <row r="78" spans="1:19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 s="8">
        <f t="shared" si="5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t="b">
        <v>1</v>
      </c>
      <c r="O78" t="b">
        <v>1</v>
      </c>
      <c r="P78" t="s">
        <v>2013</v>
      </c>
      <c r="Q78" t="s">
        <v>2014</v>
      </c>
      <c r="R78" s="15">
        <f t="shared" si="6"/>
        <v>42027.25</v>
      </c>
      <c r="S78" s="12">
        <f t="shared" si="7"/>
        <v>42076.208333333328</v>
      </c>
    </row>
    <row r="79" spans="1:19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 s="8">
        <f t="shared" si="5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t="b">
        <v>0</v>
      </c>
      <c r="O79" t="b">
        <v>1</v>
      </c>
      <c r="P79" t="s">
        <v>2015</v>
      </c>
      <c r="Q79" t="s">
        <v>2023</v>
      </c>
      <c r="R79" s="15">
        <f t="shared" si="6"/>
        <v>40448.208333333336</v>
      </c>
      <c r="S79" s="12">
        <f t="shared" si="7"/>
        <v>40462.208333333336</v>
      </c>
    </row>
    <row r="80" spans="1:19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5">
        <f t="shared" si="4"/>
        <v>3.008</v>
      </c>
      <c r="G80" t="s">
        <v>19</v>
      </c>
      <c r="H80" s="8">
        <f t="shared" si="5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t="b">
        <v>0</v>
      </c>
      <c r="O80" t="b">
        <v>0</v>
      </c>
      <c r="P80" t="s">
        <v>2021</v>
      </c>
      <c r="Q80" t="s">
        <v>2033</v>
      </c>
      <c r="R80" s="15">
        <f t="shared" si="6"/>
        <v>43206.208333333328</v>
      </c>
      <c r="S80" s="12">
        <f t="shared" si="7"/>
        <v>43207.208333333328</v>
      </c>
    </row>
    <row r="81" spans="1:19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 s="8">
        <f t="shared" si="5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t="b">
        <v>0</v>
      </c>
      <c r="O81" t="b">
        <v>0</v>
      </c>
      <c r="P81" t="s">
        <v>2013</v>
      </c>
      <c r="Q81" t="s">
        <v>2014</v>
      </c>
      <c r="R81" s="15">
        <f t="shared" si="6"/>
        <v>43267.208333333328</v>
      </c>
      <c r="S81" s="12">
        <f t="shared" si="7"/>
        <v>43272.208333333328</v>
      </c>
    </row>
    <row r="82" spans="1:19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5">
        <f t="shared" si="4"/>
        <v>6.374545454545455</v>
      </c>
      <c r="G82" t="s">
        <v>19</v>
      </c>
      <c r="H82" s="8">
        <f t="shared" si="5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t="b">
        <v>0</v>
      </c>
      <c r="O82" t="b">
        <v>0</v>
      </c>
      <c r="P82" t="s">
        <v>2024</v>
      </c>
      <c r="Q82" t="s">
        <v>2025</v>
      </c>
      <c r="R82" s="15">
        <f t="shared" si="6"/>
        <v>42976.208333333328</v>
      </c>
      <c r="S82" s="12">
        <f t="shared" si="7"/>
        <v>43006.208333333328</v>
      </c>
    </row>
    <row r="83" spans="1:19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5">
        <f t="shared" si="4"/>
        <v>2.253392857142857</v>
      </c>
      <c r="G83" t="s">
        <v>19</v>
      </c>
      <c r="H83" s="8">
        <f t="shared" si="5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t="b">
        <v>0</v>
      </c>
      <c r="O83" t="b">
        <v>0</v>
      </c>
      <c r="P83" t="s">
        <v>2009</v>
      </c>
      <c r="Q83" t="s">
        <v>2010</v>
      </c>
      <c r="R83" s="15">
        <f t="shared" si="6"/>
        <v>43062.25</v>
      </c>
      <c r="S83" s="12">
        <f t="shared" si="7"/>
        <v>43087.25</v>
      </c>
    </row>
    <row r="84" spans="1:19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5">
        <f t="shared" si="4"/>
        <v>14.973000000000001</v>
      </c>
      <c r="G84" t="s">
        <v>19</v>
      </c>
      <c r="H84" s="8">
        <f t="shared" si="5"/>
        <v>83.183333333333337</v>
      </c>
      <c r="I84">
        <v>180</v>
      </c>
      <c r="J84" t="s">
        <v>36</v>
      </c>
      <c r="K84" t="s">
        <v>37</v>
      </c>
      <c r="L84">
        <v>1547704800</v>
      </c>
      <c r="M84">
        <v>1548309600</v>
      </c>
      <c r="N84" t="b">
        <v>0</v>
      </c>
      <c r="O84" t="b">
        <v>1</v>
      </c>
      <c r="P84" t="s">
        <v>2024</v>
      </c>
      <c r="Q84" t="s">
        <v>2025</v>
      </c>
      <c r="R84" s="15">
        <f t="shared" si="6"/>
        <v>43482.25</v>
      </c>
      <c r="S84" s="12">
        <f t="shared" si="7"/>
        <v>43489.25</v>
      </c>
    </row>
    <row r="85" spans="1:19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 s="8">
        <f t="shared" si="5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t="b">
        <v>0</v>
      </c>
      <c r="O85" t="b">
        <v>0</v>
      </c>
      <c r="P85" t="s">
        <v>2009</v>
      </c>
      <c r="Q85" t="s">
        <v>2017</v>
      </c>
      <c r="R85" s="15">
        <f t="shared" si="6"/>
        <v>42579.208333333328</v>
      </c>
      <c r="S85" s="12">
        <f t="shared" si="7"/>
        <v>42601.208333333328</v>
      </c>
    </row>
    <row r="86" spans="1:19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5">
        <f t="shared" si="4"/>
        <v>1.3236942675159236</v>
      </c>
      <c r="G86" t="s">
        <v>19</v>
      </c>
      <c r="H86" s="8">
        <f t="shared" si="5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t="b">
        <v>0</v>
      </c>
      <c r="O86" t="b">
        <v>0</v>
      </c>
      <c r="P86" t="s">
        <v>2011</v>
      </c>
      <c r="Q86" t="s">
        <v>2020</v>
      </c>
      <c r="R86" s="15">
        <f t="shared" si="6"/>
        <v>41118.208333333336</v>
      </c>
      <c r="S86" s="12">
        <f t="shared" si="7"/>
        <v>41128.208333333336</v>
      </c>
    </row>
    <row r="87" spans="1:19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5">
        <f t="shared" si="4"/>
        <v>1.3122448979591836</v>
      </c>
      <c r="G87" t="s">
        <v>19</v>
      </c>
      <c r="H87" s="8">
        <f t="shared" si="5"/>
        <v>90.563380281690144</v>
      </c>
      <c r="I87">
        <v>71</v>
      </c>
      <c r="J87" t="s">
        <v>24</v>
      </c>
      <c r="K87" t="s">
        <v>25</v>
      </c>
      <c r="L87">
        <v>1315717200</v>
      </c>
      <c r="M87">
        <v>1316408400</v>
      </c>
      <c r="N87" t="b">
        <v>0</v>
      </c>
      <c r="O87" t="b">
        <v>0</v>
      </c>
      <c r="P87" t="s">
        <v>2009</v>
      </c>
      <c r="Q87" t="s">
        <v>2019</v>
      </c>
      <c r="R87" s="15">
        <f t="shared" si="6"/>
        <v>40797.208333333336</v>
      </c>
      <c r="S87" s="12">
        <f t="shared" si="7"/>
        <v>40805.208333333336</v>
      </c>
    </row>
    <row r="88" spans="1:19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5">
        <f t="shared" si="4"/>
        <v>1.6763513513513513</v>
      </c>
      <c r="G88" t="s">
        <v>19</v>
      </c>
      <c r="H88" s="8">
        <f t="shared" si="5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t="b">
        <v>1</v>
      </c>
      <c r="O88" t="b">
        <v>0</v>
      </c>
      <c r="P88" t="s">
        <v>2013</v>
      </c>
      <c r="Q88" t="s">
        <v>2014</v>
      </c>
      <c r="R88" s="15">
        <f t="shared" si="6"/>
        <v>42128.208333333328</v>
      </c>
      <c r="S88" s="12">
        <f t="shared" si="7"/>
        <v>42141.208333333328</v>
      </c>
    </row>
    <row r="89" spans="1:19" ht="31.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 s="8">
        <f t="shared" si="5"/>
        <v>83.022941970310384</v>
      </c>
      <c r="I89">
        <v>1482</v>
      </c>
      <c r="J89" t="s">
        <v>24</v>
      </c>
      <c r="K89" t="s">
        <v>25</v>
      </c>
      <c r="L89">
        <v>1299564000</v>
      </c>
      <c r="M89">
        <v>1300510800</v>
      </c>
      <c r="N89" t="b">
        <v>0</v>
      </c>
      <c r="O89" t="b">
        <v>1</v>
      </c>
      <c r="P89" t="s">
        <v>2009</v>
      </c>
      <c r="Q89" t="s">
        <v>2010</v>
      </c>
      <c r="R89" s="15">
        <f t="shared" si="6"/>
        <v>40610.25</v>
      </c>
      <c r="S89" s="12">
        <f t="shared" si="7"/>
        <v>40621.208333333336</v>
      </c>
    </row>
    <row r="90" spans="1:19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5">
        <f t="shared" si="4"/>
        <v>2.6074999999999999</v>
      </c>
      <c r="G90" t="s">
        <v>19</v>
      </c>
      <c r="H90" s="8">
        <f t="shared" si="5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t="b">
        <v>0</v>
      </c>
      <c r="O90" t="b">
        <v>0</v>
      </c>
      <c r="P90" t="s">
        <v>2021</v>
      </c>
      <c r="Q90" t="s">
        <v>2033</v>
      </c>
      <c r="R90" s="15">
        <f t="shared" si="6"/>
        <v>42110.208333333328</v>
      </c>
      <c r="S90" s="12">
        <f t="shared" si="7"/>
        <v>42132.208333333328</v>
      </c>
    </row>
    <row r="91" spans="1:19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5">
        <f t="shared" si="4"/>
        <v>2.5258823529411765</v>
      </c>
      <c r="G91" t="s">
        <v>19</v>
      </c>
      <c r="H91" s="8">
        <f t="shared" si="5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t="b">
        <v>0</v>
      </c>
      <c r="O91" t="b">
        <v>0</v>
      </c>
      <c r="P91" t="s">
        <v>2013</v>
      </c>
      <c r="Q91" t="s">
        <v>2014</v>
      </c>
      <c r="R91" s="15">
        <f t="shared" si="6"/>
        <v>40283.208333333336</v>
      </c>
      <c r="S91" s="12">
        <f t="shared" si="7"/>
        <v>40285.208333333336</v>
      </c>
    </row>
    <row r="92" spans="1:19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 s="8">
        <f t="shared" si="5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t="b">
        <v>0</v>
      </c>
      <c r="O92" t="b">
        <v>1</v>
      </c>
      <c r="P92" t="s">
        <v>2013</v>
      </c>
      <c r="Q92" t="s">
        <v>2014</v>
      </c>
      <c r="R92" s="15">
        <f t="shared" si="6"/>
        <v>42425.25</v>
      </c>
      <c r="S92" s="12">
        <f t="shared" si="7"/>
        <v>42425.25</v>
      </c>
    </row>
    <row r="93" spans="1:19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 s="8">
        <f t="shared" si="5"/>
        <v>109.99705449189985</v>
      </c>
      <c r="I93">
        <v>679</v>
      </c>
      <c r="J93" t="s">
        <v>94</v>
      </c>
      <c r="K93" t="s">
        <v>95</v>
      </c>
      <c r="L93">
        <v>1470459600</v>
      </c>
      <c r="M93">
        <v>1472878800</v>
      </c>
      <c r="N93" t="b">
        <v>0</v>
      </c>
      <c r="O93" t="b">
        <v>0</v>
      </c>
      <c r="P93" t="s">
        <v>2021</v>
      </c>
      <c r="Q93" t="s">
        <v>2033</v>
      </c>
      <c r="R93" s="15">
        <f t="shared" si="6"/>
        <v>42588.208333333328</v>
      </c>
      <c r="S93" s="12">
        <f t="shared" si="7"/>
        <v>42616.208333333328</v>
      </c>
    </row>
    <row r="94" spans="1:19" ht="31.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5">
        <f t="shared" si="4"/>
        <v>2.5887500000000001</v>
      </c>
      <c r="G94" t="s">
        <v>19</v>
      </c>
      <c r="H94" s="8">
        <f t="shared" si="5"/>
        <v>103.96586345381526</v>
      </c>
      <c r="I94">
        <v>498</v>
      </c>
      <c r="J94" t="s">
        <v>86</v>
      </c>
      <c r="K94" t="s">
        <v>87</v>
      </c>
      <c r="L94">
        <v>1277269200</v>
      </c>
      <c r="M94">
        <v>1277355600</v>
      </c>
      <c r="N94" t="b">
        <v>0</v>
      </c>
      <c r="O94" t="b">
        <v>1</v>
      </c>
      <c r="P94" t="s">
        <v>2024</v>
      </c>
      <c r="Q94" t="s">
        <v>2025</v>
      </c>
      <c r="R94" s="15">
        <f t="shared" si="6"/>
        <v>40352.208333333336</v>
      </c>
      <c r="S94" s="12">
        <f t="shared" si="7"/>
        <v>40353.208333333336</v>
      </c>
    </row>
    <row r="95" spans="1:19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5">
        <f t="shared" si="4"/>
        <v>0.60548713235294116</v>
      </c>
      <c r="G95" t="s">
        <v>63</v>
      </c>
      <c r="H95" s="8">
        <f t="shared" si="5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t="b">
        <v>0</v>
      </c>
      <c r="O95" t="b">
        <v>1</v>
      </c>
      <c r="P95" t="s">
        <v>2013</v>
      </c>
      <c r="Q95" t="s">
        <v>2014</v>
      </c>
      <c r="R95" s="15">
        <f t="shared" si="6"/>
        <v>41202.208333333336</v>
      </c>
      <c r="S95" s="12">
        <f t="shared" si="7"/>
        <v>41206.208333333336</v>
      </c>
    </row>
    <row r="96" spans="1:19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5">
        <f t="shared" si="4"/>
        <v>3.036896551724138</v>
      </c>
      <c r="G96" t="s">
        <v>19</v>
      </c>
      <c r="H96" s="8">
        <f t="shared" si="5"/>
        <v>48.927777777777777</v>
      </c>
      <c r="I96">
        <v>180</v>
      </c>
      <c r="J96" t="s">
        <v>36</v>
      </c>
      <c r="K96" t="s">
        <v>37</v>
      </c>
      <c r="L96">
        <v>1554613200</v>
      </c>
      <c r="M96">
        <v>1555563600</v>
      </c>
      <c r="N96" t="b">
        <v>0</v>
      </c>
      <c r="O96" t="b">
        <v>0</v>
      </c>
      <c r="P96" t="s">
        <v>2011</v>
      </c>
      <c r="Q96" t="s">
        <v>2012</v>
      </c>
      <c r="R96" s="15">
        <f t="shared" si="6"/>
        <v>43562.208333333328</v>
      </c>
      <c r="S96" s="12">
        <f t="shared" si="7"/>
        <v>43573.208333333328</v>
      </c>
    </row>
    <row r="97" spans="1:19" ht="31.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5">
        <f t="shared" si="4"/>
        <v>1.1299999999999999</v>
      </c>
      <c r="G97" t="s">
        <v>19</v>
      </c>
      <c r="H97" s="8">
        <f t="shared" si="5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t="b">
        <v>0</v>
      </c>
      <c r="O97" t="b">
        <v>0</v>
      </c>
      <c r="P97" t="s">
        <v>2015</v>
      </c>
      <c r="Q97" t="s">
        <v>2016</v>
      </c>
      <c r="R97" s="15">
        <f t="shared" si="6"/>
        <v>43752.208333333328</v>
      </c>
      <c r="S97" s="12">
        <f t="shared" si="7"/>
        <v>43759.208333333328</v>
      </c>
    </row>
    <row r="98" spans="1:19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5">
        <f t="shared" si="4"/>
        <v>2.1737876614060259</v>
      </c>
      <c r="G98" t="s">
        <v>19</v>
      </c>
      <c r="H98" s="8">
        <f t="shared" si="5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t="b">
        <v>0</v>
      </c>
      <c r="O98" t="b">
        <v>0</v>
      </c>
      <c r="P98" t="s">
        <v>2013</v>
      </c>
      <c r="Q98" t="s">
        <v>2014</v>
      </c>
      <c r="R98" s="15">
        <f t="shared" si="6"/>
        <v>40612.25</v>
      </c>
      <c r="S98" s="12">
        <f t="shared" si="7"/>
        <v>40625.208333333336</v>
      </c>
    </row>
    <row r="99" spans="1:19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5">
        <f t="shared" si="4"/>
        <v>9.2669230769230762</v>
      </c>
      <c r="G99" t="s">
        <v>19</v>
      </c>
      <c r="H99" s="8">
        <f t="shared" si="5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t="b">
        <v>0</v>
      </c>
      <c r="O99" t="b">
        <v>0</v>
      </c>
      <c r="P99" t="s">
        <v>2007</v>
      </c>
      <c r="Q99" t="s">
        <v>2008</v>
      </c>
      <c r="R99" s="15">
        <f t="shared" si="6"/>
        <v>42180.208333333328</v>
      </c>
      <c r="S99" s="12">
        <f t="shared" si="7"/>
        <v>42234.208333333328</v>
      </c>
    </row>
    <row r="100" spans="1:19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 s="8">
        <f t="shared" si="5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>
        <v>1438318800</v>
      </c>
      <c r="N100" t="b">
        <v>0</v>
      </c>
      <c r="O100" t="b">
        <v>0</v>
      </c>
      <c r="P100" t="s">
        <v>2024</v>
      </c>
      <c r="Q100" t="s">
        <v>2025</v>
      </c>
      <c r="R100" s="15">
        <f t="shared" si="6"/>
        <v>42212.208333333328</v>
      </c>
      <c r="S100" s="12">
        <f t="shared" si="7"/>
        <v>42216.208333333328</v>
      </c>
    </row>
    <row r="101" spans="1:19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5">
        <f t="shared" si="4"/>
        <v>1.9672368421052631</v>
      </c>
      <c r="G101" t="s">
        <v>19</v>
      </c>
      <c r="H101" s="8">
        <f t="shared" si="5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t="b">
        <v>0</v>
      </c>
      <c r="O101" t="b">
        <v>0</v>
      </c>
      <c r="P101" t="s">
        <v>2013</v>
      </c>
      <c r="Q101" t="s">
        <v>2014</v>
      </c>
      <c r="R101" s="15">
        <f t="shared" si="6"/>
        <v>41968.25</v>
      </c>
      <c r="S101" s="12">
        <f t="shared" si="7"/>
        <v>41997.25</v>
      </c>
    </row>
    <row r="102" spans="1:19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5">
        <f t="shared" si="4"/>
        <v>0.01</v>
      </c>
      <c r="G102" t="s">
        <v>14</v>
      </c>
      <c r="H102" s="8">
        <f t="shared" si="5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t="b">
        <v>0</v>
      </c>
      <c r="O102" t="b">
        <v>0</v>
      </c>
      <c r="P102" t="s">
        <v>2013</v>
      </c>
      <c r="Q102" t="s">
        <v>2014</v>
      </c>
      <c r="R102" s="15">
        <f t="shared" si="6"/>
        <v>40835.208333333336</v>
      </c>
      <c r="S102" s="12">
        <f t="shared" si="7"/>
        <v>40853.208333333336</v>
      </c>
    </row>
    <row r="103" spans="1:19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5">
        <f t="shared" si="4"/>
        <v>10.214444444444444</v>
      </c>
      <c r="G103" t="s">
        <v>19</v>
      </c>
      <c r="H103" s="8">
        <f t="shared" si="5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t="b">
        <v>0</v>
      </c>
      <c r="O103" t="b">
        <v>1</v>
      </c>
      <c r="P103" t="s">
        <v>2009</v>
      </c>
      <c r="Q103" t="s">
        <v>2017</v>
      </c>
      <c r="R103" s="15">
        <f t="shared" si="6"/>
        <v>42056.25</v>
      </c>
      <c r="S103" s="12">
        <f t="shared" si="7"/>
        <v>42063.25</v>
      </c>
    </row>
    <row r="104" spans="1:19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5">
        <f t="shared" si="4"/>
        <v>2.8167567567567566</v>
      </c>
      <c r="G104" t="s">
        <v>19</v>
      </c>
      <c r="H104" s="8">
        <f t="shared" si="5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t="b">
        <v>0</v>
      </c>
      <c r="O104" t="b">
        <v>1</v>
      </c>
      <c r="P104" t="s">
        <v>2011</v>
      </c>
      <c r="Q104" t="s">
        <v>2020</v>
      </c>
      <c r="R104" s="15">
        <f t="shared" si="6"/>
        <v>43234.208333333328</v>
      </c>
      <c r="S104" s="12">
        <f t="shared" si="7"/>
        <v>43241.208333333328</v>
      </c>
    </row>
    <row r="105" spans="1:19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 s="8">
        <f t="shared" si="5"/>
        <v>66.513513513513516</v>
      </c>
      <c r="I105">
        <v>37</v>
      </c>
      <c r="J105" t="s">
        <v>94</v>
      </c>
      <c r="K105" t="s">
        <v>95</v>
      </c>
      <c r="L105">
        <v>1287896400</v>
      </c>
      <c r="M105">
        <v>1288674000</v>
      </c>
      <c r="N105" t="b">
        <v>0</v>
      </c>
      <c r="O105" t="b">
        <v>0</v>
      </c>
      <c r="P105" t="s">
        <v>2009</v>
      </c>
      <c r="Q105" t="s">
        <v>2017</v>
      </c>
      <c r="R105" s="15">
        <f t="shared" si="6"/>
        <v>40475.208333333336</v>
      </c>
      <c r="S105" s="12">
        <f t="shared" si="7"/>
        <v>40484.208333333336</v>
      </c>
    </row>
    <row r="106" spans="1:19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5">
        <f t="shared" si="4"/>
        <v>1.4314010067114094</v>
      </c>
      <c r="G106" t="s">
        <v>19</v>
      </c>
      <c r="H106" s="8">
        <f t="shared" si="5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t="b">
        <v>0</v>
      </c>
      <c r="O106" t="b">
        <v>0</v>
      </c>
      <c r="P106" t="s">
        <v>2009</v>
      </c>
      <c r="Q106" t="s">
        <v>2019</v>
      </c>
      <c r="R106" s="15">
        <f t="shared" si="6"/>
        <v>42878.208333333328</v>
      </c>
      <c r="S106" s="12">
        <f t="shared" si="7"/>
        <v>42879.208333333328</v>
      </c>
    </row>
    <row r="107" spans="1:19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5">
        <f t="shared" si="4"/>
        <v>1.4454411764705883</v>
      </c>
      <c r="G107" t="s">
        <v>19</v>
      </c>
      <c r="H107" s="8">
        <f t="shared" si="5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t="b">
        <v>0</v>
      </c>
      <c r="O107" t="b">
        <v>0</v>
      </c>
      <c r="P107" t="s">
        <v>2011</v>
      </c>
      <c r="Q107" t="s">
        <v>2012</v>
      </c>
      <c r="R107" s="15">
        <f t="shared" si="6"/>
        <v>41366.208333333336</v>
      </c>
      <c r="S107" s="12">
        <f t="shared" si="7"/>
        <v>41384.208333333336</v>
      </c>
    </row>
    <row r="108" spans="1:19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5">
        <f t="shared" si="4"/>
        <v>3.5912820512820511</v>
      </c>
      <c r="G108" t="s">
        <v>19</v>
      </c>
      <c r="H108" s="8">
        <f t="shared" si="5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t="b">
        <v>0</v>
      </c>
      <c r="O108" t="b">
        <v>0</v>
      </c>
      <c r="P108" t="s">
        <v>2013</v>
      </c>
      <c r="Q108" t="s">
        <v>2014</v>
      </c>
      <c r="R108" s="15">
        <f t="shared" si="6"/>
        <v>43716.208333333328</v>
      </c>
      <c r="S108" s="12">
        <f t="shared" si="7"/>
        <v>43721.208333333328</v>
      </c>
    </row>
    <row r="109" spans="1:19" ht="31.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5">
        <f t="shared" si="4"/>
        <v>1.8648571428571428</v>
      </c>
      <c r="G109" t="s">
        <v>19</v>
      </c>
      <c r="H109" s="8">
        <f t="shared" si="5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t="b">
        <v>0</v>
      </c>
      <c r="O109" t="b">
        <v>1</v>
      </c>
      <c r="P109" t="s">
        <v>2013</v>
      </c>
      <c r="Q109" t="s">
        <v>2014</v>
      </c>
      <c r="R109" s="15">
        <f t="shared" si="6"/>
        <v>43213.208333333328</v>
      </c>
      <c r="S109" s="12">
        <f t="shared" si="7"/>
        <v>43230.208333333328</v>
      </c>
    </row>
    <row r="110" spans="1:19" ht="31.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5">
        <f t="shared" si="4"/>
        <v>5.9526666666666666</v>
      </c>
      <c r="G110" t="s">
        <v>19</v>
      </c>
      <c r="H110" s="8">
        <f t="shared" si="5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t="b">
        <v>0</v>
      </c>
      <c r="O110" t="b">
        <v>0</v>
      </c>
      <c r="P110" t="s">
        <v>2015</v>
      </c>
      <c r="Q110" t="s">
        <v>2016</v>
      </c>
      <c r="R110" s="15">
        <f t="shared" si="6"/>
        <v>41005.208333333336</v>
      </c>
      <c r="S110" s="12">
        <f t="shared" si="7"/>
        <v>41042.208333333336</v>
      </c>
    </row>
    <row r="111" spans="1:19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 s="8">
        <f t="shared" si="5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t="b">
        <v>0</v>
      </c>
      <c r="O111" t="b">
        <v>0</v>
      </c>
      <c r="P111" t="s">
        <v>2015</v>
      </c>
      <c r="Q111" t="s">
        <v>2034</v>
      </c>
      <c r="R111" s="15">
        <f t="shared" si="6"/>
        <v>41651.25</v>
      </c>
      <c r="S111" s="12">
        <f t="shared" si="7"/>
        <v>41653.25</v>
      </c>
    </row>
    <row r="112" spans="1:19" ht="31.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 s="8">
        <f t="shared" si="5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t="b">
        <v>0</v>
      </c>
      <c r="O112" t="b">
        <v>0</v>
      </c>
      <c r="P112" t="s">
        <v>2007</v>
      </c>
      <c r="Q112" t="s">
        <v>2008</v>
      </c>
      <c r="R112" s="15">
        <f t="shared" si="6"/>
        <v>43354.208333333328</v>
      </c>
      <c r="S112" s="12">
        <f t="shared" si="7"/>
        <v>43373.208333333328</v>
      </c>
    </row>
    <row r="113" spans="1:19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5">
        <f t="shared" si="4"/>
        <v>1.1995602605863191</v>
      </c>
      <c r="G113" t="s">
        <v>19</v>
      </c>
      <c r="H113" s="8">
        <f t="shared" si="5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t="b">
        <v>0</v>
      </c>
      <c r="O113" t="b">
        <v>0</v>
      </c>
      <c r="P113" t="s">
        <v>2021</v>
      </c>
      <c r="Q113" t="s">
        <v>2030</v>
      </c>
      <c r="R113" s="15">
        <f t="shared" si="6"/>
        <v>41174.208333333336</v>
      </c>
      <c r="S113" s="12">
        <f t="shared" si="7"/>
        <v>41180.208333333336</v>
      </c>
    </row>
    <row r="114" spans="1:19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5">
        <f t="shared" si="4"/>
        <v>2.6882978723404256</v>
      </c>
      <c r="G114" t="s">
        <v>19</v>
      </c>
      <c r="H114" s="8">
        <f t="shared" si="5"/>
        <v>35</v>
      </c>
      <c r="I114">
        <v>361</v>
      </c>
      <c r="J114" t="s">
        <v>24</v>
      </c>
      <c r="K114" t="s">
        <v>25</v>
      </c>
      <c r="L114">
        <v>1408856400</v>
      </c>
      <c r="M114">
        <v>1410152400</v>
      </c>
      <c r="N114" t="b">
        <v>0</v>
      </c>
      <c r="O114" t="b">
        <v>0</v>
      </c>
      <c r="P114" t="s">
        <v>2011</v>
      </c>
      <c r="Q114" t="s">
        <v>2012</v>
      </c>
      <c r="R114" s="15">
        <f t="shared" si="6"/>
        <v>41875.208333333336</v>
      </c>
      <c r="S114" s="12">
        <f t="shared" si="7"/>
        <v>41890.208333333336</v>
      </c>
    </row>
    <row r="115" spans="1:19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5">
        <f t="shared" si="4"/>
        <v>3.7687878787878786</v>
      </c>
      <c r="G115" t="s">
        <v>19</v>
      </c>
      <c r="H115" s="8">
        <f t="shared" si="5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t="b">
        <v>0</v>
      </c>
      <c r="O115" t="b">
        <v>0</v>
      </c>
      <c r="P115" t="s">
        <v>2007</v>
      </c>
      <c r="Q115" t="s">
        <v>2008</v>
      </c>
      <c r="R115" s="15">
        <f t="shared" si="6"/>
        <v>42990.208333333328</v>
      </c>
      <c r="S115" s="12">
        <f t="shared" si="7"/>
        <v>42997.208333333328</v>
      </c>
    </row>
    <row r="116" spans="1:19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5">
        <f t="shared" si="4"/>
        <v>7.2715789473684209</v>
      </c>
      <c r="G116" t="s">
        <v>19</v>
      </c>
      <c r="H116" s="8">
        <f t="shared" si="5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t="b">
        <v>0</v>
      </c>
      <c r="O116" t="b">
        <v>1</v>
      </c>
      <c r="P116" t="s">
        <v>2011</v>
      </c>
      <c r="Q116" t="s">
        <v>2020</v>
      </c>
      <c r="R116" s="15">
        <f t="shared" si="6"/>
        <v>43564.208333333328</v>
      </c>
      <c r="S116" s="12">
        <f t="shared" si="7"/>
        <v>43565.208333333328</v>
      </c>
    </row>
    <row r="117" spans="1:19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 s="8">
        <f t="shared" si="5"/>
        <v>44.001815980629537</v>
      </c>
      <c r="I117">
        <v>3304</v>
      </c>
      <c r="J117" t="s">
        <v>94</v>
      </c>
      <c r="K117" t="s">
        <v>95</v>
      </c>
      <c r="L117">
        <v>1510898400</v>
      </c>
      <c r="M117">
        <v>1513922400</v>
      </c>
      <c r="N117" t="b">
        <v>0</v>
      </c>
      <c r="O117" t="b">
        <v>0</v>
      </c>
      <c r="P117" t="s">
        <v>2021</v>
      </c>
      <c r="Q117" t="s">
        <v>2027</v>
      </c>
      <c r="R117" s="15">
        <f t="shared" si="6"/>
        <v>43056.25</v>
      </c>
      <c r="S117" s="12">
        <f t="shared" si="7"/>
        <v>43091.25</v>
      </c>
    </row>
    <row r="118" spans="1:19" ht="31.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5">
        <f t="shared" si="4"/>
        <v>0.88</v>
      </c>
      <c r="G118" t="s">
        <v>14</v>
      </c>
      <c r="H118" s="8">
        <f t="shared" si="5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t="b">
        <v>0</v>
      </c>
      <c r="O118" t="b">
        <v>0</v>
      </c>
      <c r="P118" t="s">
        <v>2013</v>
      </c>
      <c r="Q118" t="s">
        <v>2014</v>
      </c>
      <c r="R118" s="15">
        <f t="shared" si="6"/>
        <v>42265.208333333328</v>
      </c>
      <c r="S118" s="12">
        <f t="shared" si="7"/>
        <v>42266.208333333328</v>
      </c>
    </row>
    <row r="119" spans="1:19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5">
        <f t="shared" si="4"/>
        <v>1.7393877551020409</v>
      </c>
      <c r="G119" t="s">
        <v>19</v>
      </c>
      <c r="H119" s="8">
        <f t="shared" si="5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t="b">
        <v>0</v>
      </c>
      <c r="O119" t="b">
        <v>0</v>
      </c>
      <c r="P119" t="s">
        <v>2015</v>
      </c>
      <c r="Q119" t="s">
        <v>2034</v>
      </c>
      <c r="R119" s="15">
        <f t="shared" si="6"/>
        <v>40808.208333333336</v>
      </c>
      <c r="S119" s="12">
        <f t="shared" si="7"/>
        <v>40814.208333333336</v>
      </c>
    </row>
    <row r="120" spans="1:19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5">
        <f t="shared" si="4"/>
        <v>1.1761111111111111</v>
      </c>
      <c r="G120" t="s">
        <v>19</v>
      </c>
      <c r="H120" s="8">
        <f t="shared" si="5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t="b">
        <v>0</v>
      </c>
      <c r="O120" t="b">
        <v>0</v>
      </c>
      <c r="P120" t="s">
        <v>2028</v>
      </c>
      <c r="Q120" t="s">
        <v>2029</v>
      </c>
      <c r="R120" s="15">
        <f t="shared" si="6"/>
        <v>41665.25</v>
      </c>
      <c r="S120" s="12">
        <f t="shared" si="7"/>
        <v>41671.25</v>
      </c>
    </row>
    <row r="121" spans="1:19" ht="31.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5">
        <f t="shared" si="4"/>
        <v>2.1496</v>
      </c>
      <c r="G121" t="s">
        <v>19</v>
      </c>
      <c r="H121" s="8">
        <f t="shared" si="5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t="b">
        <v>0</v>
      </c>
      <c r="O121" t="b">
        <v>1</v>
      </c>
      <c r="P121" t="s">
        <v>2015</v>
      </c>
      <c r="Q121" t="s">
        <v>2016</v>
      </c>
      <c r="R121" s="15">
        <f t="shared" si="6"/>
        <v>41806.208333333336</v>
      </c>
      <c r="S121" s="12">
        <f t="shared" si="7"/>
        <v>41823.208333333336</v>
      </c>
    </row>
    <row r="122" spans="1:19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5">
        <f t="shared" si="4"/>
        <v>1.4949667110519307</v>
      </c>
      <c r="G122" t="s">
        <v>19</v>
      </c>
      <c r="H122" s="8">
        <f t="shared" si="5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t="b">
        <v>0</v>
      </c>
      <c r="O122" t="b">
        <v>1</v>
      </c>
      <c r="P122" t="s">
        <v>2024</v>
      </c>
      <c r="Q122" t="s">
        <v>2035</v>
      </c>
      <c r="R122" s="15">
        <f t="shared" si="6"/>
        <v>42111.208333333328</v>
      </c>
      <c r="S122" s="12">
        <f t="shared" si="7"/>
        <v>42115.208333333328</v>
      </c>
    </row>
    <row r="123" spans="1:19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5">
        <f t="shared" si="4"/>
        <v>2.1933995584988963</v>
      </c>
      <c r="G123" t="s">
        <v>19</v>
      </c>
      <c r="H123" s="8">
        <f t="shared" si="5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t="b">
        <v>0</v>
      </c>
      <c r="O123" t="b">
        <v>0</v>
      </c>
      <c r="P123" t="s">
        <v>2024</v>
      </c>
      <c r="Q123" t="s">
        <v>2025</v>
      </c>
      <c r="R123" s="15">
        <f t="shared" si="6"/>
        <v>41917.208333333336</v>
      </c>
      <c r="S123" s="12">
        <f t="shared" si="7"/>
        <v>41930.208333333336</v>
      </c>
    </row>
    <row r="124" spans="1:19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 s="8">
        <f t="shared" si="5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t="b">
        <v>0</v>
      </c>
      <c r="O124" t="b">
        <v>0</v>
      </c>
      <c r="P124" t="s">
        <v>2021</v>
      </c>
      <c r="Q124" t="s">
        <v>2027</v>
      </c>
      <c r="R124" s="15">
        <f t="shared" si="6"/>
        <v>41970.25</v>
      </c>
      <c r="S124" s="12">
        <f t="shared" si="7"/>
        <v>41997.25</v>
      </c>
    </row>
    <row r="125" spans="1:19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 s="8">
        <f t="shared" si="5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2013</v>
      </c>
      <c r="Q125" t="s">
        <v>2014</v>
      </c>
      <c r="R125" s="15">
        <f t="shared" si="6"/>
        <v>42332.25</v>
      </c>
      <c r="S125" s="12">
        <f t="shared" si="7"/>
        <v>42335.25</v>
      </c>
    </row>
    <row r="126" spans="1:19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5">
        <f t="shared" si="4"/>
        <v>3.6776923076923076</v>
      </c>
      <c r="G126" t="s">
        <v>19</v>
      </c>
      <c r="H126" s="8">
        <f t="shared" si="5"/>
        <v>101.72340425531915</v>
      </c>
      <c r="I126">
        <v>94</v>
      </c>
      <c r="J126" t="s">
        <v>94</v>
      </c>
      <c r="K126" t="s">
        <v>95</v>
      </c>
      <c r="L126">
        <v>1557723600</v>
      </c>
      <c r="M126">
        <v>1562302800</v>
      </c>
      <c r="N126" t="b">
        <v>0</v>
      </c>
      <c r="O126" t="b">
        <v>0</v>
      </c>
      <c r="P126" t="s">
        <v>2028</v>
      </c>
      <c r="Q126" t="s">
        <v>2029</v>
      </c>
      <c r="R126" s="15">
        <f t="shared" si="6"/>
        <v>43598.208333333328</v>
      </c>
      <c r="S126" s="12">
        <f t="shared" si="7"/>
        <v>43651.208333333328</v>
      </c>
    </row>
    <row r="127" spans="1:19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5">
        <f t="shared" si="4"/>
        <v>1.5990566037735849</v>
      </c>
      <c r="G127" t="s">
        <v>19</v>
      </c>
      <c r="H127" s="8">
        <f t="shared" si="5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t="b">
        <v>0</v>
      </c>
      <c r="O127" t="b">
        <v>0</v>
      </c>
      <c r="P127" t="s">
        <v>2013</v>
      </c>
      <c r="Q127" t="s">
        <v>2014</v>
      </c>
      <c r="R127" s="15">
        <f t="shared" si="6"/>
        <v>43362.208333333328</v>
      </c>
      <c r="S127" s="12">
        <f t="shared" si="7"/>
        <v>43366.208333333328</v>
      </c>
    </row>
    <row r="128" spans="1:19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 s="8">
        <f t="shared" si="5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t="b">
        <v>0</v>
      </c>
      <c r="O128" t="b">
        <v>1</v>
      </c>
      <c r="P128" t="s">
        <v>2013</v>
      </c>
      <c r="Q128" t="s">
        <v>2014</v>
      </c>
      <c r="R128" s="15">
        <f t="shared" si="6"/>
        <v>42596.208333333328</v>
      </c>
      <c r="S128" s="12">
        <f t="shared" si="7"/>
        <v>42624.208333333328</v>
      </c>
    </row>
    <row r="129" spans="1:19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 s="8">
        <f t="shared" si="5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2013</v>
      </c>
      <c r="Q129" t="s">
        <v>2014</v>
      </c>
      <c r="R129" s="15">
        <f t="shared" si="6"/>
        <v>40310.208333333336</v>
      </c>
      <c r="S129" s="12">
        <f t="shared" si="7"/>
        <v>40313.208333333336</v>
      </c>
    </row>
    <row r="130" spans="1:19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5">
        <f t="shared" si="4"/>
        <v>0.60334277620396604</v>
      </c>
      <c r="G130" t="s">
        <v>63</v>
      </c>
      <c r="H130" s="8">
        <f t="shared" si="5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t="b">
        <v>0</v>
      </c>
      <c r="O130" t="b">
        <v>0</v>
      </c>
      <c r="P130" t="s">
        <v>2009</v>
      </c>
      <c r="Q130" t="s">
        <v>2010</v>
      </c>
      <c r="R130" s="15">
        <f t="shared" si="6"/>
        <v>40417.208333333336</v>
      </c>
      <c r="S130" s="12">
        <f t="shared" si="7"/>
        <v>40430.208333333336</v>
      </c>
    </row>
    <row r="131" spans="1:19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63</v>
      </c>
      <c r="H131" s="8">
        <f t="shared" ref="H131:H194" si="9">E131/I131</f>
        <v>86.472727272727269</v>
      </c>
      <c r="I131">
        <v>55</v>
      </c>
      <c r="J131" t="s">
        <v>24</v>
      </c>
      <c r="K131" t="s">
        <v>25</v>
      </c>
      <c r="L131">
        <v>1422943200</v>
      </c>
      <c r="M131">
        <v>1425103200</v>
      </c>
      <c r="N131" t="b">
        <v>0</v>
      </c>
      <c r="O131" t="b">
        <v>0</v>
      </c>
      <c r="P131" t="s">
        <v>2007</v>
      </c>
      <c r="Q131" t="s">
        <v>2008</v>
      </c>
      <c r="R131" s="15">
        <f t="shared" ref="R131:R194" si="10">(((L131/60)/60)/24)+DATE(1970,1,1)</f>
        <v>42038.25</v>
      </c>
      <c r="S131" s="12">
        <f t="shared" ref="S131:S194" si="11">(((M131/60)/60)/24)+DATE(1970,1,1)</f>
        <v>42063.25</v>
      </c>
    </row>
    <row r="132" spans="1:19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5">
        <f t="shared" si="8"/>
        <v>1.5546875</v>
      </c>
      <c r="G132" t="s">
        <v>19</v>
      </c>
      <c r="H132" s="8">
        <f t="shared" si="9"/>
        <v>28.001876172607879</v>
      </c>
      <c r="I132">
        <v>533</v>
      </c>
      <c r="J132" t="s">
        <v>32</v>
      </c>
      <c r="K132" t="s">
        <v>33</v>
      </c>
      <c r="L132">
        <v>1319605200</v>
      </c>
      <c r="M132">
        <v>1320991200</v>
      </c>
      <c r="N132" t="b">
        <v>0</v>
      </c>
      <c r="O132" t="b">
        <v>0</v>
      </c>
      <c r="P132" t="s">
        <v>2015</v>
      </c>
      <c r="Q132" t="s">
        <v>2018</v>
      </c>
      <c r="R132" s="15">
        <f t="shared" si="10"/>
        <v>40842.208333333336</v>
      </c>
      <c r="S132" s="12">
        <f t="shared" si="11"/>
        <v>40858.25</v>
      </c>
    </row>
    <row r="133" spans="1:19" ht="31.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5">
        <f t="shared" si="8"/>
        <v>1.0085974499089254</v>
      </c>
      <c r="G133" t="s">
        <v>19</v>
      </c>
      <c r="H133" s="8">
        <f t="shared" si="9"/>
        <v>67.996725337699544</v>
      </c>
      <c r="I133">
        <v>2443</v>
      </c>
      <c r="J133" t="s">
        <v>36</v>
      </c>
      <c r="K133" t="s">
        <v>37</v>
      </c>
      <c r="L133">
        <v>1385704800</v>
      </c>
      <c r="M133">
        <v>1386828000</v>
      </c>
      <c r="N133" t="b">
        <v>0</v>
      </c>
      <c r="O133" t="b">
        <v>0</v>
      </c>
      <c r="P133" t="s">
        <v>2011</v>
      </c>
      <c r="Q133" t="s">
        <v>2012</v>
      </c>
      <c r="R133" s="15">
        <f t="shared" si="10"/>
        <v>41607.25</v>
      </c>
      <c r="S133" s="12">
        <f t="shared" si="11"/>
        <v>41620.25</v>
      </c>
    </row>
    <row r="134" spans="1:19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5">
        <f t="shared" si="8"/>
        <v>1.1618181818181819</v>
      </c>
      <c r="G134" t="s">
        <v>19</v>
      </c>
      <c r="H134" s="8">
        <f t="shared" si="9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t="b">
        <v>0</v>
      </c>
      <c r="O134" t="b">
        <v>1</v>
      </c>
      <c r="P134" t="s">
        <v>2013</v>
      </c>
      <c r="Q134" t="s">
        <v>2014</v>
      </c>
      <c r="R134" s="15">
        <f t="shared" si="10"/>
        <v>43112.25</v>
      </c>
      <c r="S134" s="12">
        <f t="shared" si="11"/>
        <v>43128.25</v>
      </c>
    </row>
    <row r="135" spans="1:19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5">
        <f t="shared" si="8"/>
        <v>3.1077777777777778</v>
      </c>
      <c r="G135" t="s">
        <v>19</v>
      </c>
      <c r="H135" s="8">
        <f t="shared" si="9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t="b">
        <v>0</v>
      </c>
      <c r="O135" t="b">
        <v>0</v>
      </c>
      <c r="P135" t="s">
        <v>2009</v>
      </c>
      <c r="Q135" t="s">
        <v>2036</v>
      </c>
      <c r="R135" s="15">
        <f t="shared" si="10"/>
        <v>40767.208333333336</v>
      </c>
      <c r="S135" s="12">
        <f t="shared" si="11"/>
        <v>40789.208333333336</v>
      </c>
    </row>
    <row r="136" spans="1:19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 s="8">
        <f t="shared" si="9"/>
        <v>94.987234042553197</v>
      </c>
      <c r="I136">
        <v>940</v>
      </c>
      <c r="J136" t="s">
        <v>86</v>
      </c>
      <c r="K136" t="s">
        <v>87</v>
      </c>
      <c r="L136">
        <v>1308459600</v>
      </c>
      <c r="M136">
        <v>1312693200</v>
      </c>
      <c r="N136" t="b">
        <v>0</v>
      </c>
      <c r="O136" t="b">
        <v>1</v>
      </c>
      <c r="P136" t="s">
        <v>2015</v>
      </c>
      <c r="Q136" t="s">
        <v>2016</v>
      </c>
      <c r="R136" s="15">
        <f t="shared" si="10"/>
        <v>40713.208333333336</v>
      </c>
      <c r="S136" s="12">
        <f t="shared" si="11"/>
        <v>40762.208333333336</v>
      </c>
    </row>
    <row r="137" spans="1:19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 s="8">
        <f t="shared" si="9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t="b">
        <v>0</v>
      </c>
      <c r="O137" t="b">
        <v>1</v>
      </c>
      <c r="P137" t="s">
        <v>2013</v>
      </c>
      <c r="Q137" t="s">
        <v>2014</v>
      </c>
      <c r="R137" s="15">
        <f t="shared" si="10"/>
        <v>41340.25</v>
      </c>
      <c r="S137" s="12">
        <f t="shared" si="11"/>
        <v>41345.208333333336</v>
      </c>
    </row>
    <row r="138" spans="1:19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5">
        <f t="shared" si="8"/>
        <v>3.2862318840579711E-2</v>
      </c>
      <c r="G138" t="s">
        <v>63</v>
      </c>
      <c r="H138" s="8">
        <f t="shared" si="9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t="b">
        <v>0</v>
      </c>
      <c r="O138" t="b">
        <v>1</v>
      </c>
      <c r="P138" t="s">
        <v>2015</v>
      </c>
      <c r="Q138" t="s">
        <v>2018</v>
      </c>
      <c r="R138" s="15">
        <f t="shared" si="10"/>
        <v>41797.208333333336</v>
      </c>
      <c r="S138" s="12">
        <f t="shared" si="11"/>
        <v>41809.208333333336</v>
      </c>
    </row>
    <row r="139" spans="1:19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5">
        <f t="shared" si="8"/>
        <v>2.617777777777778</v>
      </c>
      <c r="G139" t="s">
        <v>19</v>
      </c>
      <c r="H139" s="8">
        <f t="shared" si="9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t="b">
        <v>0</v>
      </c>
      <c r="O139" t="b">
        <v>0</v>
      </c>
      <c r="P139" t="s">
        <v>2021</v>
      </c>
      <c r="Q139" t="s">
        <v>2022</v>
      </c>
      <c r="R139" s="15">
        <f t="shared" si="10"/>
        <v>40457.208333333336</v>
      </c>
      <c r="S139" s="12">
        <f t="shared" si="11"/>
        <v>40463.208333333336</v>
      </c>
    </row>
    <row r="140" spans="1:19" ht="31.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5">
        <f t="shared" si="8"/>
        <v>0.96</v>
      </c>
      <c r="G140" t="s">
        <v>14</v>
      </c>
      <c r="H140" s="8">
        <f t="shared" si="9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t="b">
        <v>0</v>
      </c>
      <c r="O140" t="b">
        <v>0</v>
      </c>
      <c r="P140" t="s">
        <v>2024</v>
      </c>
      <c r="Q140" t="s">
        <v>2035</v>
      </c>
      <c r="R140" s="15">
        <f t="shared" si="10"/>
        <v>41180.208333333336</v>
      </c>
      <c r="S140" s="12">
        <f t="shared" si="11"/>
        <v>41186.208333333336</v>
      </c>
    </row>
    <row r="141" spans="1:19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 s="8">
        <f t="shared" si="9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t="b">
        <v>0</v>
      </c>
      <c r="O141" t="b">
        <v>1</v>
      </c>
      <c r="P141" t="s">
        <v>2011</v>
      </c>
      <c r="Q141" t="s">
        <v>2020</v>
      </c>
      <c r="R141" s="15">
        <f t="shared" si="10"/>
        <v>42115.208333333328</v>
      </c>
      <c r="S141" s="12">
        <f t="shared" si="11"/>
        <v>42131.208333333328</v>
      </c>
    </row>
    <row r="142" spans="1:19" ht="31.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5">
        <f t="shared" si="8"/>
        <v>2.2316363636363636</v>
      </c>
      <c r="G142" t="s">
        <v>19</v>
      </c>
      <c r="H142" s="8">
        <f t="shared" si="9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t="b">
        <v>0</v>
      </c>
      <c r="O142" t="b">
        <v>0</v>
      </c>
      <c r="P142" t="s">
        <v>2015</v>
      </c>
      <c r="Q142" t="s">
        <v>2016</v>
      </c>
      <c r="R142" s="15">
        <f t="shared" si="10"/>
        <v>43156.25</v>
      </c>
      <c r="S142" s="12">
        <f t="shared" si="11"/>
        <v>43161.25</v>
      </c>
    </row>
    <row r="143" spans="1:19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5">
        <f t="shared" si="8"/>
        <v>1.0159097978227061</v>
      </c>
      <c r="G143" t="s">
        <v>19</v>
      </c>
      <c r="H143" s="8">
        <f t="shared" si="9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t="b">
        <v>0</v>
      </c>
      <c r="O143" t="b">
        <v>0</v>
      </c>
      <c r="P143" t="s">
        <v>2011</v>
      </c>
      <c r="Q143" t="s">
        <v>2012</v>
      </c>
      <c r="R143" s="15">
        <f t="shared" si="10"/>
        <v>42167.208333333328</v>
      </c>
      <c r="S143" s="12">
        <f t="shared" si="11"/>
        <v>42173.208333333328</v>
      </c>
    </row>
    <row r="144" spans="1:19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5">
        <f t="shared" si="8"/>
        <v>2.3003999999999998</v>
      </c>
      <c r="G144" t="s">
        <v>19</v>
      </c>
      <c r="H144" s="8">
        <f t="shared" si="9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t="b">
        <v>0</v>
      </c>
      <c r="O144" t="b">
        <v>0</v>
      </c>
      <c r="P144" t="s">
        <v>2011</v>
      </c>
      <c r="Q144" t="s">
        <v>2012</v>
      </c>
      <c r="R144" s="15">
        <f t="shared" si="10"/>
        <v>41005.208333333336</v>
      </c>
      <c r="S144" s="12">
        <f t="shared" si="11"/>
        <v>41046.208333333336</v>
      </c>
    </row>
    <row r="145" spans="1:19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5">
        <f t="shared" si="8"/>
        <v>1.355925925925926</v>
      </c>
      <c r="G145" t="s">
        <v>19</v>
      </c>
      <c r="H145" s="8">
        <f t="shared" si="9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t="b">
        <v>0</v>
      </c>
      <c r="O145" t="b">
        <v>0</v>
      </c>
      <c r="P145" t="s">
        <v>2009</v>
      </c>
      <c r="Q145" t="s">
        <v>2019</v>
      </c>
      <c r="R145" s="15">
        <f t="shared" si="10"/>
        <v>40357.208333333336</v>
      </c>
      <c r="S145" s="12">
        <f t="shared" si="11"/>
        <v>40377.208333333336</v>
      </c>
    </row>
    <row r="146" spans="1:19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5">
        <f t="shared" si="8"/>
        <v>1.2909999999999999</v>
      </c>
      <c r="G146" t="s">
        <v>19</v>
      </c>
      <c r="H146" s="8">
        <f t="shared" si="9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t="b">
        <v>0</v>
      </c>
      <c r="O146" t="b">
        <v>0</v>
      </c>
      <c r="P146" t="s">
        <v>2013</v>
      </c>
      <c r="Q146" t="s">
        <v>2014</v>
      </c>
      <c r="R146" s="15">
        <f t="shared" si="10"/>
        <v>43633.208333333328</v>
      </c>
      <c r="S146" s="12">
        <f t="shared" si="11"/>
        <v>43641.208333333328</v>
      </c>
    </row>
    <row r="147" spans="1:19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5">
        <f t="shared" si="8"/>
        <v>2.3651200000000001</v>
      </c>
      <c r="G147" t="s">
        <v>19</v>
      </c>
      <c r="H147" s="8">
        <f t="shared" si="9"/>
        <v>76.989583333333329</v>
      </c>
      <c r="I147">
        <v>768</v>
      </c>
      <c r="J147" t="s">
        <v>86</v>
      </c>
      <c r="K147" t="s">
        <v>87</v>
      </c>
      <c r="L147">
        <v>1410066000</v>
      </c>
      <c r="M147">
        <v>1410498000</v>
      </c>
      <c r="N147" t="b">
        <v>0</v>
      </c>
      <c r="O147" t="b">
        <v>0</v>
      </c>
      <c r="P147" t="s">
        <v>2011</v>
      </c>
      <c r="Q147" t="s">
        <v>2020</v>
      </c>
      <c r="R147" s="15">
        <f t="shared" si="10"/>
        <v>41889.208333333336</v>
      </c>
      <c r="S147" s="12">
        <f t="shared" si="11"/>
        <v>41894.208333333336</v>
      </c>
    </row>
    <row r="148" spans="1:19" ht="31.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5">
        <f t="shared" si="8"/>
        <v>0.17249999999999999</v>
      </c>
      <c r="G148" t="s">
        <v>63</v>
      </c>
      <c r="H148" s="8">
        <f t="shared" si="9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t="b">
        <v>0</v>
      </c>
      <c r="O148" t="b">
        <v>0</v>
      </c>
      <c r="P148" t="s">
        <v>2013</v>
      </c>
      <c r="Q148" t="s">
        <v>2014</v>
      </c>
      <c r="R148" s="15">
        <f t="shared" si="10"/>
        <v>40855.25</v>
      </c>
      <c r="S148" s="12">
        <f t="shared" si="11"/>
        <v>40875.25</v>
      </c>
    </row>
    <row r="149" spans="1:19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5">
        <f t="shared" si="8"/>
        <v>1.1249397590361445</v>
      </c>
      <c r="G149" t="s">
        <v>19</v>
      </c>
      <c r="H149" s="8">
        <f t="shared" si="9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t="b">
        <v>0</v>
      </c>
      <c r="O149" t="b">
        <v>1</v>
      </c>
      <c r="P149" t="s">
        <v>2013</v>
      </c>
      <c r="Q149" t="s">
        <v>2014</v>
      </c>
      <c r="R149" s="15">
        <f t="shared" si="10"/>
        <v>42534.208333333328</v>
      </c>
      <c r="S149" s="12">
        <f t="shared" si="11"/>
        <v>42540.208333333328</v>
      </c>
    </row>
    <row r="150" spans="1:19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5">
        <f t="shared" si="8"/>
        <v>1.2102150537634409</v>
      </c>
      <c r="G150" t="s">
        <v>19</v>
      </c>
      <c r="H150" s="8">
        <f t="shared" si="9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t="b">
        <v>0</v>
      </c>
      <c r="O150" t="b">
        <v>0</v>
      </c>
      <c r="P150" t="s">
        <v>2011</v>
      </c>
      <c r="Q150" t="s">
        <v>2020</v>
      </c>
      <c r="R150" s="15">
        <f t="shared" si="10"/>
        <v>42941.208333333328</v>
      </c>
      <c r="S150" s="12">
        <f t="shared" si="11"/>
        <v>42950.208333333328</v>
      </c>
    </row>
    <row r="151" spans="1:19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5">
        <f t="shared" si="8"/>
        <v>2.1987096774193549</v>
      </c>
      <c r="G151" t="s">
        <v>19</v>
      </c>
      <c r="H151" s="8">
        <f t="shared" si="9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t="b">
        <v>0</v>
      </c>
      <c r="O151" t="b">
        <v>0</v>
      </c>
      <c r="P151" t="s">
        <v>2009</v>
      </c>
      <c r="Q151" t="s">
        <v>2019</v>
      </c>
      <c r="R151" s="15">
        <f t="shared" si="10"/>
        <v>41275.25</v>
      </c>
      <c r="S151" s="12">
        <f t="shared" si="11"/>
        <v>41327.25</v>
      </c>
    </row>
    <row r="152" spans="1:19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5">
        <f t="shared" si="8"/>
        <v>0.01</v>
      </c>
      <c r="G152" t="s">
        <v>14</v>
      </c>
      <c r="H152" s="8">
        <f t="shared" si="9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t="b">
        <v>0</v>
      </c>
      <c r="O152" t="b">
        <v>0</v>
      </c>
      <c r="P152" t="s">
        <v>2009</v>
      </c>
      <c r="Q152" t="s">
        <v>2010</v>
      </c>
      <c r="R152" s="15">
        <f t="shared" si="10"/>
        <v>43450.25</v>
      </c>
      <c r="S152" s="12">
        <f t="shared" si="11"/>
        <v>43451.25</v>
      </c>
    </row>
    <row r="153" spans="1:19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 s="8">
        <f t="shared" si="9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t="b">
        <v>0</v>
      </c>
      <c r="O153" t="b">
        <v>0</v>
      </c>
      <c r="P153" t="s">
        <v>2009</v>
      </c>
      <c r="Q153" t="s">
        <v>2017</v>
      </c>
      <c r="R153" s="15">
        <f t="shared" si="10"/>
        <v>41799.208333333336</v>
      </c>
      <c r="S153" s="12">
        <f t="shared" si="11"/>
        <v>41850.208333333336</v>
      </c>
    </row>
    <row r="154" spans="1:19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5">
        <f t="shared" si="8"/>
        <v>4.2306746987951804</v>
      </c>
      <c r="G154" t="s">
        <v>19</v>
      </c>
      <c r="H154" s="8">
        <f t="shared" si="9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t="b">
        <v>0</v>
      </c>
      <c r="O154" t="b">
        <v>0</v>
      </c>
      <c r="P154" t="s">
        <v>2009</v>
      </c>
      <c r="Q154" t="s">
        <v>2019</v>
      </c>
      <c r="R154" s="15">
        <f t="shared" si="10"/>
        <v>42783.25</v>
      </c>
      <c r="S154" s="12">
        <f t="shared" si="11"/>
        <v>42790.25</v>
      </c>
    </row>
    <row r="155" spans="1:19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 s="8">
        <f t="shared" si="9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t="b">
        <v>0</v>
      </c>
      <c r="O155" t="b">
        <v>0</v>
      </c>
      <c r="P155" t="s">
        <v>2013</v>
      </c>
      <c r="Q155" t="s">
        <v>2014</v>
      </c>
      <c r="R155" s="15">
        <f t="shared" si="10"/>
        <v>41201.208333333336</v>
      </c>
      <c r="S155" s="12">
        <f t="shared" si="11"/>
        <v>41207.208333333336</v>
      </c>
    </row>
    <row r="156" spans="1:19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 s="8">
        <f t="shared" si="9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t="b">
        <v>0</v>
      </c>
      <c r="O156" t="b">
        <v>1</v>
      </c>
      <c r="P156" t="s">
        <v>2009</v>
      </c>
      <c r="Q156" t="s">
        <v>2019</v>
      </c>
      <c r="R156" s="15">
        <f t="shared" si="10"/>
        <v>42502.208333333328</v>
      </c>
      <c r="S156" s="12">
        <f t="shared" si="11"/>
        <v>42525.208333333328</v>
      </c>
    </row>
    <row r="157" spans="1:19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 s="8">
        <f t="shared" si="9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t="b">
        <v>0</v>
      </c>
      <c r="O157" t="b">
        <v>0</v>
      </c>
      <c r="P157" t="s">
        <v>2013</v>
      </c>
      <c r="Q157" t="s">
        <v>2014</v>
      </c>
      <c r="R157" s="15">
        <f t="shared" si="10"/>
        <v>40262.208333333336</v>
      </c>
      <c r="S157" s="12">
        <f t="shared" si="11"/>
        <v>40277.208333333336</v>
      </c>
    </row>
    <row r="158" spans="1:19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5">
        <f t="shared" si="8"/>
        <v>0.73939560439560437</v>
      </c>
      <c r="G158" t="s">
        <v>63</v>
      </c>
      <c r="H158" s="8">
        <f t="shared" si="9"/>
        <v>71.013192612137203</v>
      </c>
      <c r="I158">
        <v>379</v>
      </c>
      <c r="J158" t="s">
        <v>24</v>
      </c>
      <c r="K158" t="s">
        <v>25</v>
      </c>
      <c r="L158">
        <v>1570251600</v>
      </c>
      <c r="M158">
        <v>1572325200</v>
      </c>
      <c r="N158" t="b">
        <v>0</v>
      </c>
      <c r="O158" t="b">
        <v>0</v>
      </c>
      <c r="P158" t="s">
        <v>2009</v>
      </c>
      <c r="Q158" t="s">
        <v>2010</v>
      </c>
      <c r="R158" s="15">
        <f t="shared" si="10"/>
        <v>43743.208333333328</v>
      </c>
      <c r="S158" s="12">
        <f t="shared" si="11"/>
        <v>43767.208333333328</v>
      </c>
    </row>
    <row r="159" spans="1:19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 s="8">
        <f t="shared" si="9"/>
        <v>73.733333333333334</v>
      </c>
      <c r="I159">
        <v>30</v>
      </c>
      <c r="J159" t="s">
        <v>24</v>
      </c>
      <c r="K159" t="s">
        <v>25</v>
      </c>
      <c r="L159">
        <v>1388383200</v>
      </c>
      <c r="M159">
        <v>1389420000</v>
      </c>
      <c r="N159" t="b">
        <v>0</v>
      </c>
      <c r="O159" t="b">
        <v>0</v>
      </c>
      <c r="P159" t="s">
        <v>2028</v>
      </c>
      <c r="Q159" t="s">
        <v>2029</v>
      </c>
      <c r="R159" s="15">
        <f t="shared" si="10"/>
        <v>41638.25</v>
      </c>
      <c r="S159" s="12">
        <f t="shared" si="11"/>
        <v>41650.25</v>
      </c>
    </row>
    <row r="160" spans="1:19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5">
        <f t="shared" si="8"/>
        <v>2.2095238095238097</v>
      </c>
      <c r="G160" t="s">
        <v>19</v>
      </c>
      <c r="H160" s="8">
        <f t="shared" si="9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t="b">
        <v>0</v>
      </c>
      <c r="O160" t="b">
        <v>0</v>
      </c>
      <c r="P160" t="s">
        <v>2009</v>
      </c>
      <c r="Q160" t="s">
        <v>2010</v>
      </c>
      <c r="R160" s="15">
        <f t="shared" si="10"/>
        <v>42346.25</v>
      </c>
      <c r="S160" s="12">
        <f t="shared" si="11"/>
        <v>42347.25</v>
      </c>
    </row>
    <row r="161" spans="1:19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5">
        <f t="shared" si="8"/>
        <v>1.0001150627615063</v>
      </c>
      <c r="G161" t="s">
        <v>19</v>
      </c>
      <c r="H161" s="8">
        <f t="shared" si="9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t="b">
        <v>0</v>
      </c>
      <c r="O161" t="b">
        <v>1</v>
      </c>
      <c r="P161" t="s">
        <v>2013</v>
      </c>
      <c r="Q161" t="s">
        <v>2014</v>
      </c>
      <c r="R161" s="15">
        <f t="shared" si="10"/>
        <v>43551.208333333328</v>
      </c>
      <c r="S161" s="12">
        <f t="shared" si="11"/>
        <v>43569.208333333328</v>
      </c>
    </row>
    <row r="162" spans="1:19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5">
        <f t="shared" si="8"/>
        <v>1.6231249999999999</v>
      </c>
      <c r="G162" t="s">
        <v>19</v>
      </c>
      <c r="H162" s="8">
        <f t="shared" si="9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t="b">
        <v>0</v>
      </c>
      <c r="O162" t="b">
        <v>0</v>
      </c>
      <c r="P162" t="s">
        <v>2011</v>
      </c>
      <c r="Q162" t="s">
        <v>2020</v>
      </c>
      <c r="R162" s="15">
        <f t="shared" si="10"/>
        <v>43582.208333333328</v>
      </c>
      <c r="S162" s="12">
        <f t="shared" si="11"/>
        <v>43598.208333333328</v>
      </c>
    </row>
    <row r="163" spans="1:19" ht="31.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 s="8">
        <f t="shared" si="9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t="b">
        <v>0</v>
      </c>
      <c r="O163" t="b">
        <v>1</v>
      </c>
      <c r="P163" t="s">
        <v>2011</v>
      </c>
      <c r="Q163" t="s">
        <v>2012</v>
      </c>
      <c r="R163" s="15">
        <f t="shared" si="10"/>
        <v>42270.208333333328</v>
      </c>
      <c r="S163" s="12">
        <f t="shared" si="11"/>
        <v>42276.208333333328</v>
      </c>
    </row>
    <row r="164" spans="1:19" ht="31.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5">
        <f t="shared" si="8"/>
        <v>1.4973770491803278</v>
      </c>
      <c r="G164" t="s">
        <v>19</v>
      </c>
      <c r="H164" s="8">
        <f t="shared" si="9"/>
        <v>58.178343949044589</v>
      </c>
      <c r="I164">
        <v>157</v>
      </c>
      <c r="J164" t="s">
        <v>86</v>
      </c>
      <c r="K164" t="s">
        <v>87</v>
      </c>
      <c r="L164">
        <v>1544248800</v>
      </c>
      <c r="M164">
        <v>1546840800</v>
      </c>
      <c r="N164" t="b">
        <v>0</v>
      </c>
      <c r="O164" t="b">
        <v>0</v>
      </c>
      <c r="P164" t="s">
        <v>2009</v>
      </c>
      <c r="Q164" t="s">
        <v>2010</v>
      </c>
      <c r="R164" s="15">
        <f t="shared" si="10"/>
        <v>43442.25</v>
      </c>
      <c r="S164" s="12">
        <f t="shared" si="11"/>
        <v>43472.25</v>
      </c>
    </row>
    <row r="165" spans="1:19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5">
        <f t="shared" si="8"/>
        <v>2.5325714285714285</v>
      </c>
      <c r="G165" t="s">
        <v>19</v>
      </c>
      <c r="H165" s="8">
        <f t="shared" si="9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t="b">
        <v>0</v>
      </c>
      <c r="O165" t="b">
        <v>1</v>
      </c>
      <c r="P165" t="s">
        <v>2028</v>
      </c>
      <c r="Q165" t="s">
        <v>2029</v>
      </c>
      <c r="R165" s="15">
        <f t="shared" si="10"/>
        <v>43028.208333333328</v>
      </c>
      <c r="S165" s="12">
        <f t="shared" si="11"/>
        <v>43077.25</v>
      </c>
    </row>
    <row r="166" spans="1:19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5">
        <f t="shared" si="8"/>
        <v>1.0016943521594683</v>
      </c>
      <c r="G166" t="s">
        <v>19</v>
      </c>
      <c r="H166" s="8">
        <f t="shared" si="9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t="b">
        <v>0</v>
      </c>
      <c r="O166" t="b">
        <v>0</v>
      </c>
      <c r="P166" t="s">
        <v>2013</v>
      </c>
      <c r="Q166" t="s">
        <v>2014</v>
      </c>
      <c r="R166" s="15">
        <f t="shared" si="10"/>
        <v>43016.208333333328</v>
      </c>
      <c r="S166" s="12">
        <f t="shared" si="11"/>
        <v>43017.208333333328</v>
      </c>
    </row>
    <row r="167" spans="1:19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5">
        <f t="shared" si="8"/>
        <v>1.2199004424778761</v>
      </c>
      <c r="G167" t="s">
        <v>19</v>
      </c>
      <c r="H167" s="8">
        <f t="shared" si="9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t="b">
        <v>0</v>
      </c>
      <c r="O167" t="b">
        <v>0</v>
      </c>
      <c r="P167" t="s">
        <v>2011</v>
      </c>
      <c r="Q167" t="s">
        <v>2012</v>
      </c>
      <c r="R167" s="15">
        <f t="shared" si="10"/>
        <v>42948.208333333328</v>
      </c>
      <c r="S167" s="12">
        <f t="shared" si="11"/>
        <v>42980.208333333328</v>
      </c>
    </row>
    <row r="168" spans="1:19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5">
        <f t="shared" si="8"/>
        <v>1.3713265306122449</v>
      </c>
      <c r="G168" t="s">
        <v>19</v>
      </c>
      <c r="H168" s="8">
        <f t="shared" si="9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t="b">
        <v>0</v>
      </c>
      <c r="O168" t="b">
        <v>0</v>
      </c>
      <c r="P168" t="s">
        <v>2028</v>
      </c>
      <c r="Q168" t="s">
        <v>2029</v>
      </c>
      <c r="R168" s="15">
        <f t="shared" si="10"/>
        <v>40534.25</v>
      </c>
      <c r="S168" s="12">
        <f t="shared" si="11"/>
        <v>40538.25</v>
      </c>
    </row>
    <row r="169" spans="1:19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5">
        <f t="shared" si="8"/>
        <v>4.155384615384615</v>
      </c>
      <c r="G169" t="s">
        <v>19</v>
      </c>
      <c r="H169" s="8">
        <f t="shared" si="9"/>
        <v>74</v>
      </c>
      <c r="I169">
        <v>146</v>
      </c>
      <c r="J169" t="s">
        <v>24</v>
      </c>
      <c r="K169" t="s">
        <v>25</v>
      </c>
      <c r="L169">
        <v>1370840400</v>
      </c>
      <c r="M169">
        <v>1371704400</v>
      </c>
      <c r="N169" t="b">
        <v>0</v>
      </c>
      <c r="O169" t="b">
        <v>0</v>
      </c>
      <c r="P169" t="s">
        <v>2013</v>
      </c>
      <c r="Q169" t="s">
        <v>2014</v>
      </c>
      <c r="R169" s="15">
        <f t="shared" si="10"/>
        <v>41435.208333333336</v>
      </c>
      <c r="S169" s="12">
        <f t="shared" si="11"/>
        <v>41445.208333333336</v>
      </c>
    </row>
    <row r="170" spans="1:19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 s="8">
        <f t="shared" si="9"/>
        <v>41.996858638743454</v>
      </c>
      <c r="I170">
        <v>955</v>
      </c>
      <c r="J170" t="s">
        <v>32</v>
      </c>
      <c r="K170" t="s">
        <v>33</v>
      </c>
      <c r="L170">
        <v>1550815200</v>
      </c>
      <c r="M170">
        <v>1552798800</v>
      </c>
      <c r="N170" t="b">
        <v>0</v>
      </c>
      <c r="O170" t="b">
        <v>1</v>
      </c>
      <c r="P170" t="s">
        <v>2009</v>
      </c>
      <c r="Q170" t="s">
        <v>2019</v>
      </c>
      <c r="R170" s="15">
        <f t="shared" si="10"/>
        <v>43518.25</v>
      </c>
      <c r="S170" s="12">
        <f t="shared" si="11"/>
        <v>43541.208333333328</v>
      </c>
    </row>
    <row r="171" spans="1:19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5">
        <f t="shared" si="8"/>
        <v>4.240815450643777</v>
      </c>
      <c r="G171" t="s">
        <v>19</v>
      </c>
      <c r="H171" s="8">
        <f t="shared" si="9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t="b">
        <v>0</v>
      </c>
      <c r="O171" t="b">
        <v>1</v>
      </c>
      <c r="P171" t="s">
        <v>2015</v>
      </c>
      <c r="Q171" t="s">
        <v>2026</v>
      </c>
      <c r="R171" s="15">
        <f t="shared" si="10"/>
        <v>41077.208333333336</v>
      </c>
      <c r="S171" s="12">
        <f t="shared" si="11"/>
        <v>41105.208333333336</v>
      </c>
    </row>
    <row r="172" spans="1:19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 s="8">
        <f t="shared" si="9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t="b">
        <v>0</v>
      </c>
      <c r="O172" t="b">
        <v>0</v>
      </c>
      <c r="P172" t="s">
        <v>2009</v>
      </c>
      <c r="Q172" t="s">
        <v>2019</v>
      </c>
      <c r="R172" s="15">
        <f t="shared" si="10"/>
        <v>42950.208333333328</v>
      </c>
      <c r="S172" s="12">
        <f t="shared" si="11"/>
        <v>42957.208333333328</v>
      </c>
    </row>
    <row r="173" spans="1:19" ht="31.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 s="8">
        <f t="shared" si="9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t="b">
        <v>0</v>
      </c>
      <c r="O173" t="b">
        <v>0</v>
      </c>
      <c r="P173" t="s">
        <v>2021</v>
      </c>
      <c r="Q173" t="s">
        <v>2033</v>
      </c>
      <c r="R173" s="15">
        <f t="shared" si="10"/>
        <v>41718.208333333336</v>
      </c>
      <c r="S173" s="12">
        <f t="shared" si="11"/>
        <v>41740.208333333336</v>
      </c>
    </row>
    <row r="174" spans="1:19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 s="8">
        <f t="shared" si="9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t="b">
        <v>0</v>
      </c>
      <c r="O174" t="b">
        <v>1</v>
      </c>
      <c r="P174" t="s">
        <v>2015</v>
      </c>
      <c r="Q174" t="s">
        <v>2016</v>
      </c>
      <c r="R174" s="15">
        <f t="shared" si="10"/>
        <v>41839.208333333336</v>
      </c>
      <c r="S174" s="12">
        <f t="shared" si="11"/>
        <v>41854.208333333336</v>
      </c>
    </row>
    <row r="175" spans="1:19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5">
        <f t="shared" si="8"/>
        <v>1.6301447776628748</v>
      </c>
      <c r="G175" t="s">
        <v>19</v>
      </c>
      <c r="H175" s="8">
        <f t="shared" si="9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t="b">
        <v>0</v>
      </c>
      <c r="O175" t="b">
        <v>0</v>
      </c>
      <c r="P175" t="s">
        <v>2013</v>
      </c>
      <c r="Q175" t="s">
        <v>2014</v>
      </c>
      <c r="R175" s="15">
        <f t="shared" si="10"/>
        <v>41412.208333333336</v>
      </c>
      <c r="S175" s="12">
        <f t="shared" si="11"/>
        <v>41418.208333333336</v>
      </c>
    </row>
    <row r="176" spans="1:19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5">
        <f t="shared" si="8"/>
        <v>8.9466666666666672</v>
      </c>
      <c r="G176" t="s">
        <v>19</v>
      </c>
      <c r="H176" s="8">
        <f t="shared" si="9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t="b">
        <v>0</v>
      </c>
      <c r="O176" t="b">
        <v>1</v>
      </c>
      <c r="P176" t="s">
        <v>2011</v>
      </c>
      <c r="Q176" t="s">
        <v>2020</v>
      </c>
      <c r="R176" s="15">
        <f t="shared" si="10"/>
        <v>42282.208333333328</v>
      </c>
      <c r="S176" s="12">
        <f t="shared" si="11"/>
        <v>42283.208333333328</v>
      </c>
    </row>
    <row r="177" spans="1:19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 s="8">
        <f t="shared" si="9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t="b">
        <v>0</v>
      </c>
      <c r="O177" t="b">
        <v>0</v>
      </c>
      <c r="P177" t="s">
        <v>2013</v>
      </c>
      <c r="Q177" t="s">
        <v>2014</v>
      </c>
      <c r="R177" s="15">
        <f t="shared" si="10"/>
        <v>42613.208333333328</v>
      </c>
      <c r="S177" s="12">
        <f t="shared" si="11"/>
        <v>42632.208333333328</v>
      </c>
    </row>
    <row r="178" spans="1:19" ht="31.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 s="8">
        <f t="shared" si="9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t="b">
        <v>0</v>
      </c>
      <c r="O178" t="b">
        <v>0</v>
      </c>
      <c r="P178" t="s">
        <v>2013</v>
      </c>
      <c r="Q178" t="s">
        <v>2014</v>
      </c>
      <c r="R178" s="15">
        <f t="shared" si="10"/>
        <v>42616.208333333328</v>
      </c>
      <c r="S178" s="12">
        <f t="shared" si="11"/>
        <v>42625.208333333328</v>
      </c>
    </row>
    <row r="179" spans="1:19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5">
        <f t="shared" si="8"/>
        <v>4.1647680412371137</v>
      </c>
      <c r="G179" t="s">
        <v>19</v>
      </c>
      <c r="H179" s="8">
        <f t="shared" si="9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t="b">
        <v>0</v>
      </c>
      <c r="O179" t="b">
        <v>0</v>
      </c>
      <c r="P179" t="s">
        <v>2013</v>
      </c>
      <c r="Q179" t="s">
        <v>2014</v>
      </c>
      <c r="R179" s="15">
        <f t="shared" si="10"/>
        <v>40497.25</v>
      </c>
      <c r="S179" s="12">
        <f t="shared" si="11"/>
        <v>40522.25</v>
      </c>
    </row>
    <row r="180" spans="1:19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 s="8">
        <f t="shared" si="9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t="b">
        <v>0</v>
      </c>
      <c r="O180" t="b">
        <v>0</v>
      </c>
      <c r="P180" t="s">
        <v>2007</v>
      </c>
      <c r="Q180" t="s">
        <v>2008</v>
      </c>
      <c r="R180" s="15">
        <f t="shared" si="10"/>
        <v>42999.208333333328</v>
      </c>
      <c r="S180" s="12">
        <f t="shared" si="11"/>
        <v>43008.208333333328</v>
      </c>
    </row>
    <row r="181" spans="1:19" ht="31.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5">
        <f t="shared" si="8"/>
        <v>3.5771910112359548</v>
      </c>
      <c r="G181" t="s">
        <v>19</v>
      </c>
      <c r="H181" s="8">
        <f t="shared" si="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2013</v>
      </c>
      <c r="Q181" t="s">
        <v>2014</v>
      </c>
      <c r="R181" s="15">
        <f t="shared" si="10"/>
        <v>41350.208333333336</v>
      </c>
      <c r="S181" s="12">
        <f t="shared" si="11"/>
        <v>41351.208333333336</v>
      </c>
    </row>
    <row r="182" spans="1:19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5">
        <f t="shared" si="8"/>
        <v>3.0845714285714285</v>
      </c>
      <c r="G182" t="s">
        <v>19</v>
      </c>
      <c r="H182" s="8">
        <f t="shared" si="9"/>
        <v>81.98196487897485</v>
      </c>
      <c r="I182">
        <v>2107</v>
      </c>
      <c r="J182" t="s">
        <v>24</v>
      </c>
      <c r="K182" t="s">
        <v>25</v>
      </c>
      <c r="L182">
        <v>1269234000</v>
      </c>
      <c r="M182">
        <v>1269666000</v>
      </c>
      <c r="N182" t="b">
        <v>0</v>
      </c>
      <c r="O182" t="b">
        <v>0</v>
      </c>
      <c r="P182" t="s">
        <v>2011</v>
      </c>
      <c r="Q182" t="s">
        <v>2020</v>
      </c>
      <c r="R182" s="15">
        <f t="shared" si="10"/>
        <v>40259.208333333336</v>
      </c>
      <c r="S182" s="12">
        <f t="shared" si="11"/>
        <v>40264.208333333336</v>
      </c>
    </row>
    <row r="183" spans="1:19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 s="8">
        <f t="shared" si="9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t="b">
        <v>0</v>
      </c>
      <c r="O183" t="b">
        <v>0</v>
      </c>
      <c r="P183" t="s">
        <v>2011</v>
      </c>
      <c r="Q183" t="s">
        <v>2012</v>
      </c>
      <c r="R183" s="15">
        <f t="shared" si="10"/>
        <v>43012.208333333328</v>
      </c>
      <c r="S183" s="12">
        <f t="shared" si="11"/>
        <v>43030.208333333328</v>
      </c>
    </row>
    <row r="184" spans="1:19" ht="31.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5">
        <f t="shared" si="8"/>
        <v>7.2232472324723247</v>
      </c>
      <c r="G184" t="s">
        <v>19</v>
      </c>
      <c r="H184" s="8">
        <f t="shared" si="9"/>
        <v>58.996383363471971</v>
      </c>
      <c r="I184">
        <v>3318</v>
      </c>
      <c r="J184" t="s">
        <v>32</v>
      </c>
      <c r="K184" t="s">
        <v>33</v>
      </c>
      <c r="L184">
        <v>1560574800</v>
      </c>
      <c r="M184">
        <v>1561957200</v>
      </c>
      <c r="N184" t="b">
        <v>0</v>
      </c>
      <c r="O184" t="b">
        <v>0</v>
      </c>
      <c r="P184" t="s">
        <v>2013</v>
      </c>
      <c r="Q184" t="s">
        <v>2014</v>
      </c>
      <c r="R184" s="15">
        <f t="shared" si="10"/>
        <v>43631.208333333328</v>
      </c>
      <c r="S184" s="12">
        <f t="shared" si="11"/>
        <v>43647.208333333328</v>
      </c>
    </row>
    <row r="185" spans="1:19" ht="31.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 s="8">
        <f t="shared" si="9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2009</v>
      </c>
      <c r="Q185" t="s">
        <v>2010</v>
      </c>
      <c r="R185" s="15">
        <f t="shared" si="10"/>
        <v>40430.208333333336</v>
      </c>
      <c r="S185" s="12">
        <f t="shared" si="11"/>
        <v>40443.208333333336</v>
      </c>
    </row>
    <row r="186" spans="1:19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5">
        <f t="shared" si="8"/>
        <v>2.9305555555555554</v>
      </c>
      <c r="G186" t="s">
        <v>19</v>
      </c>
      <c r="H186" s="8">
        <f t="shared" si="9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t="b">
        <v>0</v>
      </c>
      <c r="O186" t="b">
        <v>0</v>
      </c>
      <c r="P186" t="s">
        <v>2013</v>
      </c>
      <c r="Q186" t="s">
        <v>2014</v>
      </c>
      <c r="R186" s="15">
        <f t="shared" si="10"/>
        <v>43588.208333333328</v>
      </c>
      <c r="S186" s="12">
        <f t="shared" si="11"/>
        <v>43589.208333333328</v>
      </c>
    </row>
    <row r="187" spans="1:19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 s="8">
        <f t="shared" si="9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t="b">
        <v>0</v>
      </c>
      <c r="O187" t="b">
        <v>0</v>
      </c>
      <c r="P187" t="s">
        <v>2015</v>
      </c>
      <c r="Q187" t="s">
        <v>2034</v>
      </c>
      <c r="R187" s="15">
        <f t="shared" si="10"/>
        <v>43233.208333333328</v>
      </c>
      <c r="S187" s="12">
        <f t="shared" si="11"/>
        <v>43244.208333333328</v>
      </c>
    </row>
    <row r="188" spans="1:19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 s="8">
        <f t="shared" si="9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t="b">
        <v>0</v>
      </c>
      <c r="O188" t="b">
        <v>0</v>
      </c>
      <c r="P188" t="s">
        <v>2013</v>
      </c>
      <c r="Q188" t="s">
        <v>2014</v>
      </c>
      <c r="R188" s="15">
        <f t="shared" si="10"/>
        <v>41782.208333333336</v>
      </c>
      <c r="S188" s="12">
        <f t="shared" si="11"/>
        <v>41797.208333333336</v>
      </c>
    </row>
    <row r="189" spans="1:19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5">
        <f t="shared" si="8"/>
        <v>2.2987375415282392</v>
      </c>
      <c r="G189" t="s">
        <v>19</v>
      </c>
      <c r="H189" s="8">
        <f t="shared" si="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2015</v>
      </c>
      <c r="Q189" t="s">
        <v>2026</v>
      </c>
      <c r="R189" s="15">
        <f t="shared" si="10"/>
        <v>41328.25</v>
      </c>
      <c r="S189" s="12">
        <f t="shared" si="11"/>
        <v>41356.208333333336</v>
      </c>
    </row>
    <row r="190" spans="1:19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 s="8">
        <f t="shared" si="9"/>
        <v>75</v>
      </c>
      <c r="I190">
        <v>35</v>
      </c>
      <c r="J190" t="s">
        <v>94</v>
      </c>
      <c r="K190" t="s">
        <v>95</v>
      </c>
      <c r="L190">
        <v>1417500000</v>
      </c>
      <c r="M190">
        <v>1417586400</v>
      </c>
      <c r="N190" t="b">
        <v>0</v>
      </c>
      <c r="O190" t="b">
        <v>0</v>
      </c>
      <c r="P190" t="s">
        <v>2013</v>
      </c>
      <c r="Q190" t="s">
        <v>2014</v>
      </c>
      <c r="R190" s="15">
        <f t="shared" si="10"/>
        <v>41975.25</v>
      </c>
      <c r="S190" s="12">
        <f t="shared" si="11"/>
        <v>41976.25</v>
      </c>
    </row>
    <row r="191" spans="1:19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5">
        <f t="shared" si="8"/>
        <v>0.23525352848928385</v>
      </c>
      <c r="G191" t="s">
        <v>63</v>
      </c>
      <c r="H191" s="8">
        <f t="shared" si="9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t="b">
        <v>0</v>
      </c>
      <c r="O191" t="b">
        <v>0</v>
      </c>
      <c r="P191" t="s">
        <v>2013</v>
      </c>
      <c r="Q191" t="s">
        <v>2014</v>
      </c>
      <c r="R191" s="15">
        <f t="shared" si="10"/>
        <v>42433.25</v>
      </c>
      <c r="S191" s="12">
        <f t="shared" si="11"/>
        <v>42433.25</v>
      </c>
    </row>
    <row r="192" spans="1:19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 s="8">
        <f t="shared" si="9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t="b">
        <v>0</v>
      </c>
      <c r="O192" t="b">
        <v>1</v>
      </c>
      <c r="P192" t="s">
        <v>2013</v>
      </c>
      <c r="Q192" t="s">
        <v>2014</v>
      </c>
      <c r="R192" s="15">
        <f t="shared" si="10"/>
        <v>41429.208333333336</v>
      </c>
      <c r="S192" s="12">
        <f t="shared" si="11"/>
        <v>41430.208333333336</v>
      </c>
    </row>
    <row r="193" spans="1:19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 s="8">
        <f t="shared" si="9"/>
        <v>37.069767441860463</v>
      </c>
      <c r="I193">
        <v>86</v>
      </c>
      <c r="J193" t="s">
        <v>94</v>
      </c>
      <c r="K193" t="s">
        <v>95</v>
      </c>
      <c r="L193">
        <v>1552366800</v>
      </c>
      <c r="M193">
        <v>1552626000</v>
      </c>
      <c r="N193" t="b">
        <v>0</v>
      </c>
      <c r="O193" t="b">
        <v>0</v>
      </c>
      <c r="P193" t="s">
        <v>2013</v>
      </c>
      <c r="Q193" t="s">
        <v>2014</v>
      </c>
      <c r="R193" s="15">
        <f t="shared" si="10"/>
        <v>43536.208333333328</v>
      </c>
      <c r="S193" s="12">
        <f t="shared" si="11"/>
        <v>43539.208333333328</v>
      </c>
    </row>
    <row r="194" spans="1:19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 s="8">
        <f t="shared" si="9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t="b">
        <v>0</v>
      </c>
      <c r="O194" t="b">
        <v>0</v>
      </c>
      <c r="P194" t="s">
        <v>2009</v>
      </c>
      <c r="Q194" t="s">
        <v>2010</v>
      </c>
      <c r="R194" s="15">
        <f t="shared" si="10"/>
        <v>41817.208333333336</v>
      </c>
      <c r="S194" s="12">
        <f t="shared" si="11"/>
        <v>41821.208333333336</v>
      </c>
    </row>
    <row r="195" spans="1:19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 s="8">
        <f t="shared" ref="H195:H258" si="13">E195/I195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t="b">
        <v>1</v>
      </c>
      <c r="O195" t="b">
        <v>0</v>
      </c>
      <c r="P195" t="s">
        <v>2009</v>
      </c>
      <c r="Q195" t="s">
        <v>2019</v>
      </c>
      <c r="R195" s="15">
        <f t="shared" ref="R195:R258" si="14">(((L195/60)/60)/24)+DATE(1970,1,1)</f>
        <v>43198.208333333328</v>
      </c>
      <c r="S195" s="12">
        <f t="shared" ref="S195:S258" si="15">(((M195/60)/60)/24)+DATE(1970,1,1)</f>
        <v>43202.208333333328</v>
      </c>
    </row>
    <row r="196" spans="1:19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5">
        <f t="shared" si="12"/>
        <v>1.227605633802817</v>
      </c>
      <c r="G196" t="s">
        <v>19</v>
      </c>
      <c r="H196" s="8">
        <f t="shared" si="13"/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t="b">
        <v>0</v>
      </c>
      <c r="O196" t="b">
        <v>0</v>
      </c>
      <c r="P196" t="s">
        <v>2009</v>
      </c>
      <c r="Q196" t="s">
        <v>2031</v>
      </c>
      <c r="R196" s="15">
        <f t="shared" si="14"/>
        <v>42261.208333333328</v>
      </c>
      <c r="S196" s="12">
        <f t="shared" si="15"/>
        <v>42277.208333333328</v>
      </c>
    </row>
    <row r="197" spans="1:19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5">
        <f t="shared" si="12"/>
        <v>3.61753164556962</v>
      </c>
      <c r="G197" t="s">
        <v>19</v>
      </c>
      <c r="H197" s="8">
        <f t="shared" si="1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t="b">
        <v>0</v>
      </c>
      <c r="O197" t="b">
        <v>0</v>
      </c>
      <c r="P197" t="s">
        <v>2009</v>
      </c>
      <c r="Q197" t="s">
        <v>2017</v>
      </c>
      <c r="R197" s="15">
        <f t="shared" si="14"/>
        <v>43310.208333333328</v>
      </c>
      <c r="S197" s="12">
        <f t="shared" si="15"/>
        <v>43317.208333333328</v>
      </c>
    </row>
    <row r="198" spans="1:19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 s="8">
        <f t="shared" si="13"/>
        <v>51.78</v>
      </c>
      <c r="I198">
        <v>100</v>
      </c>
      <c r="J198" t="s">
        <v>32</v>
      </c>
      <c r="K198" t="s">
        <v>33</v>
      </c>
      <c r="L198">
        <v>1472878800</v>
      </c>
      <c r="M198">
        <v>1474520400</v>
      </c>
      <c r="N198" t="b">
        <v>0</v>
      </c>
      <c r="O198" t="b">
        <v>0</v>
      </c>
      <c r="P198" t="s">
        <v>2011</v>
      </c>
      <c r="Q198" t="s">
        <v>2020</v>
      </c>
      <c r="R198" s="15">
        <f t="shared" si="14"/>
        <v>42616.208333333328</v>
      </c>
      <c r="S198" s="12">
        <f t="shared" si="15"/>
        <v>42635.208333333328</v>
      </c>
    </row>
    <row r="199" spans="1:19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5">
        <f t="shared" si="12"/>
        <v>2.9820475319926874</v>
      </c>
      <c r="G199" t="s">
        <v>19</v>
      </c>
      <c r="H199" s="8">
        <f t="shared" si="1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t="b">
        <v>0</v>
      </c>
      <c r="O199" t="b">
        <v>0</v>
      </c>
      <c r="P199" t="s">
        <v>2015</v>
      </c>
      <c r="Q199" t="s">
        <v>2018</v>
      </c>
      <c r="R199" s="15">
        <f t="shared" si="14"/>
        <v>42909.208333333328</v>
      </c>
      <c r="S199" s="12">
        <f t="shared" si="15"/>
        <v>42923.208333333328</v>
      </c>
    </row>
    <row r="200" spans="1:19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 s="8">
        <f t="shared" si="1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t="b">
        <v>0</v>
      </c>
      <c r="O200" t="b">
        <v>0</v>
      </c>
      <c r="P200" t="s">
        <v>2009</v>
      </c>
      <c r="Q200" t="s">
        <v>2017</v>
      </c>
      <c r="R200" s="15">
        <f t="shared" si="14"/>
        <v>40396.208333333336</v>
      </c>
      <c r="S200" s="12">
        <f t="shared" si="15"/>
        <v>40425.208333333336</v>
      </c>
    </row>
    <row r="201" spans="1:19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 s="8">
        <f t="shared" si="13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t="b">
        <v>0</v>
      </c>
      <c r="O201" t="b">
        <v>0</v>
      </c>
      <c r="P201" t="s">
        <v>2009</v>
      </c>
      <c r="Q201" t="s">
        <v>2010</v>
      </c>
      <c r="R201" s="15">
        <f t="shared" si="14"/>
        <v>42192.208333333328</v>
      </c>
      <c r="S201" s="12">
        <f t="shared" si="15"/>
        <v>42196.208333333328</v>
      </c>
    </row>
    <row r="202" spans="1:19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5">
        <f t="shared" si="12"/>
        <v>0.02</v>
      </c>
      <c r="G202" t="s">
        <v>14</v>
      </c>
      <c r="H202" s="8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2013</v>
      </c>
      <c r="Q202" t="s">
        <v>2014</v>
      </c>
      <c r="R202" s="15">
        <f t="shared" si="14"/>
        <v>40262.208333333336</v>
      </c>
      <c r="S202" s="12">
        <f t="shared" si="15"/>
        <v>40273.208333333336</v>
      </c>
    </row>
    <row r="203" spans="1:19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5">
        <f t="shared" si="12"/>
        <v>6.8119047619047617</v>
      </c>
      <c r="G203" t="s">
        <v>19</v>
      </c>
      <c r="H203" s="8">
        <f t="shared" si="1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t="b">
        <v>0</v>
      </c>
      <c r="O203" t="b">
        <v>0</v>
      </c>
      <c r="P203" t="s">
        <v>2011</v>
      </c>
      <c r="Q203" t="s">
        <v>2012</v>
      </c>
      <c r="R203" s="15">
        <f t="shared" si="14"/>
        <v>41845.208333333336</v>
      </c>
      <c r="S203" s="12">
        <f t="shared" si="15"/>
        <v>41863.208333333336</v>
      </c>
    </row>
    <row r="204" spans="1:19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5">
        <f t="shared" si="12"/>
        <v>0.78831325301204824</v>
      </c>
      <c r="G204" t="s">
        <v>63</v>
      </c>
      <c r="H204" s="8">
        <f t="shared" si="13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t="b">
        <v>0</v>
      </c>
      <c r="O204" t="b">
        <v>0</v>
      </c>
      <c r="P204" t="s">
        <v>2007</v>
      </c>
      <c r="Q204" t="s">
        <v>2008</v>
      </c>
      <c r="R204" s="15">
        <f t="shared" si="14"/>
        <v>40818.208333333336</v>
      </c>
      <c r="S204" s="12">
        <f t="shared" si="15"/>
        <v>40822.208333333336</v>
      </c>
    </row>
    <row r="205" spans="1:19" ht="31.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5">
        <f t="shared" si="12"/>
        <v>1.3440792216817234</v>
      </c>
      <c r="G205" t="s">
        <v>19</v>
      </c>
      <c r="H205" s="8">
        <f t="shared" si="13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>
        <v>1484805600</v>
      </c>
      <c r="N205" t="b">
        <v>0</v>
      </c>
      <c r="O205" t="b">
        <v>0</v>
      </c>
      <c r="P205" t="s">
        <v>2013</v>
      </c>
      <c r="Q205" t="s">
        <v>2014</v>
      </c>
      <c r="R205" s="15">
        <f t="shared" si="14"/>
        <v>42752.25</v>
      </c>
      <c r="S205" s="12">
        <f t="shared" si="15"/>
        <v>42754.25</v>
      </c>
    </row>
    <row r="206" spans="1:19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 s="8">
        <f t="shared" si="13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t="b">
        <v>0</v>
      </c>
      <c r="O206" t="b">
        <v>0</v>
      </c>
      <c r="P206" t="s">
        <v>2009</v>
      </c>
      <c r="Q206" t="s">
        <v>2032</v>
      </c>
      <c r="R206" s="15">
        <f t="shared" si="14"/>
        <v>40636.208333333336</v>
      </c>
      <c r="S206" s="12">
        <f t="shared" si="15"/>
        <v>40646.208333333336</v>
      </c>
    </row>
    <row r="207" spans="1:19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5">
        <f t="shared" si="12"/>
        <v>4.3184615384615386</v>
      </c>
      <c r="G207" t="s">
        <v>19</v>
      </c>
      <c r="H207" s="8">
        <f t="shared" si="13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t="b">
        <v>1</v>
      </c>
      <c r="O207" t="b">
        <v>0</v>
      </c>
      <c r="P207" t="s">
        <v>2013</v>
      </c>
      <c r="Q207" t="s">
        <v>2014</v>
      </c>
      <c r="R207" s="15">
        <f t="shared" si="14"/>
        <v>43390.208333333328</v>
      </c>
      <c r="S207" s="12">
        <f t="shared" si="15"/>
        <v>43402.208333333328</v>
      </c>
    </row>
    <row r="208" spans="1:19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5">
        <f t="shared" si="12"/>
        <v>0.38844444444444443</v>
      </c>
      <c r="G208" t="s">
        <v>63</v>
      </c>
      <c r="H208" s="8">
        <f t="shared" si="13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t="b">
        <v>0</v>
      </c>
      <c r="O208" t="b">
        <v>0</v>
      </c>
      <c r="P208" t="s">
        <v>2021</v>
      </c>
      <c r="Q208" t="s">
        <v>2027</v>
      </c>
      <c r="R208" s="15">
        <f t="shared" si="14"/>
        <v>40236.25</v>
      </c>
      <c r="S208" s="12">
        <f t="shared" si="15"/>
        <v>40245.25</v>
      </c>
    </row>
    <row r="209" spans="1:19" ht="31.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5">
        <f t="shared" si="12"/>
        <v>4.2569999999999997</v>
      </c>
      <c r="G209" t="s">
        <v>19</v>
      </c>
      <c r="H209" s="8">
        <f t="shared" si="13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t="b">
        <v>0</v>
      </c>
      <c r="O209" t="b">
        <v>1</v>
      </c>
      <c r="P209" t="s">
        <v>2009</v>
      </c>
      <c r="Q209" t="s">
        <v>2010</v>
      </c>
      <c r="R209" s="15">
        <f t="shared" si="14"/>
        <v>43340.208333333328</v>
      </c>
      <c r="S209" s="12">
        <f t="shared" si="15"/>
        <v>43360.208333333328</v>
      </c>
    </row>
    <row r="210" spans="1:19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5">
        <f t="shared" si="12"/>
        <v>1.0112239715591671</v>
      </c>
      <c r="G210" t="s">
        <v>19</v>
      </c>
      <c r="H210" s="8">
        <f t="shared" si="1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t="b">
        <v>0</v>
      </c>
      <c r="O210" t="b">
        <v>0</v>
      </c>
      <c r="P210" t="s">
        <v>2015</v>
      </c>
      <c r="Q210" t="s">
        <v>2016</v>
      </c>
      <c r="R210" s="15">
        <f t="shared" si="14"/>
        <v>43048.25</v>
      </c>
      <c r="S210" s="12">
        <f t="shared" si="15"/>
        <v>43072.25</v>
      </c>
    </row>
    <row r="211" spans="1:19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5">
        <f t="shared" si="12"/>
        <v>0.21188688946015424</v>
      </c>
      <c r="G211" t="s">
        <v>42</v>
      </c>
      <c r="H211" s="8">
        <f t="shared" si="13"/>
        <v>51.004950495049506</v>
      </c>
      <c r="I211">
        <v>808</v>
      </c>
      <c r="J211" t="s">
        <v>24</v>
      </c>
      <c r="K211" t="s">
        <v>25</v>
      </c>
      <c r="L211">
        <v>1462510800</v>
      </c>
      <c r="M211">
        <v>1463115600</v>
      </c>
      <c r="N211" t="b">
        <v>0</v>
      </c>
      <c r="O211" t="b">
        <v>0</v>
      </c>
      <c r="P211" t="s">
        <v>2015</v>
      </c>
      <c r="Q211" t="s">
        <v>2016</v>
      </c>
      <c r="R211" s="15">
        <f t="shared" si="14"/>
        <v>42496.208333333328</v>
      </c>
      <c r="S211" s="12">
        <f t="shared" si="15"/>
        <v>42503.208333333328</v>
      </c>
    </row>
    <row r="212" spans="1:19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 s="8">
        <f t="shared" si="13"/>
        <v>28.044247787610619</v>
      </c>
      <c r="I212">
        <v>226</v>
      </c>
      <c r="J212" t="s">
        <v>32</v>
      </c>
      <c r="K212" t="s">
        <v>33</v>
      </c>
      <c r="L212">
        <v>1488520800</v>
      </c>
      <c r="M212">
        <v>1490850000</v>
      </c>
      <c r="N212" t="b">
        <v>0</v>
      </c>
      <c r="O212" t="b">
        <v>0</v>
      </c>
      <c r="P212" t="s">
        <v>2015</v>
      </c>
      <c r="Q212" t="s">
        <v>2037</v>
      </c>
      <c r="R212" s="15">
        <f t="shared" si="14"/>
        <v>42797.25</v>
      </c>
      <c r="S212" s="12">
        <f t="shared" si="15"/>
        <v>42824.208333333328</v>
      </c>
    </row>
    <row r="213" spans="1:19" ht="31.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 s="8">
        <f t="shared" si="1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t="b">
        <v>0</v>
      </c>
      <c r="O213" t="b">
        <v>0</v>
      </c>
      <c r="P213" t="s">
        <v>2013</v>
      </c>
      <c r="Q213" t="s">
        <v>2014</v>
      </c>
      <c r="R213" s="15">
        <f t="shared" si="14"/>
        <v>41513.208333333336</v>
      </c>
      <c r="S213" s="12">
        <f t="shared" si="15"/>
        <v>41537.208333333336</v>
      </c>
    </row>
    <row r="214" spans="1:19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5">
        <f t="shared" si="12"/>
        <v>1.5185185185185186</v>
      </c>
      <c r="G214" t="s">
        <v>19</v>
      </c>
      <c r="H214" s="8">
        <f t="shared" si="1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t="b">
        <v>0</v>
      </c>
      <c r="O214" t="b">
        <v>0</v>
      </c>
      <c r="P214" t="s">
        <v>2013</v>
      </c>
      <c r="Q214" t="s">
        <v>2014</v>
      </c>
      <c r="R214" s="15">
        <f t="shared" si="14"/>
        <v>43814.25</v>
      </c>
      <c r="S214" s="12">
        <f t="shared" si="15"/>
        <v>43860.25</v>
      </c>
    </row>
    <row r="215" spans="1:19" ht="31.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5">
        <f t="shared" si="12"/>
        <v>1.9516382252559727</v>
      </c>
      <c r="G215" t="s">
        <v>19</v>
      </c>
      <c r="H215" s="8">
        <f t="shared" si="1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t="b">
        <v>0</v>
      </c>
      <c r="O215" t="b">
        <v>1</v>
      </c>
      <c r="P215" t="s">
        <v>2009</v>
      </c>
      <c r="Q215" t="s">
        <v>2019</v>
      </c>
      <c r="R215" s="15">
        <f t="shared" si="14"/>
        <v>40488.208333333336</v>
      </c>
      <c r="S215" s="12">
        <f t="shared" si="15"/>
        <v>40496.25</v>
      </c>
    </row>
    <row r="216" spans="1:19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5">
        <f t="shared" si="12"/>
        <v>10.231428571428571</v>
      </c>
      <c r="G216" t="s">
        <v>19</v>
      </c>
      <c r="H216" s="8">
        <f t="shared" si="1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t="b">
        <v>0</v>
      </c>
      <c r="O216" t="b">
        <v>0</v>
      </c>
      <c r="P216" t="s">
        <v>2009</v>
      </c>
      <c r="Q216" t="s">
        <v>2010</v>
      </c>
      <c r="R216" s="15">
        <f t="shared" si="14"/>
        <v>40409.208333333336</v>
      </c>
      <c r="S216" s="12">
        <f t="shared" si="15"/>
        <v>40415.208333333336</v>
      </c>
    </row>
    <row r="217" spans="1:19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 s="8">
        <f t="shared" si="1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t="b">
        <v>0</v>
      </c>
      <c r="O217" t="b">
        <v>0</v>
      </c>
      <c r="P217" t="s">
        <v>2013</v>
      </c>
      <c r="Q217" t="s">
        <v>2014</v>
      </c>
      <c r="R217" s="15">
        <f t="shared" si="14"/>
        <v>43509.25</v>
      </c>
      <c r="S217" s="12">
        <f t="shared" si="15"/>
        <v>43511.25</v>
      </c>
    </row>
    <row r="218" spans="1:19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5">
        <f t="shared" si="12"/>
        <v>1.5507066557107643</v>
      </c>
      <c r="G218" t="s">
        <v>19</v>
      </c>
      <c r="H218" s="8">
        <f t="shared" si="1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t="b">
        <v>0</v>
      </c>
      <c r="O218" t="b">
        <v>0</v>
      </c>
      <c r="P218" t="s">
        <v>2013</v>
      </c>
      <c r="Q218" t="s">
        <v>2014</v>
      </c>
      <c r="R218" s="15">
        <f t="shared" si="14"/>
        <v>40869.25</v>
      </c>
      <c r="S218" s="12">
        <f t="shared" si="15"/>
        <v>40871.25</v>
      </c>
    </row>
    <row r="219" spans="1:19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 s="8">
        <f t="shared" si="1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t="b">
        <v>0</v>
      </c>
      <c r="O219" t="b">
        <v>0</v>
      </c>
      <c r="P219" t="s">
        <v>2015</v>
      </c>
      <c r="Q219" t="s">
        <v>2037</v>
      </c>
      <c r="R219" s="15">
        <f t="shared" si="14"/>
        <v>43583.208333333328</v>
      </c>
      <c r="S219" s="12">
        <f t="shared" si="15"/>
        <v>43592.208333333328</v>
      </c>
    </row>
    <row r="220" spans="1:19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5">
        <f t="shared" si="12"/>
        <v>2.1594736842105262</v>
      </c>
      <c r="G220" t="s">
        <v>19</v>
      </c>
      <c r="H220" s="8">
        <f t="shared" si="13"/>
        <v>31.005037783375315</v>
      </c>
      <c r="I220">
        <v>397</v>
      </c>
      <c r="J220" t="s">
        <v>36</v>
      </c>
      <c r="K220" t="s">
        <v>37</v>
      </c>
      <c r="L220">
        <v>1320991200</v>
      </c>
      <c r="M220">
        <v>1323928800</v>
      </c>
      <c r="N220" t="b">
        <v>0</v>
      </c>
      <c r="O220" t="b">
        <v>1</v>
      </c>
      <c r="P220" t="s">
        <v>2015</v>
      </c>
      <c r="Q220" t="s">
        <v>2026</v>
      </c>
      <c r="R220" s="15">
        <f t="shared" si="14"/>
        <v>40858.25</v>
      </c>
      <c r="S220" s="12">
        <f t="shared" si="15"/>
        <v>40892.25</v>
      </c>
    </row>
    <row r="221" spans="1:19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5">
        <f t="shared" si="12"/>
        <v>3.3212709832134291</v>
      </c>
      <c r="G221" t="s">
        <v>19</v>
      </c>
      <c r="H221" s="8">
        <f t="shared" si="1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t="b">
        <v>0</v>
      </c>
      <c r="O221" t="b">
        <v>0</v>
      </c>
      <c r="P221" t="s">
        <v>2015</v>
      </c>
      <c r="Q221" t="s">
        <v>2023</v>
      </c>
      <c r="R221" s="15">
        <f t="shared" si="14"/>
        <v>41137.208333333336</v>
      </c>
      <c r="S221" s="12">
        <f t="shared" si="15"/>
        <v>41149.208333333336</v>
      </c>
    </row>
    <row r="222" spans="1:19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 s="8">
        <f t="shared" si="13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t="b">
        <v>1</v>
      </c>
      <c r="O222" t="b">
        <v>0</v>
      </c>
      <c r="P222" t="s">
        <v>2013</v>
      </c>
      <c r="Q222" t="s">
        <v>2014</v>
      </c>
      <c r="R222" s="15">
        <f t="shared" si="14"/>
        <v>40725.208333333336</v>
      </c>
      <c r="S222" s="12">
        <f t="shared" si="15"/>
        <v>40743.208333333336</v>
      </c>
    </row>
    <row r="223" spans="1:19" ht="31.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 s="8">
        <f t="shared" si="1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t="b">
        <v>1</v>
      </c>
      <c r="O223" t="b">
        <v>0</v>
      </c>
      <c r="P223" t="s">
        <v>2007</v>
      </c>
      <c r="Q223" t="s">
        <v>2008</v>
      </c>
      <c r="R223" s="15">
        <f t="shared" si="14"/>
        <v>41081.208333333336</v>
      </c>
      <c r="S223" s="12">
        <f t="shared" si="15"/>
        <v>41083.208333333336</v>
      </c>
    </row>
    <row r="224" spans="1:19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5">
        <f t="shared" si="12"/>
        <v>1.3797916666666667</v>
      </c>
      <c r="G224" t="s">
        <v>19</v>
      </c>
      <c r="H224" s="8">
        <f t="shared" si="1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t="b">
        <v>0</v>
      </c>
      <c r="O224" t="b">
        <v>0</v>
      </c>
      <c r="P224" t="s">
        <v>2028</v>
      </c>
      <c r="Q224" t="s">
        <v>2029</v>
      </c>
      <c r="R224" s="15">
        <f t="shared" si="14"/>
        <v>41914.208333333336</v>
      </c>
      <c r="S224" s="12">
        <f t="shared" si="15"/>
        <v>41915.208333333336</v>
      </c>
    </row>
    <row r="225" spans="1:19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 s="8">
        <f t="shared" si="1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t="b">
        <v>0</v>
      </c>
      <c r="O225" t="b">
        <v>0</v>
      </c>
      <c r="P225" t="s">
        <v>2013</v>
      </c>
      <c r="Q225" t="s">
        <v>2014</v>
      </c>
      <c r="R225" s="15">
        <f t="shared" si="14"/>
        <v>42445.208333333328</v>
      </c>
      <c r="S225" s="12">
        <f t="shared" si="15"/>
        <v>42459.208333333328</v>
      </c>
    </row>
    <row r="226" spans="1:19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5">
        <f t="shared" si="12"/>
        <v>4.0363930885529156</v>
      </c>
      <c r="G226" t="s">
        <v>19</v>
      </c>
      <c r="H226" s="8">
        <f t="shared" si="1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t="b">
        <v>0</v>
      </c>
      <c r="O226" t="b">
        <v>0</v>
      </c>
      <c r="P226" t="s">
        <v>2015</v>
      </c>
      <c r="Q226" t="s">
        <v>2037</v>
      </c>
      <c r="R226" s="15">
        <f t="shared" si="14"/>
        <v>41906.208333333336</v>
      </c>
      <c r="S226" s="12">
        <f t="shared" si="15"/>
        <v>41951.25</v>
      </c>
    </row>
    <row r="227" spans="1:19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5">
        <f t="shared" si="12"/>
        <v>2.6017404129793511</v>
      </c>
      <c r="G227" t="s">
        <v>19</v>
      </c>
      <c r="H227" s="8">
        <f t="shared" si="1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t="b">
        <v>1</v>
      </c>
      <c r="O227" t="b">
        <v>0</v>
      </c>
      <c r="P227" t="s">
        <v>2009</v>
      </c>
      <c r="Q227" t="s">
        <v>2010</v>
      </c>
      <c r="R227" s="15">
        <f t="shared" si="14"/>
        <v>41762.208333333336</v>
      </c>
      <c r="S227" s="12">
        <f t="shared" si="15"/>
        <v>41762.208333333336</v>
      </c>
    </row>
    <row r="228" spans="1:19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5">
        <f t="shared" si="12"/>
        <v>3.6663333333333332</v>
      </c>
      <c r="G228" t="s">
        <v>19</v>
      </c>
      <c r="H228" s="8">
        <f t="shared" si="1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t="b">
        <v>0</v>
      </c>
      <c r="O228" t="b">
        <v>0</v>
      </c>
      <c r="P228" t="s">
        <v>2028</v>
      </c>
      <c r="Q228" t="s">
        <v>2029</v>
      </c>
      <c r="R228" s="15">
        <f t="shared" si="14"/>
        <v>40276.208333333336</v>
      </c>
      <c r="S228" s="12">
        <f t="shared" si="15"/>
        <v>40313.208333333336</v>
      </c>
    </row>
    <row r="229" spans="1:19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5">
        <f t="shared" si="12"/>
        <v>1.687208538587849</v>
      </c>
      <c r="G229" t="s">
        <v>19</v>
      </c>
      <c r="H229" s="8">
        <f t="shared" si="1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t="b">
        <v>0</v>
      </c>
      <c r="O229" t="b">
        <v>0</v>
      </c>
      <c r="P229" t="s">
        <v>2024</v>
      </c>
      <c r="Q229" t="s">
        <v>2035</v>
      </c>
      <c r="R229" s="15">
        <f t="shared" si="14"/>
        <v>42139.208333333328</v>
      </c>
      <c r="S229" s="12">
        <f t="shared" si="15"/>
        <v>42145.208333333328</v>
      </c>
    </row>
    <row r="230" spans="1:19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5">
        <f t="shared" si="12"/>
        <v>1.1990717911530093</v>
      </c>
      <c r="G230" t="s">
        <v>19</v>
      </c>
      <c r="H230" s="8">
        <f t="shared" si="1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t="b">
        <v>0</v>
      </c>
      <c r="O230" t="b">
        <v>0</v>
      </c>
      <c r="P230" t="s">
        <v>2015</v>
      </c>
      <c r="Q230" t="s">
        <v>2023</v>
      </c>
      <c r="R230" s="15">
        <f t="shared" si="14"/>
        <v>42613.208333333328</v>
      </c>
      <c r="S230" s="12">
        <f t="shared" si="15"/>
        <v>42638.208333333328</v>
      </c>
    </row>
    <row r="231" spans="1:19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5">
        <f t="shared" si="12"/>
        <v>1.936892523364486</v>
      </c>
      <c r="G231" t="s">
        <v>19</v>
      </c>
      <c r="H231" s="8">
        <f t="shared" si="1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t="b">
        <v>0</v>
      </c>
      <c r="O231" t="b">
        <v>1</v>
      </c>
      <c r="P231" t="s">
        <v>2024</v>
      </c>
      <c r="Q231" t="s">
        <v>2035</v>
      </c>
      <c r="R231" s="15">
        <f t="shared" si="14"/>
        <v>42887.208333333328</v>
      </c>
      <c r="S231" s="12">
        <f t="shared" si="15"/>
        <v>42935.208333333328</v>
      </c>
    </row>
    <row r="232" spans="1:19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5">
        <f t="shared" si="12"/>
        <v>4.2016666666666671</v>
      </c>
      <c r="G232" t="s">
        <v>19</v>
      </c>
      <c r="H232" s="8">
        <f t="shared" si="1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t="b">
        <v>0</v>
      </c>
      <c r="O232" t="b">
        <v>0</v>
      </c>
      <c r="P232" t="s">
        <v>2024</v>
      </c>
      <c r="Q232" t="s">
        <v>2025</v>
      </c>
      <c r="R232" s="15">
        <f t="shared" si="14"/>
        <v>43805.25</v>
      </c>
      <c r="S232" s="12">
        <f t="shared" si="15"/>
        <v>43805.25</v>
      </c>
    </row>
    <row r="233" spans="1:19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5">
        <f t="shared" si="12"/>
        <v>0.76708333333333334</v>
      </c>
      <c r="G233" t="s">
        <v>63</v>
      </c>
      <c r="H233" s="8">
        <f t="shared" si="13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t="b">
        <v>0</v>
      </c>
      <c r="O233" t="b">
        <v>0</v>
      </c>
      <c r="P233" t="s">
        <v>2013</v>
      </c>
      <c r="Q233" t="s">
        <v>2014</v>
      </c>
      <c r="R233" s="15">
        <f t="shared" si="14"/>
        <v>41415.208333333336</v>
      </c>
      <c r="S233" s="12">
        <f t="shared" si="15"/>
        <v>41473.208333333336</v>
      </c>
    </row>
    <row r="234" spans="1:19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5">
        <f t="shared" si="12"/>
        <v>1.7126470588235294</v>
      </c>
      <c r="G234" t="s">
        <v>19</v>
      </c>
      <c r="H234" s="8">
        <f t="shared" si="13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t="b">
        <v>0</v>
      </c>
      <c r="O234" t="b">
        <v>0</v>
      </c>
      <c r="P234" t="s">
        <v>2013</v>
      </c>
      <c r="Q234" t="s">
        <v>2014</v>
      </c>
      <c r="R234" s="15">
        <f t="shared" si="14"/>
        <v>42576.208333333328</v>
      </c>
      <c r="S234" s="12">
        <f t="shared" si="15"/>
        <v>42577.208333333328</v>
      </c>
    </row>
    <row r="235" spans="1:19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5">
        <f t="shared" si="12"/>
        <v>1.5789473684210527</v>
      </c>
      <c r="G235" t="s">
        <v>19</v>
      </c>
      <c r="H235" s="8">
        <f t="shared" si="13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t="b">
        <v>0</v>
      </c>
      <c r="O235" t="b">
        <v>0</v>
      </c>
      <c r="P235" t="s">
        <v>2015</v>
      </c>
      <c r="Q235" t="s">
        <v>2023</v>
      </c>
      <c r="R235" s="15">
        <f t="shared" si="14"/>
        <v>40706.208333333336</v>
      </c>
      <c r="S235" s="12">
        <f t="shared" si="15"/>
        <v>40722.208333333336</v>
      </c>
    </row>
    <row r="236" spans="1:19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5">
        <f t="shared" si="12"/>
        <v>1.0908</v>
      </c>
      <c r="G236" t="s">
        <v>19</v>
      </c>
      <c r="H236" s="8">
        <f t="shared" si="13"/>
        <v>54.906040268456373</v>
      </c>
      <c r="I236">
        <v>149</v>
      </c>
      <c r="J236" t="s">
        <v>94</v>
      </c>
      <c r="K236" t="s">
        <v>95</v>
      </c>
      <c r="L236">
        <v>1503378000</v>
      </c>
      <c r="M236">
        <v>1503982800</v>
      </c>
      <c r="N236" t="b">
        <v>0</v>
      </c>
      <c r="O236" t="b">
        <v>1</v>
      </c>
      <c r="P236" t="s">
        <v>2024</v>
      </c>
      <c r="Q236" t="s">
        <v>2025</v>
      </c>
      <c r="R236" s="15">
        <f t="shared" si="14"/>
        <v>42969.208333333328</v>
      </c>
      <c r="S236" s="12">
        <f t="shared" si="15"/>
        <v>42976.208333333328</v>
      </c>
    </row>
    <row r="237" spans="1:19" ht="31.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 s="8">
        <f t="shared" si="13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t="b">
        <v>0</v>
      </c>
      <c r="O237" t="b">
        <v>0</v>
      </c>
      <c r="P237" t="s">
        <v>2015</v>
      </c>
      <c r="Q237" t="s">
        <v>2023</v>
      </c>
      <c r="R237" s="15">
        <f t="shared" si="14"/>
        <v>42779.25</v>
      </c>
      <c r="S237" s="12">
        <f t="shared" si="15"/>
        <v>42784.25</v>
      </c>
    </row>
    <row r="238" spans="1:19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 s="8">
        <f t="shared" si="13"/>
        <v>75.84210526315789</v>
      </c>
      <c r="I238">
        <v>57</v>
      </c>
      <c r="J238" t="s">
        <v>24</v>
      </c>
      <c r="K238" t="s">
        <v>25</v>
      </c>
      <c r="L238">
        <v>1561438800</v>
      </c>
      <c r="M238">
        <v>1562043600</v>
      </c>
      <c r="N238" t="b">
        <v>0</v>
      </c>
      <c r="O238" t="b">
        <v>1</v>
      </c>
      <c r="P238" t="s">
        <v>2009</v>
      </c>
      <c r="Q238" t="s">
        <v>2010</v>
      </c>
      <c r="R238" s="15">
        <f t="shared" si="14"/>
        <v>43641.208333333328</v>
      </c>
      <c r="S238" s="12">
        <f t="shared" si="15"/>
        <v>43648.208333333328</v>
      </c>
    </row>
    <row r="239" spans="1:19" ht="31.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5">
        <f t="shared" si="12"/>
        <v>1.593763440860215</v>
      </c>
      <c r="G239" t="s">
        <v>19</v>
      </c>
      <c r="H239" s="8">
        <f t="shared" si="1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t="b">
        <v>0</v>
      </c>
      <c r="O239" t="b">
        <v>0</v>
      </c>
      <c r="P239" t="s">
        <v>2015</v>
      </c>
      <c r="Q239" t="s">
        <v>2023</v>
      </c>
      <c r="R239" s="15">
        <f t="shared" si="14"/>
        <v>41754.208333333336</v>
      </c>
      <c r="S239" s="12">
        <f t="shared" si="15"/>
        <v>41756.208333333336</v>
      </c>
    </row>
    <row r="240" spans="1:19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5">
        <f t="shared" si="12"/>
        <v>4.2241666666666671</v>
      </c>
      <c r="G240" t="s">
        <v>19</v>
      </c>
      <c r="H240" s="8">
        <f t="shared" si="13"/>
        <v>104.51546391752578</v>
      </c>
      <c r="I240">
        <v>97</v>
      </c>
      <c r="J240" t="s">
        <v>32</v>
      </c>
      <c r="K240" t="s">
        <v>33</v>
      </c>
      <c r="L240">
        <v>1513231200</v>
      </c>
      <c r="M240">
        <v>1515391200</v>
      </c>
      <c r="N240" t="b">
        <v>0</v>
      </c>
      <c r="O240" t="b">
        <v>1</v>
      </c>
      <c r="P240" t="s">
        <v>2013</v>
      </c>
      <c r="Q240" t="s">
        <v>2014</v>
      </c>
      <c r="R240" s="15">
        <f t="shared" si="14"/>
        <v>43083.25</v>
      </c>
      <c r="S240" s="12">
        <f t="shared" si="15"/>
        <v>43108.25</v>
      </c>
    </row>
    <row r="241" spans="1:19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 s="8">
        <f t="shared" si="13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t="b">
        <v>0</v>
      </c>
      <c r="O241" t="b">
        <v>0</v>
      </c>
      <c r="P241" t="s">
        <v>2011</v>
      </c>
      <c r="Q241" t="s">
        <v>2020</v>
      </c>
      <c r="R241" s="15">
        <f t="shared" si="14"/>
        <v>42245.208333333328</v>
      </c>
      <c r="S241" s="12">
        <f t="shared" si="15"/>
        <v>42249.208333333328</v>
      </c>
    </row>
    <row r="242" spans="1:19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5">
        <f t="shared" si="12"/>
        <v>4.1878911564625847</v>
      </c>
      <c r="G242" t="s">
        <v>19</v>
      </c>
      <c r="H242" s="8">
        <f t="shared" si="1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t="b">
        <v>0</v>
      </c>
      <c r="O242" t="b">
        <v>0</v>
      </c>
      <c r="P242" t="s">
        <v>2013</v>
      </c>
      <c r="Q242" t="s">
        <v>2014</v>
      </c>
      <c r="R242" s="15">
        <f t="shared" si="14"/>
        <v>40396.208333333336</v>
      </c>
      <c r="S242" s="12">
        <f t="shared" si="15"/>
        <v>40397.208333333336</v>
      </c>
    </row>
    <row r="243" spans="1:19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5">
        <f t="shared" si="12"/>
        <v>1.0191632047477746</v>
      </c>
      <c r="G243" t="s">
        <v>19</v>
      </c>
      <c r="H243" s="8">
        <f t="shared" si="13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>
        <v>1398229200</v>
      </c>
      <c r="N243" t="b">
        <v>0</v>
      </c>
      <c r="O243" t="b">
        <v>1</v>
      </c>
      <c r="P243" t="s">
        <v>2021</v>
      </c>
      <c r="Q243" t="s">
        <v>2022</v>
      </c>
      <c r="R243" s="15">
        <f t="shared" si="14"/>
        <v>41742.208333333336</v>
      </c>
      <c r="S243" s="12">
        <f t="shared" si="15"/>
        <v>41752.208333333336</v>
      </c>
    </row>
    <row r="244" spans="1:19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5">
        <f t="shared" si="12"/>
        <v>1.2772619047619047</v>
      </c>
      <c r="G244" t="s">
        <v>19</v>
      </c>
      <c r="H244" s="8">
        <f t="shared" si="1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t="b">
        <v>0</v>
      </c>
      <c r="O244" t="b">
        <v>1</v>
      </c>
      <c r="P244" t="s">
        <v>2009</v>
      </c>
      <c r="Q244" t="s">
        <v>2010</v>
      </c>
      <c r="R244" s="15">
        <f t="shared" si="14"/>
        <v>42865.208333333328</v>
      </c>
      <c r="S244" s="12">
        <f t="shared" si="15"/>
        <v>42875.208333333328</v>
      </c>
    </row>
    <row r="245" spans="1:19" ht="31.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5">
        <f t="shared" si="12"/>
        <v>4.4521739130434783</v>
      </c>
      <c r="G245" t="s">
        <v>19</v>
      </c>
      <c r="H245" s="8">
        <f t="shared" si="1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t="b">
        <v>0</v>
      </c>
      <c r="O245" t="b">
        <v>0</v>
      </c>
      <c r="P245" t="s">
        <v>2013</v>
      </c>
      <c r="Q245" t="s">
        <v>2014</v>
      </c>
      <c r="R245" s="15">
        <f t="shared" si="14"/>
        <v>43163.25</v>
      </c>
      <c r="S245" s="12">
        <f t="shared" si="15"/>
        <v>43166.25</v>
      </c>
    </row>
    <row r="246" spans="1:19" ht="31.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5">
        <f t="shared" si="12"/>
        <v>5.6971428571428575</v>
      </c>
      <c r="G246" t="s">
        <v>19</v>
      </c>
      <c r="H246" s="8">
        <f t="shared" si="13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t="b">
        <v>0</v>
      </c>
      <c r="O246" t="b">
        <v>0</v>
      </c>
      <c r="P246" t="s">
        <v>2013</v>
      </c>
      <c r="Q246" t="s">
        <v>2014</v>
      </c>
      <c r="R246" s="15">
        <f t="shared" si="14"/>
        <v>41834.208333333336</v>
      </c>
      <c r="S246" s="12">
        <f t="shared" si="15"/>
        <v>41886.208333333336</v>
      </c>
    </row>
    <row r="247" spans="1:19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5">
        <f t="shared" si="12"/>
        <v>5.0934482758620687</v>
      </c>
      <c r="G247" t="s">
        <v>19</v>
      </c>
      <c r="H247" s="8">
        <f t="shared" si="1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t="b">
        <v>0</v>
      </c>
      <c r="O247" t="b">
        <v>0</v>
      </c>
      <c r="P247" t="s">
        <v>2013</v>
      </c>
      <c r="Q247" t="s">
        <v>2014</v>
      </c>
      <c r="R247" s="15">
        <f t="shared" si="14"/>
        <v>41736.208333333336</v>
      </c>
      <c r="S247" s="12">
        <f t="shared" si="15"/>
        <v>41737.208333333336</v>
      </c>
    </row>
    <row r="248" spans="1:19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5">
        <f t="shared" si="12"/>
        <v>3.2553333333333332</v>
      </c>
      <c r="G248" t="s">
        <v>19</v>
      </c>
      <c r="H248" s="8">
        <f t="shared" si="1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t="b">
        <v>0</v>
      </c>
      <c r="O248" t="b">
        <v>0</v>
      </c>
      <c r="P248" t="s">
        <v>2011</v>
      </c>
      <c r="Q248" t="s">
        <v>2012</v>
      </c>
      <c r="R248" s="15">
        <f t="shared" si="14"/>
        <v>41491.208333333336</v>
      </c>
      <c r="S248" s="12">
        <f t="shared" si="15"/>
        <v>41495.208333333336</v>
      </c>
    </row>
    <row r="249" spans="1:19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5">
        <f t="shared" si="12"/>
        <v>9.3261616161616168</v>
      </c>
      <c r="G249" t="s">
        <v>19</v>
      </c>
      <c r="H249" s="8">
        <f t="shared" si="1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t="b">
        <v>0</v>
      </c>
      <c r="O249" t="b">
        <v>1</v>
      </c>
      <c r="P249" t="s">
        <v>2021</v>
      </c>
      <c r="Q249" t="s">
        <v>2027</v>
      </c>
      <c r="R249" s="15">
        <f t="shared" si="14"/>
        <v>42726.25</v>
      </c>
      <c r="S249" s="12">
        <f t="shared" si="15"/>
        <v>42741.25</v>
      </c>
    </row>
    <row r="250" spans="1:19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5">
        <f t="shared" si="12"/>
        <v>2.1133870967741935</v>
      </c>
      <c r="G250" t="s">
        <v>19</v>
      </c>
      <c r="H250" s="8">
        <f t="shared" si="13"/>
        <v>60.105504587155963</v>
      </c>
      <c r="I250">
        <v>218</v>
      </c>
      <c r="J250" t="s">
        <v>24</v>
      </c>
      <c r="K250" t="s">
        <v>25</v>
      </c>
      <c r="L250">
        <v>1420005600</v>
      </c>
      <c r="M250">
        <v>1420437600</v>
      </c>
      <c r="N250" t="b">
        <v>0</v>
      </c>
      <c r="O250" t="b">
        <v>0</v>
      </c>
      <c r="P250" t="s">
        <v>2024</v>
      </c>
      <c r="Q250" t="s">
        <v>2035</v>
      </c>
      <c r="R250" s="15">
        <f t="shared" si="14"/>
        <v>42004.25</v>
      </c>
      <c r="S250" s="12">
        <f t="shared" si="15"/>
        <v>42009.25</v>
      </c>
    </row>
    <row r="251" spans="1:19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5">
        <f t="shared" si="12"/>
        <v>2.7332520325203253</v>
      </c>
      <c r="G251" t="s">
        <v>19</v>
      </c>
      <c r="H251" s="8">
        <f t="shared" si="1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t="b">
        <v>0</v>
      </c>
      <c r="O251" t="b">
        <v>0</v>
      </c>
      <c r="P251" t="s">
        <v>2021</v>
      </c>
      <c r="Q251" t="s">
        <v>2033</v>
      </c>
      <c r="R251" s="15">
        <f t="shared" si="14"/>
        <v>42006.25</v>
      </c>
      <c r="S251" s="12">
        <f t="shared" si="15"/>
        <v>42013.25</v>
      </c>
    </row>
    <row r="252" spans="1:19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5">
        <f t="shared" si="12"/>
        <v>0.03</v>
      </c>
      <c r="G252" t="s">
        <v>14</v>
      </c>
      <c r="H252" s="8">
        <f t="shared" si="13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t="b">
        <v>0</v>
      </c>
      <c r="O252" t="b">
        <v>0</v>
      </c>
      <c r="P252" t="s">
        <v>2009</v>
      </c>
      <c r="Q252" t="s">
        <v>2010</v>
      </c>
      <c r="R252" s="15">
        <f t="shared" si="14"/>
        <v>40203.25</v>
      </c>
      <c r="S252" s="12">
        <f t="shared" si="15"/>
        <v>40238.25</v>
      </c>
    </row>
    <row r="253" spans="1:19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 s="8">
        <f t="shared" si="1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t="b">
        <v>0</v>
      </c>
      <c r="O253" t="b">
        <v>0</v>
      </c>
      <c r="P253" t="s">
        <v>2013</v>
      </c>
      <c r="Q253" t="s">
        <v>2014</v>
      </c>
      <c r="R253" s="15">
        <f t="shared" si="14"/>
        <v>41252.25</v>
      </c>
      <c r="S253" s="12">
        <f t="shared" si="15"/>
        <v>41254.25</v>
      </c>
    </row>
    <row r="254" spans="1:19" ht="31.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5">
        <f t="shared" si="12"/>
        <v>6.2629999999999999</v>
      </c>
      <c r="G254" t="s">
        <v>19</v>
      </c>
      <c r="H254" s="8">
        <f t="shared" si="13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t="b">
        <v>0</v>
      </c>
      <c r="O254" t="b">
        <v>0</v>
      </c>
      <c r="P254" t="s">
        <v>2013</v>
      </c>
      <c r="Q254" t="s">
        <v>2014</v>
      </c>
      <c r="R254" s="15">
        <f t="shared" si="14"/>
        <v>41572.208333333336</v>
      </c>
      <c r="S254" s="12">
        <f t="shared" si="15"/>
        <v>41577.208333333336</v>
      </c>
    </row>
    <row r="255" spans="1:19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 s="8">
        <f t="shared" si="1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2015</v>
      </c>
      <c r="Q255" t="s">
        <v>2018</v>
      </c>
      <c r="R255" s="15">
        <f t="shared" si="14"/>
        <v>40641.208333333336</v>
      </c>
      <c r="S255" s="12">
        <f t="shared" si="15"/>
        <v>40653.208333333336</v>
      </c>
    </row>
    <row r="256" spans="1:19" ht="31.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5">
        <f t="shared" si="12"/>
        <v>1.8489130434782608</v>
      </c>
      <c r="G256" t="s">
        <v>19</v>
      </c>
      <c r="H256" s="8">
        <f t="shared" si="13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t="b">
        <v>0</v>
      </c>
      <c r="O256" t="b">
        <v>0</v>
      </c>
      <c r="P256" t="s">
        <v>2021</v>
      </c>
      <c r="Q256" t="s">
        <v>2022</v>
      </c>
      <c r="R256" s="15">
        <f t="shared" si="14"/>
        <v>42787.25</v>
      </c>
      <c r="S256" s="12">
        <f t="shared" si="15"/>
        <v>42789.25</v>
      </c>
    </row>
    <row r="257" spans="1:19" ht="31.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5">
        <f t="shared" si="12"/>
        <v>1.2016770186335404</v>
      </c>
      <c r="G257" t="s">
        <v>19</v>
      </c>
      <c r="H257" s="8">
        <f t="shared" si="1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t="b">
        <v>0</v>
      </c>
      <c r="O257" t="b">
        <v>1</v>
      </c>
      <c r="P257" t="s">
        <v>2009</v>
      </c>
      <c r="Q257" t="s">
        <v>2010</v>
      </c>
      <c r="R257" s="15">
        <f t="shared" si="14"/>
        <v>40590.25</v>
      </c>
      <c r="S257" s="12">
        <f t="shared" si="15"/>
        <v>40595.25</v>
      </c>
    </row>
    <row r="258" spans="1:19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 s="8">
        <f t="shared" si="13"/>
        <v>63.93333333333333</v>
      </c>
      <c r="I258">
        <v>15</v>
      </c>
      <c r="J258" t="s">
        <v>36</v>
      </c>
      <c r="K258" t="s">
        <v>37</v>
      </c>
      <c r="L258">
        <v>1453615200</v>
      </c>
      <c r="M258">
        <v>1456812000</v>
      </c>
      <c r="N258" t="b">
        <v>0</v>
      </c>
      <c r="O258" t="b">
        <v>0</v>
      </c>
      <c r="P258" t="s">
        <v>2009</v>
      </c>
      <c r="Q258" t="s">
        <v>2010</v>
      </c>
      <c r="R258" s="15">
        <f t="shared" si="14"/>
        <v>42393.25</v>
      </c>
      <c r="S258" s="12">
        <f t="shared" si="15"/>
        <v>42430.25</v>
      </c>
    </row>
    <row r="259" spans="1:19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5">
        <f t="shared" ref="F259:F322" si="16">E259/D259</f>
        <v>1.46</v>
      </c>
      <c r="G259" t="s">
        <v>19</v>
      </c>
      <c r="H259" s="8">
        <f t="shared" ref="H259:H322" si="17">E259/I259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t="b">
        <v>0</v>
      </c>
      <c r="O259" t="b">
        <v>0</v>
      </c>
      <c r="P259" t="s">
        <v>2013</v>
      </c>
      <c r="Q259" t="s">
        <v>2014</v>
      </c>
      <c r="R259" s="15">
        <f t="shared" ref="R259:R322" si="18">(((L259/60)/60)/24)+DATE(1970,1,1)</f>
        <v>41338.25</v>
      </c>
      <c r="S259" s="12">
        <f t="shared" ref="S259:S322" si="19">(((M259/60)/60)/24)+DATE(1970,1,1)</f>
        <v>41352.208333333336</v>
      </c>
    </row>
    <row r="260" spans="1:19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5">
        <f t="shared" si="16"/>
        <v>2.6848000000000001</v>
      </c>
      <c r="G260" t="s">
        <v>19</v>
      </c>
      <c r="H260" s="8">
        <f t="shared" si="17"/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t="b">
        <v>0</v>
      </c>
      <c r="O260" t="b">
        <v>1</v>
      </c>
      <c r="P260" t="s">
        <v>2013</v>
      </c>
      <c r="Q260" t="s">
        <v>2014</v>
      </c>
      <c r="R260" s="15">
        <f t="shared" si="18"/>
        <v>42712.25</v>
      </c>
      <c r="S260" s="12">
        <f t="shared" si="19"/>
        <v>42732.25</v>
      </c>
    </row>
    <row r="261" spans="1:19" ht="31.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5">
        <f t="shared" si="16"/>
        <v>5.9749999999999996</v>
      </c>
      <c r="G261" t="s">
        <v>19</v>
      </c>
      <c r="H261" s="8">
        <f t="shared" si="17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t="b">
        <v>1</v>
      </c>
      <c r="O261" t="b">
        <v>0</v>
      </c>
      <c r="P261" t="s">
        <v>2028</v>
      </c>
      <c r="Q261" t="s">
        <v>2029</v>
      </c>
      <c r="R261" s="15">
        <f t="shared" si="18"/>
        <v>41251.25</v>
      </c>
      <c r="S261" s="12">
        <f t="shared" si="19"/>
        <v>41270.25</v>
      </c>
    </row>
    <row r="262" spans="1:19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5">
        <f t="shared" si="16"/>
        <v>1.5769841269841269</v>
      </c>
      <c r="G262" t="s">
        <v>19</v>
      </c>
      <c r="H262" s="8">
        <f t="shared" si="17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t="b">
        <v>0</v>
      </c>
      <c r="O262" t="b">
        <v>0</v>
      </c>
      <c r="P262" t="s">
        <v>2009</v>
      </c>
      <c r="Q262" t="s">
        <v>2010</v>
      </c>
      <c r="R262" s="15">
        <f t="shared" si="18"/>
        <v>41180.208333333336</v>
      </c>
      <c r="S262" s="12">
        <f t="shared" si="19"/>
        <v>41192.208333333336</v>
      </c>
    </row>
    <row r="263" spans="1:19" ht="31.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 s="8">
        <f t="shared" si="17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t="b">
        <v>0</v>
      </c>
      <c r="O263" t="b">
        <v>1</v>
      </c>
      <c r="P263" t="s">
        <v>2009</v>
      </c>
      <c r="Q263" t="s">
        <v>2010</v>
      </c>
      <c r="R263" s="15">
        <f t="shared" si="18"/>
        <v>40415.208333333336</v>
      </c>
      <c r="S263" s="12">
        <f t="shared" si="19"/>
        <v>40419.208333333336</v>
      </c>
    </row>
    <row r="264" spans="1:19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5">
        <f t="shared" si="16"/>
        <v>3.1341176470588237</v>
      </c>
      <c r="G264" t="s">
        <v>19</v>
      </c>
      <c r="H264" s="8">
        <f t="shared" si="17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t="b">
        <v>0</v>
      </c>
      <c r="O264" t="b">
        <v>1</v>
      </c>
      <c r="P264" t="s">
        <v>2009</v>
      </c>
      <c r="Q264" t="s">
        <v>2019</v>
      </c>
      <c r="R264" s="15">
        <f t="shared" si="18"/>
        <v>40638.208333333336</v>
      </c>
      <c r="S264" s="12">
        <f t="shared" si="19"/>
        <v>40664.208333333336</v>
      </c>
    </row>
    <row r="265" spans="1:19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5">
        <f t="shared" si="16"/>
        <v>3.7089655172413791</v>
      </c>
      <c r="G265" t="s">
        <v>19</v>
      </c>
      <c r="H265" s="8">
        <f t="shared" si="17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t="b">
        <v>0</v>
      </c>
      <c r="O265" t="b">
        <v>0</v>
      </c>
      <c r="P265" t="s">
        <v>2028</v>
      </c>
      <c r="Q265" t="s">
        <v>2029</v>
      </c>
      <c r="R265" s="15">
        <f t="shared" si="18"/>
        <v>40187.25</v>
      </c>
      <c r="S265" s="12">
        <f t="shared" si="19"/>
        <v>40187.25</v>
      </c>
    </row>
    <row r="266" spans="1:19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5">
        <f t="shared" si="16"/>
        <v>3.6266447368421053</v>
      </c>
      <c r="G266" t="s">
        <v>19</v>
      </c>
      <c r="H266" s="8">
        <f t="shared" si="17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t="b">
        <v>0</v>
      </c>
      <c r="O266" t="b">
        <v>0</v>
      </c>
      <c r="P266" t="s">
        <v>2013</v>
      </c>
      <c r="Q266" t="s">
        <v>2014</v>
      </c>
      <c r="R266" s="15">
        <f t="shared" si="18"/>
        <v>41317.25</v>
      </c>
      <c r="S266" s="12">
        <f t="shared" si="19"/>
        <v>41333.25</v>
      </c>
    </row>
    <row r="267" spans="1:19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5">
        <f t="shared" si="16"/>
        <v>1.2308163265306122</v>
      </c>
      <c r="G267" t="s">
        <v>19</v>
      </c>
      <c r="H267" s="8">
        <f t="shared" si="17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t="b">
        <v>0</v>
      </c>
      <c r="O267" t="b">
        <v>0</v>
      </c>
      <c r="P267" t="s">
        <v>2013</v>
      </c>
      <c r="Q267" t="s">
        <v>2014</v>
      </c>
      <c r="R267" s="15">
        <f t="shared" si="18"/>
        <v>42372.25</v>
      </c>
      <c r="S267" s="12">
        <f t="shared" si="19"/>
        <v>42416.25</v>
      </c>
    </row>
    <row r="268" spans="1:19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 s="8">
        <f t="shared" si="17"/>
        <v>26.996228786926462</v>
      </c>
      <c r="I268">
        <v>3182</v>
      </c>
      <c r="J268" t="s">
        <v>94</v>
      </c>
      <c r="K268" t="s">
        <v>95</v>
      </c>
      <c r="L268">
        <v>1415340000</v>
      </c>
      <c r="M268">
        <v>1418191200</v>
      </c>
      <c r="N268" t="b">
        <v>0</v>
      </c>
      <c r="O268" t="b">
        <v>1</v>
      </c>
      <c r="P268" t="s">
        <v>2009</v>
      </c>
      <c r="Q268" t="s">
        <v>2032</v>
      </c>
      <c r="R268" s="15">
        <f t="shared" si="18"/>
        <v>41950.25</v>
      </c>
      <c r="S268" s="12">
        <f t="shared" si="19"/>
        <v>41983.25</v>
      </c>
    </row>
    <row r="269" spans="1:19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5">
        <f t="shared" si="16"/>
        <v>2.3362012987012988</v>
      </c>
      <c r="G269" t="s">
        <v>19</v>
      </c>
      <c r="H269" s="8">
        <f t="shared" si="17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>
        <v>1352440800</v>
      </c>
      <c r="N269" t="b">
        <v>0</v>
      </c>
      <c r="O269" t="b">
        <v>0</v>
      </c>
      <c r="P269" t="s">
        <v>2013</v>
      </c>
      <c r="Q269" t="s">
        <v>2014</v>
      </c>
      <c r="R269" s="15">
        <f t="shared" si="18"/>
        <v>41206.208333333336</v>
      </c>
      <c r="S269" s="12">
        <f t="shared" si="19"/>
        <v>41222.25</v>
      </c>
    </row>
    <row r="270" spans="1:19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5">
        <f t="shared" si="16"/>
        <v>1.8053333333333332</v>
      </c>
      <c r="G270" t="s">
        <v>19</v>
      </c>
      <c r="H270" s="8">
        <f t="shared" si="17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t="b">
        <v>0</v>
      </c>
      <c r="O270" t="b">
        <v>0</v>
      </c>
      <c r="P270" t="s">
        <v>2015</v>
      </c>
      <c r="Q270" t="s">
        <v>2016</v>
      </c>
      <c r="R270" s="15">
        <f t="shared" si="18"/>
        <v>41186.208333333336</v>
      </c>
      <c r="S270" s="12">
        <f t="shared" si="19"/>
        <v>41232.25</v>
      </c>
    </row>
    <row r="271" spans="1:19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5">
        <f t="shared" si="16"/>
        <v>2.5262857142857142</v>
      </c>
      <c r="G271" t="s">
        <v>19</v>
      </c>
      <c r="H271" s="8">
        <f t="shared" si="17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t="b">
        <v>0</v>
      </c>
      <c r="O271" t="b">
        <v>0</v>
      </c>
      <c r="P271" t="s">
        <v>2015</v>
      </c>
      <c r="Q271" t="s">
        <v>2034</v>
      </c>
      <c r="R271" s="15">
        <f t="shared" si="18"/>
        <v>43496.25</v>
      </c>
      <c r="S271" s="12">
        <f t="shared" si="19"/>
        <v>43517.25</v>
      </c>
    </row>
    <row r="272" spans="1:19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5">
        <f t="shared" si="16"/>
        <v>0.27176538240368026</v>
      </c>
      <c r="G272" t="s">
        <v>63</v>
      </c>
      <c r="H272" s="8">
        <f t="shared" si="17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t="b">
        <v>0</v>
      </c>
      <c r="O272" t="b">
        <v>0</v>
      </c>
      <c r="P272" t="s">
        <v>2024</v>
      </c>
      <c r="Q272" t="s">
        <v>2025</v>
      </c>
      <c r="R272" s="15">
        <f t="shared" si="18"/>
        <v>40514.25</v>
      </c>
      <c r="S272" s="12">
        <f t="shared" si="19"/>
        <v>40516.25</v>
      </c>
    </row>
    <row r="273" spans="1:19" ht="31.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5">
        <f t="shared" si="16"/>
        <v>1.2706571242680547E-2</v>
      </c>
      <c r="G273" t="s">
        <v>42</v>
      </c>
      <c r="H273" s="8">
        <f t="shared" si="17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t="b">
        <v>0</v>
      </c>
      <c r="O273" t="b">
        <v>0</v>
      </c>
      <c r="P273" t="s">
        <v>2028</v>
      </c>
      <c r="Q273" t="s">
        <v>2029</v>
      </c>
      <c r="R273" s="15">
        <f t="shared" si="18"/>
        <v>42345.25</v>
      </c>
      <c r="S273" s="12">
        <f t="shared" si="19"/>
        <v>42376.25</v>
      </c>
    </row>
    <row r="274" spans="1:19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5">
        <f t="shared" si="16"/>
        <v>3.0400978473581213</v>
      </c>
      <c r="G274" t="s">
        <v>19</v>
      </c>
      <c r="H274" s="8">
        <f t="shared" si="17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t="b">
        <v>0</v>
      </c>
      <c r="O274" t="b">
        <v>1</v>
      </c>
      <c r="P274" t="s">
        <v>2013</v>
      </c>
      <c r="Q274" t="s">
        <v>2014</v>
      </c>
      <c r="R274" s="15">
        <f t="shared" si="18"/>
        <v>43656.208333333328</v>
      </c>
      <c r="S274" s="12">
        <f t="shared" si="19"/>
        <v>43681.208333333328</v>
      </c>
    </row>
    <row r="275" spans="1:19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5">
        <f t="shared" si="16"/>
        <v>1.3723076923076922</v>
      </c>
      <c r="G275" t="s">
        <v>19</v>
      </c>
      <c r="H275" s="8">
        <f t="shared" si="17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2013</v>
      </c>
      <c r="Q275" t="s">
        <v>2014</v>
      </c>
      <c r="R275" s="15">
        <f t="shared" si="18"/>
        <v>42995.208333333328</v>
      </c>
      <c r="S275" s="12">
        <f t="shared" si="19"/>
        <v>42998.208333333328</v>
      </c>
    </row>
    <row r="276" spans="1:19" ht="31.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 s="8">
        <f t="shared" si="17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t="b">
        <v>0</v>
      </c>
      <c r="O276" t="b">
        <v>0</v>
      </c>
      <c r="P276" t="s">
        <v>2013</v>
      </c>
      <c r="Q276" t="s">
        <v>2014</v>
      </c>
      <c r="R276" s="15">
        <f t="shared" si="18"/>
        <v>43045.25</v>
      </c>
      <c r="S276" s="12">
        <f t="shared" si="19"/>
        <v>43050.25</v>
      </c>
    </row>
    <row r="277" spans="1:19" ht="31.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5">
        <f t="shared" si="16"/>
        <v>2.4151282051282053</v>
      </c>
      <c r="G277" t="s">
        <v>19</v>
      </c>
      <c r="H277" s="8">
        <f t="shared" si="17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t="b">
        <v>0</v>
      </c>
      <c r="O277" t="b">
        <v>0</v>
      </c>
      <c r="P277" t="s">
        <v>2021</v>
      </c>
      <c r="Q277" t="s">
        <v>2033</v>
      </c>
      <c r="R277" s="15">
        <f t="shared" si="18"/>
        <v>43561.208333333328</v>
      </c>
      <c r="S277" s="12">
        <f t="shared" si="19"/>
        <v>43569.208333333328</v>
      </c>
    </row>
    <row r="278" spans="1:19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 s="8">
        <f t="shared" si="17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t="b">
        <v>0</v>
      </c>
      <c r="O278" t="b">
        <v>1</v>
      </c>
      <c r="P278" t="s">
        <v>2024</v>
      </c>
      <c r="Q278" t="s">
        <v>2025</v>
      </c>
      <c r="R278" s="15">
        <f t="shared" si="18"/>
        <v>41018.208333333336</v>
      </c>
      <c r="S278" s="12">
        <f t="shared" si="19"/>
        <v>41023.208333333336</v>
      </c>
    </row>
    <row r="279" spans="1:19" ht="31.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5">
        <f t="shared" si="16"/>
        <v>10.664285714285715</v>
      </c>
      <c r="G279" t="s">
        <v>19</v>
      </c>
      <c r="H279" s="8">
        <f t="shared" si="17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t="b">
        <v>0</v>
      </c>
      <c r="O279" t="b">
        <v>0</v>
      </c>
      <c r="P279" t="s">
        <v>2013</v>
      </c>
      <c r="Q279" t="s">
        <v>2014</v>
      </c>
      <c r="R279" s="15">
        <f t="shared" si="18"/>
        <v>40378.208333333336</v>
      </c>
      <c r="S279" s="12">
        <f t="shared" si="19"/>
        <v>40380.208333333336</v>
      </c>
    </row>
    <row r="280" spans="1:19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5">
        <f t="shared" si="16"/>
        <v>3.2588888888888889</v>
      </c>
      <c r="G280" t="s">
        <v>19</v>
      </c>
      <c r="H280" s="8">
        <f t="shared" si="17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t="b">
        <v>0</v>
      </c>
      <c r="O280" t="b">
        <v>0</v>
      </c>
      <c r="P280" t="s">
        <v>2011</v>
      </c>
      <c r="Q280" t="s">
        <v>2012</v>
      </c>
      <c r="R280" s="15">
        <f t="shared" si="18"/>
        <v>41239.25</v>
      </c>
      <c r="S280" s="12">
        <f t="shared" si="19"/>
        <v>41264.25</v>
      </c>
    </row>
    <row r="281" spans="1:19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5">
        <f t="shared" si="16"/>
        <v>1.7070000000000001</v>
      </c>
      <c r="G281" t="s">
        <v>19</v>
      </c>
      <c r="H281" s="8">
        <f t="shared" si="17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t="b">
        <v>0</v>
      </c>
      <c r="O281" t="b">
        <v>0</v>
      </c>
      <c r="P281" t="s">
        <v>2013</v>
      </c>
      <c r="Q281" t="s">
        <v>2014</v>
      </c>
      <c r="R281" s="15">
        <f t="shared" si="18"/>
        <v>43346.208333333328</v>
      </c>
      <c r="S281" s="12">
        <f t="shared" si="19"/>
        <v>43349.208333333328</v>
      </c>
    </row>
    <row r="282" spans="1:19" ht="31.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5">
        <f t="shared" si="16"/>
        <v>5.8144</v>
      </c>
      <c r="G282" t="s">
        <v>19</v>
      </c>
      <c r="H282" s="8">
        <f t="shared" si="17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t="b">
        <v>0</v>
      </c>
      <c r="O282" t="b">
        <v>0</v>
      </c>
      <c r="P282" t="s">
        <v>2015</v>
      </c>
      <c r="Q282" t="s">
        <v>2023</v>
      </c>
      <c r="R282" s="15">
        <f t="shared" si="18"/>
        <v>43060.25</v>
      </c>
      <c r="S282" s="12">
        <f t="shared" si="19"/>
        <v>43066.25</v>
      </c>
    </row>
    <row r="283" spans="1:19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 s="8">
        <f t="shared" si="17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t="b">
        <v>0</v>
      </c>
      <c r="O283" t="b">
        <v>1</v>
      </c>
      <c r="P283" t="s">
        <v>2013</v>
      </c>
      <c r="Q283" t="s">
        <v>2014</v>
      </c>
      <c r="R283" s="15">
        <f t="shared" si="18"/>
        <v>40979.25</v>
      </c>
      <c r="S283" s="12">
        <f t="shared" si="19"/>
        <v>41000.208333333336</v>
      </c>
    </row>
    <row r="284" spans="1:19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5">
        <f t="shared" si="16"/>
        <v>1.0804761904761904</v>
      </c>
      <c r="G284" t="s">
        <v>19</v>
      </c>
      <c r="H284" s="8">
        <f t="shared" si="17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t="b">
        <v>0</v>
      </c>
      <c r="O284" t="b">
        <v>1</v>
      </c>
      <c r="P284" t="s">
        <v>2015</v>
      </c>
      <c r="Q284" t="s">
        <v>2034</v>
      </c>
      <c r="R284" s="15">
        <f t="shared" si="18"/>
        <v>42701.25</v>
      </c>
      <c r="S284" s="12">
        <f t="shared" si="19"/>
        <v>42707.25</v>
      </c>
    </row>
    <row r="285" spans="1:19" ht="31.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 s="8">
        <f t="shared" si="17"/>
        <v>52.310344827586206</v>
      </c>
      <c r="I285">
        <v>29</v>
      </c>
      <c r="J285" t="s">
        <v>32</v>
      </c>
      <c r="K285" t="s">
        <v>33</v>
      </c>
      <c r="L285">
        <v>1464584400</v>
      </c>
      <c r="M285">
        <v>1465016400</v>
      </c>
      <c r="N285" t="b">
        <v>0</v>
      </c>
      <c r="O285" t="b">
        <v>0</v>
      </c>
      <c r="P285" t="s">
        <v>2009</v>
      </c>
      <c r="Q285" t="s">
        <v>2010</v>
      </c>
      <c r="R285" s="15">
        <f t="shared" si="18"/>
        <v>42520.208333333328</v>
      </c>
      <c r="S285" s="12">
        <f t="shared" si="19"/>
        <v>42525.208333333328</v>
      </c>
    </row>
    <row r="286" spans="1:19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 s="8">
        <f t="shared" si="17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t="b">
        <v>0</v>
      </c>
      <c r="O286" t="b">
        <v>0</v>
      </c>
      <c r="P286" t="s">
        <v>2011</v>
      </c>
      <c r="Q286" t="s">
        <v>2012</v>
      </c>
      <c r="R286" s="15">
        <f t="shared" si="18"/>
        <v>41030.208333333336</v>
      </c>
      <c r="S286" s="12">
        <f t="shared" si="19"/>
        <v>41035.208333333336</v>
      </c>
    </row>
    <row r="287" spans="1:19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5">
        <f t="shared" si="16"/>
        <v>7.0633333333333335</v>
      </c>
      <c r="G287" t="s">
        <v>19</v>
      </c>
      <c r="H287" s="8">
        <f t="shared" si="17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t="b">
        <v>0</v>
      </c>
      <c r="O287" t="b">
        <v>0</v>
      </c>
      <c r="P287" t="s">
        <v>2013</v>
      </c>
      <c r="Q287" t="s">
        <v>2014</v>
      </c>
      <c r="R287" s="15">
        <f t="shared" si="18"/>
        <v>42623.208333333328</v>
      </c>
      <c r="S287" s="12">
        <f t="shared" si="19"/>
        <v>42661.208333333328</v>
      </c>
    </row>
    <row r="288" spans="1:19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5">
        <f t="shared" si="16"/>
        <v>0.17446030330062445</v>
      </c>
      <c r="G288" t="s">
        <v>63</v>
      </c>
      <c r="H288" s="8">
        <f t="shared" si="17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t="b">
        <v>0</v>
      </c>
      <c r="O288" t="b">
        <v>0</v>
      </c>
      <c r="P288" t="s">
        <v>2013</v>
      </c>
      <c r="Q288" t="s">
        <v>2014</v>
      </c>
      <c r="R288" s="15">
        <f t="shared" si="18"/>
        <v>42697.25</v>
      </c>
      <c r="S288" s="12">
        <f t="shared" si="19"/>
        <v>42704.25</v>
      </c>
    </row>
    <row r="289" spans="1:19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5">
        <f t="shared" si="16"/>
        <v>2.0973015873015872</v>
      </c>
      <c r="G289" t="s">
        <v>19</v>
      </c>
      <c r="H289" s="8">
        <f t="shared" si="17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t="b">
        <v>0</v>
      </c>
      <c r="O289" t="b">
        <v>0</v>
      </c>
      <c r="P289" t="s">
        <v>2009</v>
      </c>
      <c r="Q289" t="s">
        <v>2017</v>
      </c>
      <c r="R289" s="15">
        <f t="shared" si="18"/>
        <v>42122.208333333328</v>
      </c>
      <c r="S289" s="12">
        <f t="shared" si="19"/>
        <v>42122.208333333328</v>
      </c>
    </row>
    <row r="290" spans="1:19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 s="8">
        <f t="shared" si="17"/>
        <v>39.970802919708028</v>
      </c>
      <c r="I290">
        <v>137</v>
      </c>
      <c r="J290" t="s">
        <v>32</v>
      </c>
      <c r="K290" t="s">
        <v>33</v>
      </c>
      <c r="L290">
        <v>1331701200</v>
      </c>
      <c r="M290">
        <v>1331787600</v>
      </c>
      <c r="N290" t="b">
        <v>0</v>
      </c>
      <c r="O290" t="b">
        <v>1</v>
      </c>
      <c r="P290" t="s">
        <v>2009</v>
      </c>
      <c r="Q290" t="s">
        <v>2031</v>
      </c>
      <c r="R290" s="15">
        <f t="shared" si="18"/>
        <v>40982.208333333336</v>
      </c>
      <c r="S290" s="12">
        <f t="shared" si="19"/>
        <v>40983.208333333336</v>
      </c>
    </row>
    <row r="291" spans="1:19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5">
        <f t="shared" si="16"/>
        <v>16.842500000000001</v>
      </c>
      <c r="G291" t="s">
        <v>19</v>
      </c>
      <c r="H291" s="8">
        <f t="shared" si="17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2013</v>
      </c>
      <c r="Q291" t="s">
        <v>2014</v>
      </c>
      <c r="R291" s="15">
        <f t="shared" si="18"/>
        <v>42219.208333333328</v>
      </c>
      <c r="S291" s="12">
        <f t="shared" si="19"/>
        <v>42222.208333333328</v>
      </c>
    </row>
    <row r="292" spans="1:19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 s="8">
        <f t="shared" si="17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t="b">
        <v>0</v>
      </c>
      <c r="O292" t="b">
        <v>1</v>
      </c>
      <c r="P292" t="s">
        <v>2015</v>
      </c>
      <c r="Q292" t="s">
        <v>2016</v>
      </c>
      <c r="R292" s="15">
        <f t="shared" si="18"/>
        <v>41404.208333333336</v>
      </c>
      <c r="S292" s="12">
        <f t="shared" si="19"/>
        <v>41436.208333333336</v>
      </c>
    </row>
    <row r="293" spans="1:19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5">
        <f t="shared" si="16"/>
        <v>4.5661111111111108</v>
      </c>
      <c r="G293" t="s">
        <v>19</v>
      </c>
      <c r="H293" s="8">
        <f t="shared" si="17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t="b">
        <v>1</v>
      </c>
      <c r="O293" t="b">
        <v>0</v>
      </c>
      <c r="P293" t="s">
        <v>2011</v>
      </c>
      <c r="Q293" t="s">
        <v>2012</v>
      </c>
      <c r="R293" s="15">
        <f t="shared" si="18"/>
        <v>40831.208333333336</v>
      </c>
      <c r="S293" s="12">
        <f t="shared" si="19"/>
        <v>40835.208333333336</v>
      </c>
    </row>
    <row r="294" spans="1:19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 s="8">
        <f t="shared" si="17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t="b">
        <v>0</v>
      </c>
      <c r="O294" t="b">
        <v>0</v>
      </c>
      <c r="P294" t="s">
        <v>2007</v>
      </c>
      <c r="Q294" t="s">
        <v>2008</v>
      </c>
      <c r="R294" s="15">
        <f t="shared" si="18"/>
        <v>40984.208333333336</v>
      </c>
      <c r="S294" s="12">
        <f t="shared" si="19"/>
        <v>41002.208333333336</v>
      </c>
    </row>
    <row r="295" spans="1:19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5">
        <f t="shared" si="16"/>
        <v>0.16384615384615384</v>
      </c>
      <c r="G295" t="s">
        <v>63</v>
      </c>
      <c r="H295" s="8">
        <f t="shared" si="17"/>
        <v>33.28125</v>
      </c>
      <c r="I295">
        <v>32</v>
      </c>
      <c r="J295" t="s">
        <v>94</v>
      </c>
      <c r="K295" t="s">
        <v>95</v>
      </c>
      <c r="L295">
        <v>1286254800</v>
      </c>
      <c r="M295">
        <v>1287032400</v>
      </c>
      <c r="N295" t="b">
        <v>0</v>
      </c>
      <c r="O295" t="b">
        <v>0</v>
      </c>
      <c r="P295" t="s">
        <v>2013</v>
      </c>
      <c r="Q295" t="s">
        <v>2014</v>
      </c>
      <c r="R295" s="15">
        <f t="shared" si="18"/>
        <v>40456.208333333336</v>
      </c>
      <c r="S295" s="12">
        <f t="shared" si="19"/>
        <v>40465.208333333336</v>
      </c>
    </row>
    <row r="296" spans="1:19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5">
        <f t="shared" si="16"/>
        <v>13.396666666666667</v>
      </c>
      <c r="G296" t="s">
        <v>19</v>
      </c>
      <c r="H296" s="8">
        <f t="shared" si="17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t="b">
        <v>0</v>
      </c>
      <c r="O296" t="b">
        <v>0</v>
      </c>
      <c r="P296" t="s">
        <v>2013</v>
      </c>
      <c r="Q296" t="s">
        <v>2014</v>
      </c>
      <c r="R296" s="15">
        <f t="shared" si="18"/>
        <v>43399.208333333328</v>
      </c>
      <c r="S296" s="12">
        <f t="shared" si="19"/>
        <v>43411.25</v>
      </c>
    </row>
    <row r="297" spans="1:19" ht="31.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 s="8">
        <f t="shared" si="17"/>
        <v>36.004712041884815</v>
      </c>
      <c r="I297">
        <v>1910</v>
      </c>
      <c r="J297" t="s">
        <v>86</v>
      </c>
      <c r="K297" t="s">
        <v>87</v>
      </c>
      <c r="L297">
        <v>1381813200</v>
      </c>
      <c r="M297">
        <v>1383976800</v>
      </c>
      <c r="N297" t="b">
        <v>0</v>
      </c>
      <c r="O297" t="b">
        <v>0</v>
      </c>
      <c r="P297" t="s">
        <v>2013</v>
      </c>
      <c r="Q297" t="s">
        <v>2014</v>
      </c>
      <c r="R297" s="15">
        <f t="shared" si="18"/>
        <v>41562.208333333336</v>
      </c>
      <c r="S297" s="12">
        <f t="shared" si="19"/>
        <v>41587.25</v>
      </c>
    </row>
    <row r="298" spans="1:19" ht="31.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 s="8">
        <f t="shared" si="17"/>
        <v>88.21052631578948</v>
      </c>
      <c r="I298">
        <v>38</v>
      </c>
      <c r="J298" t="s">
        <v>24</v>
      </c>
      <c r="K298" t="s">
        <v>25</v>
      </c>
      <c r="L298">
        <v>1548655200</v>
      </c>
      <c r="M298">
        <v>1550556000</v>
      </c>
      <c r="N298" t="b">
        <v>0</v>
      </c>
      <c r="O298" t="b">
        <v>0</v>
      </c>
      <c r="P298" t="s">
        <v>2013</v>
      </c>
      <c r="Q298" t="s">
        <v>2014</v>
      </c>
      <c r="R298" s="15">
        <f t="shared" si="18"/>
        <v>43493.25</v>
      </c>
      <c r="S298" s="12">
        <f t="shared" si="19"/>
        <v>43515.25</v>
      </c>
    </row>
    <row r="299" spans="1:19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 s="8">
        <f t="shared" si="17"/>
        <v>65.240384615384613</v>
      </c>
      <c r="I299">
        <v>104</v>
      </c>
      <c r="J299" t="s">
        <v>24</v>
      </c>
      <c r="K299" t="s">
        <v>25</v>
      </c>
      <c r="L299">
        <v>1389679200</v>
      </c>
      <c r="M299">
        <v>1390456800</v>
      </c>
      <c r="N299" t="b">
        <v>0</v>
      </c>
      <c r="O299" t="b">
        <v>1</v>
      </c>
      <c r="P299" t="s">
        <v>2013</v>
      </c>
      <c r="Q299" t="s">
        <v>2014</v>
      </c>
      <c r="R299" s="15">
        <f t="shared" si="18"/>
        <v>41653.25</v>
      </c>
      <c r="S299" s="12">
        <f t="shared" si="19"/>
        <v>41662.25</v>
      </c>
    </row>
    <row r="300" spans="1:19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5">
        <f t="shared" si="16"/>
        <v>1.4391428571428571</v>
      </c>
      <c r="G300" t="s">
        <v>19</v>
      </c>
      <c r="H300" s="8">
        <f t="shared" si="17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t="b">
        <v>0</v>
      </c>
      <c r="O300" t="b">
        <v>1</v>
      </c>
      <c r="P300" t="s">
        <v>2009</v>
      </c>
      <c r="Q300" t="s">
        <v>2010</v>
      </c>
      <c r="R300" s="15">
        <f t="shared" si="18"/>
        <v>42426.25</v>
      </c>
      <c r="S300" s="12">
        <f t="shared" si="19"/>
        <v>42444.208333333328</v>
      </c>
    </row>
    <row r="301" spans="1:19" ht="31.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 s="8">
        <f t="shared" si="17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t="b">
        <v>0</v>
      </c>
      <c r="O301" t="b">
        <v>0</v>
      </c>
      <c r="P301" t="s">
        <v>2007</v>
      </c>
      <c r="Q301" t="s">
        <v>2008</v>
      </c>
      <c r="R301" s="15">
        <f t="shared" si="18"/>
        <v>42432.25</v>
      </c>
      <c r="S301" s="12">
        <f t="shared" si="19"/>
        <v>42488.208333333328</v>
      </c>
    </row>
    <row r="302" spans="1:19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5">
        <f t="shared" si="16"/>
        <v>0.05</v>
      </c>
      <c r="G302" t="s">
        <v>14</v>
      </c>
      <c r="H302" s="8">
        <f t="shared" si="17"/>
        <v>5</v>
      </c>
      <c r="I302">
        <v>1</v>
      </c>
      <c r="J302" t="s">
        <v>32</v>
      </c>
      <c r="K302" t="s">
        <v>33</v>
      </c>
      <c r="L302">
        <v>1504069200</v>
      </c>
      <c r="M302">
        <v>1504155600</v>
      </c>
      <c r="N302" t="b">
        <v>0</v>
      </c>
      <c r="O302" t="b">
        <v>1</v>
      </c>
      <c r="P302" t="s">
        <v>2021</v>
      </c>
      <c r="Q302" t="s">
        <v>2022</v>
      </c>
      <c r="R302" s="15">
        <f t="shared" si="18"/>
        <v>42977.208333333328</v>
      </c>
      <c r="S302" s="12">
        <f t="shared" si="19"/>
        <v>42978.208333333328</v>
      </c>
    </row>
    <row r="303" spans="1:19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5">
        <f t="shared" si="16"/>
        <v>13.446666666666667</v>
      </c>
      <c r="G303" t="s">
        <v>19</v>
      </c>
      <c r="H303" s="8">
        <f t="shared" si="17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t="b">
        <v>0</v>
      </c>
      <c r="O303" t="b">
        <v>0</v>
      </c>
      <c r="P303" t="s">
        <v>2015</v>
      </c>
      <c r="Q303" t="s">
        <v>2016</v>
      </c>
      <c r="R303" s="15">
        <f t="shared" si="18"/>
        <v>42061.25</v>
      </c>
      <c r="S303" s="12">
        <f t="shared" si="19"/>
        <v>42078.208333333328</v>
      </c>
    </row>
    <row r="304" spans="1:19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 s="8">
        <f t="shared" si="17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t="b">
        <v>0</v>
      </c>
      <c r="O304" t="b">
        <v>0</v>
      </c>
      <c r="P304" t="s">
        <v>2013</v>
      </c>
      <c r="Q304" t="s">
        <v>2014</v>
      </c>
      <c r="R304" s="15">
        <f t="shared" si="18"/>
        <v>43345.208333333328</v>
      </c>
      <c r="S304" s="12">
        <f t="shared" si="19"/>
        <v>43359.208333333328</v>
      </c>
    </row>
    <row r="305" spans="1:19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 s="8">
        <f t="shared" si="17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t="b">
        <v>0</v>
      </c>
      <c r="O305" t="b">
        <v>0</v>
      </c>
      <c r="P305" t="s">
        <v>2009</v>
      </c>
      <c r="Q305" t="s">
        <v>2019</v>
      </c>
      <c r="R305" s="15">
        <f t="shared" si="18"/>
        <v>42376.25</v>
      </c>
      <c r="S305" s="12">
        <f t="shared" si="19"/>
        <v>42381.25</v>
      </c>
    </row>
    <row r="306" spans="1:19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5">
        <f t="shared" si="16"/>
        <v>5.4614285714285717</v>
      </c>
      <c r="G306" t="s">
        <v>19</v>
      </c>
      <c r="H306" s="8">
        <f t="shared" si="17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t="b">
        <v>0</v>
      </c>
      <c r="O306" t="b">
        <v>0</v>
      </c>
      <c r="P306" t="s">
        <v>2015</v>
      </c>
      <c r="Q306" t="s">
        <v>2016</v>
      </c>
      <c r="R306" s="15">
        <f t="shared" si="18"/>
        <v>42589.208333333328</v>
      </c>
      <c r="S306" s="12">
        <f t="shared" si="19"/>
        <v>42630.208333333328</v>
      </c>
    </row>
    <row r="307" spans="1:19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5">
        <f t="shared" si="16"/>
        <v>2.8621428571428571</v>
      </c>
      <c r="G307" t="s">
        <v>19</v>
      </c>
      <c r="H307" s="8">
        <f t="shared" si="17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t="b">
        <v>0</v>
      </c>
      <c r="O307" t="b">
        <v>0</v>
      </c>
      <c r="P307" t="s">
        <v>2013</v>
      </c>
      <c r="Q307" t="s">
        <v>2014</v>
      </c>
      <c r="R307" s="15">
        <f t="shared" si="18"/>
        <v>42448.208333333328</v>
      </c>
      <c r="S307" s="12">
        <f t="shared" si="19"/>
        <v>42489.208333333328</v>
      </c>
    </row>
    <row r="308" spans="1:19" ht="31.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 s="8">
        <f t="shared" si="17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t="b">
        <v>0</v>
      </c>
      <c r="O308" t="b">
        <v>1</v>
      </c>
      <c r="P308" t="s">
        <v>2013</v>
      </c>
      <c r="Q308" t="s">
        <v>2014</v>
      </c>
      <c r="R308" s="15">
        <f t="shared" si="18"/>
        <v>42930.208333333328</v>
      </c>
      <c r="S308" s="12">
        <f t="shared" si="19"/>
        <v>42933.208333333328</v>
      </c>
    </row>
    <row r="309" spans="1:19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5">
        <f t="shared" si="16"/>
        <v>1.3213677811550153</v>
      </c>
      <c r="G309" t="s">
        <v>19</v>
      </c>
      <c r="H309" s="8">
        <f t="shared" si="17"/>
        <v>65.968133535660087</v>
      </c>
      <c r="I309">
        <v>659</v>
      </c>
      <c r="J309" t="s">
        <v>32</v>
      </c>
      <c r="K309" t="s">
        <v>33</v>
      </c>
      <c r="L309">
        <v>1338958800</v>
      </c>
      <c r="M309">
        <v>1340686800</v>
      </c>
      <c r="N309" t="b">
        <v>0</v>
      </c>
      <c r="O309" t="b">
        <v>1</v>
      </c>
      <c r="P309" t="s">
        <v>2021</v>
      </c>
      <c r="Q309" t="s">
        <v>2027</v>
      </c>
      <c r="R309" s="15">
        <f t="shared" si="18"/>
        <v>41066.208333333336</v>
      </c>
      <c r="S309" s="12">
        <f t="shared" si="19"/>
        <v>41086.208333333336</v>
      </c>
    </row>
    <row r="310" spans="1:19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 s="8">
        <f t="shared" si="17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t="b">
        <v>0</v>
      </c>
      <c r="O310" t="b">
        <v>0</v>
      </c>
      <c r="P310" t="s">
        <v>2013</v>
      </c>
      <c r="Q310" t="s">
        <v>2014</v>
      </c>
      <c r="R310" s="15">
        <f t="shared" si="18"/>
        <v>40651.208333333336</v>
      </c>
      <c r="S310" s="12">
        <f t="shared" si="19"/>
        <v>40652.208333333336</v>
      </c>
    </row>
    <row r="311" spans="1:19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5">
        <f t="shared" si="16"/>
        <v>0.75292682926829269</v>
      </c>
      <c r="G311" t="s">
        <v>63</v>
      </c>
      <c r="H311" s="8">
        <f t="shared" si="17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t="b">
        <v>0</v>
      </c>
      <c r="O311" t="b">
        <v>1</v>
      </c>
      <c r="P311" t="s">
        <v>2009</v>
      </c>
      <c r="Q311" t="s">
        <v>2019</v>
      </c>
      <c r="R311" s="15">
        <f t="shared" si="18"/>
        <v>40807.208333333336</v>
      </c>
      <c r="S311" s="12">
        <f t="shared" si="19"/>
        <v>40827.208333333336</v>
      </c>
    </row>
    <row r="312" spans="1:19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 s="8">
        <f t="shared" si="17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t="b">
        <v>0</v>
      </c>
      <c r="O312" t="b">
        <v>0</v>
      </c>
      <c r="P312" t="s">
        <v>2024</v>
      </c>
      <c r="Q312" t="s">
        <v>2025</v>
      </c>
      <c r="R312" s="15">
        <f t="shared" si="18"/>
        <v>40277.208333333336</v>
      </c>
      <c r="S312" s="12">
        <f t="shared" si="19"/>
        <v>40293.208333333336</v>
      </c>
    </row>
    <row r="313" spans="1:19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5">
        <f t="shared" si="16"/>
        <v>2.0336507936507937</v>
      </c>
      <c r="G313" t="s">
        <v>19</v>
      </c>
      <c r="H313" s="8">
        <f t="shared" si="17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t="b">
        <v>0</v>
      </c>
      <c r="O313" t="b">
        <v>0</v>
      </c>
      <c r="P313" t="s">
        <v>2013</v>
      </c>
      <c r="Q313" t="s">
        <v>2014</v>
      </c>
      <c r="R313" s="15">
        <f t="shared" si="18"/>
        <v>40590.25</v>
      </c>
      <c r="S313" s="12">
        <f t="shared" si="19"/>
        <v>40602.25</v>
      </c>
    </row>
    <row r="314" spans="1:19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5">
        <f t="shared" si="16"/>
        <v>3.1022842639593908</v>
      </c>
      <c r="G314" t="s">
        <v>19</v>
      </c>
      <c r="H314" s="8">
        <f t="shared" si="17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t="b">
        <v>0</v>
      </c>
      <c r="O314" t="b">
        <v>0</v>
      </c>
      <c r="P314" t="s">
        <v>2013</v>
      </c>
      <c r="Q314" t="s">
        <v>2014</v>
      </c>
      <c r="R314" s="15">
        <f t="shared" si="18"/>
        <v>41572.208333333336</v>
      </c>
      <c r="S314" s="12">
        <f t="shared" si="19"/>
        <v>41579.208333333336</v>
      </c>
    </row>
    <row r="315" spans="1:19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5">
        <f t="shared" si="16"/>
        <v>3.9531818181818181</v>
      </c>
      <c r="G315" t="s">
        <v>19</v>
      </c>
      <c r="H315" s="8">
        <f t="shared" si="17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t="b">
        <v>0</v>
      </c>
      <c r="O315" t="b">
        <v>0</v>
      </c>
      <c r="P315" t="s">
        <v>2009</v>
      </c>
      <c r="Q315" t="s">
        <v>2010</v>
      </c>
      <c r="R315" s="15">
        <f t="shared" si="18"/>
        <v>40966.25</v>
      </c>
      <c r="S315" s="12">
        <f t="shared" si="19"/>
        <v>40968.25</v>
      </c>
    </row>
    <row r="316" spans="1:19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5">
        <f t="shared" si="16"/>
        <v>2.9471428571428571</v>
      </c>
      <c r="G316" t="s">
        <v>19</v>
      </c>
      <c r="H316" s="8">
        <f t="shared" si="17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t="b">
        <v>0</v>
      </c>
      <c r="O316" t="b">
        <v>1</v>
      </c>
      <c r="P316" t="s">
        <v>2015</v>
      </c>
      <c r="Q316" t="s">
        <v>2016</v>
      </c>
      <c r="R316" s="15">
        <f t="shared" si="18"/>
        <v>43536.208333333328</v>
      </c>
      <c r="S316" s="12">
        <f t="shared" si="19"/>
        <v>43541.208333333328</v>
      </c>
    </row>
    <row r="317" spans="1:19" ht="31.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 s="8">
        <f t="shared" si="17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t="b">
        <v>0</v>
      </c>
      <c r="O317" t="b">
        <v>0</v>
      </c>
      <c r="P317" t="s">
        <v>2013</v>
      </c>
      <c r="Q317" t="s">
        <v>2014</v>
      </c>
      <c r="R317" s="15">
        <f t="shared" si="18"/>
        <v>41783.208333333336</v>
      </c>
      <c r="S317" s="12">
        <f t="shared" si="19"/>
        <v>41812.208333333336</v>
      </c>
    </row>
    <row r="318" spans="1:19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 s="8">
        <f t="shared" si="17"/>
        <v>59.268518518518519</v>
      </c>
      <c r="I318">
        <v>108</v>
      </c>
      <c r="J318" t="s">
        <v>94</v>
      </c>
      <c r="K318" t="s">
        <v>95</v>
      </c>
      <c r="L318">
        <v>1574143200</v>
      </c>
      <c r="M318">
        <v>1574229600</v>
      </c>
      <c r="N318" t="b">
        <v>0</v>
      </c>
      <c r="O318" t="b">
        <v>1</v>
      </c>
      <c r="P318" t="s">
        <v>2007</v>
      </c>
      <c r="Q318" t="s">
        <v>2008</v>
      </c>
      <c r="R318" s="15">
        <f t="shared" si="18"/>
        <v>43788.25</v>
      </c>
      <c r="S318" s="12">
        <f t="shared" si="19"/>
        <v>43789.25</v>
      </c>
    </row>
    <row r="319" spans="1:19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 s="8">
        <f t="shared" si="17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t="b">
        <v>0</v>
      </c>
      <c r="O319" t="b">
        <v>0</v>
      </c>
      <c r="P319" t="s">
        <v>2013</v>
      </c>
      <c r="Q319" t="s">
        <v>2014</v>
      </c>
      <c r="R319" s="15">
        <f t="shared" si="18"/>
        <v>42869.208333333328</v>
      </c>
      <c r="S319" s="12">
        <f t="shared" si="19"/>
        <v>42882.208333333328</v>
      </c>
    </row>
    <row r="320" spans="1:19" ht="31.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 s="8">
        <f t="shared" si="17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t="b">
        <v>0</v>
      </c>
      <c r="O320" t="b">
        <v>0</v>
      </c>
      <c r="P320" t="s">
        <v>2009</v>
      </c>
      <c r="Q320" t="s">
        <v>2010</v>
      </c>
      <c r="R320" s="15">
        <f t="shared" si="18"/>
        <v>41684.25</v>
      </c>
      <c r="S320" s="12">
        <f t="shared" si="19"/>
        <v>41686.25</v>
      </c>
    </row>
    <row r="321" spans="1:19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5">
        <f t="shared" si="16"/>
        <v>0.38702380952380955</v>
      </c>
      <c r="G321" t="s">
        <v>63</v>
      </c>
      <c r="H321" s="8">
        <f t="shared" si="17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t="b">
        <v>0</v>
      </c>
      <c r="O321" t="b">
        <v>0</v>
      </c>
      <c r="P321" t="s">
        <v>2011</v>
      </c>
      <c r="Q321" t="s">
        <v>2012</v>
      </c>
      <c r="R321" s="15">
        <f t="shared" si="18"/>
        <v>40402.208333333336</v>
      </c>
      <c r="S321" s="12">
        <f t="shared" si="19"/>
        <v>40426.208333333336</v>
      </c>
    </row>
    <row r="322" spans="1:19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 s="8">
        <f t="shared" si="17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t="b">
        <v>0</v>
      </c>
      <c r="O322" t="b">
        <v>0</v>
      </c>
      <c r="P322" t="s">
        <v>2021</v>
      </c>
      <c r="Q322" t="s">
        <v>2027</v>
      </c>
      <c r="R322" s="15">
        <f t="shared" si="18"/>
        <v>40673.208333333336</v>
      </c>
      <c r="S322" s="12">
        <f t="shared" si="19"/>
        <v>40682.208333333336</v>
      </c>
    </row>
    <row r="323" spans="1:19" ht="31.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 s="8">
        <f t="shared" ref="H323:H386" si="21">E323/I323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t="b">
        <v>0</v>
      </c>
      <c r="O323" t="b">
        <v>0</v>
      </c>
      <c r="P323" t="s">
        <v>2015</v>
      </c>
      <c r="Q323" t="s">
        <v>2026</v>
      </c>
      <c r="R323" s="15">
        <f t="shared" ref="R323:R386" si="22">(((L323/60)/60)/24)+DATE(1970,1,1)</f>
        <v>40634.208333333336</v>
      </c>
      <c r="S323" s="12">
        <f t="shared" ref="S323:S386" si="23">(((M323/60)/60)/24)+DATE(1970,1,1)</f>
        <v>40642.208333333336</v>
      </c>
    </row>
    <row r="324" spans="1:19" ht="31.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5">
        <f t="shared" si="20"/>
        <v>1.6656234096692113</v>
      </c>
      <c r="G324" t="s">
        <v>19</v>
      </c>
      <c r="H324" s="8">
        <f t="shared" si="21"/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t="b">
        <v>0</v>
      </c>
      <c r="O324" t="b">
        <v>0</v>
      </c>
      <c r="P324" t="s">
        <v>2013</v>
      </c>
      <c r="Q324" t="s">
        <v>2014</v>
      </c>
      <c r="R324" s="15">
        <f t="shared" si="22"/>
        <v>40507.25</v>
      </c>
      <c r="S324" s="12">
        <f t="shared" si="23"/>
        <v>40520.25</v>
      </c>
    </row>
    <row r="325" spans="1:19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 s="8">
        <f t="shared" si="21"/>
        <v>82.615384615384613</v>
      </c>
      <c r="I325">
        <v>26</v>
      </c>
      <c r="J325" t="s">
        <v>36</v>
      </c>
      <c r="K325" t="s">
        <v>37</v>
      </c>
      <c r="L325">
        <v>1395896400</v>
      </c>
      <c r="M325">
        <v>1396069200</v>
      </c>
      <c r="N325" t="b">
        <v>0</v>
      </c>
      <c r="O325" t="b">
        <v>0</v>
      </c>
      <c r="P325" t="s">
        <v>2015</v>
      </c>
      <c r="Q325" t="s">
        <v>2016</v>
      </c>
      <c r="R325" s="15">
        <f t="shared" si="22"/>
        <v>41725.208333333336</v>
      </c>
      <c r="S325" s="12">
        <f t="shared" si="23"/>
        <v>41727.208333333336</v>
      </c>
    </row>
    <row r="326" spans="1:19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5">
        <f t="shared" si="20"/>
        <v>1.6405633802816901</v>
      </c>
      <c r="G326" t="s">
        <v>19</v>
      </c>
      <c r="H326" s="8">
        <f t="shared" si="21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t="b">
        <v>0</v>
      </c>
      <c r="O326" t="b">
        <v>1</v>
      </c>
      <c r="P326" t="s">
        <v>2013</v>
      </c>
      <c r="Q326" t="s">
        <v>2014</v>
      </c>
      <c r="R326" s="15">
        <f t="shared" si="22"/>
        <v>42176.208333333328</v>
      </c>
      <c r="S326" s="12">
        <f t="shared" si="23"/>
        <v>42188.208333333328</v>
      </c>
    </row>
    <row r="327" spans="1:19" ht="31.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 s="8">
        <f t="shared" si="21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t="b">
        <v>0</v>
      </c>
      <c r="O327" t="b">
        <v>1</v>
      </c>
      <c r="P327" t="s">
        <v>2013</v>
      </c>
      <c r="Q327" t="s">
        <v>2014</v>
      </c>
      <c r="R327" s="15">
        <f t="shared" si="22"/>
        <v>43267.208333333328</v>
      </c>
      <c r="S327" s="12">
        <f t="shared" si="23"/>
        <v>43290.208333333328</v>
      </c>
    </row>
    <row r="328" spans="1:19" ht="31.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 s="8">
        <f t="shared" si="21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t="b">
        <v>0</v>
      </c>
      <c r="O328" t="b">
        <v>0</v>
      </c>
      <c r="P328" t="s">
        <v>2015</v>
      </c>
      <c r="Q328" t="s">
        <v>2023</v>
      </c>
      <c r="R328" s="15">
        <f t="shared" si="22"/>
        <v>42364.25</v>
      </c>
      <c r="S328" s="12">
        <f t="shared" si="23"/>
        <v>42370.25</v>
      </c>
    </row>
    <row r="329" spans="1:19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 s="8">
        <f t="shared" si="21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t="b">
        <v>0</v>
      </c>
      <c r="O329" t="b">
        <v>1</v>
      </c>
      <c r="P329" t="s">
        <v>2013</v>
      </c>
      <c r="Q329" t="s">
        <v>2014</v>
      </c>
      <c r="R329" s="15">
        <f t="shared" si="22"/>
        <v>43705.208333333328</v>
      </c>
      <c r="S329" s="12">
        <f t="shared" si="23"/>
        <v>43709.208333333328</v>
      </c>
    </row>
    <row r="330" spans="1:19" ht="31.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5">
        <f t="shared" si="20"/>
        <v>1.3356231003039514</v>
      </c>
      <c r="G330" t="s">
        <v>19</v>
      </c>
      <c r="H330" s="8">
        <f t="shared" si="21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t="b">
        <v>0</v>
      </c>
      <c r="O330" t="b">
        <v>0</v>
      </c>
      <c r="P330" t="s">
        <v>2009</v>
      </c>
      <c r="Q330" t="s">
        <v>2010</v>
      </c>
      <c r="R330" s="15">
        <f t="shared" si="22"/>
        <v>43434.25</v>
      </c>
      <c r="S330" s="12">
        <f t="shared" si="23"/>
        <v>43445.25</v>
      </c>
    </row>
    <row r="331" spans="1:19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5">
        <f t="shared" si="20"/>
        <v>0.22896588486140726</v>
      </c>
      <c r="G331" t="s">
        <v>42</v>
      </c>
      <c r="H331" s="8">
        <f t="shared" si="21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t="b">
        <v>0</v>
      </c>
      <c r="O331" t="b">
        <v>0</v>
      </c>
      <c r="P331" t="s">
        <v>2024</v>
      </c>
      <c r="Q331" t="s">
        <v>2025</v>
      </c>
      <c r="R331" s="15">
        <f t="shared" si="22"/>
        <v>42716.25</v>
      </c>
      <c r="S331" s="12">
        <f t="shared" si="23"/>
        <v>42727.25</v>
      </c>
    </row>
    <row r="332" spans="1:19" ht="31.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5">
        <f t="shared" si="20"/>
        <v>1.8495548961424333</v>
      </c>
      <c r="G332" t="s">
        <v>19</v>
      </c>
      <c r="H332" s="8">
        <f t="shared" si="21"/>
        <v>45.003610108303249</v>
      </c>
      <c r="I332">
        <v>1385</v>
      </c>
      <c r="J332" t="s">
        <v>36</v>
      </c>
      <c r="K332" t="s">
        <v>37</v>
      </c>
      <c r="L332">
        <v>1512712800</v>
      </c>
      <c r="M332">
        <v>1512799200</v>
      </c>
      <c r="N332" t="b">
        <v>0</v>
      </c>
      <c r="O332" t="b">
        <v>0</v>
      </c>
      <c r="P332" t="s">
        <v>2015</v>
      </c>
      <c r="Q332" t="s">
        <v>2016</v>
      </c>
      <c r="R332" s="15">
        <f t="shared" si="22"/>
        <v>43077.25</v>
      </c>
      <c r="S332" s="12">
        <f t="shared" si="23"/>
        <v>43078.25</v>
      </c>
    </row>
    <row r="333" spans="1:19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5">
        <f t="shared" si="20"/>
        <v>4.4372727272727275</v>
      </c>
      <c r="G333" t="s">
        <v>19</v>
      </c>
      <c r="H333" s="8">
        <f t="shared" si="21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t="b">
        <v>0</v>
      </c>
      <c r="O333" t="b">
        <v>0</v>
      </c>
      <c r="P333" t="s">
        <v>2007</v>
      </c>
      <c r="Q333" t="s">
        <v>2008</v>
      </c>
      <c r="R333" s="15">
        <f t="shared" si="22"/>
        <v>40896.25</v>
      </c>
      <c r="S333" s="12">
        <f t="shared" si="23"/>
        <v>40897.25</v>
      </c>
    </row>
    <row r="334" spans="1:19" ht="31.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5">
        <f t="shared" si="20"/>
        <v>1.999806763285024</v>
      </c>
      <c r="G334" t="s">
        <v>19</v>
      </c>
      <c r="H334" s="8">
        <f t="shared" si="21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t="b">
        <v>0</v>
      </c>
      <c r="O334" t="b">
        <v>0</v>
      </c>
      <c r="P334" t="s">
        <v>2011</v>
      </c>
      <c r="Q334" t="s">
        <v>2020</v>
      </c>
      <c r="R334" s="15">
        <f t="shared" si="22"/>
        <v>41361.208333333336</v>
      </c>
      <c r="S334" s="12">
        <f t="shared" si="23"/>
        <v>41362.208333333336</v>
      </c>
    </row>
    <row r="335" spans="1:19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5">
        <f t="shared" si="20"/>
        <v>1.2395833333333333</v>
      </c>
      <c r="G335" t="s">
        <v>19</v>
      </c>
      <c r="H335" s="8">
        <f t="shared" si="21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t="b">
        <v>0</v>
      </c>
      <c r="O335" t="b">
        <v>0</v>
      </c>
      <c r="P335" t="s">
        <v>2013</v>
      </c>
      <c r="Q335" t="s">
        <v>2014</v>
      </c>
      <c r="R335" s="15">
        <f t="shared" si="22"/>
        <v>43424.25</v>
      </c>
      <c r="S335" s="12">
        <f t="shared" si="23"/>
        <v>43452.25</v>
      </c>
    </row>
    <row r="336" spans="1:19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5">
        <f t="shared" si="20"/>
        <v>1.8661329305135952</v>
      </c>
      <c r="G336" t="s">
        <v>19</v>
      </c>
      <c r="H336" s="8">
        <f t="shared" si="21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t="b">
        <v>0</v>
      </c>
      <c r="O336" t="b">
        <v>0</v>
      </c>
      <c r="P336" t="s">
        <v>2009</v>
      </c>
      <c r="Q336" t="s">
        <v>2010</v>
      </c>
      <c r="R336" s="15">
        <f t="shared" si="22"/>
        <v>43110.25</v>
      </c>
      <c r="S336" s="12">
        <f t="shared" si="23"/>
        <v>43117.25</v>
      </c>
    </row>
    <row r="337" spans="1:19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5">
        <f t="shared" si="20"/>
        <v>1.1428538550057536</v>
      </c>
      <c r="G337" t="s">
        <v>19</v>
      </c>
      <c r="H337" s="8">
        <f t="shared" si="21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t="b">
        <v>0</v>
      </c>
      <c r="O337" t="b">
        <v>0</v>
      </c>
      <c r="P337" t="s">
        <v>2009</v>
      </c>
      <c r="Q337" t="s">
        <v>2010</v>
      </c>
      <c r="R337" s="15">
        <f t="shared" si="22"/>
        <v>43784.25</v>
      </c>
      <c r="S337" s="12">
        <f t="shared" si="23"/>
        <v>43797.25</v>
      </c>
    </row>
    <row r="338" spans="1:19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 s="8">
        <f t="shared" si="21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t="b">
        <v>0</v>
      </c>
      <c r="O338" t="b">
        <v>1</v>
      </c>
      <c r="P338" t="s">
        <v>2009</v>
      </c>
      <c r="Q338" t="s">
        <v>2010</v>
      </c>
      <c r="R338" s="15">
        <f t="shared" si="22"/>
        <v>40527.25</v>
      </c>
      <c r="S338" s="12">
        <f t="shared" si="23"/>
        <v>40528.25</v>
      </c>
    </row>
    <row r="339" spans="1:19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5">
        <f t="shared" si="20"/>
        <v>1.2281904761904763</v>
      </c>
      <c r="G339" t="s">
        <v>19</v>
      </c>
      <c r="H339" s="8">
        <f t="shared" si="21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t="b">
        <v>0</v>
      </c>
      <c r="O339" t="b">
        <v>0</v>
      </c>
      <c r="P339" t="s">
        <v>2013</v>
      </c>
      <c r="Q339" t="s">
        <v>2014</v>
      </c>
      <c r="R339" s="15">
        <f t="shared" si="22"/>
        <v>43780.25</v>
      </c>
      <c r="S339" s="12">
        <f t="shared" si="23"/>
        <v>43781.25</v>
      </c>
    </row>
    <row r="340" spans="1:19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5">
        <f t="shared" si="20"/>
        <v>1.7914326647564469</v>
      </c>
      <c r="G340" t="s">
        <v>19</v>
      </c>
      <c r="H340" s="8">
        <f t="shared" si="21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t="b">
        <v>0</v>
      </c>
      <c r="O340" t="b">
        <v>0</v>
      </c>
      <c r="P340" t="s">
        <v>2013</v>
      </c>
      <c r="Q340" t="s">
        <v>2014</v>
      </c>
      <c r="R340" s="15">
        <f t="shared" si="22"/>
        <v>40821.208333333336</v>
      </c>
      <c r="S340" s="12">
        <f t="shared" si="23"/>
        <v>40851.208333333336</v>
      </c>
    </row>
    <row r="341" spans="1:19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5">
        <f t="shared" si="20"/>
        <v>0.79951577402787966</v>
      </c>
      <c r="G341" t="s">
        <v>63</v>
      </c>
      <c r="H341" s="8">
        <f t="shared" si="2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2013</v>
      </c>
      <c r="Q341" t="s">
        <v>2014</v>
      </c>
      <c r="R341" s="15">
        <f t="shared" si="22"/>
        <v>42949.208333333328</v>
      </c>
      <c r="S341" s="12">
        <f t="shared" si="23"/>
        <v>42963.208333333328</v>
      </c>
    </row>
    <row r="342" spans="1:19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 s="8">
        <f t="shared" si="21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t="b">
        <v>0</v>
      </c>
      <c r="O342" t="b">
        <v>0</v>
      </c>
      <c r="P342" t="s">
        <v>2028</v>
      </c>
      <c r="Q342" t="s">
        <v>2029</v>
      </c>
      <c r="R342" s="15">
        <f t="shared" si="22"/>
        <v>40889.25</v>
      </c>
      <c r="S342" s="12">
        <f t="shared" si="23"/>
        <v>40890.25</v>
      </c>
    </row>
    <row r="343" spans="1:19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 s="8">
        <f t="shared" si="21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t="b">
        <v>0</v>
      </c>
      <c r="O343" t="b">
        <v>0</v>
      </c>
      <c r="P343" t="s">
        <v>2009</v>
      </c>
      <c r="Q343" t="s">
        <v>2019</v>
      </c>
      <c r="R343" s="15">
        <f t="shared" si="22"/>
        <v>42244.208333333328</v>
      </c>
      <c r="S343" s="12">
        <f t="shared" si="23"/>
        <v>42251.208333333328</v>
      </c>
    </row>
    <row r="344" spans="1:19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 s="8">
        <f t="shared" si="21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t="b">
        <v>0</v>
      </c>
      <c r="O344" t="b">
        <v>0</v>
      </c>
      <c r="P344" t="s">
        <v>2013</v>
      </c>
      <c r="Q344" t="s">
        <v>2014</v>
      </c>
      <c r="R344" s="15">
        <f t="shared" si="22"/>
        <v>41475.208333333336</v>
      </c>
      <c r="S344" s="12">
        <f t="shared" si="23"/>
        <v>41487.208333333336</v>
      </c>
    </row>
    <row r="345" spans="1:19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 s="8">
        <f t="shared" si="21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t="b">
        <v>0</v>
      </c>
      <c r="O345" t="b">
        <v>0</v>
      </c>
      <c r="P345" t="s">
        <v>2013</v>
      </c>
      <c r="Q345" t="s">
        <v>2014</v>
      </c>
      <c r="R345" s="15">
        <f t="shared" si="22"/>
        <v>41597.25</v>
      </c>
      <c r="S345" s="12">
        <f t="shared" si="23"/>
        <v>41650.25</v>
      </c>
    </row>
    <row r="346" spans="1:19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 s="8">
        <f t="shared" si="21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t="b">
        <v>0</v>
      </c>
      <c r="O346" t="b">
        <v>0</v>
      </c>
      <c r="P346" t="s">
        <v>2024</v>
      </c>
      <c r="Q346" t="s">
        <v>2025</v>
      </c>
      <c r="R346" s="15">
        <f t="shared" si="22"/>
        <v>43122.25</v>
      </c>
      <c r="S346" s="12">
        <f t="shared" si="23"/>
        <v>43162.25</v>
      </c>
    </row>
    <row r="347" spans="1:19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 s="8">
        <f t="shared" si="21"/>
        <v>69.966767371601208</v>
      </c>
      <c r="I347">
        <v>331</v>
      </c>
      <c r="J347" t="s">
        <v>36</v>
      </c>
      <c r="K347" t="s">
        <v>37</v>
      </c>
      <c r="L347">
        <v>1436418000</v>
      </c>
      <c r="M347">
        <v>1436504400</v>
      </c>
      <c r="N347" t="b">
        <v>0</v>
      </c>
      <c r="O347" t="b">
        <v>0</v>
      </c>
      <c r="P347" t="s">
        <v>2015</v>
      </c>
      <c r="Q347" t="s">
        <v>2018</v>
      </c>
      <c r="R347" s="15">
        <f t="shared" si="22"/>
        <v>42194.208333333328</v>
      </c>
      <c r="S347" s="12">
        <f t="shared" si="23"/>
        <v>42195.208333333328</v>
      </c>
    </row>
    <row r="348" spans="1:19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5">
        <f t="shared" si="20"/>
        <v>0.34475</v>
      </c>
      <c r="G348" t="s">
        <v>14</v>
      </c>
      <c r="H348" s="8">
        <f t="shared" si="21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t="b">
        <v>0</v>
      </c>
      <c r="O348" t="b">
        <v>1</v>
      </c>
      <c r="P348" t="s">
        <v>2009</v>
      </c>
      <c r="Q348" t="s">
        <v>2019</v>
      </c>
      <c r="R348" s="15">
        <f t="shared" si="22"/>
        <v>42971.208333333328</v>
      </c>
      <c r="S348" s="12">
        <f t="shared" si="23"/>
        <v>43026.208333333328</v>
      </c>
    </row>
    <row r="349" spans="1:19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5">
        <f t="shared" si="20"/>
        <v>14.007777777777777</v>
      </c>
      <c r="G349" t="s">
        <v>19</v>
      </c>
      <c r="H349" s="8">
        <f t="shared" si="21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t="b">
        <v>0</v>
      </c>
      <c r="O349" t="b">
        <v>0</v>
      </c>
      <c r="P349" t="s">
        <v>2011</v>
      </c>
      <c r="Q349" t="s">
        <v>2012</v>
      </c>
      <c r="R349" s="15">
        <f t="shared" si="22"/>
        <v>42046.25</v>
      </c>
      <c r="S349" s="12">
        <f t="shared" si="23"/>
        <v>42070.25</v>
      </c>
    </row>
    <row r="350" spans="1:19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 s="8">
        <f t="shared" si="21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t="b">
        <v>0</v>
      </c>
      <c r="O350" t="b">
        <v>0</v>
      </c>
      <c r="P350" t="s">
        <v>2007</v>
      </c>
      <c r="Q350" t="s">
        <v>2008</v>
      </c>
      <c r="R350" s="15">
        <f t="shared" si="22"/>
        <v>42782.25</v>
      </c>
      <c r="S350" s="12">
        <f t="shared" si="23"/>
        <v>42795.25</v>
      </c>
    </row>
    <row r="351" spans="1:19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 s="8">
        <f t="shared" si="21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t="b">
        <v>0</v>
      </c>
      <c r="O351" t="b">
        <v>0</v>
      </c>
      <c r="P351" t="s">
        <v>2013</v>
      </c>
      <c r="Q351" t="s">
        <v>2014</v>
      </c>
      <c r="R351" s="15">
        <f t="shared" si="22"/>
        <v>42930.208333333328</v>
      </c>
      <c r="S351" s="12">
        <f t="shared" si="23"/>
        <v>42960.208333333328</v>
      </c>
    </row>
    <row r="352" spans="1:19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5">
        <f t="shared" si="20"/>
        <v>0.05</v>
      </c>
      <c r="G352" t="s">
        <v>14</v>
      </c>
      <c r="H352" s="8">
        <f t="shared" si="21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t="b">
        <v>0</v>
      </c>
      <c r="O352" t="b">
        <v>1</v>
      </c>
      <c r="P352" t="s">
        <v>2009</v>
      </c>
      <c r="Q352" t="s">
        <v>2032</v>
      </c>
      <c r="R352" s="15">
        <f t="shared" si="22"/>
        <v>42144.208333333328</v>
      </c>
      <c r="S352" s="12">
        <f t="shared" si="23"/>
        <v>42162.208333333328</v>
      </c>
    </row>
    <row r="353" spans="1:19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5">
        <f t="shared" si="20"/>
        <v>1.2770715249662619</v>
      </c>
      <c r="G353" t="s">
        <v>19</v>
      </c>
      <c r="H353" s="8">
        <f t="shared" si="21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t="b">
        <v>0</v>
      </c>
      <c r="O353" t="b">
        <v>0</v>
      </c>
      <c r="P353" t="s">
        <v>2009</v>
      </c>
      <c r="Q353" t="s">
        <v>2010</v>
      </c>
      <c r="R353" s="15">
        <f t="shared" si="22"/>
        <v>42240.208333333328</v>
      </c>
      <c r="S353" s="12">
        <f t="shared" si="23"/>
        <v>42254.208333333328</v>
      </c>
    </row>
    <row r="354" spans="1:19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 s="8">
        <f t="shared" si="21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2013</v>
      </c>
      <c r="Q354" t="s">
        <v>2014</v>
      </c>
      <c r="R354" s="15">
        <f t="shared" si="22"/>
        <v>42315.25</v>
      </c>
      <c r="S354" s="12">
        <f t="shared" si="23"/>
        <v>42323.25</v>
      </c>
    </row>
    <row r="355" spans="1:19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5">
        <f t="shared" si="20"/>
        <v>4.105982142857143</v>
      </c>
      <c r="G355" t="s">
        <v>19</v>
      </c>
      <c r="H355" s="8">
        <f t="shared" si="21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t="b">
        <v>0</v>
      </c>
      <c r="O355" t="b">
        <v>0</v>
      </c>
      <c r="P355" t="s">
        <v>2013</v>
      </c>
      <c r="Q355" t="s">
        <v>2014</v>
      </c>
      <c r="R355" s="15">
        <f t="shared" si="22"/>
        <v>43651.208333333328</v>
      </c>
      <c r="S355" s="12">
        <f t="shared" si="23"/>
        <v>43652.208333333328</v>
      </c>
    </row>
    <row r="356" spans="1:19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5">
        <f t="shared" si="20"/>
        <v>1.2373770491803278</v>
      </c>
      <c r="G356" t="s">
        <v>19</v>
      </c>
      <c r="H356" s="8">
        <f t="shared" si="21"/>
        <v>94.35</v>
      </c>
      <c r="I356">
        <v>80</v>
      </c>
      <c r="J356" t="s">
        <v>32</v>
      </c>
      <c r="K356" t="s">
        <v>33</v>
      </c>
      <c r="L356">
        <v>1378184400</v>
      </c>
      <c r="M356">
        <v>1378789200</v>
      </c>
      <c r="N356" t="b">
        <v>0</v>
      </c>
      <c r="O356" t="b">
        <v>0</v>
      </c>
      <c r="P356" t="s">
        <v>2015</v>
      </c>
      <c r="Q356" t="s">
        <v>2016</v>
      </c>
      <c r="R356" s="15">
        <f t="shared" si="22"/>
        <v>41520.208333333336</v>
      </c>
      <c r="S356" s="12">
        <f t="shared" si="23"/>
        <v>41527.208333333336</v>
      </c>
    </row>
    <row r="357" spans="1:19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5">
        <f t="shared" si="20"/>
        <v>0.58973684210526311</v>
      </c>
      <c r="G357" t="s">
        <v>42</v>
      </c>
      <c r="H357" s="8">
        <f t="shared" si="21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t="b">
        <v>0</v>
      </c>
      <c r="O357" t="b">
        <v>0</v>
      </c>
      <c r="P357" t="s">
        <v>2011</v>
      </c>
      <c r="Q357" t="s">
        <v>2020</v>
      </c>
      <c r="R357" s="15">
        <f t="shared" si="22"/>
        <v>42757.25</v>
      </c>
      <c r="S357" s="12">
        <f t="shared" si="23"/>
        <v>42797.25</v>
      </c>
    </row>
    <row r="358" spans="1:19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 s="8">
        <f t="shared" si="21"/>
        <v>85.775000000000006</v>
      </c>
      <c r="I358">
        <v>40</v>
      </c>
      <c r="J358" t="s">
        <v>94</v>
      </c>
      <c r="K358" t="s">
        <v>95</v>
      </c>
      <c r="L358">
        <v>1326520800</v>
      </c>
      <c r="M358">
        <v>1327298400</v>
      </c>
      <c r="N358" t="b">
        <v>0</v>
      </c>
      <c r="O358" t="b">
        <v>0</v>
      </c>
      <c r="P358" t="s">
        <v>2013</v>
      </c>
      <c r="Q358" t="s">
        <v>2014</v>
      </c>
      <c r="R358" s="15">
        <f t="shared" si="22"/>
        <v>40922.25</v>
      </c>
      <c r="S358" s="12">
        <f t="shared" si="23"/>
        <v>40931.25</v>
      </c>
    </row>
    <row r="359" spans="1:19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5">
        <f t="shared" si="20"/>
        <v>1.8491304347826087</v>
      </c>
      <c r="G359" t="s">
        <v>19</v>
      </c>
      <c r="H359" s="8">
        <f t="shared" si="21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t="b">
        <v>0</v>
      </c>
      <c r="O359" t="b">
        <v>0</v>
      </c>
      <c r="P359" t="s">
        <v>2024</v>
      </c>
      <c r="Q359" t="s">
        <v>2025</v>
      </c>
      <c r="R359" s="15">
        <f t="shared" si="22"/>
        <v>42250.208333333328</v>
      </c>
      <c r="S359" s="12">
        <f t="shared" si="23"/>
        <v>42275.208333333328</v>
      </c>
    </row>
    <row r="360" spans="1:19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 s="8">
        <f t="shared" si="21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2028</v>
      </c>
      <c r="Q360" t="s">
        <v>2029</v>
      </c>
      <c r="R360" s="15">
        <f t="shared" si="22"/>
        <v>43322.208333333328</v>
      </c>
      <c r="S360" s="12">
        <f t="shared" si="23"/>
        <v>43325.208333333328</v>
      </c>
    </row>
    <row r="361" spans="1:19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5">
        <f t="shared" si="20"/>
        <v>2.9870000000000001</v>
      </c>
      <c r="G361" t="s">
        <v>19</v>
      </c>
      <c r="H361" s="8">
        <f t="shared" si="21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t="b">
        <v>0</v>
      </c>
      <c r="O361" t="b">
        <v>0</v>
      </c>
      <c r="P361" t="s">
        <v>2015</v>
      </c>
      <c r="Q361" t="s">
        <v>2023</v>
      </c>
      <c r="R361" s="15">
        <f t="shared" si="22"/>
        <v>40782.208333333336</v>
      </c>
      <c r="S361" s="12">
        <f t="shared" si="23"/>
        <v>40789.208333333336</v>
      </c>
    </row>
    <row r="362" spans="1:19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5">
        <f t="shared" si="20"/>
        <v>2.2635175879396985</v>
      </c>
      <c r="G362" t="s">
        <v>19</v>
      </c>
      <c r="H362" s="8">
        <f t="shared" si="21"/>
        <v>47.002434782608695</v>
      </c>
      <c r="I362">
        <v>2875</v>
      </c>
      <c r="J362" t="s">
        <v>36</v>
      </c>
      <c r="K362" t="s">
        <v>37</v>
      </c>
      <c r="L362">
        <v>1293861600</v>
      </c>
      <c r="M362">
        <v>1295071200</v>
      </c>
      <c r="N362" t="b">
        <v>0</v>
      </c>
      <c r="O362" t="b">
        <v>1</v>
      </c>
      <c r="P362" t="s">
        <v>2013</v>
      </c>
      <c r="Q362" t="s">
        <v>2014</v>
      </c>
      <c r="R362" s="15">
        <f t="shared" si="22"/>
        <v>40544.25</v>
      </c>
      <c r="S362" s="12">
        <f t="shared" si="23"/>
        <v>40558.25</v>
      </c>
    </row>
    <row r="363" spans="1:19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5">
        <f t="shared" si="20"/>
        <v>1.7356363636363636</v>
      </c>
      <c r="G363" t="s">
        <v>19</v>
      </c>
      <c r="H363" s="8">
        <f t="shared" si="21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t="b">
        <v>0</v>
      </c>
      <c r="O363" t="b">
        <v>0</v>
      </c>
      <c r="P363" t="s">
        <v>2013</v>
      </c>
      <c r="Q363" t="s">
        <v>2014</v>
      </c>
      <c r="R363" s="15">
        <f t="shared" si="22"/>
        <v>43015.208333333328</v>
      </c>
      <c r="S363" s="12">
        <f t="shared" si="23"/>
        <v>43039.208333333328</v>
      </c>
    </row>
    <row r="364" spans="1:19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5">
        <f t="shared" si="20"/>
        <v>3.7175675675675675</v>
      </c>
      <c r="G364" t="s">
        <v>19</v>
      </c>
      <c r="H364" s="8">
        <f t="shared" si="21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t="b">
        <v>0</v>
      </c>
      <c r="O364" t="b">
        <v>0</v>
      </c>
      <c r="P364" t="s">
        <v>2009</v>
      </c>
      <c r="Q364" t="s">
        <v>2010</v>
      </c>
      <c r="R364" s="15">
        <f t="shared" si="22"/>
        <v>40570.25</v>
      </c>
      <c r="S364" s="12">
        <f t="shared" si="23"/>
        <v>40608.25</v>
      </c>
    </row>
    <row r="365" spans="1:19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5">
        <f t="shared" si="20"/>
        <v>1.601923076923077</v>
      </c>
      <c r="G365" t="s">
        <v>19</v>
      </c>
      <c r="H365" s="8">
        <f t="shared" si="21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t="b">
        <v>0</v>
      </c>
      <c r="O365" t="b">
        <v>0</v>
      </c>
      <c r="P365" t="s">
        <v>2009</v>
      </c>
      <c r="Q365" t="s">
        <v>2010</v>
      </c>
      <c r="R365" s="15">
        <f t="shared" si="22"/>
        <v>40904.25</v>
      </c>
      <c r="S365" s="12">
        <f t="shared" si="23"/>
        <v>40905.25</v>
      </c>
    </row>
    <row r="366" spans="1:19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5">
        <f t="shared" si="20"/>
        <v>16.163333333333334</v>
      </c>
      <c r="G366" t="s">
        <v>19</v>
      </c>
      <c r="H366" s="8">
        <f t="shared" si="21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t="b">
        <v>0</v>
      </c>
      <c r="O366" t="b">
        <v>0</v>
      </c>
      <c r="P366" t="s">
        <v>2009</v>
      </c>
      <c r="Q366" t="s">
        <v>2019</v>
      </c>
      <c r="R366" s="15">
        <f t="shared" si="22"/>
        <v>43164.25</v>
      </c>
      <c r="S366" s="12">
        <f t="shared" si="23"/>
        <v>43194.208333333328</v>
      </c>
    </row>
    <row r="367" spans="1:19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5">
        <f t="shared" si="20"/>
        <v>7.3343749999999996</v>
      </c>
      <c r="G367" t="s">
        <v>19</v>
      </c>
      <c r="H367" s="8">
        <f t="shared" si="21"/>
        <v>104.77678571428571</v>
      </c>
      <c r="I367">
        <v>112</v>
      </c>
      <c r="J367" t="s">
        <v>24</v>
      </c>
      <c r="K367" t="s">
        <v>25</v>
      </c>
      <c r="L367">
        <v>1482991200</v>
      </c>
      <c r="M367">
        <v>1485324000</v>
      </c>
      <c r="N367" t="b">
        <v>0</v>
      </c>
      <c r="O367" t="b">
        <v>0</v>
      </c>
      <c r="P367" t="s">
        <v>2013</v>
      </c>
      <c r="Q367" t="s">
        <v>2014</v>
      </c>
      <c r="R367" s="15">
        <f t="shared" si="22"/>
        <v>42733.25</v>
      </c>
      <c r="S367" s="12">
        <f t="shared" si="23"/>
        <v>42760.25</v>
      </c>
    </row>
    <row r="368" spans="1:19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5">
        <f t="shared" si="20"/>
        <v>5.9211111111111112</v>
      </c>
      <c r="G368" t="s">
        <v>19</v>
      </c>
      <c r="H368" s="8">
        <f t="shared" si="21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t="b">
        <v>0</v>
      </c>
      <c r="O368" t="b">
        <v>1</v>
      </c>
      <c r="P368" t="s">
        <v>2013</v>
      </c>
      <c r="Q368" t="s">
        <v>2014</v>
      </c>
      <c r="R368" s="15">
        <f t="shared" si="22"/>
        <v>40546.25</v>
      </c>
      <c r="S368" s="12">
        <f t="shared" si="23"/>
        <v>40547.25</v>
      </c>
    </row>
    <row r="369" spans="1:19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 s="8">
        <f t="shared" si="21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t="b">
        <v>0</v>
      </c>
      <c r="O369" t="b">
        <v>1</v>
      </c>
      <c r="P369" t="s">
        <v>2013</v>
      </c>
      <c r="Q369" t="s">
        <v>2014</v>
      </c>
      <c r="R369" s="15">
        <f t="shared" si="22"/>
        <v>41930.208333333336</v>
      </c>
      <c r="S369" s="12">
        <f t="shared" si="23"/>
        <v>41954.25</v>
      </c>
    </row>
    <row r="370" spans="1:19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5">
        <f t="shared" si="20"/>
        <v>2.7680769230769231</v>
      </c>
      <c r="G370" t="s">
        <v>19</v>
      </c>
      <c r="H370" s="8">
        <f t="shared" si="21"/>
        <v>69.873786407766985</v>
      </c>
      <c r="I370">
        <v>206</v>
      </c>
      <c r="J370" t="s">
        <v>36</v>
      </c>
      <c r="K370" t="s">
        <v>37</v>
      </c>
      <c r="L370">
        <v>1286946000</v>
      </c>
      <c r="M370">
        <v>1288933200</v>
      </c>
      <c r="N370" t="b">
        <v>0</v>
      </c>
      <c r="O370" t="b">
        <v>1</v>
      </c>
      <c r="P370" t="s">
        <v>2015</v>
      </c>
      <c r="Q370" t="s">
        <v>2016</v>
      </c>
      <c r="R370" s="15">
        <f t="shared" si="22"/>
        <v>40464.208333333336</v>
      </c>
      <c r="S370" s="12">
        <f t="shared" si="23"/>
        <v>40487.208333333336</v>
      </c>
    </row>
    <row r="371" spans="1:19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5">
        <f t="shared" si="20"/>
        <v>2.730185185185185</v>
      </c>
      <c r="G371" t="s">
        <v>19</v>
      </c>
      <c r="H371" s="8">
        <f t="shared" si="21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t="b">
        <v>0</v>
      </c>
      <c r="O371" t="b">
        <v>1</v>
      </c>
      <c r="P371" t="s">
        <v>2015</v>
      </c>
      <c r="Q371" t="s">
        <v>2034</v>
      </c>
      <c r="R371" s="15">
        <f t="shared" si="22"/>
        <v>41308.25</v>
      </c>
      <c r="S371" s="12">
        <f t="shared" si="23"/>
        <v>41347.208333333336</v>
      </c>
    </row>
    <row r="372" spans="1:19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5">
        <f t="shared" si="20"/>
        <v>1.593633125556545</v>
      </c>
      <c r="G372" t="s">
        <v>19</v>
      </c>
      <c r="H372" s="8">
        <f t="shared" si="21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t="b">
        <v>0</v>
      </c>
      <c r="O372" t="b">
        <v>0</v>
      </c>
      <c r="P372" t="s">
        <v>2013</v>
      </c>
      <c r="Q372" t="s">
        <v>2014</v>
      </c>
      <c r="R372" s="15">
        <f t="shared" si="22"/>
        <v>43570.208333333328</v>
      </c>
      <c r="S372" s="12">
        <f t="shared" si="23"/>
        <v>43576.208333333328</v>
      </c>
    </row>
    <row r="373" spans="1:19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 s="8">
        <f t="shared" si="21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t="b">
        <v>0</v>
      </c>
      <c r="O373" t="b">
        <v>0</v>
      </c>
      <c r="P373" t="s">
        <v>2013</v>
      </c>
      <c r="Q373" t="s">
        <v>2014</v>
      </c>
      <c r="R373" s="15">
        <f t="shared" si="22"/>
        <v>42043.25</v>
      </c>
      <c r="S373" s="12">
        <f t="shared" si="23"/>
        <v>42094.208333333328</v>
      </c>
    </row>
    <row r="374" spans="1:19" ht="31.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5">
        <f t="shared" si="20"/>
        <v>15.915555555555555</v>
      </c>
      <c r="G374" t="s">
        <v>19</v>
      </c>
      <c r="H374" s="8">
        <f t="shared" si="21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t="b">
        <v>0</v>
      </c>
      <c r="O374" t="b">
        <v>1</v>
      </c>
      <c r="P374" t="s">
        <v>2015</v>
      </c>
      <c r="Q374" t="s">
        <v>2016</v>
      </c>
      <c r="R374" s="15">
        <f t="shared" si="22"/>
        <v>42012.25</v>
      </c>
      <c r="S374" s="12">
        <f t="shared" si="23"/>
        <v>42032.25</v>
      </c>
    </row>
    <row r="375" spans="1:19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5">
        <f t="shared" si="20"/>
        <v>7.3018222222222224</v>
      </c>
      <c r="G375" t="s">
        <v>19</v>
      </c>
      <c r="H375" s="8">
        <f t="shared" si="21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t="b">
        <v>0</v>
      </c>
      <c r="O375" t="b">
        <v>0</v>
      </c>
      <c r="P375" t="s">
        <v>2013</v>
      </c>
      <c r="Q375" t="s">
        <v>2014</v>
      </c>
      <c r="R375" s="15">
        <f t="shared" si="22"/>
        <v>42964.208333333328</v>
      </c>
      <c r="S375" s="12">
        <f t="shared" si="23"/>
        <v>42972.208333333328</v>
      </c>
    </row>
    <row r="376" spans="1:19" ht="31.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 s="8">
        <f t="shared" si="21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t="b">
        <v>0</v>
      </c>
      <c r="O376" t="b">
        <v>1</v>
      </c>
      <c r="P376" t="s">
        <v>2015</v>
      </c>
      <c r="Q376" t="s">
        <v>2016</v>
      </c>
      <c r="R376" s="15">
        <f t="shared" si="22"/>
        <v>43476.25</v>
      </c>
      <c r="S376" s="12">
        <f t="shared" si="23"/>
        <v>43481.25</v>
      </c>
    </row>
    <row r="377" spans="1:19" ht="31.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 s="8">
        <f t="shared" si="21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t="b">
        <v>0</v>
      </c>
      <c r="O377" t="b">
        <v>0</v>
      </c>
      <c r="P377" t="s">
        <v>2009</v>
      </c>
      <c r="Q377" t="s">
        <v>2019</v>
      </c>
      <c r="R377" s="15">
        <f t="shared" si="22"/>
        <v>42293.208333333328</v>
      </c>
      <c r="S377" s="12">
        <f t="shared" si="23"/>
        <v>42350.25</v>
      </c>
    </row>
    <row r="378" spans="1:19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5">
        <f t="shared" si="20"/>
        <v>3.6102941176470589</v>
      </c>
      <c r="G378" t="s">
        <v>19</v>
      </c>
      <c r="H378" s="8">
        <f t="shared" si="21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t="b">
        <v>0</v>
      </c>
      <c r="O378" t="b">
        <v>0</v>
      </c>
      <c r="P378" t="s">
        <v>2009</v>
      </c>
      <c r="Q378" t="s">
        <v>2010</v>
      </c>
      <c r="R378" s="15">
        <f t="shared" si="22"/>
        <v>41826.208333333336</v>
      </c>
      <c r="S378" s="12">
        <f t="shared" si="23"/>
        <v>41832.208333333336</v>
      </c>
    </row>
    <row r="379" spans="1:19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 s="8">
        <f t="shared" si="21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t="b">
        <v>0</v>
      </c>
      <c r="O379" t="b">
        <v>0</v>
      </c>
      <c r="P379" t="s">
        <v>2013</v>
      </c>
      <c r="Q379" t="s">
        <v>2014</v>
      </c>
      <c r="R379" s="15">
        <f t="shared" si="22"/>
        <v>43760.208333333328</v>
      </c>
      <c r="S379" s="12">
        <f t="shared" si="23"/>
        <v>43774.25</v>
      </c>
    </row>
    <row r="380" spans="1:19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 s="8">
        <f t="shared" si="21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t="b">
        <v>0</v>
      </c>
      <c r="O380" t="b">
        <v>0</v>
      </c>
      <c r="P380" t="s">
        <v>2015</v>
      </c>
      <c r="Q380" t="s">
        <v>2016</v>
      </c>
      <c r="R380" s="15">
        <f t="shared" si="22"/>
        <v>43241.208333333328</v>
      </c>
      <c r="S380" s="12">
        <f t="shared" si="23"/>
        <v>43279.208333333328</v>
      </c>
    </row>
    <row r="381" spans="1:19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 s="8">
        <f t="shared" si="21"/>
        <v>66.181818181818187</v>
      </c>
      <c r="I381">
        <v>44</v>
      </c>
      <c r="J381" t="s">
        <v>36</v>
      </c>
      <c r="K381" t="s">
        <v>37</v>
      </c>
      <c r="L381">
        <v>1319691600</v>
      </c>
      <c r="M381">
        <v>1320904800</v>
      </c>
      <c r="N381" t="b">
        <v>0</v>
      </c>
      <c r="O381" t="b">
        <v>0</v>
      </c>
      <c r="P381" t="s">
        <v>2013</v>
      </c>
      <c r="Q381" t="s">
        <v>2014</v>
      </c>
      <c r="R381" s="15">
        <f t="shared" si="22"/>
        <v>40843.208333333336</v>
      </c>
      <c r="S381" s="12">
        <f t="shared" si="23"/>
        <v>40857.25</v>
      </c>
    </row>
    <row r="382" spans="1:19" ht="31.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5">
        <f t="shared" si="20"/>
        <v>1.6032</v>
      </c>
      <c r="G382" t="s">
        <v>19</v>
      </c>
      <c r="H382" s="8">
        <f t="shared" si="21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t="b">
        <v>0</v>
      </c>
      <c r="O382" t="b">
        <v>0</v>
      </c>
      <c r="P382" t="s">
        <v>2013</v>
      </c>
      <c r="Q382" t="s">
        <v>2014</v>
      </c>
      <c r="R382" s="15">
        <f t="shared" si="22"/>
        <v>41448.208333333336</v>
      </c>
      <c r="S382" s="12">
        <f t="shared" si="23"/>
        <v>41453.208333333336</v>
      </c>
    </row>
    <row r="383" spans="1:19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5">
        <f t="shared" si="20"/>
        <v>1.8394339622641509</v>
      </c>
      <c r="G383" t="s">
        <v>19</v>
      </c>
      <c r="H383" s="8">
        <f t="shared" si="21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t="b">
        <v>0</v>
      </c>
      <c r="O383" t="b">
        <v>0</v>
      </c>
      <c r="P383" t="s">
        <v>2013</v>
      </c>
      <c r="Q383" t="s">
        <v>2014</v>
      </c>
      <c r="R383" s="15">
        <f t="shared" si="22"/>
        <v>42163.208333333328</v>
      </c>
      <c r="S383" s="12">
        <f t="shared" si="23"/>
        <v>42209.208333333328</v>
      </c>
    </row>
    <row r="384" spans="1:19" ht="31.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 s="8">
        <f t="shared" si="21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t="b">
        <v>0</v>
      </c>
      <c r="O384" t="b">
        <v>0</v>
      </c>
      <c r="P384" t="s">
        <v>2028</v>
      </c>
      <c r="Q384" t="s">
        <v>2029</v>
      </c>
      <c r="R384" s="15">
        <f t="shared" si="22"/>
        <v>43024.208333333328</v>
      </c>
      <c r="S384" s="12">
        <f t="shared" si="23"/>
        <v>43043.208333333328</v>
      </c>
    </row>
    <row r="385" spans="1:19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5">
        <f t="shared" si="20"/>
        <v>2.2538095238095237</v>
      </c>
      <c r="G385" t="s">
        <v>19</v>
      </c>
      <c r="H385" s="8">
        <f t="shared" si="21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t="b">
        <v>0</v>
      </c>
      <c r="O385" t="b">
        <v>1</v>
      </c>
      <c r="P385" t="s">
        <v>2007</v>
      </c>
      <c r="Q385" t="s">
        <v>2008</v>
      </c>
      <c r="R385" s="15">
        <f t="shared" si="22"/>
        <v>43509.25</v>
      </c>
      <c r="S385" s="12">
        <f t="shared" si="23"/>
        <v>43515.25</v>
      </c>
    </row>
    <row r="386" spans="1:19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5">
        <f t="shared" si="20"/>
        <v>1.7200961538461539</v>
      </c>
      <c r="G386" t="s">
        <v>19</v>
      </c>
      <c r="H386" s="8">
        <f t="shared" si="21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t="b">
        <v>1</v>
      </c>
      <c r="O386" t="b">
        <v>1</v>
      </c>
      <c r="P386" t="s">
        <v>2015</v>
      </c>
      <c r="Q386" t="s">
        <v>2016</v>
      </c>
      <c r="R386" s="15">
        <f t="shared" si="22"/>
        <v>42776.25</v>
      </c>
      <c r="S386" s="12">
        <f t="shared" si="23"/>
        <v>42803.25</v>
      </c>
    </row>
    <row r="387" spans="1:19" ht="31.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19</v>
      </c>
      <c r="H387" s="8">
        <f t="shared" ref="H387:H450" si="25">E387/I387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t="b">
        <v>0</v>
      </c>
      <c r="O387" t="b">
        <v>0</v>
      </c>
      <c r="P387" t="s">
        <v>2021</v>
      </c>
      <c r="Q387" t="s">
        <v>2022</v>
      </c>
      <c r="R387" s="15">
        <f t="shared" ref="R387:R450" si="26">(((L387/60)/60)/24)+DATE(1970,1,1)</f>
        <v>43553.208333333328</v>
      </c>
      <c r="S387" s="12">
        <f t="shared" ref="S387:S450" si="27">(((M387/60)/60)/24)+DATE(1970,1,1)</f>
        <v>43585.208333333328</v>
      </c>
    </row>
    <row r="388" spans="1:19" ht="31.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 s="8">
        <f t="shared" si="25"/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t="b">
        <v>0</v>
      </c>
      <c r="O388" t="b">
        <v>0</v>
      </c>
      <c r="P388" t="s">
        <v>2013</v>
      </c>
      <c r="Q388" t="s">
        <v>2014</v>
      </c>
      <c r="R388" s="15">
        <f t="shared" si="26"/>
        <v>40355.208333333336</v>
      </c>
      <c r="S388" s="12">
        <f t="shared" si="27"/>
        <v>40367.208333333336</v>
      </c>
    </row>
    <row r="389" spans="1:19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 s="8">
        <f t="shared" si="25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t="b">
        <v>0</v>
      </c>
      <c r="O389" t="b">
        <v>0</v>
      </c>
      <c r="P389" t="s">
        <v>2011</v>
      </c>
      <c r="Q389" t="s">
        <v>2020</v>
      </c>
      <c r="R389" s="15">
        <f t="shared" si="26"/>
        <v>41072.208333333336</v>
      </c>
      <c r="S389" s="12">
        <f t="shared" si="27"/>
        <v>41077.208333333336</v>
      </c>
    </row>
    <row r="390" spans="1:19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5">
        <f t="shared" si="24"/>
        <v>0.11270034843205574</v>
      </c>
      <c r="G390" t="s">
        <v>63</v>
      </c>
      <c r="H390" s="8">
        <f t="shared" si="25"/>
        <v>89.227586206896547</v>
      </c>
      <c r="I390">
        <v>145</v>
      </c>
      <c r="J390" t="s">
        <v>86</v>
      </c>
      <c r="K390" t="s">
        <v>87</v>
      </c>
      <c r="L390">
        <v>1325656800</v>
      </c>
      <c r="M390">
        <v>1325829600</v>
      </c>
      <c r="N390" t="b">
        <v>0</v>
      </c>
      <c r="O390" t="b">
        <v>0</v>
      </c>
      <c r="P390" t="s">
        <v>2009</v>
      </c>
      <c r="Q390" t="s">
        <v>2019</v>
      </c>
      <c r="R390" s="15">
        <f t="shared" si="26"/>
        <v>40912.25</v>
      </c>
      <c r="S390" s="12">
        <f t="shared" si="27"/>
        <v>40914.25</v>
      </c>
    </row>
    <row r="391" spans="1:19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5">
        <f t="shared" si="24"/>
        <v>1.2211084337349398</v>
      </c>
      <c r="G391" t="s">
        <v>19</v>
      </c>
      <c r="H391" s="8">
        <f t="shared" si="25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t="b">
        <v>0</v>
      </c>
      <c r="O391" t="b">
        <v>0</v>
      </c>
      <c r="P391" t="s">
        <v>2013</v>
      </c>
      <c r="Q391" t="s">
        <v>2014</v>
      </c>
      <c r="R391" s="15">
        <f t="shared" si="26"/>
        <v>40479.208333333336</v>
      </c>
      <c r="S391" s="12">
        <f t="shared" si="27"/>
        <v>40506.25</v>
      </c>
    </row>
    <row r="392" spans="1:19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5">
        <f t="shared" si="24"/>
        <v>1.8654166666666667</v>
      </c>
      <c r="G392" t="s">
        <v>19</v>
      </c>
      <c r="H392" s="8">
        <f t="shared" si="25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t="b">
        <v>0</v>
      </c>
      <c r="O392" t="b">
        <v>0</v>
      </c>
      <c r="P392" t="s">
        <v>2028</v>
      </c>
      <c r="Q392" t="s">
        <v>2029</v>
      </c>
      <c r="R392" s="15">
        <f t="shared" si="26"/>
        <v>41530.208333333336</v>
      </c>
      <c r="S392" s="12">
        <f t="shared" si="27"/>
        <v>41545.208333333336</v>
      </c>
    </row>
    <row r="393" spans="1:19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 s="8">
        <f t="shared" si="25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t="b">
        <v>0</v>
      </c>
      <c r="O393" t="b">
        <v>0</v>
      </c>
      <c r="P393" t="s">
        <v>2021</v>
      </c>
      <c r="Q393" t="s">
        <v>2022</v>
      </c>
      <c r="R393" s="15">
        <f t="shared" si="26"/>
        <v>41653.25</v>
      </c>
      <c r="S393" s="12">
        <f t="shared" si="27"/>
        <v>41655.25</v>
      </c>
    </row>
    <row r="394" spans="1:19" ht="31.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 s="8">
        <f t="shared" si="25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t="b">
        <v>0</v>
      </c>
      <c r="O394" t="b">
        <v>0</v>
      </c>
      <c r="P394" t="s">
        <v>2011</v>
      </c>
      <c r="Q394" t="s">
        <v>2020</v>
      </c>
      <c r="R394" s="15">
        <f t="shared" si="26"/>
        <v>40549.25</v>
      </c>
      <c r="S394" s="12">
        <f t="shared" si="27"/>
        <v>40551.25</v>
      </c>
    </row>
    <row r="395" spans="1:19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5">
        <f t="shared" si="24"/>
        <v>2.2896178343949045</v>
      </c>
      <c r="G395" t="s">
        <v>19</v>
      </c>
      <c r="H395" s="8">
        <f t="shared" si="25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2009</v>
      </c>
      <c r="Q395" t="s">
        <v>2032</v>
      </c>
      <c r="R395" s="15">
        <f t="shared" si="26"/>
        <v>42933.208333333328</v>
      </c>
      <c r="S395" s="12">
        <f t="shared" si="27"/>
        <v>42934.208333333328</v>
      </c>
    </row>
    <row r="396" spans="1:19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5">
        <f t="shared" si="24"/>
        <v>4.6937499999999996</v>
      </c>
      <c r="G396" t="s">
        <v>19</v>
      </c>
      <c r="H396" s="8">
        <f t="shared" si="25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t="b">
        <v>0</v>
      </c>
      <c r="O396" t="b">
        <v>1</v>
      </c>
      <c r="P396" t="s">
        <v>2015</v>
      </c>
      <c r="Q396" t="s">
        <v>2016</v>
      </c>
      <c r="R396" s="15">
        <f t="shared" si="26"/>
        <v>41484.208333333336</v>
      </c>
      <c r="S396" s="12">
        <f t="shared" si="27"/>
        <v>41494.208333333336</v>
      </c>
    </row>
    <row r="397" spans="1:19" ht="31.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5">
        <f t="shared" si="24"/>
        <v>1.3011267605633803</v>
      </c>
      <c r="G397" t="s">
        <v>19</v>
      </c>
      <c r="H397" s="8">
        <f t="shared" si="25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t="b">
        <v>1</v>
      </c>
      <c r="O397" t="b">
        <v>0</v>
      </c>
      <c r="P397" t="s">
        <v>2013</v>
      </c>
      <c r="Q397" t="s">
        <v>2014</v>
      </c>
      <c r="R397" s="15">
        <f t="shared" si="26"/>
        <v>40885.25</v>
      </c>
      <c r="S397" s="12">
        <f t="shared" si="27"/>
        <v>40886.25</v>
      </c>
    </row>
    <row r="398" spans="1:19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5">
        <f t="shared" si="24"/>
        <v>1.6705422993492407</v>
      </c>
      <c r="G398" t="s">
        <v>19</v>
      </c>
      <c r="H398" s="8">
        <f t="shared" si="25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>
        <v>1539406800</v>
      </c>
      <c r="N398" t="b">
        <v>0</v>
      </c>
      <c r="O398" t="b">
        <v>0</v>
      </c>
      <c r="P398" t="s">
        <v>2015</v>
      </c>
      <c r="Q398" t="s">
        <v>2018</v>
      </c>
      <c r="R398" s="15">
        <f t="shared" si="26"/>
        <v>43378.208333333328</v>
      </c>
      <c r="S398" s="12">
        <f t="shared" si="27"/>
        <v>43386.208333333328</v>
      </c>
    </row>
    <row r="399" spans="1:19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5">
        <f t="shared" si="24"/>
        <v>1.738641975308642</v>
      </c>
      <c r="G399" t="s">
        <v>19</v>
      </c>
      <c r="H399" s="8">
        <f t="shared" si="25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t="b">
        <v>0</v>
      </c>
      <c r="O399" t="b">
        <v>0</v>
      </c>
      <c r="P399" t="s">
        <v>2009</v>
      </c>
      <c r="Q399" t="s">
        <v>2010</v>
      </c>
      <c r="R399" s="15">
        <f t="shared" si="26"/>
        <v>41417.208333333336</v>
      </c>
      <c r="S399" s="12">
        <f t="shared" si="27"/>
        <v>41423.208333333336</v>
      </c>
    </row>
    <row r="400" spans="1:19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5">
        <f t="shared" si="24"/>
        <v>7.1776470588235295</v>
      </c>
      <c r="G400" t="s">
        <v>19</v>
      </c>
      <c r="H400" s="8">
        <f t="shared" si="25"/>
        <v>99.203252032520325</v>
      </c>
      <c r="I400">
        <v>123</v>
      </c>
      <c r="J400" t="s">
        <v>94</v>
      </c>
      <c r="K400" t="s">
        <v>95</v>
      </c>
      <c r="L400">
        <v>1525755600</v>
      </c>
      <c r="M400">
        <v>1525928400</v>
      </c>
      <c r="N400" t="b">
        <v>0</v>
      </c>
      <c r="O400" t="b">
        <v>1</v>
      </c>
      <c r="P400" t="s">
        <v>2015</v>
      </c>
      <c r="Q400" t="s">
        <v>2023</v>
      </c>
      <c r="R400" s="15">
        <f t="shared" si="26"/>
        <v>43228.208333333328</v>
      </c>
      <c r="S400" s="12">
        <f t="shared" si="27"/>
        <v>43230.208333333328</v>
      </c>
    </row>
    <row r="401" spans="1:19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 s="8">
        <f t="shared" si="25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t="b">
        <v>0</v>
      </c>
      <c r="O401" t="b">
        <v>0</v>
      </c>
      <c r="P401" t="s">
        <v>2009</v>
      </c>
      <c r="Q401" t="s">
        <v>2019</v>
      </c>
      <c r="R401" s="15">
        <f t="shared" si="26"/>
        <v>40576.25</v>
      </c>
      <c r="S401" s="12">
        <f t="shared" si="27"/>
        <v>40583.25</v>
      </c>
    </row>
    <row r="402" spans="1:19" ht="31.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5">
        <f t="shared" si="24"/>
        <v>0.02</v>
      </c>
      <c r="G402" t="s">
        <v>14</v>
      </c>
      <c r="H402" s="8">
        <f t="shared" si="25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t="b">
        <v>0</v>
      </c>
      <c r="O402" t="b">
        <v>1</v>
      </c>
      <c r="P402" t="s">
        <v>2028</v>
      </c>
      <c r="Q402" t="s">
        <v>2029</v>
      </c>
      <c r="R402" s="15">
        <f t="shared" si="26"/>
        <v>41502.208333333336</v>
      </c>
      <c r="S402" s="12">
        <f t="shared" si="27"/>
        <v>41524.208333333336</v>
      </c>
    </row>
    <row r="403" spans="1:19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5">
        <f t="shared" si="24"/>
        <v>15.302222222222222</v>
      </c>
      <c r="G403" t="s">
        <v>19</v>
      </c>
      <c r="H403" s="8">
        <f t="shared" si="25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t="b">
        <v>0</v>
      </c>
      <c r="O403" t="b">
        <v>0</v>
      </c>
      <c r="P403" t="s">
        <v>2013</v>
      </c>
      <c r="Q403" t="s">
        <v>2014</v>
      </c>
      <c r="R403" s="15">
        <f t="shared" si="26"/>
        <v>43765.208333333328</v>
      </c>
      <c r="S403" s="12">
        <f t="shared" si="27"/>
        <v>43765.208333333328</v>
      </c>
    </row>
    <row r="404" spans="1:19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 s="8">
        <f t="shared" si="25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t="b">
        <v>0</v>
      </c>
      <c r="O404" t="b">
        <v>1</v>
      </c>
      <c r="P404" t="s">
        <v>2015</v>
      </c>
      <c r="Q404" t="s">
        <v>2026</v>
      </c>
      <c r="R404" s="15">
        <f t="shared" si="26"/>
        <v>40914.25</v>
      </c>
      <c r="S404" s="12">
        <f t="shared" si="27"/>
        <v>40961.25</v>
      </c>
    </row>
    <row r="405" spans="1:19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 s="8">
        <f t="shared" si="25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2013</v>
      </c>
      <c r="Q405" t="s">
        <v>2014</v>
      </c>
      <c r="R405" s="15">
        <f t="shared" si="26"/>
        <v>40310.208333333336</v>
      </c>
      <c r="S405" s="12">
        <f t="shared" si="27"/>
        <v>40346.208333333336</v>
      </c>
    </row>
    <row r="406" spans="1:19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5">
        <f t="shared" si="24"/>
        <v>3.1558486707566464</v>
      </c>
      <c r="G406" t="s">
        <v>19</v>
      </c>
      <c r="H406" s="8">
        <f t="shared" si="25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t="b">
        <v>0</v>
      </c>
      <c r="O406" t="b">
        <v>0</v>
      </c>
      <c r="P406" t="s">
        <v>2013</v>
      </c>
      <c r="Q406" t="s">
        <v>2014</v>
      </c>
      <c r="R406" s="15">
        <f t="shared" si="26"/>
        <v>43053.25</v>
      </c>
      <c r="S406" s="12">
        <f t="shared" si="27"/>
        <v>43056.25</v>
      </c>
    </row>
    <row r="407" spans="1:19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 s="8">
        <f t="shared" si="25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t="b">
        <v>0</v>
      </c>
      <c r="O407" t="b">
        <v>0</v>
      </c>
      <c r="P407" t="s">
        <v>2013</v>
      </c>
      <c r="Q407" t="s">
        <v>2014</v>
      </c>
      <c r="R407" s="15">
        <f t="shared" si="26"/>
        <v>43255.208333333328</v>
      </c>
      <c r="S407" s="12">
        <f t="shared" si="27"/>
        <v>43305.208333333328</v>
      </c>
    </row>
    <row r="408" spans="1:19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5">
        <f t="shared" si="24"/>
        <v>1.8214503816793892</v>
      </c>
      <c r="G408" t="s">
        <v>19</v>
      </c>
      <c r="H408" s="8">
        <f t="shared" si="25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t="b">
        <v>1</v>
      </c>
      <c r="O408" t="b">
        <v>0</v>
      </c>
      <c r="P408" t="s">
        <v>2015</v>
      </c>
      <c r="Q408" t="s">
        <v>2016</v>
      </c>
      <c r="R408" s="15">
        <f t="shared" si="26"/>
        <v>41304.25</v>
      </c>
      <c r="S408" s="12">
        <f t="shared" si="27"/>
        <v>41316.25</v>
      </c>
    </row>
    <row r="409" spans="1:19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5">
        <f t="shared" si="24"/>
        <v>3.5588235294117645</v>
      </c>
      <c r="G409" t="s">
        <v>19</v>
      </c>
      <c r="H409" s="8">
        <f t="shared" si="25"/>
        <v>25</v>
      </c>
      <c r="I409">
        <v>484</v>
      </c>
      <c r="J409" t="s">
        <v>32</v>
      </c>
      <c r="K409" t="s">
        <v>33</v>
      </c>
      <c r="L409">
        <v>1570942800</v>
      </c>
      <c r="M409">
        <v>1571547600</v>
      </c>
      <c r="N409" t="b">
        <v>0</v>
      </c>
      <c r="O409" t="b">
        <v>0</v>
      </c>
      <c r="P409" t="s">
        <v>2013</v>
      </c>
      <c r="Q409" t="s">
        <v>2014</v>
      </c>
      <c r="R409" s="15">
        <f t="shared" si="26"/>
        <v>43751.208333333328</v>
      </c>
      <c r="S409" s="12">
        <f t="shared" si="27"/>
        <v>43758.208333333328</v>
      </c>
    </row>
    <row r="410" spans="1:19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5">
        <f t="shared" si="24"/>
        <v>1.3183695652173912</v>
      </c>
      <c r="G410" t="s">
        <v>19</v>
      </c>
      <c r="H410" s="8">
        <f t="shared" si="25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2015</v>
      </c>
      <c r="Q410" t="s">
        <v>2016</v>
      </c>
      <c r="R410" s="15">
        <f t="shared" si="26"/>
        <v>42541.208333333328</v>
      </c>
      <c r="S410" s="12">
        <f t="shared" si="27"/>
        <v>42561.208333333328</v>
      </c>
    </row>
    <row r="411" spans="1:19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 s="8">
        <f t="shared" si="25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t="b">
        <v>0</v>
      </c>
      <c r="O411" t="b">
        <v>0</v>
      </c>
      <c r="P411" t="s">
        <v>2009</v>
      </c>
      <c r="Q411" t="s">
        <v>2010</v>
      </c>
      <c r="R411" s="15">
        <f t="shared" si="26"/>
        <v>42843.208333333328</v>
      </c>
      <c r="S411" s="12">
        <f t="shared" si="27"/>
        <v>42847.208333333328</v>
      </c>
    </row>
    <row r="412" spans="1:19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5">
        <f t="shared" si="24"/>
        <v>0.36132726089785294</v>
      </c>
      <c r="G412" t="s">
        <v>42</v>
      </c>
      <c r="H412" s="8">
        <f t="shared" si="25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t="b">
        <v>0</v>
      </c>
      <c r="O412" t="b">
        <v>0</v>
      </c>
      <c r="P412" t="s">
        <v>2024</v>
      </c>
      <c r="Q412" t="s">
        <v>2035</v>
      </c>
      <c r="R412" s="15">
        <f t="shared" si="26"/>
        <v>42122.208333333328</v>
      </c>
      <c r="S412" s="12">
        <f t="shared" si="27"/>
        <v>42122.208333333328</v>
      </c>
    </row>
    <row r="413" spans="1:19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5">
        <f t="shared" si="24"/>
        <v>1.0462820512820512</v>
      </c>
      <c r="G413" t="s">
        <v>19</v>
      </c>
      <c r="H413" s="8">
        <f t="shared" si="25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t="b">
        <v>0</v>
      </c>
      <c r="O413" t="b">
        <v>0</v>
      </c>
      <c r="P413" t="s">
        <v>2013</v>
      </c>
      <c r="Q413" t="s">
        <v>2014</v>
      </c>
      <c r="R413" s="15">
        <f t="shared" si="26"/>
        <v>42884.208333333328</v>
      </c>
      <c r="S413" s="12">
        <f t="shared" si="27"/>
        <v>42886.208333333328</v>
      </c>
    </row>
    <row r="414" spans="1:19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5">
        <f t="shared" si="24"/>
        <v>6.6885714285714286</v>
      </c>
      <c r="G414" t="s">
        <v>19</v>
      </c>
      <c r="H414" s="8">
        <f t="shared" si="25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t="b">
        <v>0</v>
      </c>
      <c r="O414" t="b">
        <v>0</v>
      </c>
      <c r="P414" t="s">
        <v>2021</v>
      </c>
      <c r="Q414" t="s">
        <v>2027</v>
      </c>
      <c r="R414" s="15">
        <f t="shared" si="26"/>
        <v>41642.25</v>
      </c>
      <c r="S414" s="12">
        <f t="shared" si="27"/>
        <v>41652.25</v>
      </c>
    </row>
    <row r="415" spans="1:19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5">
        <f t="shared" si="24"/>
        <v>0.62072823218997364</v>
      </c>
      <c r="G415" t="s">
        <v>42</v>
      </c>
      <c r="H415" s="8">
        <f t="shared" si="25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t="b">
        <v>0</v>
      </c>
      <c r="O415" t="b">
        <v>0</v>
      </c>
      <c r="P415" t="s">
        <v>2015</v>
      </c>
      <c r="Q415" t="s">
        <v>2023</v>
      </c>
      <c r="R415" s="15">
        <f t="shared" si="26"/>
        <v>43431.25</v>
      </c>
      <c r="S415" s="12">
        <f t="shared" si="27"/>
        <v>43458.25</v>
      </c>
    </row>
    <row r="416" spans="1:19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 s="8">
        <f t="shared" si="25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t="b">
        <v>0</v>
      </c>
      <c r="O416" t="b">
        <v>1</v>
      </c>
      <c r="P416" t="s">
        <v>2007</v>
      </c>
      <c r="Q416" t="s">
        <v>2008</v>
      </c>
      <c r="R416" s="15">
        <f t="shared" si="26"/>
        <v>40288.208333333336</v>
      </c>
      <c r="S416" s="12">
        <f t="shared" si="27"/>
        <v>40296.208333333336</v>
      </c>
    </row>
    <row r="417" spans="1:19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 s="8">
        <f t="shared" si="25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t="b">
        <v>0</v>
      </c>
      <c r="O417" t="b">
        <v>0</v>
      </c>
      <c r="P417" t="s">
        <v>2013</v>
      </c>
      <c r="Q417" t="s">
        <v>2014</v>
      </c>
      <c r="R417" s="15">
        <f t="shared" si="26"/>
        <v>40921.25</v>
      </c>
      <c r="S417" s="12">
        <f t="shared" si="27"/>
        <v>40938.25</v>
      </c>
    </row>
    <row r="418" spans="1:19" ht="31.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 s="8">
        <f t="shared" si="25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t="b">
        <v>0</v>
      </c>
      <c r="O418" t="b">
        <v>1</v>
      </c>
      <c r="P418" t="s">
        <v>2015</v>
      </c>
      <c r="Q418" t="s">
        <v>2016</v>
      </c>
      <c r="R418" s="15">
        <f t="shared" si="26"/>
        <v>40560.25</v>
      </c>
      <c r="S418" s="12">
        <f t="shared" si="27"/>
        <v>40569.25</v>
      </c>
    </row>
    <row r="419" spans="1:19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 s="8">
        <f t="shared" si="25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t="b">
        <v>0</v>
      </c>
      <c r="O419" t="b">
        <v>0</v>
      </c>
      <c r="P419" t="s">
        <v>2013</v>
      </c>
      <c r="Q419" t="s">
        <v>2014</v>
      </c>
      <c r="R419" s="15">
        <f t="shared" si="26"/>
        <v>43407.208333333328</v>
      </c>
      <c r="S419" s="12">
        <f t="shared" si="27"/>
        <v>43431.25</v>
      </c>
    </row>
    <row r="420" spans="1:19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 s="8">
        <f t="shared" si="25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2015</v>
      </c>
      <c r="Q420" t="s">
        <v>2016</v>
      </c>
      <c r="R420" s="15">
        <f t="shared" si="26"/>
        <v>41035.208333333336</v>
      </c>
      <c r="S420" s="12">
        <f t="shared" si="27"/>
        <v>41036.208333333336</v>
      </c>
    </row>
    <row r="421" spans="1:19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5">
        <f t="shared" si="24"/>
        <v>1.2343497363796134</v>
      </c>
      <c r="G421" t="s">
        <v>19</v>
      </c>
      <c r="H421" s="8">
        <f t="shared" si="25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t="b">
        <v>0</v>
      </c>
      <c r="O421" t="b">
        <v>0</v>
      </c>
      <c r="P421" t="s">
        <v>2011</v>
      </c>
      <c r="Q421" t="s">
        <v>2012</v>
      </c>
      <c r="R421" s="15">
        <f t="shared" si="26"/>
        <v>40899.25</v>
      </c>
      <c r="S421" s="12">
        <f t="shared" si="27"/>
        <v>40905.25</v>
      </c>
    </row>
    <row r="422" spans="1:19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5">
        <f t="shared" si="24"/>
        <v>1.2846</v>
      </c>
      <c r="G422" t="s">
        <v>19</v>
      </c>
      <c r="H422" s="8">
        <f t="shared" si="25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t="b">
        <v>0</v>
      </c>
      <c r="O422" t="b">
        <v>0</v>
      </c>
      <c r="P422" t="s">
        <v>2013</v>
      </c>
      <c r="Q422" t="s">
        <v>2014</v>
      </c>
      <c r="R422" s="15">
        <f t="shared" si="26"/>
        <v>42911.208333333328</v>
      </c>
      <c r="S422" s="12">
        <f t="shared" si="27"/>
        <v>42925.208333333328</v>
      </c>
    </row>
    <row r="423" spans="1:19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 s="8">
        <f t="shared" si="25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t="b">
        <v>0</v>
      </c>
      <c r="O423" t="b">
        <v>1</v>
      </c>
      <c r="P423" t="s">
        <v>2011</v>
      </c>
      <c r="Q423" t="s">
        <v>2020</v>
      </c>
      <c r="R423" s="15">
        <f t="shared" si="26"/>
        <v>42915.208333333328</v>
      </c>
      <c r="S423" s="12">
        <f t="shared" si="27"/>
        <v>42945.208333333328</v>
      </c>
    </row>
    <row r="424" spans="1:19" ht="31.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5">
        <f t="shared" si="24"/>
        <v>1.2729885057471264</v>
      </c>
      <c r="G424" t="s">
        <v>19</v>
      </c>
      <c r="H424" s="8">
        <f t="shared" si="25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t="b">
        <v>0</v>
      </c>
      <c r="O424" t="b">
        <v>1</v>
      </c>
      <c r="P424" t="s">
        <v>2013</v>
      </c>
      <c r="Q424" t="s">
        <v>2014</v>
      </c>
      <c r="R424" s="15">
        <f t="shared" si="26"/>
        <v>40285.208333333336</v>
      </c>
      <c r="S424" s="12">
        <f t="shared" si="27"/>
        <v>40305.208333333336</v>
      </c>
    </row>
    <row r="425" spans="1:19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 s="8">
        <f t="shared" si="25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t="b">
        <v>0</v>
      </c>
      <c r="O425" t="b">
        <v>1</v>
      </c>
      <c r="P425" t="s">
        <v>2007</v>
      </c>
      <c r="Q425" t="s">
        <v>2008</v>
      </c>
      <c r="R425" s="15">
        <f t="shared" si="26"/>
        <v>40808.208333333336</v>
      </c>
      <c r="S425" s="12">
        <f t="shared" si="27"/>
        <v>40810.208333333336</v>
      </c>
    </row>
    <row r="426" spans="1:19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 s="8">
        <f t="shared" si="25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t="b">
        <v>0</v>
      </c>
      <c r="O426" t="b">
        <v>0</v>
      </c>
      <c r="P426" t="s">
        <v>2009</v>
      </c>
      <c r="Q426" t="s">
        <v>2019</v>
      </c>
      <c r="R426" s="15">
        <f t="shared" si="26"/>
        <v>43208.208333333328</v>
      </c>
      <c r="S426" s="12">
        <f t="shared" si="27"/>
        <v>43214.208333333328</v>
      </c>
    </row>
    <row r="427" spans="1:19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5">
        <f t="shared" si="24"/>
        <v>2.8766666666666665</v>
      </c>
      <c r="G427" t="s">
        <v>19</v>
      </c>
      <c r="H427" s="8">
        <f t="shared" si="25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t="b">
        <v>0</v>
      </c>
      <c r="O427" t="b">
        <v>0</v>
      </c>
      <c r="P427" t="s">
        <v>2028</v>
      </c>
      <c r="Q427" t="s">
        <v>2029</v>
      </c>
      <c r="R427" s="15">
        <f t="shared" si="26"/>
        <v>42213.208333333328</v>
      </c>
      <c r="S427" s="12">
        <f t="shared" si="27"/>
        <v>42219.208333333328</v>
      </c>
    </row>
    <row r="428" spans="1:19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5">
        <f t="shared" si="24"/>
        <v>5.7294444444444448</v>
      </c>
      <c r="G428" t="s">
        <v>19</v>
      </c>
      <c r="H428" s="8">
        <f t="shared" si="25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t="b">
        <v>0</v>
      </c>
      <c r="O428" t="b">
        <v>0</v>
      </c>
      <c r="P428" t="s">
        <v>2013</v>
      </c>
      <c r="Q428" t="s">
        <v>2014</v>
      </c>
      <c r="R428" s="15">
        <f t="shared" si="26"/>
        <v>41332.25</v>
      </c>
      <c r="S428" s="12">
        <f t="shared" si="27"/>
        <v>41339.25</v>
      </c>
    </row>
    <row r="429" spans="1:19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5">
        <f t="shared" si="24"/>
        <v>1.1290429799426933</v>
      </c>
      <c r="G429" t="s">
        <v>19</v>
      </c>
      <c r="H429" s="8">
        <f t="shared" si="25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t="b">
        <v>0</v>
      </c>
      <c r="O429" t="b">
        <v>1</v>
      </c>
      <c r="P429" t="s">
        <v>2013</v>
      </c>
      <c r="Q429" t="s">
        <v>2014</v>
      </c>
      <c r="R429" s="15">
        <f t="shared" si="26"/>
        <v>41895.208333333336</v>
      </c>
      <c r="S429" s="12">
        <f t="shared" si="27"/>
        <v>41927.208333333336</v>
      </c>
    </row>
    <row r="430" spans="1:19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 s="8">
        <f t="shared" si="25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t="b">
        <v>0</v>
      </c>
      <c r="O430" t="b">
        <v>0</v>
      </c>
      <c r="P430" t="s">
        <v>2015</v>
      </c>
      <c r="Q430" t="s">
        <v>2023</v>
      </c>
      <c r="R430" s="15">
        <f t="shared" si="26"/>
        <v>40585.25</v>
      </c>
      <c r="S430" s="12">
        <f t="shared" si="27"/>
        <v>40592.25</v>
      </c>
    </row>
    <row r="431" spans="1:19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5">
        <f t="shared" si="24"/>
        <v>0.90675916230366493</v>
      </c>
      <c r="G431" t="s">
        <v>63</v>
      </c>
      <c r="H431" s="8">
        <f t="shared" si="25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t="b">
        <v>0</v>
      </c>
      <c r="O431" t="b">
        <v>1</v>
      </c>
      <c r="P431" t="s">
        <v>2028</v>
      </c>
      <c r="Q431" t="s">
        <v>2029</v>
      </c>
      <c r="R431" s="15">
        <f t="shared" si="26"/>
        <v>41680.25</v>
      </c>
      <c r="S431" s="12">
        <f t="shared" si="27"/>
        <v>41708.208333333336</v>
      </c>
    </row>
    <row r="432" spans="1:19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 s="8">
        <f t="shared" si="25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t="b">
        <v>0</v>
      </c>
      <c r="O432" t="b">
        <v>0</v>
      </c>
      <c r="P432" t="s">
        <v>2013</v>
      </c>
      <c r="Q432" t="s">
        <v>2014</v>
      </c>
      <c r="R432" s="15">
        <f t="shared" si="26"/>
        <v>43737.208333333328</v>
      </c>
      <c r="S432" s="12">
        <f t="shared" si="27"/>
        <v>43771.208333333328</v>
      </c>
    </row>
    <row r="433" spans="1:19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5">
        <f t="shared" si="24"/>
        <v>1.9249019607843136</v>
      </c>
      <c r="G433" t="s">
        <v>19</v>
      </c>
      <c r="H433" s="8">
        <f t="shared" si="25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t="b">
        <v>1</v>
      </c>
      <c r="O433" t="b">
        <v>0</v>
      </c>
      <c r="P433" t="s">
        <v>2013</v>
      </c>
      <c r="Q433" t="s">
        <v>2014</v>
      </c>
      <c r="R433" s="15">
        <f t="shared" si="26"/>
        <v>43273.208333333328</v>
      </c>
      <c r="S433" s="12">
        <f t="shared" si="27"/>
        <v>43290.208333333328</v>
      </c>
    </row>
    <row r="434" spans="1:19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 s="8">
        <f t="shared" si="25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t="b">
        <v>0</v>
      </c>
      <c r="O434" t="b">
        <v>0</v>
      </c>
      <c r="P434" t="s">
        <v>2013</v>
      </c>
      <c r="Q434" t="s">
        <v>2014</v>
      </c>
      <c r="R434" s="15">
        <f t="shared" si="26"/>
        <v>41761.208333333336</v>
      </c>
      <c r="S434" s="12">
        <f t="shared" si="27"/>
        <v>41781.208333333336</v>
      </c>
    </row>
    <row r="435" spans="1:19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 s="8">
        <f t="shared" si="25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t="b">
        <v>0</v>
      </c>
      <c r="O435" t="b">
        <v>1</v>
      </c>
      <c r="P435" t="s">
        <v>2015</v>
      </c>
      <c r="Q435" t="s">
        <v>2016</v>
      </c>
      <c r="R435" s="15">
        <f t="shared" si="26"/>
        <v>41603.25</v>
      </c>
      <c r="S435" s="12">
        <f t="shared" si="27"/>
        <v>41619.25</v>
      </c>
    </row>
    <row r="436" spans="1:19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5">
        <f t="shared" si="24"/>
        <v>0.16722222222222222</v>
      </c>
      <c r="G436" t="s">
        <v>63</v>
      </c>
      <c r="H436" s="8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2013</v>
      </c>
      <c r="Q436" t="s">
        <v>2014</v>
      </c>
      <c r="R436" s="15">
        <f t="shared" si="26"/>
        <v>42705.25</v>
      </c>
      <c r="S436" s="12">
        <f t="shared" si="27"/>
        <v>42719.25</v>
      </c>
    </row>
    <row r="437" spans="1:19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5">
        <f t="shared" si="24"/>
        <v>1.168766404199475</v>
      </c>
      <c r="G437" t="s">
        <v>19</v>
      </c>
      <c r="H437" s="8">
        <f t="shared" si="25"/>
        <v>103.98131932282546</v>
      </c>
      <c r="I437">
        <v>1713</v>
      </c>
      <c r="J437" t="s">
        <v>94</v>
      </c>
      <c r="K437" t="s">
        <v>95</v>
      </c>
      <c r="L437">
        <v>1418623200</v>
      </c>
      <c r="M437">
        <v>1419660000</v>
      </c>
      <c r="N437" t="b">
        <v>0</v>
      </c>
      <c r="O437" t="b">
        <v>1</v>
      </c>
      <c r="P437" t="s">
        <v>2013</v>
      </c>
      <c r="Q437" t="s">
        <v>2014</v>
      </c>
      <c r="R437" s="15">
        <f t="shared" si="26"/>
        <v>41988.25</v>
      </c>
      <c r="S437" s="12">
        <f t="shared" si="27"/>
        <v>42000.25</v>
      </c>
    </row>
    <row r="438" spans="1:19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5">
        <f t="shared" si="24"/>
        <v>10.521538461538462</v>
      </c>
      <c r="G438" t="s">
        <v>19</v>
      </c>
      <c r="H438" s="8">
        <f t="shared" si="25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t="b">
        <v>0</v>
      </c>
      <c r="O438" t="b">
        <v>0</v>
      </c>
      <c r="P438" t="s">
        <v>2009</v>
      </c>
      <c r="Q438" t="s">
        <v>2032</v>
      </c>
      <c r="R438" s="15">
        <f t="shared" si="26"/>
        <v>43575.208333333328</v>
      </c>
      <c r="S438" s="12">
        <f t="shared" si="27"/>
        <v>43576.208333333328</v>
      </c>
    </row>
    <row r="439" spans="1:19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5">
        <f t="shared" si="24"/>
        <v>1.2307407407407407</v>
      </c>
      <c r="G439" t="s">
        <v>19</v>
      </c>
      <c r="H439" s="8">
        <f t="shared" si="25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t="b">
        <v>0</v>
      </c>
      <c r="O439" t="b">
        <v>1</v>
      </c>
      <c r="P439" t="s">
        <v>2015</v>
      </c>
      <c r="Q439" t="s">
        <v>2023</v>
      </c>
      <c r="R439" s="15">
        <f t="shared" si="26"/>
        <v>42260.208333333328</v>
      </c>
      <c r="S439" s="12">
        <f t="shared" si="27"/>
        <v>42263.208333333328</v>
      </c>
    </row>
    <row r="440" spans="1:19" ht="31.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5">
        <f t="shared" si="24"/>
        <v>1.7863855421686747</v>
      </c>
      <c r="G440" t="s">
        <v>19</v>
      </c>
      <c r="H440" s="8">
        <f t="shared" si="25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t="b">
        <v>0</v>
      </c>
      <c r="O440" t="b">
        <v>0</v>
      </c>
      <c r="P440" t="s">
        <v>2013</v>
      </c>
      <c r="Q440" t="s">
        <v>2014</v>
      </c>
      <c r="R440" s="15">
        <f t="shared" si="26"/>
        <v>41337.25</v>
      </c>
      <c r="S440" s="12">
        <f t="shared" si="27"/>
        <v>41367.208333333336</v>
      </c>
    </row>
    <row r="441" spans="1:19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5">
        <f t="shared" si="24"/>
        <v>3.5528169014084505</v>
      </c>
      <c r="G441" t="s">
        <v>19</v>
      </c>
      <c r="H441" s="8">
        <f t="shared" si="25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t="b">
        <v>0</v>
      </c>
      <c r="O441" t="b">
        <v>0</v>
      </c>
      <c r="P441" t="s">
        <v>2015</v>
      </c>
      <c r="Q441" t="s">
        <v>2037</v>
      </c>
      <c r="R441" s="15">
        <f t="shared" si="26"/>
        <v>42680.208333333328</v>
      </c>
      <c r="S441" s="12">
        <f t="shared" si="27"/>
        <v>42687.25</v>
      </c>
    </row>
    <row r="442" spans="1:19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5">
        <f t="shared" si="24"/>
        <v>1.6190634146341463</v>
      </c>
      <c r="G442" t="s">
        <v>19</v>
      </c>
      <c r="H442" s="8">
        <f t="shared" si="25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t="b">
        <v>0</v>
      </c>
      <c r="O442" t="b">
        <v>0</v>
      </c>
      <c r="P442" t="s">
        <v>2015</v>
      </c>
      <c r="Q442" t="s">
        <v>2034</v>
      </c>
      <c r="R442" s="15">
        <f t="shared" si="26"/>
        <v>42916.208333333328</v>
      </c>
      <c r="S442" s="12">
        <f t="shared" si="27"/>
        <v>42926.208333333328</v>
      </c>
    </row>
    <row r="443" spans="1:19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 s="8">
        <f t="shared" si="25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t="b">
        <v>0</v>
      </c>
      <c r="O443" t="b">
        <v>0</v>
      </c>
      <c r="P443" t="s">
        <v>2011</v>
      </c>
      <c r="Q443" t="s">
        <v>2020</v>
      </c>
      <c r="R443" s="15">
        <f t="shared" si="26"/>
        <v>41025.208333333336</v>
      </c>
      <c r="S443" s="12">
        <f t="shared" si="27"/>
        <v>41053.208333333336</v>
      </c>
    </row>
    <row r="444" spans="1:19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5">
        <f t="shared" si="24"/>
        <v>1.9872222222222222</v>
      </c>
      <c r="G444" t="s">
        <v>19</v>
      </c>
      <c r="H444" s="8">
        <f t="shared" si="25"/>
        <v>75.04195804195804</v>
      </c>
      <c r="I444">
        <v>143</v>
      </c>
      <c r="J444" t="s">
        <v>94</v>
      </c>
      <c r="K444" t="s">
        <v>95</v>
      </c>
      <c r="L444">
        <v>1504328400</v>
      </c>
      <c r="M444">
        <v>1505710800</v>
      </c>
      <c r="N444" t="b">
        <v>0</v>
      </c>
      <c r="O444" t="b">
        <v>0</v>
      </c>
      <c r="P444" t="s">
        <v>2013</v>
      </c>
      <c r="Q444" t="s">
        <v>2014</v>
      </c>
      <c r="R444" s="15">
        <f t="shared" si="26"/>
        <v>42980.208333333328</v>
      </c>
      <c r="S444" s="12">
        <f t="shared" si="27"/>
        <v>42996.208333333328</v>
      </c>
    </row>
    <row r="445" spans="1:19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5">
        <f t="shared" si="24"/>
        <v>0.34752688172043011</v>
      </c>
      <c r="G445" t="s">
        <v>63</v>
      </c>
      <c r="H445" s="8">
        <f t="shared" si="25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t="b">
        <v>0</v>
      </c>
      <c r="O445" t="b">
        <v>0</v>
      </c>
      <c r="P445" t="s">
        <v>2013</v>
      </c>
      <c r="Q445" t="s">
        <v>2014</v>
      </c>
      <c r="R445" s="15">
        <f t="shared" si="26"/>
        <v>40451.208333333336</v>
      </c>
      <c r="S445" s="12">
        <f t="shared" si="27"/>
        <v>40470.208333333336</v>
      </c>
    </row>
    <row r="446" spans="1:19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5">
        <f t="shared" si="24"/>
        <v>1.7641935483870967</v>
      </c>
      <c r="G446" t="s">
        <v>19</v>
      </c>
      <c r="H446" s="8">
        <f t="shared" si="25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t="b">
        <v>0</v>
      </c>
      <c r="O446" t="b">
        <v>1</v>
      </c>
      <c r="P446" t="s">
        <v>2009</v>
      </c>
      <c r="Q446" t="s">
        <v>2019</v>
      </c>
      <c r="R446" s="15">
        <f t="shared" si="26"/>
        <v>40748.208333333336</v>
      </c>
      <c r="S446" s="12">
        <f t="shared" si="27"/>
        <v>40750.208333333336</v>
      </c>
    </row>
    <row r="447" spans="1:19" ht="31.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5">
        <f t="shared" si="24"/>
        <v>5.1138095238095236</v>
      </c>
      <c r="G447" t="s">
        <v>19</v>
      </c>
      <c r="H447" s="8">
        <f t="shared" si="25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t="b">
        <v>0</v>
      </c>
      <c r="O447" t="b">
        <v>1</v>
      </c>
      <c r="P447" t="s">
        <v>2013</v>
      </c>
      <c r="Q447" t="s">
        <v>2014</v>
      </c>
      <c r="R447" s="15">
        <f t="shared" si="26"/>
        <v>40515.25</v>
      </c>
      <c r="S447" s="12">
        <f t="shared" si="27"/>
        <v>40536.25</v>
      </c>
    </row>
    <row r="448" spans="1:19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 s="8">
        <f t="shared" si="25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t="b">
        <v>0</v>
      </c>
      <c r="O448" t="b">
        <v>0</v>
      </c>
      <c r="P448" t="s">
        <v>2011</v>
      </c>
      <c r="Q448" t="s">
        <v>2020</v>
      </c>
      <c r="R448" s="15">
        <f t="shared" si="26"/>
        <v>41261.25</v>
      </c>
      <c r="S448" s="12">
        <f t="shared" si="27"/>
        <v>41263.25</v>
      </c>
    </row>
    <row r="449" spans="1:19" ht="31.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5">
        <f t="shared" si="24"/>
        <v>0.24326030927835052</v>
      </c>
      <c r="G449" t="s">
        <v>63</v>
      </c>
      <c r="H449" s="8">
        <f t="shared" si="25"/>
        <v>86</v>
      </c>
      <c r="I449">
        <v>439</v>
      </c>
      <c r="J449" t="s">
        <v>36</v>
      </c>
      <c r="K449" t="s">
        <v>37</v>
      </c>
      <c r="L449">
        <v>1513663200</v>
      </c>
      <c r="M449">
        <v>1515045600</v>
      </c>
      <c r="N449" t="b">
        <v>0</v>
      </c>
      <c r="O449" t="b">
        <v>0</v>
      </c>
      <c r="P449" t="s">
        <v>2015</v>
      </c>
      <c r="Q449" t="s">
        <v>2034</v>
      </c>
      <c r="R449" s="15">
        <f t="shared" si="26"/>
        <v>43088.25</v>
      </c>
      <c r="S449" s="12">
        <f t="shared" si="27"/>
        <v>43104.25</v>
      </c>
    </row>
    <row r="450" spans="1:19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 s="8">
        <f t="shared" si="25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t="b">
        <v>0</v>
      </c>
      <c r="O450" t="b">
        <v>1</v>
      </c>
      <c r="P450" t="s">
        <v>2024</v>
      </c>
      <c r="Q450" t="s">
        <v>2025</v>
      </c>
      <c r="R450" s="15">
        <f t="shared" si="26"/>
        <v>41378.208333333336</v>
      </c>
      <c r="S450" s="12">
        <f t="shared" si="27"/>
        <v>41380.208333333336</v>
      </c>
    </row>
    <row r="451" spans="1:19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5">
        <f t="shared" ref="F451:F514" si="28">E451/D451</f>
        <v>9.67</v>
      </c>
      <c r="G451" t="s">
        <v>19</v>
      </c>
      <c r="H451" s="8">
        <f t="shared" ref="H451:H514" si="29">E451/I451</f>
        <v>101.19767441860465</v>
      </c>
      <c r="I451">
        <v>86</v>
      </c>
      <c r="J451" t="s">
        <v>32</v>
      </c>
      <c r="K451" t="s">
        <v>33</v>
      </c>
      <c r="L451">
        <v>1551852000</v>
      </c>
      <c r="M451">
        <v>1553317200</v>
      </c>
      <c r="N451" t="b">
        <v>0</v>
      </c>
      <c r="O451" t="b">
        <v>0</v>
      </c>
      <c r="P451" t="s">
        <v>2024</v>
      </c>
      <c r="Q451" t="s">
        <v>2025</v>
      </c>
      <c r="R451" s="15">
        <f t="shared" ref="R451:R514" si="30">(((L451/60)/60)/24)+DATE(1970,1,1)</f>
        <v>43530.25</v>
      </c>
      <c r="S451" s="12">
        <f t="shared" ref="S451:S514" si="31">(((M451/60)/60)/24)+DATE(1970,1,1)</f>
        <v>43547.208333333328</v>
      </c>
    </row>
    <row r="452" spans="1:19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5">
        <f t="shared" si="28"/>
        <v>0.04</v>
      </c>
      <c r="G452" t="s">
        <v>14</v>
      </c>
      <c r="H452" s="8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2015</v>
      </c>
      <c r="Q452" t="s">
        <v>2023</v>
      </c>
      <c r="R452" s="15">
        <f t="shared" si="30"/>
        <v>43394.208333333328</v>
      </c>
      <c r="S452" s="12">
        <f t="shared" si="31"/>
        <v>43417.25</v>
      </c>
    </row>
    <row r="453" spans="1:19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5">
        <f t="shared" si="28"/>
        <v>1.2284501347708894</v>
      </c>
      <c r="G453" t="s">
        <v>19</v>
      </c>
      <c r="H453" s="8">
        <f t="shared" si="29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t="b">
        <v>0</v>
      </c>
      <c r="O453" t="b">
        <v>0</v>
      </c>
      <c r="P453" t="s">
        <v>2009</v>
      </c>
      <c r="Q453" t="s">
        <v>2010</v>
      </c>
      <c r="R453" s="15">
        <f t="shared" si="30"/>
        <v>42935.208333333328</v>
      </c>
      <c r="S453" s="12">
        <f t="shared" si="31"/>
        <v>42966.208333333328</v>
      </c>
    </row>
    <row r="454" spans="1:19" ht="31.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 s="8">
        <f t="shared" si="29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t="b">
        <v>0</v>
      </c>
      <c r="O454" t="b">
        <v>0</v>
      </c>
      <c r="P454" t="s">
        <v>2015</v>
      </c>
      <c r="Q454" t="s">
        <v>2018</v>
      </c>
      <c r="R454" s="15">
        <f t="shared" si="30"/>
        <v>40365.208333333336</v>
      </c>
      <c r="S454" s="12">
        <f t="shared" si="31"/>
        <v>40366.208333333336</v>
      </c>
    </row>
    <row r="455" spans="1:19" ht="31.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 s="8">
        <f t="shared" si="29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t="b">
        <v>0</v>
      </c>
      <c r="O455" t="b">
        <v>0</v>
      </c>
      <c r="P455" t="s">
        <v>2015</v>
      </c>
      <c r="Q455" t="s">
        <v>2037</v>
      </c>
      <c r="R455" s="15">
        <f t="shared" si="30"/>
        <v>42705.25</v>
      </c>
      <c r="S455" s="12">
        <f t="shared" si="31"/>
        <v>42746.25</v>
      </c>
    </row>
    <row r="456" spans="1:19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 s="8">
        <f t="shared" si="29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t="b">
        <v>0</v>
      </c>
      <c r="O456" t="b">
        <v>1</v>
      </c>
      <c r="P456" t="s">
        <v>2015</v>
      </c>
      <c r="Q456" t="s">
        <v>2018</v>
      </c>
      <c r="R456" s="15">
        <f t="shared" si="30"/>
        <v>41568.208333333336</v>
      </c>
      <c r="S456" s="12">
        <f t="shared" si="31"/>
        <v>41604.25</v>
      </c>
    </row>
    <row r="457" spans="1:19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5">
        <f t="shared" si="28"/>
        <v>1.1837253218884121</v>
      </c>
      <c r="G457" t="s">
        <v>19</v>
      </c>
      <c r="H457" s="8">
        <f t="shared" si="29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t="b">
        <v>0</v>
      </c>
      <c r="O457" t="b">
        <v>0</v>
      </c>
      <c r="P457" t="s">
        <v>2013</v>
      </c>
      <c r="Q457" t="s">
        <v>2014</v>
      </c>
      <c r="R457" s="15">
        <f t="shared" si="30"/>
        <v>40809.208333333336</v>
      </c>
      <c r="S457" s="12">
        <f t="shared" si="31"/>
        <v>40832.208333333336</v>
      </c>
    </row>
    <row r="458" spans="1:19" ht="31.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5">
        <f t="shared" si="28"/>
        <v>1.041243169398907</v>
      </c>
      <c r="G458" t="s">
        <v>19</v>
      </c>
      <c r="H458" s="8">
        <f t="shared" si="29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t="b">
        <v>0</v>
      </c>
      <c r="O458" t="b">
        <v>1</v>
      </c>
      <c r="P458" t="s">
        <v>2009</v>
      </c>
      <c r="Q458" t="s">
        <v>2019</v>
      </c>
      <c r="R458" s="15">
        <f t="shared" si="30"/>
        <v>43141.25</v>
      </c>
      <c r="S458" s="12">
        <f t="shared" si="31"/>
        <v>43141.25</v>
      </c>
    </row>
    <row r="459" spans="1:19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 s="8">
        <f t="shared" si="29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t="b">
        <v>0</v>
      </c>
      <c r="O459" t="b">
        <v>0</v>
      </c>
      <c r="P459" t="s">
        <v>2013</v>
      </c>
      <c r="Q459" t="s">
        <v>2014</v>
      </c>
      <c r="R459" s="15">
        <f t="shared" si="30"/>
        <v>42657.208333333328</v>
      </c>
      <c r="S459" s="12">
        <f t="shared" si="31"/>
        <v>42659.208333333328</v>
      </c>
    </row>
    <row r="460" spans="1:19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5">
        <f t="shared" si="28"/>
        <v>3.5120118343195266</v>
      </c>
      <c r="G460" t="s">
        <v>19</v>
      </c>
      <c r="H460" s="8">
        <f t="shared" si="29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t="b">
        <v>0</v>
      </c>
      <c r="O460" t="b">
        <v>0</v>
      </c>
      <c r="P460" t="s">
        <v>2013</v>
      </c>
      <c r="Q460" t="s">
        <v>2014</v>
      </c>
      <c r="R460" s="15">
        <f t="shared" si="30"/>
        <v>40265.208333333336</v>
      </c>
      <c r="S460" s="12">
        <f t="shared" si="31"/>
        <v>40309.208333333336</v>
      </c>
    </row>
    <row r="461" spans="1:19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 s="8">
        <f t="shared" si="29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t="b">
        <v>0</v>
      </c>
      <c r="O461" t="b">
        <v>0</v>
      </c>
      <c r="P461" t="s">
        <v>2015</v>
      </c>
      <c r="Q461" t="s">
        <v>2016</v>
      </c>
      <c r="R461" s="15">
        <f t="shared" si="30"/>
        <v>42001.25</v>
      </c>
      <c r="S461" s="12">
        <f t="shared" si="31"/>
        <v>42026.25</v>
      </c>
    </row>
    <row r="462" spans="1:19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5">
        <f t="shared" si="28"/>
        <v>1.7162500000000001</v>
      </c>
      <c r="G462" t="s">
        <v>19</v>
      </c>
      <c r="H462" s="8">
        <f t="shared" si="29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t="b">
        <v>0</v>
      </c>
      <c r="O462" t="b">
        <v>0</v>
      </c>
      <c r="P462" t="s">
        <v>2013</v>
      </c>
      <c r="Q462" t="s">
        <v>2014</v>
      </c>
      <c r="R462" s="15">
        <f t="shared" si="30"/>
        <v>40399.208333333336</v>
      </c>
      <c r="S462" s="12">
        <f t="shared" si="31"/>
        <v>40402.208333333336</v>
      </c>
    </row>
    <row r="463" spans="1:19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5">
        <f t="shared" si="28"/>
        <v>1.4104655870445344</v>
      </c>
      <c r="G463" t="s">
        <v>19</v>
      </c>
      <c r="H463" s="8">
        <f t="shared" si="29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t="b">
        <v>0</v>
      </c>
      <c r="O463" t="b">
        <v>0</v>
      </c>
      <c r="P463" t="s">
        <v>2015</v>
      </c>
      <c r="Q463" t="s">
        <v>2018</v>
      </c>
      <c r="R463" s="15">
        <f t="shared" si="30"/>
        <v>41757.208333333336</v>
      </c>
      <c r="S463" s="12">
        <f t="shared" si="31"/>
        <v>41777.208333333336</v>
      </c>
    </row>
    <row r="464" spans="1:19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 s="8">
        <f t="shared" si="29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t="b">
        <v>0</v>
      </c>
      <c r="O464" t="b">
        <v>0</v>
      </c>
      <c r="P464" t="s">
        <v>2024</v>
      </c>
      <c r="Q464" t="s">
        <v>2035</v>
      </c>
      <c r="R464" s="15">
        <f t="shared" si="30"/>
        <v>41304.25</v>
      </c>
      <c r="S464" s="12">
        <f t="shared" si="31"/>
        <v>41342.25</v>
      </c>
    </row>
    <row r="465" spans="1:19" ht="31.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5">
        <f t="shared" si="28"/>
        <v>1.0816455696202532</v>
      </c>
      <c r="G465" t="s">
        <v>19</v>
      </c>
      <c r="H465" s="8">
        <f t="shared" si="29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t="b">
        <v>0</v>
      </c>
      <c r="O465" t="b">
        <v>0</v>
      </c>
      <c r="P465" t="s">
        <v>2015</v>
      </c>
      <c r="Q465" t="s">
        <v>2023</v>
      </c>
      <c r="R465" s="15">
        <f t="shared" si="30"/>
        <v>41639.25</v>
      </c>
      <c r="S465" s="12">
        <f t="shared" si="31"/>
        <v>41643.25</v>
      </c>
    </row>
    <row r="466" spans="1:19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5">
        <f t="shared" si="28"/>
        <v>1.3345505617977529</v>
      </c>
      <c r="G466" t="s">
        <v>19</v>
      </c>
      <c r="H466" s="8">
        <f t="shared" si="29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t="b">
        <v>0</v>
      </c>
      <c r="O466" t="b">
        <v>0</v>
      </c>
      <c r="P466" t="s">
        <v>2013</v>
      </c>
      <c r="Q466" t="s">
        <v>2014</v>
      </c>
      <c r="R466" s="15">
        <f t="shared" si="30"/>
        <v>43142.25</v>
      </c>
      <c r="S466" s="12">
        <f t="shared" si="31"/>
        <v>43156.25</v>
      </c>
    </row>
    <row r="467" spans="1:19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5">
        <f t="shared" si="28"/>
        <v>1.8785106382978722</v>
      </c>
      <c r="G467" t="s">
        <v>19</v>
      </c>
      <c r="H467" s="8">
        <f t="shared" si="29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t="b">
        <v>0</v>
      </c>
      <c r="O467" t="b">
        <v>0</v>
      </c>
      <c r="P467" t="s">
        <v>2021</v>
      </c>
      <c r="Q467" t="s">
        <v>2033</v>
      </c>
      <c r="R467" s="15">
        <f t="shared" si="30"/>
        <v>43127.25</v>
      </c>
      <c r="S467" s="12">
        <f t="shared" si="31"/>
        <v>43136.25</v>
      </c>
    </row>
    <row r="468" spans="1:19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5">
        <f t="shared" si="28"/>
        <v>3.32</v>
      </c>
      <c r="G468" t="s">
        <v>19</v>
      </c>
      <c r="H468" s="8">
        <f t="shared" si="29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t="b">
        <v>0</v>
      </c>
      <c r="O468" t="b">
        <v>1</v>
      </c>
      <c r="P468" t="s">
        <v>2011</v>
      </c>
      <c r="Q468" t="s">
        <v>2020</v>
      </c>
      <c r="R468" s="15">
        <f t="shared" si="30"/>
        <v>41409.208333333336</v>
      </c>
      <c r="S468" s="12">
        <f t="shared" si="31"/>
        <v>41432.208333333336</v>
      </c>
    </row>
    <row r="469" spans="1:19" ht="31.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5">
        <f t="shared" si="28"/>
        <v>5.7521428571428572</v>
      </c>
      <c r="G469" t="s">
        <v>19</v>
      </c>
      <c r="H469" s="8">
        <f t="shared" si="2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2011</v>
      </c>
      <c r="Q469" t="s">
        <v>2012</v>
      </c>
      <c r="R469" s="15">
        <f t="shared" si="30"/>
        <v>42331.25</v>
      </c>
      <c r="S469" s="12">
        <f t="shared" si="31"/>
        <v>42338.25</v>
      </c>
    </row>
    <row r="470" spans="1:19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 s="8">
        <f t="shared" si="29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t="b">
        <v>0</v>
      </c>
      <c r="O470" t="b">
        <v>0</v>
      </c>
      <c r="P470" t="s">
        <v>2013</v>
      </c>
      <c r="Q470" t="s">
        <v>2014</v>
      </c>
      <c r="R470" s="15">
        <f t="shared" si="30"/>
        <v>43569.208333333328</v>
      </c>
      <c r="S470" s="12">
        <f t="shared" si="31"/>
        <v>43585.208333333328</v>
      </c>
    </row>
    <row r="471" spans="1:19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5">
        <f t="shared" si="28"/>
        <v>1.8442857142857143</v>
      </c>
      <c r="G471" t="s">
        <v>19</v>
      </c>
      <c r="H471" s="8">
        <f t="shared" si="29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t="b">
        <v>0</v>
      </c>
      <c r="O471" t="b">
        <v>0</v>
      </c>
      <c r="P471" t="s">
        <v>2015</v>
      </c>
      <c r="Q471" t="s">
        <v>2018</v>
      </c>
      <c r="R471" s="15">
        <f t="shared" si="30"/>
        <v>42142.208333333328</v>
      </c>
      <c r="S471" s="12">
        <f t="shared" si="31"/>
        <v>42144.208333333328</v>
      </c>
    </row>
    <row r="472" spans="1:19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5">
        <f t="shared" si="28"/>
        <v>2.8580555555555556</v>
      </c>
      <c r="G472" t="s">
        <v>19</v>
      </c>
      <c r="H472" s="8">
        <f t="shared" si="29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t="b">
        <v>0</v>
      </c>
      <c r="O472" t="b">
        <v>0</v>
      </c>
      <c r="P472" t="s">
        <v>2011</v>
      </c>
      <c r="Q472" t="s">
        <v>2020</v>
      </c>
      <c r="R472" s="15">
        <f t="shared" si="30"/>
        <v>42716.25</v>
      </c>
      <c r="S472" s="12">
        <f t="shared" si="31"/>
        <v>42723.25</v>
      </c>
    </row>
    <row r="473" spans="1:19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5">
        <f t="shared" si="28"/>
        <v>3.19</v>
      </c>
      <c r="G473" t="s">
        <v>19</v>
      </c>
      <c r="H473" s="8">
        <f t="shared" si="29"/>
        <v>50.97422680412371</v>
      </c>
      <c r="I473">
        <v>194</v>
      </c>
      <c r="J473" t="s">
        <v>36</v>
      </c>
      <c r="K473" t="s">
        <v>37</v>
      </c>
      <c r="L473">
        <v>1335934800</v>
      </c>
      <c r="M473">
        <v>1335934800</v>
      </c>
      <c r="N473" t="b">
        <v>0</v>
      </c>
      <c r="O473" t="b">
        <v>1</v>
      </c>
      <c r="P473" t="s">
        <v>2007</v>
      </c>
      <c r="Q473" t="s">
        <v>2008</v>
      </c>
      <c r="R473" s="15">
        <f t="shared" si="30"/>
        <v>41031.208333333336</v>
      </c>
      <c r="S473" s="12">
        <f t="shared" si="31"/>
        <v>41031.208333333336</v>
      </c>
    </row>
    <row r="474" spans="1:19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 s="8">
        <f t="shared" si="29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t="b">
        <v>0</v>
      </c>
      <c r="O474" t="b">
        <v>0</v>
      </c>
      <c r="P474" t="s">
        <v>2009</v>
      </c>
      <c r="Q474" t="s">
        <v>2010</v>
      </c>
      <c r="R474" s="15">
        <f t="shared" si="30"/>
        <v>43535.208333333328</v>
      </c>
      <c r="S474" s="12">
        <f t="shared" si="31"/>
        <v>43589.208333333328</v>
      </c>
    </row>
    <row r="475" spans="1:19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5">
        <f t="shared" si="28"/>
        <v>1.7814000000000001</v>
      </c>
      <c r="G475" t="s">
        <v>19</v>
      </c>
      <c r="H475" s="8">
        <f t="shared" si="29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t="b">
        <v>0</v>
      </c>
      <c r="O475" t="b">
        <v>0</v>
      </c>
      <c r="P475" t="s">
        <v>2009</v>
      </c>
      <c r="Q475" t="s">
        <v>2017</v>
      </c>
      <c r="R475" s="15">
        <f t="shared" si="30"/>
        <v>43277.208333333328</v>
      </c>
      <c r="S475" s="12">
        <f t="shared" si="31"/>
        <v>43278.208333333328</v>
      </c>
    </row>
    <row r="476" spans="1:19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5">
        <f t="shared" si="28"/>
        <v>3.6515</v>
      </c>
      <c r="G476" t="s">
        <v>19</v>
      </c>
      <c r="H476" s="8">
        <f t="shared" si="29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t="b">
        <v>0</v>
      </c>
      <c r="O476" t="b">
        <v>0</v>
      </c>
      <c r="P476" t="s">
        <v>2015</v>
      </c>
      <c r="Q476" t="s">
        <v>2034</v>
      </c>
      <c r="R476" s="15">
        <f t="shared" si="30"/>
        <v>41989.25</v>
      </c>
      <c r="S476" s="12">
        <f t="shared" si="31"/>
        <v>41990.25</v>
      </c>
    </row>
    <row r="477" spans="1:19" ht="31.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5">
        <f t="shared" si="28"/>
        <v>1.1394594594594594</v>
      </c>
      <c r="G477" t="s">
        <v>19</v>
      </c>
      <c r="H477" s="8">
        <f t="shared" si="29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t="b">
        <v>0</v>
      </c>
      <c r="O477" t="b">
        <v>1</v>
      </c>
      <c r="P477" t="s">
        <v>2021</v>
      </c>
      <c r="Q477" t="s">
        <v>2033</v>
      </c>
      <c r="R477" s="15">
        <f t="shared" si="30"/>
        <v>41450.208333333336</v>
      </c>
      <c r="S477" s="12">
        <f t="shared" si="31"/>
        <v>41454.208333333336</v>
      </c>
    </row>
    <row r="478" spans="1:19" ht="31.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 s="8">
        <f t="shared" si="29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t="b">
        <v>0</v>
      </c>
      <c r="O478" t="b">
        <v>0</v>
      </c>
      <c r="P478" t="s">
        <v>2021</v>
      </c>
      <c r="Q478" t="s">
        <v>2027</v>
      </c>
      <c r="R478" s="15">
        <f t="shared" si="30"/>
        <v>43322.208333333328</v>
      </c>
      <c r="S478" s="12">
        <f t="shared" si="31"/>
        <v>43328.208333333328</v>
      </c>
    </row>
    <row r="479" spans="1:19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 s="8">
        <f t="shared" si="29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t="b">
        <v>0</v>
      </c>
      <c r="O479" t="b">
        <v>0</v>
      </c>
      <c r="P479" t="s">
        <v>2015</v>
      </c>
      <c r="Q479" t="s">
        <v>2037</v>
      </c>
      <c r="R479" s="15">
        <f t="shared" si="30"/>
        <v>40720.208333333336</v>
      </c>
      <c r="S479" s="12">
        <f t="shared" si="31"/>
        <v>40747.208333333336</v>
      </c>
    </row>
    <row r="480" spans="1:19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5">
        <f t="shared" si="28"/>
        <v>2.3634156976744185</v>
      </c>
      <c r="G480" t="s">
        <v>19</v>
      </c>
      <c r="H480" s="8">
        <f t="shared" si="29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t="b">
        <v>0</v>
      </c>
      <c r="O480" t="b">
        <v>0</v>
      </c>
      <c r="P480" t="s">
        <v>2011</v>
      </c>
      <c r="Q480" t="s">
        <v>2020</v>
      </c>
      <c r="R480" s="15">
        <f t="shared" si="30"/>
        <v>42072.208333333328</v>
      </c>
      <c r="S480" s="12">
        <f t="shared" si="31"/>
        <v>42084.208333333328</v>
      </c>
    </row>
    <row r="481" spans="1:19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5">
        <f t="shared" si="28"/>
        <v>5.1291666666666664</v>
      </c>
      <c r="G481" t="s">
        <v>19</v>
      </c>
      <c r="H481" s="8">
        <f t="shared" si="29"/>
        <v>71.156069364161851</v>
      </c>
      <c r="I481">
        <v>173</v>
      </c>
      <c r="J481" t="s">
        <v>36</v>
      </c>
      <c r="K481" t="s">
        <v>37</v>
      </c>
      <c r="L481">
        <v>1501304400</v>
      </c>
      <c r="M481">
        <v>1501477200</v>
      </c>
      <c r="N481" t="b">
        <v>0</v>
      </c>
      <c r="O481" t="b">
        <v>0</v>
      </c>
      <c r="P481" t="s">
        <v>2007</v>
      </c>
      <c r="Q481" t="s">
        <v>2008</v>
      </c>
      <c r="R481" s="15">
        <f t="shared" si="30"/>
        <v>42945.208333333328</v>
      </c>
      <c r="S481" s="12">
        <f t="shared" si="31"/>
        <v>42947.208333333328</v>
      </c>
    </row>
    <row r="482" spans="1:19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5">
        <f t="shared" si="28"/>
        <v>1.0065116279069768</v>
      </c>
      <c r="G482" t="s">
        <v>19</v>
      </c>
      <c r="H482" s="8">
        <f t="shared" si="29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t="b">
        <v>0</v>
      </c>
      <c r="O482" t="b">
        <v>1</v>
      </c>
      <c r="P482" t="s">
        <v>2028</v>
      </c>
      <c r="Q482" t="s">
        <v>2029</v>
      </c>
      <c r="R482" s="15">
        <f t="shared" si="30"/>
        <v>40248.25</v>
      </c>
      <c r="S482" s="12">
        <f t="shared" si="31"/>
        <v>40257.208333333336</v>
      </c>
    </row>
    <row r="483" spans="1:19" ht="31.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 s="8">
        <f t="shared" si="29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t="b">
        <v>0</v>
      </c>
      <c r="O483" t="b">
        <v>1</v>
      </c>
      <c r="P483" t="s">
        <v>2013</v>
      </c>
      <c r="Q483" t="s">
        <v>2014</v>
      </c>
      <c r="R483" s="15">
        <f t="shared" si="30"/>
        <v>41913.208333333336</v>
      </c>
      <c r="S483" s="12">
        <f t="shared" si="31"/>
        <v>41955.25</v>
      </c>
    </row>
    <row r="484" spans="1:19" ht="31.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 s="8">
        <f t="shared" si="29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t="b">
        <v>0</v>
      </c>
      <c r="O484" t="b">
        <v>1</v>
      </c>
      <c r="P484" t="s">
        <v>2021</v>
      </c>
      <c r="Q484" t="s">
        <v>2027</v>
      </c>
      <c r="R484" s="15">
        <f t="shared" si="30"/>
        <v>40963.25</v>
      </c>
      <c r="S484" s="12">
        <f t="shared" si="31"/>
        <v>40974.25</v>
      </c>
    </row>
    <row r="485" spans="1:19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 s="8">
        <f t="shared" si="29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t="b">
        <v>0</v>
      </c>
      <c r="O485" t="b">
        <v>0</v>
      </c>
      <c r="P485" t="s">
        <v>2013</v>
      </c>
      <c r="Q485" t="s">
        <v>2014</v>
      </c>
      <c r="R485" s="15">
        <f t="shared" si="30"/>
        <v>43811.25</v>
      </c>
      <c r="S485" s="12">
        <f t="shared" si="31"/>
        <v>43818.25</v>
      </c>
    </row>
    <row r="486" spans="1:19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5">
        <f t="shared" si="28"/>
        <v>2.6020608108108108</v>
      </c>
      <c r="G486" t="s">
        <v>19</v>
      </c>
      <c r="H486" s="8">
        <f t="shared" si="29"/>
        <v>48.99554707379135</v>
      </c>
      <c r="I486">
        <v>1572</v>
      </c>
      <c r="J486" t="s">
        <v>36</v>
      </c>
      <c r="K486" t="s">
        <v>37</v>
      </c>
      <c r="L486">
        <v>1407128400</v>
      </c>
      <c r="M486">
        <v>1411362000</v>
      </c>
      <c r="N486" t="b">
        <v>0</v>
      </c>
      <c r="O486" t="b">
        <v>1</v>
      </c>
      <c r="P486" t="s">
        <v>2007</v>
      </c>
      <c r="Q486" t="s">
        <v>2008</v>
      </c>
      <c r="R486" s="15">
        <f t="shared" si="30"/>
        <v>41855.208333333336</v>
      </c>
      <c r="S486" s="12">
        <f t="shared" si="31"/>
        <v>41904.208333333336</v>
      </c>
    </row>
    <row r="487" spans="1:19" ht="31.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 s="8">
        <f t="shared" si="29"/>
        <v>42.969135802469133</v>
      </c>
      <c r="I487">
        <v>648</v>
      </c>
      <c r="J487" t="s">
        <v>36</v>
      </c>
      <c r="K487" t="s">
        <v>37</v>
      </c>
      <c r="L487">
        <v>1560142800</v>
      </c>
      <c r="M487">
        <v>1563685200</v>
      </c>
      <c r="N487" t="b">
        <v>0</v>
      </c>
      <c r="O487" t="b">
        <v>0</v>
      </c>
      <c r="P487" t="s">
        <v>2013</v>
      </c>
      <c r="Q487" t="s">
        <v>2014</v>
      </c>
      <c r="R487" s="15">
        <f t="shared" si="30"/>
        <v>43626.208333333328</v>
      </c>
      <c r="S487" s="12">
        <f t="shared" si="31"/>
        <v>43667.208333333328</v>
      </c>
    </row>
    <row r="488" spans="1:19" ht="31.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 s="8">
        <f t="shared" si="29"/>
        <v>33.428571428571431</v>
      </c>
      <c r="I488">
        <v>21</v>
      </c>
      <c r="J488" t="s">
        <v>36</v>
      </c>
      <c r="K488" t="s">
        <v>37</v>
      </c>
      <c r="L488">
        <v>1520575200</v>
      </c>
      <c r="M488">
        <v>1521867600</v>
      </c>
      <c r="N488" t="b">
        <v>0</v>
      </c>
      <c r="O488" t="b">
        <v>1</v>
      </c>
      <c r="P488" t="s">
        <v>2021</v>
      </c>
      <c r="Q488" t="s">
        <v>2033</v>
      </c>
      <c r="R488" s="15">
        <f t="shared" si="30"/>
        <v>43168.25</v>
      </c>
      <c r="S488" s="12">
        <f t="shared" si="31"/>
        <v>43183.208333333328</v>
      </c>
    </row>
    <row r="489" spans="1:19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5">
        <f t="shared" si="28"/>
        <v>1.7862556663644606</v>
      </c>
      <c r="G489" t="s">
        <v>19</v>
      </c>
      <c r="H489" s="8">
        <f t="shared" si="29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t="b">
        <v>0</v>
      </c>
      <c r="O489" t="b">
        <v>0</v>
      </c>
      <c r="P489" t="s">
        <v>2013</v>
      </c>
      <c r="Q489" t="s">
        <v>2014</v>
      </c>
      <c r="R489" s="15">
        <f t="shared" si="30"/>
        <v>42845.208333333328</v>
      </c>
      <c r="S489" s="12">
        <f t="shared" si="31"/>
        <v>42878.208333333328</v>
      </c>
    </row>
    <row r="490" spans="1:19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5">
        <f t="shared" si="28"/>
        <v>2.2005660377358489</v>
      </c>
      <c r="G490" t="s">
        <v>19</v>
      </c>
      <c r="H490" s="8">
        <f t="shared" si="29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t="b">
        <v>0</v>
      </c>
      <c r="O490" t="b">
        <v>0</v>
      </c>
      <c r="P490" t="s">
        <v>2013</v>
      </c>
      <c r="Q490" t="s">
        <v>2014</v>
      </c>
      <c r="R490" s="15">
        <f t="shared" si="30"/>
        <v>42403.25</v>
      </c>
      <c r="S490" s="12">
        <f t="shared" si="31"/>
        <v>42420.25</v>
      </c>
    </row>
    <row r="491" spans="1:19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5">
        <f t="shared" si="28"/>
        <v>1.015108695652174</v>
      </c>
      <c r="G491" t="s">
        <v>19</v>
      </c>
      <c r="H491" s="8">
        <f t="shared" si="29"/>
        <v>109.87058823529412</v>
      </c>
      <c r="I491">
        <v>85</v>
      </c>
      <c r="J491" t="s">
        <v>94</v>
      </c>
      <c r="K491" t="s">
        <v>95</v>
      </c>
      <c r="L491">
        <v>1281934800</v>
      </c>
      <c r="M491">
        <v>1282366800</v>
      </c>
      <c r="N491" t="b">
        <v>0</v>
      </c>
      <c r="O491" t="b">
        <v>0</v>
      </c>
      <c r="P491" t="s">
        <v>2011</v>
      </c>
      <c r="Q491" t="s">
        <v>2020</v>
      </c>
      <c r="R491" s="15">
        <f t="shared" si="30"/>
        <v>40406.208333333336</v>
      </c>
      <c r="S491" s="12">
        <f t="shared" si="31"/>
        <v>40411.208333333336</v>
      </c>
    </row>
    <row r="492" spans="1:19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5">
        <f t="shared" si="28"/>
        <v>1.915</v>
      </c>
      <c r="G492" t="s">
        <v>19</v>
      </c>
      <c r="H492" s="8">
        <f t="shared" si="29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t="b">
        <v>0</v>
      </c>
      <c r="O492" t="b">
        <v>0</v>
      </c>
      <c r="P492" t="s">
        <v>2038</v>
      </c>
      <c r="Q492" t="s">
        <v>2039</v>
      </c>
      <c r="R492" s="15">
        <f t="shared" si="30"/>
        <v>43786.25</v>
      </c>
      <c r="S492" s="12">
        <f t="shared" si="31"/>
        <v>43793.25</v>
      </c>
    </row>
    <row r="493" spans="1:19" ht="31.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5">
        <f t="shared" si="28"/>
        <v>3.0534683098591549</v>
      </c>
      <c r="G493" t="s">
        <v>19</v>
      </c>
      <c r="H493" s="8">
        <f t="shared" si="29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t="b">
        <v>0</v>
      </c>
      <c r="O493" t="b">
        <v>1</v>
      </c>
      <c r="P493" t="s">
        <v>2007</v>
      </c>
      <c r="Q493" t="s">
        <v>2008</v>
      </c>
      <c r="R493" s="15">
        <f t="shared" si="30"/>
        <v>41456.208333333336</v>
      </c>
      <c r="S493" s="12">
        <f t="shared" si="31"/>
        <v>41482.208333333336</v>
      </c>
    </row>
    <row r="494" spans="1:19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5">
        <f t="shared" si="28"/>
        <v>0.23995287958115183</v>
      </c>
      <c r="G494" t="s">
        <v>63</v>
      </c>
      <c r="H494" s="8">
        <f t="shared" si="29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t="b">
        <v>1</v>
      </c>
      <c r="O494" t="b">
        <v>1</v>
      </c>
      <c r="P494" t="s">
        <v>2015</v>
      </c>
      <c r="Q494" t="s">
        <v>2026</v>
      </c>
      <c r="R494" s="15">
        <f t="shared" si="30"/>
        <v>40336.208333333336</v>
      </c>
      <c r="S494" s="12">
        <f t="shared" si="31"/>
        <v>40371.208333333336</v>
      </c>
    </row>
    <row r="495" spans="1:19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5">
        <f t="shared" si="28"/>
        <v>7.2377777777777776</v>
      </c>
      <c r="G495" t="s">
        <v>19</v>
      </c>
      <c r="H495" s="8">
        <f t="shared" si="29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t="b">
        <v>0</v>
      </c>
      <c r="O495" t="b">
        <v>0</v>
      </c>
      <c r="P495" t="s">
        <v>2028</v>
      </c>
      <c r="Q495" t="s">
        <v>2029</v>
      </c>
      <c r="R495" s="15">
        <f t="shared" si="30"/>
        <v>43645.208333333328</v>
      </c>
      <c r="S495" s="12">
        <f t="shared" si="31"/>
        <v>43658.208333333328</v>
      </c>
    </row>
    <row r="496" spans="1:19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5">
        <f t="shared" si="28"/>
        <v>5.4736000000000002</v>
      </c>
      <c r="G496" t="s">
        <v>19</v>
      </c>
      <c r="H496" s="8">
        <f t="shared" si="29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t="b">
        <v>0</v>
      </c>
      <c r="O496" t="b">
        <v>0</v>
      </c>
      <c r="P496" t="s">
        <v>2011</v>
      </c>
      <c r="Q496" t="s">
        <v>2020</v>
      </c>
      <c r="R496" s="15">
        <f t="shared" si="30"/>
        <v>40990.208333333336</v>
      </c>
      <c r="S496" s="12">
        <f t="shared" si="31"/>
        <v>40991.208333333336</v>
      </c>
    </row>
    <row r="497" spans="1:19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5">
        <f t="shared" si="28"/>
        <v>4.1449999999999996</v>
      </c>
      <c r="G497" t="s">
        <v>19</v>
      </c>
      <c r="H497" s="8">
        <f t="shared" si="29"/>
        <v>68.02051282051282</v>
      </c>
      <c r="I497">
        <v>195</v>
      </c>
      <c r="J497" t="s">
        <v>32</v>
      </c>
      <c r="K497" t="s">
        <v>33</v>
      </c>
      <c r="L497">
        <v>1402376400</v>
      </c>
      <c r="M497">
        <v>1402722000</v>
      </c>
      <c r="N497" t="b">
        <v>0</v>
      </c>
      <c r="O497" t="b">
        <v>0</v>
      </c>
      <c r="P497" t="s">
        <v>2013</v>
      </c>
      <c r="Q497" t="s">
        <v>2014</v>
      </c>
      <c r="R497" s="15">
        <f t="shared" si="30"/>
        <v>41800.208333333336</v>
      </c>
      <c r="S497" s="12">
        <f t="shared" si="31"/>
        <v>41804.208333333336</v>
      </c>
    </row>
    <row r="498" spans="1:19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 s="8">
        <f t="shared" si="29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t="b">
        <v>0</v>
      </c>
      <c r="O498" t="b">
        <v>0</v>
      </c>
      <c r="P498" t="s">
        <v>2015</v>
      </c>
      <c r="Q498" t="s">
        <v>2023</v>
      </c>
      <c r="R498" s="15">
        <f t="shared" si="30"/>
        <v>42876.208333333328</v>
      </c>
      <c r="S498" s="12">
        <f t="shared" si="31"/>
        <v>42893.208333333328</v>
      </c>
    </row>
    <row r="499" spans="1:19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 s="8">
        <f t="shared" si="29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t="b">
        <v>0</v>
      </c>
      <c r="O499" t="b">
        <v>1</v>
      </c>
      <c r="P499" t="s">
        <v>2011</v>
      </c>
      <c r="Q499" t="s">
        <v>2020</v>
      </c>
      <c r="R499" s="15">
        <f t="shared" si="30"/>
        <v>42724.25</v>
      </c>
      <c r="S499" s="12">
        <f t="shared" si="31"/>
        <v>42724.25</v>
      </c>
    </row>
    <row r="500" spans="1:19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 s="8">
        <f t="shared" si="29"/>
        <v>79.994818652849744</v>
      </c>
      <c r="I500">
        <v>579</v>
      </c>
      <c r="J500" t="s">
        <v>32</v>
      </c>
      <c r="K500" t="s">
        <v>33</v>
      </c>
      <c r="L500">
        <v>1420092000</v>
      </c>
      <c r="M500">
        <v>1420264800</v>
      </c>
      <c r="N500" t="b">
        <v>0</v>
      </c>
      <c r="O500" t="b">
        <v>0</v>
      </c>
      <c r="P500" t="s">
        <v>2011</v>
      </c>
      <c r="Q500" t="s">
        <v>2012</v>
      </c>
      <c r="R500" s="15">
        <f t="shared" si="30"/>
        <v>42005.25</v>
      </c>
      <c r="S500" s="12">
        <f t="shared" si="31"/>
        <v>42007.25</v>
      </c>
    </row>
    <row r="501" spans="1:19" ht="31.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 s="8">
        <f t="shared" si="29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t="b">
        <v>0</v>
      </c>
      <c r="O501" t="b">
        <v>1</v>
      </c>
      <c r="P501" t="s">
        <v>2015</v>
      </c>
      <c r="Q501" t="s">
        <v>2016</v>
      </c>
      <c r="R501" s="15">
        <f t="shared" si="30"/>
        <v>42444.208333333328</v>
      </c>
      <c r="S501" s="12">
        <f t="shared" si="31"/>
        <v>42449.208333333328</v>
      </c>
    </row>
    <row r="502" spans="1:19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5">
        <f t="shared" si="28"/>
        <v>0</v>
      </c>
      <c r="G502" t="s">
        <v>14</v>
      </c>
      <c r="H502" s="8" t="e">
        <f t="shared" si="29"/>
        <v>#DIV/0!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t="b">
        <v>0</v>
      </c>
      <c r="O502" t="b">
        <v>1</v>
      </c>
      <c r="P502" t="s">
        <v>2013</v>
      </c>
      <c r="Q502" t="s">
        <v>2014</v>
      </c>
      <c r="R502" s="15">
        <f t="shared" si="30"/>
        <v>41395.208333333336</v>
      </c>
      <c r="S502" s="12">
        <f t="shared" si="31"/>
        <v>41423.208333333336</v>
      </c>
    </row>
    <row r="503" spans="1:19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 s="8">
        <f t="shared" si="29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t="b">
        <v>0</v>
      </c>
      <c r="O503" t="b">
        <v>0</v>
      </c>
      <c r="P503" t="s">
        <v>2015</v>
      </c>
      <c r="Q503" t="s">
        <v>2016</v>
      </c>
      <c r="R503" s="15">
        <f t="shared" si="30"/>
        <v>41345.208333333336</v>
      </c>
      <c r="S503" s="12">
        <f t="shared" si="31"/>
        <v>41347.208333333336</v>
      </c>
    </row>
    <row r="504" spans="1:19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5">
        <f t="shared" si="28"/>
        <v>5.2992307692307694</v>
      </c>
      <c r="G504" t="s">
        <v>19</v>
      </c>
      <c r="H504" s="8">
        <f t="shared" si="29"/>
        <v>37.037634408602152</v>
      </c>
      <c r="I504">
        <v>186</v>
      </c>
      <c r="J504" t="s">
        <v>24</v>
      </c>
      <c r="K504" t="s">
        <v>25</v>
      </c>
      <c r="L504">
        <v>1343365200</v>
      </c>
      <c r="M504">
        <v>1345870800</v>
      </c>
      <c r="N504" t="b">
        <v>0</v>
      </c>
      <c r="O504" t="b">
        <v>1</v>
      </c>
      <c r="P504" t="s">
        <v>2024</v>
      </c>
      <c r="Q504" t="s">
        <v>2025</v>
      </c>
      <c r="R504" s="15">
        <f t="shared" si="30"/>
        <v>41117.208333333336</v>
      </c>
      <c r="S504" s="12">
        <f t="shared" si="31"/>
        <v>41146.208333333336</v>
      </c>
    </row>
    <row r="505" spans="1:19" ht="31.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5">
        <f t="shared" si="28"/>
        <v>1.8032549019607844</v>
      </c>
      <c r="G505" t="s">
        <v>19</v>
      </c>
      <c r="H505" s="8">
        <f t="shared" si="29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t="b">
        <v>0</v>
      </c>
      <c r="O505" t="b">
        <v>0</v>
      </c>
      <c r="P505" t="s">
        <v>2015</v>
      </c>
      <c r="Q505" t="s">
        <v>2018</v>
      </c>
      <c r="R505" s="15">
        <f t="shared" si="30"/>
        <v>42186.208333333328</v>
      </c>
      <c r="S505" s="12">
        <f t="shared" si="31"/>
        <v>42206.208333333328</v>
      </c>
    </row>
    <row r="506" spans="1:19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 s="8">
        <f t="shared" si="29"/>
        <v>111.6774193548387</v>
      </c>
      <c r="I506">
        <v>62</v>
      </c>
      <c r="J506" t="s">
        <v>94</v>
      </c>
      <c r="K506" t="s">
        <v>95</v>
      </c>
      <c r="L506">
        <v>1431925200</v>
      </c>
      <c r="M506">
        <v>1432011600</v>
      </c>
      <c r="N506" t="b">
        <v>0</v>
      </c>
      <c r="O506" t="b">
        <v>0</v>
      </c>
      <c r="P506" t="s">
        <v>2009</v>
      </c>
      <c r="Q506" t="s">
        <v>2010</v>
      </c>
      <c r="R506" s="15">
        <f t="shared" si="30"/>
        <v>42142.208333333328</v>
      </c>
      <c r="S506" s="12">
        <f t="shared" si="31"/>
        <v>42143.208333333328</v>
      </c>
    </row>
    <row r="507" spans="1:19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 s="8">
        <f t="shared" si="29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t="b">
        <v>0</v>
      </c>
      <c r="O507" t="b">
        <v>1</v>
      </c>
      <c r="P507" t="s">
        <v>2021</v>
      </c>
      <c r="Q507" t="s">
        <v>2030</v>
      </c>
      <c r="R507" s="15">
        <f t="shared" si="30"/>
        <v>41341.25</v>
      </c>
      <c r="S507" s="12">
        <f t="shared" si="31"/>
        <v>41383.208333333336</v>
      </c>
    </row>
    <row r="508" spans="1:19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5">
        <f t="shared" si="28"/>
        <v>9.2707777777777771</v>
      </c>
      <c r="G508" t="s">
        <v>19</v>
      </c>
      <c r="H508" s="8">
        <f t="shared" si="29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t="b">
        <v>0</v>
      </c>
      <c r="O508" t="b">
        <v>1</v>
      </c>
      <c r="P508" t="s">
        <v>2013</v>
      </c>
      <c r="Q508" t="s">
        <v>2014</v>
      </c>
      <c r="R508" s="15">
        <f t="shared" si="30"/>
        <v>43062.25</v>
      </c>
      <c r="S508" s="12">
        <f t="shared" si="31"/>
        <v>43079.25</v>
      </c>
    </row>
    <row r="509" spans="1:19" ht="31.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 s="8">
        <f t="shared" si="29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t="b">
        <v>0</v>
      </c>
      <c r="O509" t="b">
        <v>1</v>
      </c>
      <c r="P509" t="s">
        <v>2011</v>
      </c>
      <c r="Q509" t="s">
        <v>2012</v>
      </c>
      <c r="R509" s="15">
        <f t="shared" si="30"/>
        <v>41373.208333333336</v>
      </c>
      <c r="S509" s="12">
        <f t="shared" si="31"/>
        <v>41422.208333333336</v>
      </c>
    </row>
    <row r="510" spans="1:19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5">
        <f t="shared" si="28"/>
        <v>1.1222929936305732</v>
      </c>
      <c r="G510" t="s">
        <v>19</v>
      </c>
      <c r="H510" s="8">
        <f t="shared" si="29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t="b">
        <v>0</v>
      </c>
      <c r="O510" t="b">
        <v>0</v>
      </c>
      <c r="P510" t="s">
        <v>2013</v>
      </c>
      <c r="Q510" t="s">
        <v>2014</v>
      </c>
      <c r="R510" s="15">
        <f t="shared" si="30"/>
        <v>43310.208333333328</v>
      </c>
      <c r="S510" s="12">
        <f t="shared" si="31"/>
        <v>43331.208333333328</v>
      </c>
    </row>
    <row r="511" spans="1:19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 s="8">
        <f t="shared" si="29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t="b">
        <v>0</v>
      </c>
      <c r="O511" t="b">
        <v>0</v>
      </c>
      <c r="P511" t="s">
        <v>2013</v>
      </c>
      <c r="Q511" t="s">
        <v>2014</v>
      </c>
      <c r="R511" s="15">
        <f t="shared" si="30"/>
        <v>41034.208333333336</v>
      </c>
      <c r="S511" s="12">
        <f t="shared" si="31"/>
        <v>41044.208333333336</v>
      </c>
    </row>
    <row r="512" spans="1:19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5">
        <f t="shared" si="28"/>
        <v>1.1908974358974358</v>
      </c>
      <c r="G512" t="s">
        <v>19</v>
      </c>
      <c r="H512" s="8">
        <f t="shared" si="29"/>
        <v>70.908396946564892</v>
      </c>
      <c r="I512">
        <v>131</v>
      </c>
      <c r="J512" t="s">
        <v>24</v>
      </c>
      <c r="K512" t="s">
        <v>25</v>
      </c>
      <c r="L512">
        <v>1527742800</v>
      </c>
      <c r="M512">
        <v>1529816400</v>
      </c>
      <c r="N512" t="b">
        <v>0</v>
      </c>
      <c r="O512" t="b">
        <v>0</v>
      </c>
      <c r="P512" t="s">
        <v>2015</v>
      </c>
      <c r="Q512" t="s">
        <v>2018</v>
      </c>
      <c r="R512" s="15">
        <f t="shared" si="30"/>
        <v>43251.208333333328</v>
      </c>
      <c r="S512" s="12">
        <f t="shared" si="31"/>
        <v>43275.208333333328</v>
      </c>
    </row>
    <row r="513" spans="1:19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 s="8">
        <f t="shared" si="29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t="b">
        <v>0</v>
      </c>
      <c r="O513" t="b">
        <v>0</v>
      </c>
      <c r="P513" t="s">
        <v>2013</v>
      </c>
      <c r="Q513" t="s">
        <v>2014</v>
      </c>
      <c r="R513" s="15">
        <f t="shared" si="30"/>
        <v>43671.208333333328</v>
      </c>
      <c r="S513" s="12">
        <f t="shared" si="31"/>
        <v>43681.208333333328</v>
      </c>
    </row>
    <row r="514" spans="1:19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5">
        <f t="shared" si="28"/>
        <v>1.3931868131868133</v>
      </c>
      <c r="G514" t="s">
        <v>19</v>
      </c>
      <c r="H514" s="8">
        <f t="shared" si="29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t="b">
        <v>0</v>
      </c>
      <c r="O514" t="b">
        <v>1</v>
      </c>
      <c r="P514" t="s">
        <v>2024</v>
      </c>
      <c r="Q514" t="s">
        <v>2025</v>
      </c>
      <c r="R514" s="15">
        <f t="shared" si="30"/>
        <v>41825.208333333336</v>
      </c>
      <c r="S514" s="12">
        <f t="shared" si="31"/>
        <v>41826.208333333336</v>
      </c>
    </row>
    <row r="515" spans="1:19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63</v>
      </c>
      <c r="H515" s="8">
        <f t="shared" ref="H515:H578" si="33">E515/I515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t="b">
        <v>0</v>
      </c>
      <c r="O515" t="b">
        <v>0</v>
      </c>
      <c r="P515" t="s">
        <v>2015</v>
      </c>
      <c r="Q515" t="s">
        <v>2034</v>
      </c>
      <c r="R515" s="15">
        <f t="shared" ref="R515:R578" si="34">(((L515/60)/60)/24)+DATE(1970,1,1)</f>
        <v>40430.208333333336</v>
      </c>
      <c r="S515" s="12">
        <f t="shared" ref="S515:S578" si="35">(((M515/60)/60)/24)+DATE(1970,1,1)</f>
        <v>40432.208333333336</v>
      </c>
    </row>
    <row r="516" spans="1:19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5">
        <f t="shared" si="32"/>
        <v>0.22439077144917088</v>
      </c>
      <c r="G516" t="s">
        <v>63</v>
      </c>
      <c r="H516" s="8">
        <f t="shared" si="33"/>
        <v>58.945075757575758</v>
      </c>
      <c r="I516">
        <v>528</v>
      </c>
      <c r="J516" t="s">
        <v>86</v>
      </c>
      <c r="K516" t="s">
        <v>87</v>
      </c>
      <c r="L516">
        <v>1386309600</v>
      </c>
      <c r="M516">
        <v>1386741600</v>
      </c>
      <c r="N516" t="b">
        <v>0</v>
      </c>
      <c r="O516" t="b">
        <v>1</v>
      </c>
      <c r="P516" t="s">
        <v>2009</v>
      </c>
      <c r="Q516" t="s">
        <v>2010</v>
      </c>
      <c r="R516" s="15">
        <f t="shared" si="34"/>
        <v>41614.25</v>
      </c>
      <c r="S516" s="12">
        <f t="shared" si="35"/>
        <v>41619.25</v>
      </c>
    </row>
    <row r="517" spans="1:19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 s="8">
        <f t="shared" si="3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2013</v>
      </c>
      <c r="Q517" t="s">
        <v>2014</v>
      </c>
      <c r="R517" s="15">
        <f t="shared" si="34"/>
        <v>40900.25</v>
      </c>
      <c r="S517" s="12">
        <f t="shared" si="35"/>
        <v>40902.25</v>
      </c>
    </row>
    <row r="518" spans="1:19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 s="8">
        <f t="shared" si="3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t="b">
        <v>0</v>
      </c>
      <c r="O518" t="b">
        <v>0</v>
      </c>
      <c r="P518" t="s">
        <v>2021</v>
      </c>
      <c r="Q518" t="s">
        <v>2022</v>
      </c>
      <c r="R518" s="15">
        <f t="shared" si="34"/>
        <v>40396.208333333336</v>
      </c>
      <c r="S518" s="12">
        <f t="shared" si="35"/>
        <v>40434.208333333336</v>
      </c>
    </row>
    <row r="519" spans="1:19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5">
        <f t="shared" si="32"/>
        <v>1.1200000000000001</v>
      </c>
      <c r="G519" t="s">
        <v>19</v>
      </c>
      <c r="H519" s="8">
        <f t="shared" si="33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t="b">
        <v>0</v>
      </c>
      <c r="O519" t="b">
        <v>0</v>
      </c>
      <c r="P519" t="s">
        <v>2007</v>
      </c>
      <c r="Q519" t="s">
        <v>2008</v>
      </c>
      <c r="R519" s="15">
        <f t="shared" si="34"/>
        <v>42860.208333333328</v>
      </c>
      <c r="S519" s="12">
        <f t="shared" si="35"/>
        <v>42865.208333333328</v>
      </c>
    </row>
    <row r="520" spans="1:19" ht="31.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 s="8">
        <f t="shared" si="33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t="b">
        <v>0</v>
      </c>
      <c r="O520" t="b">
        <v>1</v>
      </c>
      <c r="P520" t="s">
        <v>2015</v>
      </c>
      <c r="Q520" t="s">
        <v>2023</v>
      </c>
      <c r="R520" s="15">
        <f t="shared" si="34"/>
        <v>43154.25</v>
      </c>
      <c r="S520" s="12">
        <f t="shared" si="35"/>
        <v>43156.25</v>
      </c>
    </row>
    <row r="521" spans="1:19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5">
        <f t="shared" si="32"/>
        <v>1.0174563871693867</v>
      </c>
      <c r="G521" t="s">
        <v>19</v>
      </c>
      <c r="H521" s="8">
        <f t="shared" si="3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t="b">
        <v>0</v>
      </c>
      <c r="O521" t="b">
        <v>1</v>
      </c>
      <c r="P521" t="s">
        <v>2009</v>
      </c>
      <c r="Q521" t="s">
        <v>2010</v>
      </c>
      <c r="R521" s="15">
        <f t="shared" si="34"/>
        <v>42012.25</v>
      </c>
      <c r="S521" s="12">
        <f t="shared" si="35"/>
        <v>42026.25</v>
      </c>
    </row>
    <row r="522" spans="1:19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5">
        <f t="shared" si="32"/>
        <v>4.2575000000000003</v>
      </c>
      <c r="G522" t="s">
        <v>19</v>
      </c>
      <c r="H522" s="8">
        <f t="shared" si="33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t="b">
        <v>0</v>
      </c>
      <c r="O522" t="b">
        <v>0</v>
      </c>
      <c r="P522" t="s">
        <v>2013</v>
      </c>
      <c r="Q522" t="s">
        <v>2014</v>
      </c>
      <c r="R522" s="15">
        <f t="shared" si="34"/>
        <v>43574.208333333328</v>
      </c>
      <c r="S522" s="12">
        <f t="shared" si="35"/>
        <v>43577.208333333328</v>
      </c>
    </row>
    <row r="523" spans="1:19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5">
        <f t="shared" si="32"/>
        <v>1.4553947368421052</v>
      </c>
      <c r="G523" t="s">
        <v>19</v>
      </c>
      <c r="H523" s="8">
        <f t="shared" si="3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t="b">
        <v>0</v>
      </c>
      <c r="O523" t="b">
        <v>1</v>
      </c>
      <c r="P523" t="s">
        <v>2015</v>
      </c>
      <c r="Q523" t="s">
        <v>2018</v>
      </c>
      <c r="R523" s="15">
        <f t="shared" si="34"/>
        <v>42605.208333333328</v>
      </c>
      <c r="S523" s="12">
        <f t="shared" si="35"/>
        <v>42611.208333333328</v>
      </c>
    </row>
    <row r="524" spans="1:19" ht="31.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 s="8">
        <f t="shared" si="3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t="b">
        <v>0</v>
      </c>
      <c r="O524" t="b">
        <v>0</v>
      </c>
      <c r="P524" t="s">
        <v>2015</v>
      </c>
      <c r="Q524" t="s">
        <v>2026</v>
      </c>
      <c r="R524" s="15">
        <f t="shared" si="34"/>
        <v>41093.208333333336</v>
      </c>
      <c r="S524" s="12">
        <f t="shared" si="35"/>
        <v>41105.208333333336</v>
      </c>
    </row>
    <row r="525" spans="1:19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5">
        <f t="shared" si="32"/>
        <v>7.003333333333333</v>
      </c>
      <c r="G525" t="s">
        <v>19</v>
      </c>
      <c r="H525" s="8">
        <f t="shared" si="33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t="b">
        <v>0</v>
      </c>
      <c r="O525" t="b">
        <v>0</v>
      </c>
      <c r="P525" t="s">
        <v>2015</v>
      </c>
      <c r="Q525" t="s">
        <v>2026</v>
      </c>
      <c r="R525" s="15">
        <f t="shared" si="34"/>
        <v>40241.25</v>
      </c>
      <c r="S525" s="12">
        <f t="shared" si="35"/>
        <v>40246.25</v>
      </c>
    </row>
    <row r="526" spans="1:19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 s="8">
        <f t="shared" si="3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t="b">
        <v>0</v>
      </c>
      <c r="O526" t="b">
        <v>0</v>
      </c>
      <c r="P526" t="s">
        <v>2013</v>
      </c>
      <c r="Q526" t="s">
        <v>2014</v>
      </c>
      <c r="R526" s="15">
        <f t="shared" si="34"/>
        <v>40294.208333333336</v>
      </c>
      <c r="S526" s="12">
        <f t="shared" si="35"/>
        <v>40307.208333333336</v>
      </c>
    </row>
    <row r="527" spans="1:19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 s="8">
        <f t="shared" si="33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t="b">
        <v>0</v>
      </c>
      <c r="O527" t="b">
        <v>0</v>
      </c>
      <c r="P527" t="s">
        <v>2011</v>
      </c>
      <c r="Q527" t="s">
        <v>2020</v>
      </c>
      <c r="R527" s="15">
        <f t="shared" si="34"/>
        <v>40505.25</v>
      </c>
      <c r="S527" s="12">
        <f t="shared" si="35"/>
        <v>40509.25</v>
      </c>
    </row>
    <row r="528" spans="1:19" ht="31.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5">
        <f t="shared" si="32"/>
        <v>1.5595180722891566</v>
      </c>
      <c r="G528" t="s">
        <v>19</v>
      </c>
      <c r="H528" s="8">
        <f t="shared" si="3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t="b">
        <v>0</v>
      </c>
      <c r="O528" t="b">
        <v>1</v>
      </c>
      <c r="P528" t="s">
        <v>2013</v>
      </c>
      <c r="Q528" t="s">
        <v>2014</v>
      </c>
      <c r="R528" s="15">
        <f t="shared" si="34"/>
        <v>42364.25</v>
      </c>
      <c r="S528" s="12">
        <f t="shared" si="35"/>
        <v>42401.25</v>
      </c>
    </row>
    <row r="529" spans="1:19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 s="8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2015</v>
      </c>
      <c r="Q529" t="s">
        <v>2023</v>
      </c>
      <c r="R529" s="15">
        <f t="shared" si="34"/>
        <v>42405.25</v>
      </c>
      <c r="S529" s="12">
        <f t="shared" si="35"/>
        <v>42441.25</v>
      </c>
    </row>
    <row r="530" spans="1:19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 s="8">
        <f t="shared" si="33"/>
        <v>90.337500000000006</v>
      </c>
      <c r="I530">
        <v>80</v>
      </c>
      <c r="J530" t="s">
        <v>36</v>
      </c>
      <c r="K530" t="s">
        <v>37</v>
      </c>
      <c r="L530">
        <v>1385186400</v>
      </c>
      <c r="M530">
        <v>1389074400</v>
      </c>
      <c r="N530" t="b">
        <v>0</v>
      </c>
      <c r="O530" t="b">
        <v>0</v>
      </c>
      <c r="P530" t="s">
        <v>2009</v>
      </c>
      <c r="Q530" t="s">
        <v>2019</v>
      </c>
      <c r="R530" s="15">
        <f t="shared" si="34"/>
        <v>41601.25</v>
      </c>
      <c r="S530" s="12">
        <f t="shared" si="35"/>
        <v>41646.25</v>
      </c>
    </row>
    <row r="531" spans="1:19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 s="8">
        <f t="shared" si="33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t="b">
        <v>0</v>
      </c>
      <c r="O531" t="b">
        <v>0</v>
      </c>
      <c r="P531" t="s">
        <v>2024</v>
      </c>
      <c r="Q531" t="s">
        <v>2025</v>
      </c>
      <c r="R531" s="15">
        <f t="shared" si="34"/>
        <v>41769.208333333336</v>
      </c>
      <c r="S531" s="12">
        <f t="shared" si="35"/>
        <v>41797.208333333336</v>
      </c>
    </row>
    <row r="532" spans="1:19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 s="8">
        <f t="shared" si="3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t="b">
        <v>0</v>
      </c>
      <c r="O532" t="b">
        <v>1</v>
      </c>
      <c r="P532" t="s">
        <v>2021</v>
      </c>
      <c r="Q532" t="s">
        <v>2027</v>
      </c>
      <c r="R532" s="15">
        <f t="shared" si="34"/>
        <v>40421.208333333336</v>
      </c>
      <c r="S532" s="12">
        <f t="shared" si="35"/>
        <v>40435.208333333336</v>
      </c>
    </row>
    <row r="533" spans="1:19" ht="31.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5">
        <f t="shared" si="32"/>
        <v>0.95521156936261387</v>
      </c>
      <c r="G533" t="s">
        <v>42</v>
      </c>
      <c r="H533" s="8">
        <f t="shared" si="33"/>
        <v>48.993956043956047</v>
      </c>
      <c r="I533">
        <v>3640</v>
      </c>
      <c r="J533" t="s">
        <v>86</v>
      </c>
      <c r="K533" t="s">
        <v>87</v>
      </c>
      <c r="L533">
        <v>1384149600</v>
      </c>
      <c r="M533">
        <v>1388988000</v>
      </c>
      <c r="N533" t="b">
        <v>0</v>
      </c>
      <c r="O533" t="b">
        <v>0</v>
      </c>
      <c r="P533" t="s">
        <v>2024</v>
      </c>
      <c r="Q533" t="s">
        <v>2025</v>
      </c>
      <c r="R533" s="15">
        <f t="shared" si="34"/>
        <v>41589.25</v>
      </c>
      <c r="S533" s="12">
        <f t="shared" si="35"/>
        <v>41645.25</v>
      </c>
    </row>
    <row r="534" spans="1:19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5">
        <f t="shared" si="32"/>
        <v>5.0287499999999996</v>
      </c>
      <c r="G534" t="s">
        <v>19</v>
      </c>
      <c r="H534" s="8">
        <f t="shared" si="3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2013</v>
      </c>
      <c r="Q534" t="s">
        <v>2014</v>
      </c>
      <c r="R534" s="15">
        <f t="shared" si="34"/>
        <v>43125.25</v>
      </c>
      <c r="S534" s="12">
        <f t="shared" si="35"/>
        <v>43126.25</v>
      </c>
    </row>
    <row r="535" spans="1:19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5">
        <f t="shared" si="32"/>
        <v>1.5924394463667819</v>
      </c>
      <c r="G535" t="s">
        <v>19</v>
      </c>
      <c r="H535" s="8">
        <f t="shared" si="33"/>
        <v>82.996393146979258</v>
      </c>
      <c r="I535">
        <v>2218</v>
      </c>
      <c r="J535" t="s">
        <v>36</v>
      </c>
      <c r="K535" t="s">
        <v>37</v>
      </c>
      <c r="L535">
        <v>1374642000</v>
      </c>
      <c r="M535">
        <v>1377752400</v>
      </c>
      <c r="N535" t="b">
        <v>0</v>
      </c>
      <c r="O535" t="b">
        <v>0</v>
      </c>
      <c r="P535" t="s">
        <v>2009</v>
      </c>
      <c r="Q535" t="s">
        <v>2019</v>
      </c>
      <c r="R535" s="15">
        <f t="shared" si="34"/>
        <v>41479.208333333336</v>
      </c>
      <c r="S535" s="12">
        <f t="shared" si="35"/>
        <v>41515.208333333336</v>
      </c>
    </row>
    <row r="536" spans="1:19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 s="8">
        <f t="shared" si="33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t="b">
        <v>0</v>
      </c>
      <c r="O536" t="b">
        <v>1</v>
      </c>
      <c r="P536" t="s">
        <v>2015</v>
      </c>
      <c r="Q536" t="s">
        <v>2018</v>
      </c>
      <c r="R536" s="15">
        <f t="shared" si="34"/>
        <v>43329.208333333328</v>
      </c>
      <c r="S536" s="12">
        <f t="shared" si="35"/>
        <v>43330.208333333328</v>
      </c>
    </row>
    <row r="537" spans="1:19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5">
        <f t="shared" si="32"/>
        <v>4.820384615384615</v>
      </c>
      <c r="G537" t="s">
        <v>19</v>
      </c>
      <c r="H537" s="8">
        <f t="shared" si="33"/>
        <v>62.044554455445542</v>
      </c>
      <c r="I537">
        <v>202</v>
      </c>
      <c r="J537" t="s">
        <v>94</v>
      </c>
      <c r="K537" t="s">
        <v>95</v>
      </c>
      <c r="L537">
        <v>1528434000</v>
      </c>
      <c r="M537">
        <v>1528606800</v>
      </c>
      <c r="N537" t="b">
        <v>0</v>
      </c>
      <c r="O537" t="b">
        <v>1</v>
      </c>
      <c r="P537" t="s">
        <v>2013</v>
      </c>
      <c r="Q537" t="s">
        <v>2014</v>
      </c>
      <c r="R537" s="15">
        <f t="shared" si="34"/>
        <v>43259.208333333328</v>
      </c>
      <c r="S537" s="12">
        <f t="shared" si="35"/>
        <v>43261.208333333328</v>
      </c>
    </row>
    <row r="538" spans="1:19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5">
        <f t="shared" si="32"/>
        <v>1.4996938775510205</v>
      </c>
      <c r="G538" t="s">
        <v>19</v>
      </c>
      <c r="H538" s="8">
        <f t="shared" si="33"/>
        <v>104.97857142857143</v>
      </c>
      <c r="I538">
        <v>140</v>
      </c>
      <c r="J538" t="s">
        <v>94</v>
      </c>
      <c r="K538" t="s">
        <v>95</v>
      </c>
      <c r="L538">
        <v>1282626000</v>
      </c>
      <c r="M538">
        <v>1284872400</v>
      </c>
      <c r="N538" t="b">
        <v>0</v>
      </c>
      <c r="O538" t="b">
        <v>0</v>
      </c>
      <c r="P538" t="s">
        <v>2021</v>
      </c>
      <c r="Q538" t="s">
        <v>2027</v>
      </c>
      <c r="R538" s="15">
        <f t="shared" si="34"/>
        <v>40414.208333333336</v>
      </c>
      <c r="S538" s="12">
        <f t="shared" si="35"/>
        <v>40440.208333333336</v>
      </c>
    </row>
    <row r="539" spans="1:19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5">
        <f t="shared" si="32"/>
        <v>1.1722156398104266</v>
      </c>
      <c r="G539" t="s">
        <v>19</v>
      </c>
      <c r="H539" s="8">
        <f t="shared" si="33"/>
        <v>94.044676806083643</v>
      </c>
      <c r="I539">
        <v>1052</v>
      </c>
      <c r="J539" t="s">
        <v>32</v>
      </c>
      <c r="K539" t="s">
        <v>33</v>
      </c>
      <c r="L539">
        <v>1535605200</v>
      </c>
      <c r="M539">
        <v>1537592400</v>
      </c>
      <c r="N539" t="b">
        <v>1</v>
      </c>
      <c r="O539" t="b">
        <v>1</v>
      </c>
      <c r="P539" t="s">
        <v>2015</v>
      </c>
      <c r="Q539" t="s">
        <v>2016</v>
      </c>
      <c r="R539" s="15">
        <f t="shared" si="34"/>
        <v>43342.208333333328</v>
      </c>
      <c r="S539" s="12">
        <f t="shared" si="35"/>
        <v>43365.208333333328</v>
      </c>
    </row>
    <row r="540" spans="1:19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 s="8">
        <f t="shared" si="3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t="b">
        <v>0</v>
      </c>
      <c r="O540" t="b">
        <v>0</v>
      </c>
      <c r="P540" t="s">
        <v>2024</v>
      </c>
      <c r="Q540" t="s">
        <v>2035</v>
      </c>
      <c r="R540" s="15">
        <f t="shared" si="34"/>
        <v>41539.208333333336</v>
      </c>
      <c r="S540" s="12">
        <f t="shared" si="35"/>
        <v>41555.208333333336</v>
      </c>
    </row>
    <row r="541" spans="1:19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 s="8">
        <f t="shared" si="33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t="b">
        <v>0</v>
      </c>
      <c r="O541" t="b">
        <v>1</v>
      </c>
      <c r="P541" t="s">
        <v>2007</v>
      </c>
      <c r="Q541" t="s">
        <v>2008</v>
      </c>
      <c r="R541" s="15">
        <f t="shared" si="34"/>
        <v>43647.208333333328</v>
      </c>
      <c r="S541" s="12">
        <f t="shared" si="35"/>
        <v>43653.208333333328</v>
      </c>
    </row>
    <row r="542" spans="1:19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5">
        <f t="shared" si="32"/>
        <v>2.6598113207547169</v>
      </c>
      <c r="G542" t="s">
        <v>19</v>
      </c>
      <c r="H542" s="8">
        <f t="shared" si="3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t="b">
        <v>0</v>
      </c>
      <c r="O542" t="b">
        <v>0</v>
      </c>
      <c r="P542" t="s">
        <v>2028</v>
      </c>
      <c r="Q542" t="s">
        <v>2029</v>
      </c>
      <c r="R542" s="15">
        <f t="shared" si="34"/>
        <v>43225.208333333328</v>
      </c>
      <c r="S542" s="12">
        <f t="shared" si="35"/>
        <v>43247.208333333328</v>
      </c>
    </row>
    <row r="543" spans="1:19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 s="8">
        <f t="shared" si="33"/>
        <v>109.07848101265823</v>
      </c>
      <c r="I543">
        <v>395</v>
      </c>
      <c r="J543" t="s">
        <v>94</v>
      </c>
      <c r="K543" t="s">
        <v>95</v>
      </c>
      <c r="L543">
        <v>1433912400</v>
      </c>
      <c r="M543">
        <v>1436158800</v>
      </c>
      <c r="N543" t="b">
        <v>0</v>
      </c>
      <c r="O543" t="b">
        <v>0</v>
      </c>
      <c r="P543" t="s">
        <v>2024</v>
      </c>
      <c r="Q543" t="s">
        <v>2035</v>
      </c>
      <c r="R543" s="15">
        <f t="shared" si="34"/>
        <v>42165.208333333328</v>
      </c>
      <c r="S543" s="12">
        <f t="shared" si="35"/>
        <v>42191.208333333328</v>
      </c>
    </row>
    <row r="544" spans="1:19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 s="8">
        <f t="shared" si="33"/>
        <v>39.387755102040813</v>
      </c>
      <c r="I544">
        <v>49</v>
      </c>
      <c r="J544" t="s">
        <v>36</v>
      </c>
      <c r="K544" t="s">
        <v>37</v>
      </c>
      <c r="L544">
        <v>1453442400</v>
      </c>
      <c r="M544">
        <v>1456034400</v>
      </c>
      <c r="N544" t="b">
        <v>0</v>
      </c>
      <c r="O544" t="b">
        <v>0</v>
      </c>
      <c r="P544" t="s">
        <v>2009</v>
      </c>
      <c r="Q544" t="s">
        <v>2019</v>
      </c>
      <c r="R544" s="15">
        <f t="shared" si="34"/>
        <v>42391.25</v>
      </c>
      <c r="S544" s="12">
        <f t="shared" si="35"/>
        <v>42421.25</v>
      </c>
    </row>
    <row r="545" spans="1:19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 s="8">
        <f t="shared" si="3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t="b">
        <v>0</v>
      </c>
      <c r="O545" t="b">
        <v>0</v>
      </c>
      <c r="P545" t="s">
        <v>2024</v>
      </c>
      <c r="Q545" t="s">
        <v>2025</v>
      </c>
      <c r="R545" s="15">
        <f t="shared" si="34"/>
        <v>41528.208333333336</v>
      </c>
      <c r="S545" s="12">
        <f t="shared" si="35"/>
        <v>41543.208333333336</v>
      </c>
    </row>
    <row r="546" spans="1:19" ht="31.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5">
        <f t="shared" si="32"/>
        <v>2.7650000000000001</v>
      </c>
      <c r="G546" t="s">
        <v>19</v>
      </c>
      <c r="H546" s="8">
        <f t="shared" si="33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t="b">
        <v>0</v>
      </c>
      <c r="O546" t="b">
        <v>0</v>
      </c>
      <c r="P546" t="s">
        <v>2009</v>
      </c>
      <c r="Q546" t="s">
        <v>2010</v>
      </c>
      <c r="R546" s="15">
        <f t="shared" si="34"/>
        <v>42377.25</v>
      </c>
      <c r="S546" s="12">
        <f t="shared" si="35"/>
        <v>42390.25</v>
      </c>
    </row>
    <row r="547" spans="1:19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 s="8">
        <f t="shared" si="3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t="b">
        <v>0</v>
      </c>
      <c r="O547" t="b">
        <v>0</v>
      </c>
      <c r="P547" t="s">
        <v>2013</v>
      </c>
      <c r="Q547" t="s">
        <v>2014</v>
      </c>
      <c r="R547" s="15">
        <f t="shared" si="34"/>
        <v>43824.25</v>
      </c>
      <c r="S547" s="12">
        <f t="shared" si="35"/>
        <v>43844.25</v>
      </c>
    </row>
    <row r="548" spans="1:19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5">
        <f t="shared" si="32"/>
        <v>1.6357142857142857</v>
      </c>
      <c r="G548" t="s">
        <v>19</v>
      </c>
      <c r="H548" s="8">
        <f t="shared" si="33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t="b">
        <v>0</v>
      </c>
      <c r="O548" t="b">
        <v>1</v>
      </c>
      <c r="P548" t="s">
        <v>2013</v>
      </c>
      <c r="Q548" t="s">
        <v>2014</v>
      </c>
      <c r="R548" s="15">
        <f t="shared" si="34"/>
        <v>43360.208333333328</v>
      </c>
      <c r="S548" s="12">
        <f t="shared" si="35"/>
        <v>43363.208333333328</v>
      </c>
    </row>
    <row r="549" spans="1:19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5">
        <f t="shared" si="32"/>
        <v>9.69</v>
      </c>
      <c r="G549" t="s">
        <v>19</v>
      </c>
      <c r="H549" s="8">
        <f t="shared" si="33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t="b">
        <v>0</v>
      </c>
      <c r="O549" t="b">
        <v>0</v>
      </c>
      <c r="P549" t="s">
        <v>2015</v>
      </c>
      <c r="Q549" t="s">
        <v>2018</v>
      </c>
      <c r="R549" s="15">
        <f t="shared" si="34"/>
        <v>42029.25</v>
      </c>
      <c r="S549" s="12">
        <f t="shared" si="35"/>
        <v>42041.25</v>
      </c>
    </row>
    <row r="550" spans="1:19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5">
        <f t="shared" si="32"/>
        <v>2.7091376701966716</v>
      </c>
      <c r="G550" t="s">
        <v>19</v>
      </c>
      <c r="H550" s="8">
        <f t="shared" si="3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t="b">
        <v>0</v>
      </c>
      <c r="O550" t="b">
        <v>0</v>
      </c>
      <c r="P550" t="s">
        <v>2013</v>
      </c>
      <c r="Q550" t="s">
        <v>2014</v>
      </c>
      <c r="R550" s="15">
        <f t="shared" si="34"/>
        <v>42461.208333333328</v>
      </c>
      <c r="S550" s="12">
        <f t="shared" si="35"/>
        <v>42474.208333333328</v>
      </c>
    </row>
    <row r="551" spans="1:19" ht="31.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5">
        <f t="shared" si="32"/>
        <v>2.8421355932203389</v>
      </c>
      <c r="G551" t="s">
        <v>19</v>
      </c>
      <c r="H551" s="8">
        <f t="shared" si="3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t="b">
        <v>0</v>
      </c>
      <c r="O551" t="b">
        <v>0</v>
      </c>
      <c r="P551" t="s">
        <v>2011</v>
      </c>
      <c r="Q551" t="s">
        <v>2020</v>
      </c>
      <c r="R551" s="15">
        <f t="shared" si="34"/>
        <v>41422.208333333336</v>
      </c>
      <c r="S551" s="12">
        <f t="shared" si="35"/>
        <v>41431.208333333336</v>
      </c>
    </row>
    <row r="552" spans="1:19" ht="31.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5">
        <f t="shared" si="32"/>
        <v>0.04</v>
      </c>
      <c r="G552" t="s">
        <v>63</v>
      </c>
      <c r="H552" s="8">
        <f t="shared" si="33"/>
        <v>4</v>
      </c>
      <c r="I552">
        <v>1</v>
      </c>
      <c r="J552" t="s">
        <v>86</v>
      </c>
      <c r="K552" t="s">
        <v>87</v>
      </c>
      <c r="L552">
        <v>1330495200</v>
      </c>
      <c r="M552">
        <v>1332306000</v>
      </c>
      <c r="N552" t="b">
        <v>0</v>
      </c>
      <c r="O552" t="b">
        <v>0</v>
      </c>
      <c r="P552" t="s">
        <v>2009</v>
      </c>
      <c r="Q552" t="s">
        <v>2019</v>
      </c>
      <c r="R552" s="15">
        <f t="shared" si="34"/>
        <v>40968.25</v>
      </c>
      <c r="S552" s="12">
        <f t="shared" si="35"/>
        <v>40989.208333333336</v>
      </c>
    </row>
    <row r="553" spans="1:19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 s="8">
        <f t="shared" si="33"/>
        <v>37.99856063332134</v>
      </c>
      <c r="I553">
        <v>2779</v>
      </c>
      <c r="J553" t="s">
        <v>24</v>
      </c>
      <c r="K553" t="s">
        <v>25</v>
      </c>
      <c r="L553">
        <v>1419055200</v>
      </c>
      <c r="M553">
        <v>1422511200</v>
      </c>
      <c r="N553" t="b">
        <v>0</v>
      </c>
      <c r="O553" t="b">
        <v>1</v>
      </c>
      <c r="P553" t="s">
        <v>2011</v>
      </c>
      <c r="Q553" t="s">
        <v>2012</v>
      </c>
      <c r="R553" s="15">
        <f t="shared" si="34"/>
        <v>41993.25</v>
      </c>
      <c r="S553" s="12">
        <f t="shared" si="35"/>
        <v>42033.25</v>
      </c>
    </row>
    <row r="554" spans="1:19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 s="8">
        <f t="shared" si="33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t="b">
        <v>0</v>
      </c>
      <c r="O554" t="b">
        <v>0</v>
      </c>
      <c r="P554" t="s">
        <v>2013</v>
      </c>
      <c r="Q554" t="s">
        <v>2014</v>
      </c>
      <c r="R554" s="15">
        <f t="shared" si="34"/>
        <v>42700.25</v>
      </c>
      <c r="S554" s="12">
        <f t="shared" si="35"/>
        <v>42702.25</v>
      </c>
    </row>
    <row r="555" spans="1:19" ht="31.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 s="8">
        <f t="shared" si="3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t="b">
        <v>0</v>
      </c>
      <c r="O555" t="b">
        <v>0</v>
      </c>
      <c r="P555" t="s">
        <v>2009</v>
      </c>
      <c r="Q555" t="s">
        <v>2010</v>
      </c>
      <c r="R555" s="15">
        <f t="shared" si="34"/>
        <v>40545.25</v>
      </c>
      <c r="S555" s="12">
        <f t="shared" si="35"/>
        <v>40546.25</v>
      </c>
    </row>
    <row r="556" spans="1:19" ht="31.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5">
        <f t="shared" si="32"/>
        <v>1.5166315789473683</v>
      </c>
      <c r="G556" t="s">
        <v>19</v>
      </c>
      <c r="H556" s="8">
        <f t="shared" si="3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2009</v>
      </c>
      <c r="Q556" t="s">
        <v>2019</v>
      </c>
      <c r="R556" s="15">
        <f t="shared" si="34"/>
        <v>42723.25</v>
      </c>
      <c r="S556" s="12">
        <f t="shared" si="35"/>
        <v>42729.25</v>
      </c>
    </row>
    <row r="557" spans="1:19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5">
        <f t="shared" si="32"/>
        <v>2.2363492063492063</v>
      </c>
      <c r="G557" t="s">
        <v>19</v>
      </c>
      <c r="H557" s="8">
        <f t="shared" si="33"/>
        <v>104.36296296296297</v>
      </c>
      <c r="I557">
        <v>135</v>
      </c>
      <c r="J557" t="s">
        <v>32</v>
      </c>
      <c r="K557" t="s">
        <v>33</v>
      </c>
      <c r="L557">
        <v>1396414800</v>
      </c>
      <c r="M557">
        <v>1399093200</v>
      </c>
      <c r="N557" t="b">
        <v>0</v>
      </c>
      <c r="O557" t="b">
        <v>0</v>
      </c>
      <c r="P557" t="s">
        <v>2009</v>
      </c>
      <c r="Q557" t="s">
        <v>2010</v>
      </c>
      <c r="R557" s="15">
        <f t="shared" si="34"/>
        <v>41731.208333333336</v>
      </c>
      <c r="S557" s="12">
        <f t="shared" si="35"/>
        <v>41762.208333333336</v>
      </c>
    </row>
    <row r="558" spans="1:19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5">
        <f t="shared" si="32"/>
        <v>2.3975</v>
      </c>
      <c r="G558" t="s">
        <v>19</v>
      </c>
      <c r="H558" s="8">
        <f t="shared" si="3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t="b">
        <v>0</v>
      </c>
      <c r="O558" t="b">
        <v>1</v>
      </c>
      <c r="P558" t="s">
        <v>2021</v>
      </c>
      <c r="Q558" t="s">
        <v>2033</v>
      </c>
      <c r="R558" s="15">
        <f t="shared" si="34"/>
        <v>40792.208333333336</v>
      </c>
      <c r="S558" s="12">
        <f t="shared" si="35"/>
        <v>40799.208333333336</v>
      </c>
    </row>
    <row r="559" spans="1:19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5">
        <f t="shared" si="32"/>
        <v>1.9933333333333334</v>
      </c>
      <c r="G559" t="s">
        <v>19</v>
      </c>
      <c r="H559" s="8">
        <f t="shared" si="3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t="b">
        <v>0</v>
      </c>
      <c r="O559" t="b">
        <v>1</v>
      </c>
      <c r="P559" t="s">
        <v>2015</v>
      </c>
      <c r="Q559" t="s">
        <v>2037</v>
      </c>
      <c r="R559" s="15">
        <f t="shared" si="34"/>
        <v>42279.208333333328</v>
      </c>
      <c r="S559" s="12">
        <f t="shared" si="35"/>
        <v>42282.208333333328</v>
      </c>
    </row>
    <row r="560" spans="1:19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5">
        <f t="shared" si="32"/>
        <v>1.373448275862069</v>
      </c>
      <c r="G560" t="s">
        <v>19</v>
      </c>
      <c r="H560" s="8">
        <f t="shared" si="3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t="b">
        <v>0</v>
      </c>
      <c r="O560" t="b">
        <v>0</v>
      </c>
      <c r="P560" t="s">
        <v>2013</v>
      </c>
      <c r="Q560" t="s">
        <v>2014</v>
      </c>
      <c r="R560" s="15">
        <f t="shared" si="34"/>
        <v>42424.25</v>
      </c>
      <c r="S560" s="12">
        <f t="shared" si="35"/>
        <v>42467.208333333328</v>
      </c>
    </row>
    <row r="561" spans="1:19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5">
        <f t="shared" si="32"/>
        <v>1.009696106362773</v>
      </c>
      <c r="G561" t="s">
        <v>19</v>
      </c>
      <c r="H561" s="8">
        <f t="shared" si="3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t="b">
        <v>0</v>
      </c>
      <c r="O561" t="b">
        <v>0</v>
      </c>
      <c r="P561" t="s">
        <v>2013</v>
      </c>
      <c r="Q561" t="s">
        <v>2014</v>
      </c>
      <c r="R561" s="15">
        <f t="shared" si="34"/>
        <v>42584.208333333328</v>
      </c>
      <c r="S561" s="12">
        <f t="shared" si="35"/>
        <v>42591.208333333328</v>
      </c>
    </row>
    <row r="562" spans="1:19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5">
        <f t="shared" si="32"/>
        <v>7.9416000000000002</v>
      </c>
      <c r="G562" t="s">
        <v>19</v>
      </c>
      <c r="H562" s="8">
        <f t="shared" si="3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t="b">
        <v>0</v>
      </c>
      <c r="O562" t="b">
        <v>0</v>
      </c>
      <c r="P562" t="s">
        <v>2015</v>
      </c>
      <c r="Q562" t="s">
        <v>2023</v>
      </c>
      <c r="R562" s="15">
        <f t="shared" si="34"/>
        <v>40865.25</v>
      </c>
      <c r="S562" s="12">
        <f t="shared" si="35"/>
        <v>40905.25</v>
      </c>
    </row>
    <row r="563" spans="1:19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5">
        <f t="shared" si="32"/>
        <v>3.6970000000000001</v>
      </c>
      <c r="G563" t="s">
        <v>19</v>
      </c>
      <c r="H563" s="8">
        <f t="shared" si="33"/>
        <v>56.015151515151516</v>
      </c>
      <c r="I563">
        <v>198</v>
      </c>
      <c r="J563" t="s">
        <v>86</v>
      </c>
      <c r="K563" t="s">
        <v>87</v>
      </c>
      <c r="L563">
        <v>1318827600</v>
      </c>
      <c r="M563">
        <v>1319000400</v>
      </c>
      <c r="N563" t="b">
        <v>0</v>
      </c>
      <c r="O563" t="b">
        <v>0</v>
      </c>
      <c r="P563" t="s">
        <v>2013</v>
      </c>
      <c r="Q563" t="s">
        <v>2014</v>
      </c>
      <c r="R563" s="15">
        <f t="shared" si="34"/>
        <v>40833.208333333336</v>
      </c>
      <c r="S563" s="12">
        <f t="shared" si="35"/>
        <v>40835.208333333336</v>
      </c>
    </row>
    <row r="564" spans="1:19" ht="31.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 s="8">
        <f t="shared" si="33"/>
        <v>48.807692307692307</v>
      </c>
      <c r="I564">
        <v>26</v>
      </c>
      <c r="J564" t="s">
        <v>86</v>
      </c>
      <c r="K564" t="s">
        <v>87</v>
      </c>
      <c r="L564">
        <v>1552366800</v>
      </c>
      <c r="M564">
        <v>1552539600</v>
      </c>
      <c r="N564" t="b">
        <v>0</v>
      </c>
      <c r="O564" t="b">
        <v>0</v>
      </c>
      <c r="P564" t="s">
        <v>2009</v>
      </c>
      <c r="Q564" t="s">
        <v>2010</v>
      </c>
      <c r="R564" s="15">
        <f t="shared" si="34"/>
        <v>43536.208333333328</v>
      </c>
      <c r="S564" s="12">
        <f t="shared" si="35"/>
        <v>43538.208333333328</v>
      </c>
    </row>
    <row r="565" spans="1:19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5">
        <f t="shared" si="32"/>
        <v>1.3802702702702703</v>
      </c>
      <c r="G565" t="s">
        <v>19</v>
      </c>
      <c r="H565" s="8">
        <f t="shared" si="33"/>
        <v>60.082352941176474</v>
      </c>
      <c r="I565">
        <v>85</v>
      </c>
      <c r="J565" t="s">
        <v>24</v>
      </c>
      <c r="K565" t="s">
        <v>25</v>
      </c>
      <c r="L565">
        <v>1542088800</v>
      </c>
      <c r="M565">
        <v>1543816800</v>
      </c>
      <c r="N565" t="b">
        <v>0</v>
      </c>
      <c r="O565" t="b">
        <v>0</v>
      </c>
      <c r="P565" t="s">
        <v>2015</v>
      </c>
      <c r="Q565" t="s">
        <v>2016</v>
      </c>
      <c r="R565" s="15">
        <f t="shared" si="34"/>
        <v>43417.25</v>
      </c>
      <c r="S565" s="12">
        <f t="shared" si="35"/>
        <v>43437.25</v>
      </c>
    </row>
    <row r="566" spans="1:19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 s="8">
        <f t="shared" si="3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t="b">
        <v>0</v>
      </c>
      <c r="O566" t="b">
        <v>0</v>
      </c>
      <c r="P566" t="s">
        <v>2013</v>
      </c>
      <c r="Q566" t="s">
        <v>2014</v>
      </c>
      <c r="R566" s="15">
        <f t="shared" si="34"/>
        <v>42078.208333333328</v>
      </c>
      <c r="S566" s="12">
        <f t="shared" si="35"/>
        <v>42086.208333333328</v>
      </c>
    </row>
    <row r="567" spans="1:19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5">
        <f t="shared" si="32"/>
        <v>2.0460063224446787</v>
      </c>
      <c r="G567" t="s">
        <v>19</v>
      </c>
      <c r="H567" s="8">
        <f t="shared" si="3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t="b">
        <v>0</v>
      </c>
      <c r="O567" t="b">
        <v>0</v>
      </c>
      <c r="P567" t="s">
        <v>2013</v>
      </c>
      <c r="Q567" t="s">
        <v>2014</v>
      </c>
      <c r="R567" s="15">
        <f t="shared" si="34"/>
        <v>40862.25</v>
      </c>
      <c r="S567" s="12">
        <f t="shared" si="35"/>
        <v>40882.25</v>
      </c>
    </row>
    <row r="568" spans="1:19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 s="8">
        <f t="shared" si="33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t="b">
        <v>0</v>
      </c>
      <c r="O568" t="b">
        <v>1</v>
      </c>
      <c r="P568" t="s">
        <v>2009</v>
      </c>
      <c r="Q568" t="s">
        <v>2017</v>
      </c>
      <c r="R568" s="15">
        <f t="shared" si="34"/>
        <v>42424.25</v>
      </c>
      <c r="S568" s="12">
        <f t="shared" si="35"/>
        <v>42447.208333333328</v>
      </c>
    </row>
    <row r="569" spans="1:19" ht="31.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5">
        <f t="shared" si="32"/>
        <v>2.1860294117647059</v>
      </c>
      <c r="G569" t="s">
        <v>19</v>
      </c>
      <c r="H569" s="8">
        <f t="shared" si="3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t="b">
        <v>0</v>
      </c>
      <c r="O569" t="b">
        <v>0</v>
      </c>
      <c r="P569" t="s">
        <v>2009</v>
      </c>
      <c r="Q569" t="s">
        <v>2010</v>
      </c>
      <c r="R569" s="15">
        <f t="shared" si="34"/>
        <v>41830.208333333336</v>
      </c>
      <c r="S569" s="12">
        <f t="shared" si="35"/>
        <v>41832.208333333336</v>
      </c>
    </row>
    <row r="570" spans="1:19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5">
        <f t="shared" si="32"/>
        <v>1.8603314917127072</v>
      </c>
      <c r="G570" t="s">
        <v>19</v>
      </c>
      <c r="H570" s="8">
        <f t="shared" si="33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t="b">
        <v>0</v>
      </c>
      <c r="O570" t="b">
        <v>0</v>
      </c>
      <c r="P570" t="s">
        <v>2013</v>
      </c>
      <c r="Q570" t="s">
        <v>2014</v>
      </c>
      <c r="R570" s="15">
        <f t="shared" si="34"/>
        <v>40374.208333333336</v>
      </c>
      <c r="S570" s="12">
        <f t="shared" si="35"/>
        <v>40419.208333333336</v>
      </c>
    </row>
    <row r="571" spans="1:19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5">
        <f t="shared" si="32"/>
        <v>2.3733830845771142</v>
      </c>
      <c r="G571" t="s">
        <v>19</v>
      </c>
      <c r="H571" s="8">
        <f t="shared" si="33"/>
        <v>80.993208828522924</v>
      </c>
      <c r="I571">
        <v>589</v>
      </c>
      <c r="J571" t="s">
        <v>94</v>
      </c>
      <c r="K571" t="s">
        <v>95</v>
      </c>
      <c r="L571">
        <v>1294725600</v>
      </c>
      <c r="M571">
        <v>1295762400</v>
      </c>
      <c r="N571" t="b">
        <v>0</v>
      </c>
      <c r="O571" t="b">
        <v>0</v>
      </c>
      <c r="P571" t="s">
        <v>2015</v>
      </c>
      <c r="Q571" t="s">
        <v>2023</v>
      </c>
      <c r="R571" s="15">
        <f t="shared" si="34"/>
        <v>40554.25</v>
      </c>
      <c r="S571" s="12">
        <f t="shared" si="35"/>
        <v>40566.25</v>
      </c>
    </row>
    <row r="572" spans="1:19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5">
        <f t="shared" si="32"/>
        <v>3.0565384615384614</v>
      </c>
      <c r="G572" t="s">
        <v>19</v>
      </c>
      <c r="H572" s="8">
        <f t="shared" si="3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t="b">
        <v>0</v>
      </c>
      <c r="O572" t="b">
        <v>1</v>
      </c>
      <c r="P572" t="s">
        <v>2009</v>
      </c>
      <c r="Q572" t="s">
        <v>2010</v>
      </c>
      <c r="R572" s="15">
        <f t="shared" si="34"/>
        <v>41993.25</v>
      </c>
      <c r="S572" s="12">
        <f t="shared" si="35"/>
        <v>41999.25</v>
      </c>
    </row>
    <row r="573" spans="1:19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 s="8">
        <f t="shared" si="33"/>
        <v>94.142857142857139</v>
      </c>
      <c r="I573">
        <v>35</v>
      </c>
      <c r="J573" t="s">
        <v>94</v>
      </c>
      <c r="K573" t="s">
        <v>95</v>
      </c>
      <c r="L573">
        <v>1434690000</v>
      </c>
      <c r="M573">
        <v>1438750800</v>
      </c>
      <c r="N573" t="b">
        <v>0</v>
      </c>
      <c r="O573" t="b">
        <v>0</v>
      </c>
      <c r="P573" t="s">
        <v>2015</v>
      </c>
      <c r="Q573" t="s">
        <v>2026</v>
      </c>
      <c r="R573" s="15">
        <f t="shared" si="34"/>
        <v>42174.208333333328</v>
      </c>
      <c r="S573" s="12">
        <f t="shared" si="35"/>
        <v>42221.208333333328</v>
      </c>
    </row>
    <row r="574" spans="1:19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5">
        <f t="shared" si="32"/>
        <v>0.54400000000000004</v>
      </c>
      <c r="G574" t="s">
        <v>63</v>
      </c>
      <c r="H574" s="8">
        <f t="shared" si="33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t="b">
        <v>0</v>
      </c>
      <c r="O574" t="b">
        <v>1</v>
      </c>
      <c r="P574" t="s">
        <v>2009</v>
      </c>
      <c r="Q574" t="s">
        <v>2010</v>
      </c>
      <c r="R574" s="15">
        <f t="shared" si="34"/>
        <v>42275.208333333328</v>
      </c>
      <c r="S574" s="12">
        <f t="shared" si="35"/>
        <v>42291.208333333328</v>
      </c>
    </row>
    <row r="575" spans="1:19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5">
        <f t="shared" si="32"/>
        <v>1.1188059701492536</v>
      </c>
      <c r="G575" t="s">
        <v>19</v>
      </c>
      <c r="H575" s="8">
        <f t="shared" si="3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t="b">
        <v>0</v>
      </c>
      <c r="O575" t="b">
        <v>0</v>
      </c>
      <c r="P575" t="s">
        <v>2038</v>
      </c>
      <c r="Q575" t="s">
        <v>2039</v>
      </c>
      <c r="R575" s="15">
        <f t="shared" si="34"/>
        <v>41761.208333333336</v>
      </c>
      <c r="S575" s="12">
        <f t="shared" si="35"/>
        <v>41763.208333333336</v>
      </c>
    </row>
    <row r="576" spans="1:19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5">
        <f t="shared" si="32"/>
        <v>3.6914814814814814</v>
      </c>
      <c r="G576" t="s">
        <v>19</v>
      </c>
      <c r="H576" s="8">
        <f t="shared" si="3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t="b">
        <v>0</v>
      </c>
      <c r="O576" t="b">
        <v>1</v>
      </c>
      <c r="P576" t="s">
        <v>2007</v>
      </c>
      <c r="Q576" t="s">
        <v>2008</v>
      </c>
      <c r="R576" s="15">
        <f t="shared" si="34"/>
        <v>43806.25</v>
      </c>
      <c r="S576" s="12">
        <f t="shared" si="35"/>
        <v>43816.25</v>
      </c>
    </row>
    <row r="577" spans="1:19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 s="8">
        <f t="shared" si="3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t="b">
        <v>0</v>
      </c>
      <c r="O577" t="b">
        <v>1</v>
      </c>
      <c r="P577" t="s">
        <v>2013</v>
      </c>
      <c r="Q577" t="s">
        <v>2014</v>
      </c>
      <c r="R577" s="15">
        <f t="shared" si="34"/>
        <v>41779.208333333336</v>
      </c>
      <c r="S577" s="12">
        <f t="shared" si="35"/>
        <v>41782.208333333336</v>
      </c>
    </row>
    <row r="578" spans="1:19" ht="31.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 s="8">
        <f t="shared" si="33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t="b">
        <v>0</v>
      </c>
      <c r="O578" t="b">
        <v>0</v>
      </c>
      <c r="P578" t="s">
        <v>2013</v>
      </c>
      <c r="Q578" t="s">
        <v>2014</v>
      </c>
      <c r="R578" s="15">
        <f t="shared" si="34"/>
        <v>43040.208333333328</v>
      </c>
      <c r="S578" s="12">
        <f t="shared" si="35"/>
        <v>43057.25</v>
      </c>
    </row>
    <row r="579" spans="1:19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63</v>
      </c>
      <c r="H579" s="8">
        <f t="shared" ref="H579:H642" si="37">E579/I579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t="b">
        <v>0</v>
      </c>
      <c r="O579" t="b">
        <v>0</v>
      </c>
      <c r="P579" t="s">
        <v>2009</v>
      </c>
      <c r="Q579" t="s">
        <v>2032</v>
      </c>
      <c r="R579" s="15">
        <f t="shared" ref="R579:R642" si="38">(((L579/60)/60)/24)+DATE(1970,1,1)</f>
        <v>40613.25</v>
      </c>
      <c r="S579" s="12">
        <f t="shared" ref="S579:S642" si="39">(((M579/60)/60)/24)+DATE(1970,1,1)</f>
        <v>40639.208333333336</v>
      </c>
    </row>
    <row r="580" spans="1:19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 s="8">
        <f t="shared" si="37"/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t="b">
        <v>0</v>
      </c>
      <c r="O580" t="b">
        <v>0</v>
      </c>
      <c r="P580" t="s">
        <v>2015</v>
      </c>
      <c r="Q580" t="s">
        <v>2037</v>
      </c>
      <c r="R580" s="15">
        <f t="shared" si="38"/>
        <v>40878.25</v>
      </c>
      <c r="S580" s="12">
        <f t="shared" si="39"/>
        <v>40881.25</v>
      </c>
    </row>
    <row r="581" spans="1:19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5">
        <f t="shared" si="36"/>
        <v>1.0111290322580646</v>
      </c>
      <c r="G581" t="s">
        <v>19</v>
      </c>
      <c r="H581" s="8">
        <f t="shared" si="37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t="b">
        <v>0</v>
      </c>
      <c r="O581" t="b">
        <v>0</v>
      </c>
      <c r="P581" t="s">
        <v>2009</v>
      </c>
      <c r="Q581" t="s">
        <v>2032</v>
      </c>
      <c r="R581" s="15">
        <f t="shared" si="38"/>
        <v>40762.208333333336</v>
      </c>
      <c r="S581" s="12">
        <f t="shared" si="39"/>
        <v>40774.208333333336</v>
      </c>
    </row>
    <row r="582" spans="1:19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5">
        <f t="shared" si="36"/>
        <v>3.4150228310502282</v>
      </c>
      <c r="G582" t="s">
        <v>19</v>
      </c>
      <c r="H582" s="8">
        <f t="shared" si="37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t="b">
        <v>0</v>
      </c>
      <c r="O582" t="b">
        <v>0</v>
      </c>
      <c r="P582" t="s">
        <v>2013</v>
      </c>
      <c r="Q582" t="s">
        <v>2014</v>
      </c>
      <c r="R582" s="15">
        <f t="shared" si="38"/>
        <v>41696.25</v>
      </c>
      <c r="S582" s="12">
        <f t="shared" si="39"/>
        <v>41704.25</v>
      </c>
    </row>
    <row r="583" spans="1:19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 s="8">
        <f t="shared" si="37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t="b">
        <v>0</v>
      </c>
      <c r="O583" t="b">
        <v>0</v>
      </c>
      <c r="P583" t="s">
        <v>2011</v>
      </c>
      <c r="Q583" t="s">
        <v>2012</v>
      </c>
      <c r="R583" s="15">
        <f t="shared" si="38"/>
        <v>40662.208333333336</v>
      </c>
      <c r="S583" s="12">
        <f t="shared" si="39"/>
        <v>40677.208333333336</v>
      </c>
    </row>
    <row r="584" spans="1:19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 s="8">
        <f t="shared" si="37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t="b">
        <v>0</v>
      </c>
      <c r="O584" t="b">
        <v>1</v>
      </c>
      <c r="P584" t="s">
        <v>2024</v>
      </c>
      <c r="Q584" t="s">
        <v>2025</v>
      </c>
      <c r="R584" s="15">
        <f t="shared" si="38"/>
        <v>42165.208333333328</v>
      </c>
      <c r="S584" s="12">
        <f t="shared" si="39"/>
        <v>42170.208333333328</v>
      </c>
    </row>
    <row r="585" spans="1:19" ht="31.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5">
        <f t="shared" si="36"/>
        <v>3.2240211640211642</v>
      </c>
      <c r="G585" t="s">
        <v>19</v>
      </c>
      <c r="H585" s="8">
        <f t="shared" si="37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t="b">
        <v>0</v>
      </c>
      <c r="O585" t="b">
        <v>0</v>
      </c>
      <c r="P585" t="s">
        <v>2015</v>
      </c>
      <c r="Q585" t="s">
        <v>2016</v>
      </c>
      <c r="R585" s="15">
        <f t="shared" si="38"/>
        <v>40959.25</v>
      </c>
      <c r="S585" s="12">
        <f t="shared" si="39"/>
        <v>40976.25</v>
      </c>
    </row>
    <row r="586" spans="1:19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5">
        <f t="shared" si="36"/>
        <v>1.1950810185185186</v>
      </c>
      <c r="G586" t="s">
        <v>19</v>
      </c>
      <c r="H586" s="8">
        <f t="shared" si="37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t="b">
        <v>0</v>
      </c>
      <c r="O586" t="b">
        <v>0</v>
      </c>
      <c r="P586" t="s">
        <v>2011</v>
      </c>
      <c r="Q586" t="s">
        <v>2012</v>
      </c>
      <c r="R586" s="15">
        <f t="shared" si="38"/>
        <v>41024.208333333336</v>
      </c>
      <c r="S586" s="12">
        <f t="shared" si="39"/>
        <v>41038.208333333336</v>
      </c>
    </row>
    <row r="587" spans="1:19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5">
        <f t="shared" si="36"/>
        <v>1.4679775280898877</v>
      </c>
      <c r="G587" t="s">
        <v>19</v>
      </c>
      <c r="H587" s="8">
        <f t="shared" si="37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t="b">
        <v>0</v>
      </c>
      <c r="O587" t="b">
        <v>0</v>
      </c>
      <c r="P587" t="s">
        <v>2021</v>
      </c>
      <c r="Q587" t="s">
        <v>2033</v>
      </c>
      <c r="R587" s="15">
        <f t="shared" si="38"/>
        <v>40255.208333333336</v>
      </c>
      <c r="S587" s="12">
        <f t="shared" si="39"/>
        <v>40265.208333333336</v>
      </c>
    </row>
    <row r="588" spans="1:19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5">
        <f t="shared" si="36"/>
        <v>9.5057142857142853</v>
      </c>
      <c r="G588" t="s">
        <v>19</v>
      </c>
      <c r="H588" s="8">
        <f t="shared" si="37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t="b">
        <v>0</v>
      </c>
      <c r="O588" t="b">
        <v>0</v>
      </c>
      <c r="P588" t="s">
        <v>2009</v>
      </c>
      <c r="Q588" t="s">
        <v>2010</v>
      </c>
      <c r="R588" s="15">
        <f t="shared" si="38"/>
        <v>40499.25</v>
      </c>
      <c r="S588" s="12">
        <f t="shared" si="39"/>
        <v>40518.25</v>
      </c>
    </row>
    <row r="589" spans="1:19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 s="8">
        <f t="shared" si="37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2007</v>
      </c>
      <c r="Q589" t="s">
        <v>2008</v>
      </c>
      <c r="R589" s="15">
        <f t="shared" si="38"/>
        <v>43484.25</v>
      </c>
      <c r="S589" s="12">
        <f t="shared" si="39"/>
        <v>43536.208333333328</v>
      </c>
    </row>
    <row r="590" spans="1:19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 s="8">
        <f t="shared" si="37"/>
        <v>91.021198830409361</v>
      </c>
      <c r="I590">
        <v>1368</v>
      </c>
      <c r="J590" t="s">
        <v>36</v>
      </c>
      <c r="K590" t="s">
        <v>37</v>
      </c>
      <c r="L590">
        <v>1269493200</v>
      </c>
      <c r="M590">
        <v>1272171600</v>
      </c>
      <c r="N590" t="b">
        <v>0</v>
      </c>
      <c r="O590" t="b">
        <v>0</v>
      </c>
      <c r="P590" t="s">
        <v>2013</v>
      </c>
      <c r="Q590" t="s">
        <v>2014</v>
      </c>
      <c r="R590" s="15">
        <f t="shared" si="38"/>
        <v>40262.208333333336</v>
      </c>
      <c r="S590" s="12">
        <f t="shared" si="39"/>
        <v>40293.208333333336</v>
      </c>
    </row>
    <row r="591" spans="1:19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 s="8">
        <f t="shared" si="37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t="b">
        <v>0</v>
      </c>
      <c r="O591" t="b">
        <v>0</v>
      </c>
      <c r="P591" t="s">
        <v>2015</v>
      </c>
      <c r="Q591" t="s">
        <v>2016</v>
      </c>
      <c r="R591" s="15">
        <f t="shared" si="38"/>
        <v>42190.208333333328</v>
      </c>
      <c r="S591" s="12">
        <f t="shared" si="39"/>
        <v>42197.208333333328</v>
      </c>
    </row>
    <row r="592" spans="1:19" ht="31.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 s="8">
        <f t="shared" si="37"/>
        <v>67.720930232558146</v>
      </c>
      <c r="I592">
        <v>86</v>
      </c>
      <c r="J592" t="s">
        <v>24</v>
      </c>
      <c r="K592" t="s">
        <v>25</v>
      </c>
      <c r="L592">
        <v>1419141600</v>
      </c>
      <c r="M592">
        <v>1420092000</v>
      </c>
      <c r="N592" t="b">
        <v>0</v>
      </c>
      <c r="O592" t="b">
        <v>0</v>
      </c>
      <c r="P592" t="s">
        <v>2021</v>
      </c>
      <c r="Q592" t="s">
        <v>2030</v>
      </c>
      <c r="R592" s="15">
        <f t="shared" si="38"/>
        <v>41994.25</v>
      </c>
      <c r="S592" s="12">
        <f t="shared" si="39"/>
        <v>42005.25</v>
      </c>
    </row>
    <row r="593" spans="1:19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5">
        <f t="shared" si="36"/>
        <v>10.376666666666667</v>
      </c>
      <c r="G593" t="s">
        <v>19</v>
      </c>
      <c r="H593" s="8">
        <f t="shared" si="37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t="b">
        <v>0</v>
      </c>
      <c r="O593" t="b">
        <v>0</v>
      </c>
      <c r="P593" t="s">
        <v>2024</v>
      </c>
      <c r="Q593" t="s">
        <v>2025</v>
      </c>
      <c r="R593" s="15">
        <f t="shared" si="38"/>
        <v>40373.208333333336</v>
      </c>
      <c r="S593" s="12">
        <f t="shared" si="39"/>
        <v>40383.208333333336</v>
      </c>
    </row>
    <row r="594" spans="1:19" ht="31.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 s="8">
        <f t="shared" si="37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t="b">
        <v>0</v>
      </c>
      <c r="O594" t="b">
        <v>0</v>
      </c>
      <c r="P594" t="s">
        <v>2013</v>
      </c>
      <c r="Q594" t="s">
        <v>2014</v>
      </c>
      <c r="R594" s="15">
        <f t="shared" si="38"/>
        <v>41789.208333333336</v>
      </c>
      <c r="S594" s="12">
        <f t="shared" si="39"/>
        <v>41798.208333333336</v>
      </c>
    </row>
    <row r="595" spans="1:19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5">
        <f t="shared" si="36"/>
        <v>1.5484210526315789</v>
      </c>
      <c r="G595" t="s">
        <v>19</v>
      </c>
      <c r="H595" s="8">
        <f t="shared" si="37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t="b">
        <v>0</v>
      </c>
      <c r="O595" t="b">
        <v>0</v>
      </c>
      <c r="P595" t="s">
        <v>2015</v>
      </c>
      <c r="Q595" t="s">
        <v>2023</v>
      </c>
      <c r="R595" s="15">
        <f t="shared" si="38"/>
        <v>41724.208333333336</v>
      </c>
      <c r="S595" s="12">
        <f t="shared" si="39"/>
        <v>41737.208333333336</v>
      </c>
    </row>
    <row r="596" spans="1:19" ht="31.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 s="8">
        <f t="shared" si="37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t="b">
        <v>0</v>
      </c>
      <c r="O596" t="b">
        <v>1</v>
      </c>
      <c r="P596" t="s">
        <v>2013</v>
      </c>
      <c r="Q596" t="s">
        <v>2014</v>
      </c>
      <c r="R596" s="15">
        <f t="shared" si="38"/>
        <v>42548.208333333328</v>
      </c>
      <c r="S596" s="12">
        <f t="shared" si="39"/>
        <v>42551.208333333328</v>
      </c>
    </row>
    <row r="597" spans="1:19" ht="31.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5">
        <f t="shared" si="36"/>
        <v>2.0852773826458035</v>
      </c>
      <c r="G597" t="s">
        <v>19</v>
      </c>
      <c r="H597" s="8">
        <f t="shared" si="37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t="b">
        <v>0</v>
      </c>
      <c r="O597" t="b">
        <v>1</v>
      </c>
      <c r="P597" t="s">
        <v>2013</v>
      </c>
      <c r="Q597" t="s">
        <v>2014</v>
      </c>
      <c r="R597" s="15">
        <f t="shared" si="38"/>
        <v>40253.208333333336</v>
      </c>
      <c r="S597" s="12">
        <f t="shared" si="39"/>
        <v>40274.208333333336</v>
      </c>
    </row>
    <row r="598" spans="1:19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 s="8">
        <f t="shared" si="37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t="b">
        <v>0</v>
      </c>
      <c r="O598" t="b">
        <v>1</v>
      </c>
      <c r="P598" t="s">
        <v>2015</v>
      </c>
      <c r="Q598" t="s">
        <v>2018</v>
      </c>
      <c r="R598" s="15">
        <f t="shared" si="38"/>
        <v>42434.25</v>
      </c>
      <c r="S598" s="12">
        <f t="shared" si="39"/>
        <v>42441.25</v>
      </c>
    </row>
    <row r="599" spans="1:19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5">
        <f t="shared" si="36"/>
        <v>2.0159756097560977</v>
      </c>
      <c r="G599" t="s">
        <v>19</v>
      </c>
      <c r="H599" s="8">
        <f t="shared" si="37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t="b">
        <v>0</v>
      </c>
      <c r="O599" t="b">
        <v>0</v>
      </c>
      <c r="P599" t="s">
        <v>2013</v>
      </c>
      <c r="Q599" t="s">
        <v>2014</v>
      </c>
      <c r="R599" s="15">
        <f t="shared" si="38"/>
        <v>43786.25</v>
      </c>
      <c r="S599" s="12">
        <f t="shared" si="39"/>
        <v>43804.25</v>
      </c>
    </row>
    <row r="600" spans="1:19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5">
        <f t="shared" si="36"/>
        <v>1.6209032258064515</v>
      </c>
      <c r="G600" t="s">
        <v>19</v>
      </c>
      <c r="H600" s="8">
        <f t="shared" si="37"/>
        <v>73.004566210045667</v>
      </c>
      <c r="I600">
        <v>2409</v>
      </c>
      <c r="J600" t="s">
        <v>94</v>
      </c>
      <c r="K600" t="s">
        <v>95</v>
      </c>
      <c r="L600">
        <v>1276578000</v>
      </c>
      <c r="M600">
        <v>1279083600</v>
      </c>
      <c r="N600" t="b">
        <v>0</v>
      </c>
      <c r="O600" t="b">
        <v>0</v>
      </c>
      <c r="P600" t="s">
        <v>2009</v>
      </c>
      <c r="Q600" t="s">
        <v>2010</v>
      </c>
      <c r="R600" s="15">
        <f t="shared" si="38"/>
        <v>40344.208333333336</v>
      </c>
      <c r="S600" s="12">
        <f t="shared" si="39"/>
        <v>40373.208333333336</v>
      </c>
    </row>
    <row r="601" spans="1:19" ht="31.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 s="8">
        <f t="shared" si="37"/>
        <v>62.341463414634148</v>
      </c>
      <c r="I601">
        <v>82</v>
      </c>
      <c r="J601" t="s">
        <v>32</v>
      </c>
      <c r="K601" t="s">
        <v>33</v>
      </c>
      <c r="L601">
        <v>1423720800</v>
      </c>
      <c r="M601">
        <v>1424412000</v>
      </c>
      <c r="N601" t="b">
        <v>0</v>
      </c>
      <c r="O601" t="b">
        <v>0</v>
      </c>
      <c r="P601" t="s">
        <v>2015</v>
      </c>
      <c r="Q601" t="s">
        <v>2016</v>
      </c>
      <c r="R601" s="15">
        <f t="shared" si="38"/>
        <v>42047.25</v>
      </c>
      <c r="S601" s="12">
        <f t="shared" si="39"/>
        <v>42055.25</v>
      </c>
    </row>
    <row r="602" spans="1:19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5">
        <f t="shared" si="36"/>
        <v>0.05</v>
      </c>
      <c r="G602" t="s">
        <v>14</v>
      </c>
      <c r="H602" s="8">
        <f t="shared" si="37"/>
        <v>5</v>
      </c>
      <c r="I602">
        <v>1</v>
      </c>
      <c r="J602" t="s">
        <v>36</v>
      </c>
      <c r="K602" t="s">
        <v>37</v>
      </c>
      <c r="L602">
        <v>1375160400</v>
      </c>
      <c r="M602">
        <v>1376197200</v>
      </c>
      <c r="N602" t="b">
        <v>0</v>
      </c>
      <c r="O602" t="b">
        <v>0</v>
      </c>
      <c r="P602" t="s">
        <v>2007</v>
      </c>
      <c r="Q602" t="s">
        <v>2008</v>
      </c>
      <c r="R602" s="15">
        <f t="shared" si="38"/>
        <v>41485.208333333336</v>
      </c>
      <c r="S602" s="12">
        <f t="shared" si="39"/>
        <v>41497.208333333336</v>
      </c>
    </row>
    <row r="603" spans="1:19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5">
        <f t="shared" si="36"/>
        <v>2.0663492063492064</v>
      </c>
      <c r="G603" t="s">
        <v>19</v>
      </c>
      <c r="H603" s="8">
        <f t="shared" si="37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t="b">
        <v>1</v>
      </c>
      <c r="O603" t="b">
        <v>0</v>
      </c>
      <c r="P603" t="s">
        <v>2011</v>
      </c>
      <c r="Q603" t="s">
        <v>2020</v>
      </c>
      <c r="R603" s="15">
        <f t="shared" si="38"/>
        <v>41789.208333333336</v>
      </c>
      <c r="S603" s="12">
        <f t="shared" si="39"/>
        <v>41806.208333333336</v>
      </c>
    </row>
    <row r="604" spans="1:19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5">
        <f t="shared" si="36"/>
        <v>1.2823628691983122</v>
      </c>
      <c r="G604" t="s">
        <v>19</v>
      </c>
      <c r="H604" s="8">
        <f t="shared" si="37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t="b">
        <v>0</v>
      </c>
      <c r="O604" t="b">
        <v>0</v>
      </c>
      <c r="P604" t="s">
        <v>2013</v>
      </c>
      <c r="Q604" t="s">
        <v>2014</v>
      </c>
      <c r="R604" s="15">
        <f t="shared" si="38"/>
        <v>42160.208333333328</v>
      </c>
      <c r="S604" s="12">
        <f t="shared" si="39"/>
        <v>42171.208333333328</v>
      </c>
    </row>
    <row r="605" spans="1:19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5">
        <f t="shared" si="36"/>
        <v>1.1966037735849056</v>
      </c>
      <c r="G605" t="s">
        <v>19</v>
      </c>
      <c r="H605" s="8">
        <f t="shared" si="37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t="b">
        <v>0</v>
      </c>
      <c r="O605" t="b">
        <v>0</v>
      </c>
      <c r="P605" t="s">
        <v>2013</v>
      </c>
      <c r="Q605" t="s">
        <v>2014</v>
      </c>
      <c r="R605" s="15">
        <f t="shared" si="38"/>
        <v>43573.208333333328</v>
      </c>
      <c r="S605" s="12">
        <f t="shared" si="39"/>
        <v>43600.208333333328</v>
      </c>
    </row>
    <row r="606" spans="1:19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5">
        <f t="shared" si="36"/>
        <v>1.7073055242390078</v>
      </c>
      <c r="G606" t="s">
        <v>19</v>
      </c>
      <c r="H606" s="8">
        <f t="shared" si="37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t="b">
        <v>0</v>
      </c>
      <c r="O606" t="b">
        <v>0</v>
      </c>
      <c r="P606" t="s">
        <v>2013</v>
      </c>
      <c r="Q606" t="s">
        <v>2014</v>
      </c>
      <c r="R606" s="15">
        <f t="shared" si="38"/>
        <v>40565.25</v>
      </c>
      <c r="S606" s="12">
        <f t="shared" si="39"/>
        <v>40586.25</v>
      </c>
    </row>
    <row r="607" spans="1:19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5">
        <f t="shared" si="36"/>
        <v>1.8721212121212121</v>
      </c>
      <c r="G607" t="s">
        <v>19</v>
      </c>
      <c r="H607" s="8">
        <f t="shared" si="37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t="b">
        <v>0</v>
      </c>
      <c r="O607" t="b">
        <v>0</v>
      </c>
      <c r="P607" t="s">
        <v>2021</v>
      </c>
      <c r="Q607" t="s">
        <v>2022</v>
      </c>
      <c r="R607" s="15">
        <f t="shared" si="38"/>
        <v>42280.208333333328</v>
      </c>
      <c r="S607" s="12">
        <f t="shared" si="39"/>
        <v>42321.25</v>
      </c>
    </row>
    <row r="608" spans="1:19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5">
        <f t="shared" si="36"/>
        <v>1.8838235294117647</v>
      </c>
      <c r="G608" t="s">
        <v>19</v>
      </c>
      <c r="H608" s="8">
        <f t="shared" si="37"/>
        <v>40.03125</v>
      </c>
      <c r="I608">
        <v>160</v>
      </c>
      <c r="J608" t="s">
        <v>36</v>
      </c>
      <c r="K608" t="s">
        <v>37</v>
      </c>
      <c r="L608">
        <v>1457330400</v>
      </c>
      <c r="M608">
        <v>1458277200</v>
      </c>
      <c r="N608" t="b">
        <v>0</v>
      </c>
      <c r="O608" t="b">
        <v>0</v>
      </c>
      <c r="P608" t="s">
        <v>2009</v>
      </c>
      <c r="Q608" t="s">
        <v>2010</v>
      </c>
      <c r="R608" s="15">
        <f t="shared" si="38"/>
        <v>42436.25</v>
      </c>
      <c r="S608" s="12">
        <f t="shared" si="39"/>
        <v>42447.208333333328</v>
      </c>
    </row>
    <row r="609" spans="1:19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5">
        <f t="shared" si="36"/>
        <v>1.3129869186046512</v>
      </c>
      <c r="G609" t="s">
        <v>19</v>
      </c>
      <c r="H609" s="8">
        <f t="shared" si="37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t="b">
        <v>0</v>
      </c>
      <c r="O609" t="b">
        <v>0</v>
      </c>
      <c r="P609" t="s">
        <v>2007</v>
      </c>
      <c r="Q609" t="s">
        <v>2008</v>
      </c>
      <c r="R609" s="15">
        <f t="shared" si="38"/>
        <v>41721.208333333336</v>
      </c>
      <c r="S609" s="12">
        <f t="shared" si="39"/>
        <v>41723.208333333336</v>
      </c>
    </row>
    <row r="610" spans="1:19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5">
        <f t="shared" si="36"/>
        <v>2.8397435897435899</v>
      </c>
      <c r="G610" t="s">
        <v>19</v>
      </c>
      <c r="H610" s="8">
        <f t="shared" si="37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t="b">
        <v>0</v>
      </c>
      <c r="O610" t="b">
        <v>1</v>
      </c>
      <c r="P610" t="s">
        <v>2009</v>
      </c>
      <c r="Q610" t="s">
        <v>2032</v>
      </c>
      <c r="R610" s="15">
        <f t="shared" si="38"/>
        <v>43530.25</v>
      </c>
      <c r="S610" s="12">
        <f t="shared" si="39"/>
        <v>43534.25</v>
      </c>
    </row>
    <row r="611" spans="1:19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5">
        <f t="shared" si="36"/>
        <v>1.2041999999999999</v>
      </c>
      <c r="G611" t="s">
        <v>19</v>
      </c>
      <c r="H611" s="8">
        <f t="shared" si="37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t="b">
        <v>0</v>
      </c>
      <c r="O611" t="b">
        <v>0</v>
      </c>
      <c r="P611" t="s">
        <v>2015</v>
      </c>
      <c r="Q611" t="s">
        <v>2037</v>
      </c>
      <c r="R611" s="15">
        <f t="shared" si="38"/>
        <v>43481.25</v>
      </c>
      <c r="S611" s="12">
        <f t="shared" si="39"/>
        <v>43498.25</v>
      </c>
    </row>
    <row r="612" spans="1:19" ht="31.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5">
        <f t="shared" si="36"/>
        <v>4.1905607476635511</v>
      </c>
      <c r="G612" t="s">
        <v>19</v>
      </c>
      <c r="H612" s="8">
        <f t="shared" si="37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t="b">
        <v>0</v>
      </c>
      <c r="O612" t="b">
        <v>0</v>
      </c>
      <c r="P612" t="s">
        <v>2013</v>
      </c>
      <c r="Q612" t="s">
        <v>2014</v>
      </c>
      <c r="R612" s="15">
        <f t="shared" si="38"/>
        <v>41259.25</v>
      </c>
      <c r="S612" s="12">
        <f t="shared" si="39"/>
        <v>41273.25</v>
      </c>
    </row>
    <row r="613" spans="1:19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5">
        <f t="shared" si="36"/>
        <v>0.13853658536585367</v>
      </c>
      <c r="G613" t="s">
        <v>63</v>
      </c>
      <c r="H613" s="8">
        <f t="shared" si="37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t="b">
        <v>0</v>
      </c>
      <c r="O613" t="b">
        <v>0</v>
      </c>
      <c r="P613" t="s">
        <v>2013</v>
      </c>
      <c r="Q613" t="s">
        <v>2014</v>
      </c>
      <c r="R613" s="15">
        <f t="shared" si="38"/>
        <v>41480.208333333336</v>
      </c>
      <c r="S613" s="12">
        <f t="shared" si="39"/>
        <v>41492.208333333336</v>
      </c>
    </row>
    <row r="614" spans="1:19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5">
        <f t="shared" si="36"/>
        <v>1.3943548387096774</v>
      </c>
      <c r="G614" t="s">
        <v>19</v>
      </c>
      <c r="H614" s="8">
        <f t="shared" si="37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t="b">
        <v>0</v>
      </c>
      <c r="O614" t="b">
        <v>0</v>
      </c>
      <c r="P614" t="s">
        <v>2009</v>
      </c>
      <c r="Q614" t="s">
        <v>2017</v>
      </c>
      <c r="R614" s="15">
        <f t="shared" si="38"/>
        <v>40474.208333333336</v>
      </c>
      <c r="S614" s="12">
        <f t="shared" si="39"/>
        <v>40497.25</v>
      </c>
    </row>
    <row r="615" spans="1:19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5">
        <f t="shared" si="36"/>
        <v>1.74</v>
      </c>
      <c r="G615" t="s">
        <v>19</v>
      </c>
      <c r="H615" s="8">
        <f t="shared" si="37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2013</v>
      </c>
      <c r="Q615" t="s">
        <v>2014</v>
      </c>
      <c r="R615" s="15">
        <f t="shared" si="38"/>
        <v>42973.208333333328</v>
      </c>
      <c r="S615" s="12">
        <f t="shared" si="39"/>
        <v>42982.208333333328</v>
      </c>
    </row>
    <row r="616" spans="1:19" ht="31.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5">
        <f t="shared" si="36"/>
        <v>1.5549056603773586</v>
      </c>
      <c r="G616" t="s">
        <v>19</v>
      </c>
      <c r="H616" s="8">
        <f t="shared" si="37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t="b">
        <v>0</v>
      </c>
      <c r="O616" t="b">
        <v>0</v>
      </c>
      <c r="P616" t="s">
        <v>2013</v>
      </c>
      <c r="Q616" t="s">
        <v>2014</v>
      </c>
      <c r="R616" s="15">
        <f t="shared" si="38"/>
        <v>42746.25</v>
      </c>
      <c r="S616" s="12">
        <f t="shared" si="39"/>
        <v>42764.25</v>
      </c>
    </row>
    <row r="617" spans="1:19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5">
        <f t="shared" si="36"/>
        <v>1.7044705882352942</v>
      </c>
      <c r="G617" t="s">
        <v>19</v>
      </c>
      <c r="H617" s="8">
        <f t="shared" si="37"/>
        <v>85.223529411764702</v>
      </c>
      <c r="I617">
        <v>170</v>
      </c>
      <c r="J617" t="s">
        <v>94</v>
      </c>
      <c r="K617" t="s">
        <v>95</v>
      </c>
      <c r="L617">
        <v>1461906000</v>
      </c>
      <c r="M617">
        <v>1462770000</v>
      </c>
      <c r="N617" t="b">
        <v>0</v>
      </c>
      <c r="O617" t="b">
        <v>0</v>
      </c>
      <c r="P617" t="s">
        <v>2013</v>
      </c>
      <c r="Q617" t="s">
        <v>2014</v>
      </c>
      <c r="R617" s="15">
        <f t="shared" si="38"/>
        <v>42489.208333333328</v>
      </c>
      <c r="S617" s="12">
        <f t="shared" si="39"/>
        <v>42499.208333333328</v>
      </c>
    </row>
    <row r="618" spans="1:19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5">
        <f t="shared" si="36"/>
        <v>1.8951562500000001</v>
      </c>
      <c r="G618" t="s">
        <v>19</v>
      </c>
      <c r="H618" s="8">
        <f t="shared" si="37"/>
        <v>50.962184873949582</v>
      </c>
      <c r="I618">
        <v>238</v>
      </c>
      <c r="J618" t="s">
        <v>36</v>
      </c>
      <c r="K618" t="s">
        <v>37</v>
      </c>
      <c r="L618">
        <v>1379653200</v>
      </c>
      <c r="M618">
        <v>1379739600</v>
      </c>
      <c r="N618" t="b">
        <v>0</v>
      </c>
      <c r="O618" t="b">
        <v>1</v>
      </c>
      <c r="P618" t="s">
        <v>2009</v>
      </c>
      <c r="Q618" t="s">
        <v>2019</v>
      </c>
      <c r="R618" s="15">
        <f t="shared" si="38"/>
        <v>41537.208333333336</v>
      </c>
      <c r="S618" s="12">
        <f t="shared" si="39"/>
        <v>41538.208333333336</v>
      </c>
    </row>
    <row r="619" spans="1:19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5">
        <f t="shared" si="36"/>
        <v>2.4971428571428573</v>
      </c>
      <c r="G619" t="s">
        <v>19</v>
      </c>
      <c r="H619" s="8">
        <f t="shared" si="37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t="b">
        <v>0</v>
      </c>
      <c r="O619" t="b">
        <v>0</v>
      </c>
      <c r="P619" t="s">
        <v>2013</v>
      </c>
      <c r="Q619" t="s">
        <v>2014</v>
      </c>
      <c r="R619" s="15">
        <f t="shared" si="38"/>
        <v>41794.208333333336</v>
      </c>
      <c r="S619" s="12">
        <f t="shared" si="39"/>
        <v>41804.208333333336</v>
      </c>
    </row>
    <row r="620" spans="1:19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 s="8">
        <f t="shared" si="37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t="b">
        <v>0</v>
      </c>
      <c r="O620" t="b">
        <v>0</v>
      </c>
      <c r="P620" t="s">
        <v>2021</v>
      </c>
      <c r="Q620" t="s">
        <v>2022</v>
      </c>
      <c r="R620" s="15">
        <f t="shared" si="38"/>
        <v>41396.208333333336</v>
      </c>
      <c r="S620" s="12">
        <f t="shared" si="39"/>
        <v>41417.208333333336</v>
      </c>
    </row>
    <row r="621" spans="1:19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 s="8">
        <f t="shared" si="37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t="b">
        <v>1</v>
      </c>
      <c r="O621" t="b">
        <v>1</v>
      </c>
      <c r="P621" t="s">
        <v>2013</v>
      </c>
      <c r="Q621" t="s">
        <v>2014</v>
      </c>
      <c r="R621" s="15">
        <f t="shared" si="38"/>
        <v>40669.208333333336</v>
      </c>
      <c r="S621" s="12">
        <f t="shared" si="39"/>
        <v>40670.208333333336</v>
      </c>
    </row>
    <row r="622" spans="1:19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5">
        <f t="shared" si="36"/>
        <v>2.6802325581395348</v>
      </c>
      <c r="G622" t="s">
        <v>19</v>
      </c>
      <c r="H622" s="8">
        <f t="shared" si="37"/>
        <v>90.0390625</v>
      </c>
      <c r="I622">
        <v>128</v>
      </c>
      <c r="J622" t="s">
        <v>24</v>
      </c>
      <c r="K622" t="s">
        <v>25</v>
      </c>
      <c r="L622">
        <v>1467954000</v>
      </c>
      <c r="M622">
        <v>1468299600</v>
      </c>
      <c r="N622" t="b">
        <v>0</v>
      </c>
      <c r="O622" t="b">
        <v>0</v>
      </c>
      <c r="P622" t="s">
        <v>2028</v>
      </c>
      <c r="Q622" t="s">
        <v>2029</v>
      </c>
      <c r="R622" s="15">
        <f t="shared" si="38"/>
        <v>42559.208333333328</v>
      </c>
      <c r="S622" s="12">
        <f t="shared" si="39"/>
        <v>42563.208333333328</v>
      </c>
    </row>
    <row r="623" spans="1:19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5">
        <f t="shared" si="36"/>
        <v>6.1980078125000002</v>
      </c>
      <c r="G623" t="s">
        <v>19</v>
      </c>
      <c r="H623" s="8">
        <f t="shared" si="37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t="b">
        <v>0</v>
      </c>
      <c r="O623" t="b">
        <v>0</v>
      </c>
      <c r="P623" t="s">
        <v>2013</v>
      </c>
      <c r="Q623" t="s">
        <v>2014</v>
      </c>
      <c r="R623" s="15">
        <f t="shared" si="38"/>
        <v>42626.208333333328</v>
      </c>
      <c r="S623" s="12">
        <f t="shared" si="39"/>
        <v>42631.208333333328</v>
      </c>
    </row>
    <row r="624" spans="1:19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 s="8">
        <f t="shared" si="37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t="b">
        <v>0</v>
      </c>
      <c r="O624" t="b">
        <v>0</v>
      </c>
      <c r="P624" t="s">
        <v>2009</v>
      </c>
      <c r="Q624" t="s">
        <v>2019</v>
      </c>
      <c r="R624" s="15">
        <f t="shared" si="38"/>
        <v>43205.208333333328</v>
      </c>
      <c r="S624" s="12">
        <f t="shared" si="39"/>
        <v>43231.208333333328</v>
      </c>
    </row>
    <row r="625" spans="1:19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5">
        <f t="shared" si="36"/>
        <v>1.5992152704135738</v>
      </c>
      <c r="G625" t="s">
        <v>19</v>
      </c>
      <c r="H625" s="8">
        <f t="shared" si="37"/>
        <v>55.999257333828446</v>
      </c>
      <c r="I625">
        <v>2693</v>
      </c>
      <c r="J625" t="s">
        <v>36</v>
      </c>
      <c r="K625" t="s">
        <v>37</v>
      </c>
      <c r="L625">
        <v>1437022800</v>
      </c>
      <c r="M625">
        <v>1437454800</v>
      </c>
      <c r="N625" t="b">
        <v>0</v>
      </c>
      <c r="O625" t="b">
        <v>0</v>
      </c>
      <c r="P625" t="s">
        <v>2013</v>
      </c>
      <c r="Q625" t="s">
        <v>2014</v>
      </c>
      <c r="R625" s="15">
        <f t="shared" si="38"/>
        <v>42201.208333333328</v>
      </c>
      <c r="S625" s="12">
        <f t="shared" si="39"/>
        <v>42206.208333333328</v>
      </c>
    </row>
    <row r="626" spans="1:19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5">
        <f t="shared" si="36"/>
        <v>2.793921568627451</v>
      </c>
      <c r="G626" t="s">
        <v>19</v>
      </c>
      <c r="H626" s="8">
        <f t="shared" si="37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t="b">
        <v>0</v>
      </c>
      <c r="O626" t="b">
        <v>0</v>
      </c>
      <c r="P626" t="s">
        <v>2028</v>
      </c>
      <c r="Q626" t="s">
        <v>2029</v>
      </c>
      <c r="R626" s="15">
        <f t="shared" si="38"/>
        <v>42029.25</v>
      </c>
      <c r="S626" s="12">
        <f t="shared" si="39"/>
        <v>42035.25</v>
      </c>
    </row>
    <row r="627" spans="1:19" ht="31.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 s="8">
        <f t="shared" si="37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t="b">
        <v>0</v>
      </c>
      <c r="O627" t="b">
        <v>0</v>
      </c>
      <c r="P627" t="s">
        <v>2013</v>
      </c>
      <c r="Q627" t="s">
        <v>2014</v>
      </c>
      <c r="R627" s="15">
        <f t="shared" si="38"/>
        <v>43857.25</v>
      </c>
      <c r="S627" s="12">
        <f t="shared" si="39"/>
        <v>43871.25</v>
      </c>
    </row>
    <row r="628" spans="1:19" ht="31.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5">
        <f t="shared" si="36"/>
        <v>2.0632812500000002</v>
      </c>
      <c r="G628" t="s">
        <v>19</v>
      </c>
      <c r="H628" s="8">
        <f t="shared" si="37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t="b">
        <v>0</v>
      </c>
      <c r="O628" t="b">
        <v>1</v>
      </c>
      <c r="P628" t="s">
        <v>2013</v>
      </c>
      <c r="Q628" t="s">
        <v>2014</v>
      </c>
      <c r="R628" s="15">
        <f t="shared" si="38"/>
        <v>40449.208333333336</v>
      </c>
      <c r="S628" s="12">
        <f t="shared" si="39"/>
        <v>40458.208333333336</v>
      </c>
    </row>
    <row r="629" spans="1:19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5">
        <f t="shared" si="36"/>
        <v>6.9424999999999999</v>
      </c>
      <c r="G629" t="s">
        <v>19</v>
      </c>
      <c r="H629" s="8">
        <f t="shared" si="37"/>
        <v>72.129870129870127</v>
      </c>
      <c r="I629">
        <v>154</v>
      </c>
      <c r="J629" t="s">
        <v>36</v>
      </c>
      <c r="K629" t="s">
        <v>37</v>
      </c>
      <c r="L629">
        <v>1276664400</v>
      </c>
      <c r="M629">
        <v>1278738000</v>
      </c>
      <c r="N629" t="b">
        <v>1</v>
      </c>
      <c r="O629" t="b">
        <v>0</v>
      </c>
      <c r="P629" t="s">
        <v>2007</v>
      </c>
      <c r="Q629" t="s">
        <v>2008</v>
      </c>
      <c r="R629" s="15">
        <f t="shared" si="38"/>
        <v>40345.208333333336</v>
      </c>
      <c r="S629" s="12">
        <f t="shared" si="39"/>
        <v>40369.208333333336</v>
      </c>
    </row>
    <row r="630" spans="1:19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5">
        <f t="shared" si="36"/>
        <v>1.5178947368421052</v>
      </c>
      <c r="G630" t="s">
        <v>19</v>
      </c>
      <c r="H630" s="8">
        <f t="shared" si="37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t="b">
        <v>0</v>
      </c>
      <c r="O630" t="b">
        <v>0</v>
      </c>
      <c r="P630" t="s">
        <v>2009</v>
      </c>
      <c r="Q630" t="s">
        <v>2019</v>
      </c>
      <c r="R630" s="15">
        <f t="shared" si="38"/>
        <v>40455.208333333336</v>
      </c>
      <c r="S630" s="12">
        <f t="shared" si="39"/>
        <v>40458.208333333336</v>
      </c>
    </row>
    <row r="631" spans="1:19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 s="8">
        <f t="shared" si="37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t="b">
        <v>0</v>
      </c>
      <c r="O631" t="b">
        <v>1</v>
      </c>
      <c r="P631" t="s">
        <v>2013</v>
      </c>
      <c r="Q631" t="s">
        <v>2014</v>
      </c>
      <c r="R631" s="15">
        <f t="shared" si="38"/>
        <v>42557.208333333328</v>
      </c>
      <c r="S631" s="12">
        <f t="shared" si="39"/>
        <v>42559.208333333328</v>
      </c>
    </row>
    <row r="632" spans="1:19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5">
        <f t="shared" si="36"/>
        <v>0.62873684210526315</v>
      </c>
      <c r="G632" t="s">
        <v>63</v>
      </c>
      <c r="H632" s="8">
        <f t="shared" si="37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t="b">
        <v>0</v>
      </c>
      <c r="O632" t="b">
        <v>1</v>
      </c>
      <c r="P632" t="s">
        <v>2013</v>
      </c>
      <c r="Q632" t="s">
        <v>2014</v>
      </c>
      <c r="R632" s="15">
        <f t="shared" si="38"/>
        <v>43586.208333333328</v>
      </c>
      <c r="S632" s="12">
        <f t="shared" si="39"/>
        <v>43597.208333333328</v>
      </c>
    </row>
    <row r="633" spans="1:19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5">
        <f t="shared" si="36"/>
        <v>3.1039864864864866</v>
      </c>
      <c r="G633" t="s">
        <v>19</v>
      </c>
      <c r="H633" s="8">
        <f t="shared" si="37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t="b">
        <v>0</v>
      </c>
      <c r="O633" t="b">
        <v>0</v>
      </c>
      <c r="P633" t="s">
        <v>2013</v>
      </c>
      <c r="Q633" t="s">
        <v>2014</v>
      </c>
      <c r="R633" s="15">
        <f t="shared" si="38"/>
        <v>43550.208333333328</v>
      </c>
      <c r="S633" s="12">
        <f t="shared" si="39"/>
        <v>43554.208333333328</v>
      </c>
    </row>
    <row r="634" spans="1:19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5">
        <f t="shared" si="36"/>
        <v>0.42859916782246882</v>
      </c>
      <c r="G634" t="s">
        <v>42</v>
      </c>
      <c r="H634" s="8">
        <f t="shared" si="37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t="b">
        <v>0</v>
      </c>
      <c r="O634" t="b">
        <v>0</v>
      </c>
      <c r="P634" t="s">
        <v>2013</v>
      </c>
      <c r="Q634" t="s">
        <v>2014</v>
      </c>
      <c r="R634" s="15">
        <f t="shared" si="38"/>
        <v>41945.208333333336</v>
      </c>
      <c r="S634" s="12">
        <f t="shared" si="39"/>
        <v>41963.25</v>
      </c>
    </row>
    <row r="635" spans="1:19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 s="8">
        <f t="shared" si="37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t="b">
        <v>0</v>
      </c>
      <c r="O635" t="b">
        <v>0</v>
      </c>
      <c r="P635" t="s">
        <v>2015</v>
      </c>
      <c r="Q635" t="s">
        <v>2023</v>
      </c>
      <c r="R635" s="15">
        <f t="shared" si="38"/>
        <v>42315.25</v>
      </c>
      <c r="S635" s="12">
        <f t="shared" si="39"/>
        <v>42319.25</v>
      </c>
    </row>
    <row r="636" spans="1:19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5">
        <f t="shared" si="36"/>
        <v>0.78531302876480547</v>
      </c>
      <c r="G636" t="s">
        <v>63</v>
      </c>
      <c r="H636" s="8">
        <f t="shared" si="37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t="b">
        <v>0</v>
      </c>
      <c r="O636" t="b">
        <v>0</v>
      </c>
      <c r="P636" t="s">
        <v>2015</v>
      </c>
      <c r="Q636" t="s">
        <v>2034</v>
      </c>
      <c r="R636" s="15">
        <f t="shared" si="38"/>
        <v>42819.208333333328</v>
      </c>
      <c r="S636" s="12">
        <f t="shared" si="39"/>
        <v>42833.208333333328</v>
      </c>
    </row>
    <row r="637" spans="1:19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5">
        <f t="shared" si="36"/>
        <v>1.1409352517985611</v>
      </c>
      <c r="G637" t="s">
        <v>19</v>
      </c>
      <c r="H637" s="8">
        <f t="shared" si="37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t="b">
        <v>0</v>
      </c>
      <c r="O637" t="b">
        <v>0</v>
      </c>
      <c r="P637" t="s">
        <v>2015</v>
      </c>
      <c r="Q637" t="s">
        <v>2034</v>
      </c>
      <c r="R637" s="15">
        <f t="shared" si="38"/>
        <v>41314.25</v>
      </c>
      <c r="S637" s="12">
        <f t="shared" si="39"/>
        <v>41346.208333333336</v>
      </c>
    </row>
    <row r="638" spans="1:19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 s="8">
        <f t="shared" si="37"/>
        <v>48.998079877112133</v>
      </c>
      <c r="I638">
        <v>2604</v>
      </c>
      <c r="J638" t="s">
        <v>32</v>
      </c>
      <c r="K638" t="s">
        <v>33</v>
      </c>
      <c r="L638">
        <v>1326866400</v>
      </c>
      <c r="M638">
        <v>1330754400</v>
      </c>
      <c r="N638" t="b">
        <v>0</v>
      </c>
      <c r="O638" t="b">
        <v>1</v>
      </c>
      <c r="P638" t="s">
        <v>2015</v>
      </c>
      <c r="Q638" t="s">
        <v>2023</v>
      </c>
      <c r="R638" s="15">
        <f t="shared" si="38"/>
        <v>40926.25</v>
      </c>
      <c r="S638" s="12">
        <f t="shared" si="39"/>
        <v>40971.25</v>
      </c>
    </row>
    <row r="639" spans="1:19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 s="8">
        <f t="shared" si="37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t="b">
        <v>0</v>
      </c>
      <c r="O639" t="b">
        <v>0</v>
      </c>
      <c r="P639" t="s">
        <v>2013</v>
      </c>
      <c r="Q639" t="s">
        <v>2014</v>
      </c>
      <c r="R639" s="15">
        <f t="shared" si="38"/>
        <v>42688.25</v>
      </c>
      <c r="S639" s="12">
        <f t="shared" si="39"/>
        <v>42696.25</v>
      </c>
    </row>
    <row r="640" spans="1:19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 s="8">
        <f t="shared" si="37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t="b">
        <v>0</v>
      </c>
      <c r="O640" t="b">
        <v>1</v>
      </c>
      <c r="P640" t="s">
        <v>2013</v>
      </c>
      <c r="Q640" t="s">
        <v>2014</v>
      </c>
      <c r="R640" s="15">
        <f t="shared" si="38"/>
        <v>40386.208333333336</v>
      </c>
      <c r="S640" s="12">
        <f t="shared" si="39"/>
        <v>40398.208333333336</v>
      </c>
    </row>
    <row r="641" spans="1:19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5">
        <f t="shared" si="36"/>
        <v>0.56186046511627907</v>
      </c>
      <c r="G641" t="s">
        <v>42</v>
      </c>
      <c r="H641" s="8">
        <f t="shared" si="37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t="b">
        <v>0</v>
      </c>
      <c r="O641" t="b">
        <v>1</v>
      </c>
      <c r="P641" t="s">
        <v>2015</v>
      </c>
      <c r="Q641" t="s">
        <v>2018</v>
      </c>
      <c r="R641" s="15">
        <f t="shared" si="38"/>
        <v>43309.208333333328</v>
      </c>
      <c r="S641" s="12">
        <f t="shared" si="39"/>
        <v>43309.208333333328</v>
      </c>
    </row>
    <row r="642" spans="1:19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 s="8">
        <f t="shared" si="37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t="b">
        <v>0</v>
      </c>
      <c r="O642" t="b">
        <v>0</v>
      </c>
      <c r="P642" t="s">
        <v>2013</v>
      </c>
      <c r="Q642" t="s">
        <v>2014</v>
      </c>
      <c r="R642" s="15">
        <f t="shared" si="38"/>
        <v>42387.25</v>
      </c>
      <c r="S642" s="12">
        <f t="shared" si="39"/>
        <v>42390.25</v>
      </c>
    </row>
    <row r="643" spans="1:19" ht="31.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19</v>
      </c>
      <c r="H643" s="8">
        <f t="shared" ref="H643:H706" si="41">E643/I643</f>
        <v>58.128865979381445</v>
      </c>
      <c r="I643">
        <v>194</v>
      </c>
      <c r="J643" t="s">
        <v>86</v>
      </c>
      <c r="K643" t="s">
        <v>87</v>
      </c>
      <c r="L643">
        <v>1487570400</v>
      </c>
      <c r="M643">
        <v>1489986000</v>
      </c>
      <c r="N643" t="b">
        <v>0</v>
      </c>
      <c r="O643" t="b">
        <v>0</v>
      </c>
      <c r="P643" t="s">
        <v>2013</v>
      </c>
      <c r="Q643" t="s">
        <v>2014</v>
      </c>
      <c r="R643" s="15">
        <f t="shared" ref="R643:R706" si="42">(((L643/60)/60)/24)+DATE(1970,1,1)</f>
        <v>42786.25</v>
      </c>
      <c r="S643" s="12">
        <f t="shared" ref="S643:S706" si="43">(((M643/60)/60)/24)+DATE(1970,1,1)</f>
        <v>42814.208333333328</v>
      </c>
    </row>
    <row r="644" spans="1:19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5">
        <f t="shared" si="40"/>
        <v>1.4545652173913044</v>
      </c>
      <c r="G644" t="s">
        <v>19</v>
      </c>
      <c r="H644" s="8">
        <f t="shared" si="4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2011</v>
      </c>
      <c r="Q644" t="s">
        <v>2020</v>
      </c>
      <c r="R644" s="15">
        <f t="shared" si="42"/>
        <v>43451.25</v>
      </c>
      <c r="S644" s="12">
        <f t="shared" si="43"/>
        <v>43460.25</v>
      </c>
    </row>
    <row r="645" spans="1:19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5">
        <f t="shared" si="40"/>
        <v>2.2138255033557046</v>
      </c>
      <c r="G645" t="s">
        <v>19</v>
      </c>
      <c r="H645" s="8">
        <f t="shared" si="41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t="b">
        <v>0</v>
      </c>
      <c r="O645" t="b">
        <v>0</v>
      </c>
      <c r="P645" t="s">
        <v>2013</v>
      </c>
      <c r="Q645" t="s">
        <v>2014</v>
      </c>
      <c r="R645" s="15">
        <f t="shared" si="42"/>
        <v>42795.25</v>
      </c>
      <c r="S645" s="12">
        <f t="shared" si="43"/>
        <v>42813.208333333328</v>
      </c>
    </row>
    <row r="646" spans="1:19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 s="8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2013</v>
      </c>
      <c r="Q646" t="s">
        <v>2014</v>
      </c>
      <c r="R646" s="15">
        <f t="shared" si="42"/>
        <v>43452.25</v>
      </c>
      <c r="S646" s="12">
        <f t="shared" si="43"/>
        <v>43468.25</v>
      </c>
    </row>
    <row r="647" spans="1:19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 s="8">
        <f t="shared" si="41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t="b">
        <v>0</v>
      </c>
      <c r="O647" t="b">
        <v>1</v>
      </c>
      <c r="P647" t="s">
        <v>2009</v>
      </c>
      <c r="Q647" t="s">
        <v>2010</v>
      </c>
      <c r="R647" s="15">
        <f t="shared" si="42"/>
        <v>43369.208333333328</v>
      </c>
      <c r="S647" s="12">
        <f t="shared" si="43"/>
        <v>43390.208333333328</v>
      </c>
    </row>
    <row r="648" spans="1:19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 s="8">
        <f t="shared" si="41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t="b">
        <v>0</v>
      </c>
      <c r="O648" t="b">
        <v>0</v>
      </c>
      <c r="P648" t="s">
        <v>2024</v>
      </c>
      <c r="Q648" t="s">
        <v>2025</v>
      </c>
      <c r="R648" s="15">
        <f t="shared" si="42"/>
        <v>41346.208333333336</v>
      </c>
      <c r="S648" s="12">
        <f t="shared" si="43"/>
        <v>41357.208333333336</v>
      </c>
    </row>
    <row r="649" spans="1:19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 s="8">
        <f t="shared" si="41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t="b">
        <v>0</v>
      </c>
      <c r="O649" t="b">
        <v>0</v>
      </c>
      <c r="P649" t="s">
        <v>2021</v>
      </c>
      <c r="Q649" t="s">
        <v>2033</v>
      </c>
      <c r="R649" s="15">
        <f t="shared" si="42"/>
        <v>43199.208333333328</v>
      </c>
      <c r="S649" s="12">
        <f t="shared" si="43"/>
        <v>43223.208333333328</v>
      </c>
    </row>
    <row r="650" spans="1:19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5">
        <f t="shared" si="40"/>
        <v>0.63056795131845844</v>
      </c>
      <c r="G650" t="s">
        <v>63</v>
      </c>
      <c r="H650" s="8">
        <f t="shared" si="41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t="b">
        <v>1</v>
      </c>
      <c r="O650" t="b">
        <v>0</v>
      </c>
      <c r="P650" t="s">
        <v>2007</v>
      </c>
      <c r="Q650" t="s">
        <v>2008</v>
      </c>
      <c r="R650" s="15">
        <f t="shared" si="42"/>
        <v>42922.208333333328</v>
      </c>
      <c r="S650" s="12">
        <f t="shared" si="43"/>
        <v>42940.208333333328</v>
      </c>
    </row>
    <row r="651" spans="1:19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 s="8">
        <f t="shared" si="41"/>
        <v>98.011627906976742</v>
      </c>
      <c r="I651">
        <v>602</v>
      </c>
      <c r="J651" t="s">
        <v>86</v>
      </c>
      <c r="K651" t="s">
        <v>87</v>
      </c>
      <c r="L651">
        <v>1287550800</v>
      </c>
      <c r="M651">
        <v>1288501200</v>
      </c>
      <c r="N651" t="b">
        <v>1</v>
      </c>
      <c r="O651" t="b">
        <v>1</v>
      </c>
      <c r="P651" t="s">
        <v>2013</v>
      </c>
      <c r="Q651" t="s">
        <v>2014</v>
      </c>
      <c r="R651" s="15">
        <f t="shared" si="42"/>
        <v>40471.208333333336</v>
      </c>
      <c r="S651" s="12">
        <f t="shared" si="43"/>
        <v>40482.208333333336</v>
      </c>
    </row>
    <row r="652" spans="1:19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5">
        <f t="shared" si="40"/>
        <v>0.02</v>
      </c>
      <c r="G652" t="s">
        <v>14</v>
      </c>
      <c r="H652" s="8">
        <f t="shared" si="41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t="b">
        <v>0</v>
      </c>
      <c r="O652" t="b">
        <v>0</v>
      </c>
      <c r="P652" t="s">
        <v>2009</v>
      </c>
      <c r="Q652" t="s">
        <v>2032</v>
      </c>
      <c r="R652" s="15">
        <f t="shared" si="42"/>
        <v>41828.208333333336</v>
      </c>
      <c r="S652" s="12">
        <f t="shared" si="43"/>
        <v>41855.208333333336</v>
      </c>
    </row>
    <row r="653" spans="1:19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 s="8">
        <f t="shared" si="41"/>
        <v>44.994570837642193</v>
      </c>
      <c r="I653">
        <v>3868</v>
      </c>
      <c r="J653" t="s">
        <v>94</v>
      </c>
      <c r="K653" t="s">
        <v>95</v>
      </c>
      <c r="L653">
        <v>1393048800</v>
      </c>
      <c r="M653">
        <v>1394344800</v>
      </c>
      <c r="N653" t="b">
        <v>0</v>
      </c>
      <c r="O653" t="b">
        <v>0</v>
      </c>
      <c r="P653" t="s">
        <v>2015</v>
      </c>
      <c r="Q653" t="s">
        <v>2026</v>
      </c>
      <c r="R653" s="15">
        <f t="shared" si="42"/>
        <v>41692.25</v>
      </c>
      <c r="S653" s="12">
        <f t="shared" si="43"/>
        <v>41707.25</v>
      </c>
    </row>
    <row r="654" spans="1:19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5">
        <f t="shared" si="40"/>
        <v>1.2684</v>
      </c>
      <c r="G654" t="s">
        <v>19</v>
      </c>
      <c r="H654" s="8">
        <f t="shared" si="41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t="b">
        <v>0</v>
      </c>
      <c r="O654" t="b">
        <v>0</v>
      </c>
      <c r="P654" t="s">
        <v>2011</v>
      </c>
      <c r="Q654" t="s">
        <v>2012</v>
      </c>
      <c r="R654" s="15">
        <f t="shared" si="42"/>
        <v>42587.208333333328</v>
      </c>
      <c r="S654" s="12">
        <f t="shared" si="43"/>
        <v>42630.208333333328</v>
      </c>
    </row>
    <row r="655" spans="1:19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5">
        <f t="shared" si="40"/>
        <v>23.388333333333332</v>
      </c>
      <c r="G655" t="s">
        <v>19</v>
      </c>
      <c r="H655" s="8">
        <f t="shared" si="41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t="b">
        <v>0</v>
      </c>
      <c r="O655" t="b">
        <v>0</v>
      </c>
      <c r="P655" t="s">
        <v>2011</v>
      </c>
      <c r="Q655" t="s">
        <v>2012</v>
      </c>
      <c r="R655" s="15">
        <f t="shared" si="42"/>
        <v>42468.208333333328</v>
      </c>
      <c r="S655" s="12">
        <f t="shared" si="43"/>
        <v>42470.208333333328</v>
      </c>
    </row>
    <row r="656" spans="1:19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5">
        <f t="shared" si="40"/>
        <v>5.0838857142857146</v>
      </c>
      <c r="G656" t="s">
        <v>19</v>
      </c>
      <c r="H656" s="8">
        <f t="shared" si="41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t="b">
        <v>0</v>
      </c>
      <c r="O656" t="b">
        <v>0</v>
      </c>
      <c r="P656" t="s">
        <v>2009</v>
      </c>
      <c r="Q656" t="s">
        <v>2031</v>
      </c>
      <c r="R656" s="15">
        <f t="shared" si="42"/>
        <v>42240.208333333328</v>
      </c>
      <c r="S656" s="12">
        <f t="shared" si="43"/>
        <v>42245.208333333328</v>
      </c>
    </row>
    <row r="657" spans="1:19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5">
        <f t="shared" si="40"/>
        <v>1.9147826086956521</v>
      </c>
      <c r="G657" t="s">
        <v>19</v>
      </c>
      <c r="H657" s="8">
        <f t="shared" si="41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t="b">
        <v>1</v>
      </c>
      <c r="O657" t="b">
        <v>0</v>
      </c>
      <c r="P657" t="s">
        <v>2028</v>
      </c>
      <c r="Q657" t="s">
        <v>2029</v>
      </c>
      <c r="R657" s="15">
        <f t="shared" si="42"/>
        <v>42796.25</v>
      </c>
      <c r="S657" s="12">
        <f t="shared" si="43"/>
        <v>42809.208333333328</v>
      </c>
    </row>
    <row r="658" spans="1:19" ht="31.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 s="8">
        <f t="shared" si="41"/>
        <v>98.966269841269835</v>
      </c>
      <c r="I658">
        <v>504</v>
      </c>
      <c r="J658" t="s">
        <v>24</v>
      </c>
      <c r="K658" t="s">
        <v>25</v>
      </c>
      <c r="L658">
        <v>1514440800</v>
      </c>
      <c r="M658">
        <v>1514872800</v>
      </c>
      <c r="N658" t="b">
        <v>0</v>
      </c>
      <c r="O658" t="b">
        <v>0</v>
      </c>
      <c r="P658" t="s">
        <v>2007</v>
      </c>
      <c r="Q658" t="s">
        <v>2008</v>
      </c>
      <c r="R658" s="15">
        <f t="shared" si="42"/>
        <v>43097.25</v>
      </c>
      <c r="S658" s="12">
        <f t="shared" si="43"/>
        <v>43102.25</v>
      </c>
    </row>
    <row r="659" spans="1:19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 s="8">
        <f t="shared" si="41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t="b">
        <v>0</v>
      </c>
      <c r="O659" t="b">
        <v>0</v>
      </c>
      <c r="P659" t="s">
        <v>2015</v>
      </c>
      <c r="Q659" t="s">
        <v>2037</v>
      </c>
      <c r="R659" s="15">
        <f t="shared" si="42"/>
        <v>43096.25</v>
      </c>
      <c r="S659" s="12">
        <f t="shared" si="43"/>
        <v>43112.25</v>
      </c>
    </row>
    <row r="660" spans="1:19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5">
        <f t="shared" si="40"/>
        <v>0.60064638783269964</v>
      </c>
      <c r="G660" t="s">
        <v>63</v>
      </c>
      <c r="H660" s="8">
        <f t="shared" si="41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t="b">
        <v>0</v>
      </c>
      <c r="O660" t="b">
        <v>0</v>
      </c>
      <c r="P660" t="s">
        <v>2009</v>
      </c>
      <c r="Q660" t="s">
        <v>2010</v>
      </c>
      <c r="R660" s="15">
        <f t="shared" si="42"/>
        <v>42246.208333333328</v>
      </c>
      <c r="S660" s="12">
        <f t="shared" si="43"/>
        <v>42269.208333333328</v>
      </c>
    </row>
    <row r="661" spans="1:19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 s="8">
        <f t="shared" si="41"/>
        <v>76.013333333333335</v>
      </c>
      <c r="I661">
        <v>750</v>
      </c>
      <c r="J661" t="s">
        <v>36</v>
      </c>
      <c r="K661" t="s">
        <v>37</v>
      </c>
      <c r="L661">
        <v>1296108000</v>
      </c>
      <c r="M661">
        <v>1296194400</v>
      </c>
      <c r="N661" t="b">
        <v>0</v>
      </c>
      <c r="O661" t="b">
        <v>0</v>
      </c>
      <c r="P661" t="s">
        <v>2015</v>
      </c>
      <c r="Q661" t="s">
        <v>2016</v>
      </c>
      <c r="R661" s="15">
        <f t="shared" si="42"/>
        <v>40570.25</v>
      </c>
      <c r="S661" s="12">
        <f t="shared" si="43"/>
        <v>40571.25</v>
      </c>
    </row>
    <row r="662" spans="1:19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 s="8">
        <f t="shared" si="41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t="b">
        <v>1</v>
      </c>
      <c r="O662" t="b">
        <v>0</v>
      </c>
      <c r="P662" t="s">
        <v>2013</v>
      </c>
      <c r="Q662" t="s">
        <v>2014</v>
      </c>
      <c r="R662" s="15">
        <f t="shared" si="42"/>
        <v>42237.208333333328</v>
      </c>
      <c r="S662" s="12">
        <f t="shared" si="43"/>
        <v>42246.208333333328</v>
      </c>
    </row>
    <row r="663" spans="1:19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 s="8">
        <f t="shared" si="41"/>
        <v>76.957446808510639</v>
      </c>
      <c r="I663">
        <v>752</v>
      </c>
      <c r="J663" t="s">
        <v>32</v>
      </c>
      <c r="K663" t="s">
        <v>33</v>
      </c>
      <c r="L663">
        <v>1332910800</v>
      </c>
      <c r="M663">
        <v>1335502800</v>
      </c>
      <c r="N663" t="b">
        <v>0</v>
      </c>
      <c r="O663" t="b">
        <v>0</v>
      </c>
      <c r="P663" t="s">
        <v>2009</v>
      </c>
      <c r="Q663" t="s">
        <v>2032</v>
      </c>
      <c r="R663" s="15">
        <f t="shared" si="42"/>
        <v>40996.208333333336</v>
      </c>
      <c r="S663" s="12">
        <f t="shared" si="43"/>
        <v>41026.208333333336</v>
      </c>
    </row>
    <row r="664" spans="1:19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 s="8">
        <f t="shared" si="41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t="b">
        <v>0</v>
      </c>
      <c r="O664" t="b">
        <v>0</v>
      </c>
      <c r="P664" t="s">
        <v>2013</v>
      </c>
      <c r="Q664" t="s">
        <v>2014</v>
      </c>
      <c r="R664" s="15">
        <f t="shared" si="42"/>
        <v>43443.25</v>
      </c>
      <c r="S664" s="12">
        <f t="shared" si="43"/>
        <v>43447.25</v>
      </c>
    </row>
    <row r="665" spans="1:19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 s="8">
        <f t="shared" si="41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t="b">
        <v>0</v>
      </c>
      <c r="O665" t="b">
        <v>0</v>
      </c>
      <c r="P665" t="s">
        <v>2013</v>
      </c>
      <c r="Q665" t="s">
        <v>2014</v>
      </c>
      <c r="R665" s="15">
        <f t="shared" si="42"/>
        <v>40458.208333333336</v>
      </c>
      <c r="S665" s="12">
        <f t="shared" si="43"/>
        <v>40481.208333333336</v>
      </c>
    </row>
    <row r="666" spans="1:19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 s="8">
        <f t="shared" si="41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t="b">
        <v>0</v>
      </c>
      <c r="O666" t="b">
        <v>0</v>
      </c>
      <c r="P666" t="s">
        <v>2009</v>
      </c>
      <c r="Q666" t="s">
        <v>2032</v>
      </c>
      <c r="R666" s="15">
        <f t="shared" si="42"/>
        <v>40959.25</v>
      </c>
      <c r="S666" s="12">
        <f t="shared" si="43"/>
        <v>40969.25</v>
      </c>
    </row>
    <row r="667" spans="1:19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5">
        <f t="shared" si="40"/>
        <v>2.3958823529411766</v>
      </c>
      <c r="G667" t="s">
        <v>19</v>
      </c>
      <c r="H667" s="8">
        <f t="shared" si="41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t="b">
        <v>0</v>
      </c>
      <c r="O667" t="b">
        <v>1</v>
      </c>
      <c r="P667" t="s">
        <v>2015</v>
      </c>
      <c r="Q667" t="s">
        <v>2016</v>
      </c>
      <c r="R667" s="15">
        <f t="shared" si="42"/>
        <v>40733.208333333336</v>
      </c>
      <c r="S667" s="12">
        <f t="shared" si="43"/>
        <v>40747.208333333336</v>
      </c>
    </row>
    <row r="668" spans="1:19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5">
        <f t="shared" si="40"/>
        <v>0.64032258064516134</v>
      </c>
      <c r="G668" t="s">
        <v>63</v>
      </c>
      <c r="H668" s="8">
        <f t="shared" si="41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t="b">
        <v>0</v>
      </c>
      <c r="O668" t="b">
        <v>1</v>
      </c>
      <c r="P668" t="s">
        <v>2013</v>
      </c>
      <c r="Q668" t="s">
        <v>2014</v>
      </c>
      <c r="R668" s="15">
        <f t="shared" si="42"/>
        <v>41516.208333333336</v>
      </c>
      <c r="S668" s="12">
        <f t="shared" si="43"/>
        <v>41522.208333333336</v>
      </c>
    </row>
    <row r="669" spans="1:19" ht="31.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5">
        <f t="shared" si="40"/>
        <v>1.7615942028985507</v>
      </c>
      <c r="G669" t="s">
        <v>19</v>
      </c>
      <c r="H669" s="8">
        <f t="shared" si="41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t="b">
        <v>0</v>
      </c>
      <c r="O669" t="b">
        <v>0</v>
      </c>
      <c r="P669" t="s">
        <v>2038</v>
      </c>
      <c r="Q669" t="s">
        <v>2039</v>
      </c>
      <c r="R669" s="15">
        <f t="shared" si="42"/>
        <v>41892.208333333336</v>
      </c>
      <c r="S669" s="12">
        <f t="shared" si="43"/>
        <v>41901.208333333336</v>
      </c>
    </row>
    <row r="670" spans="1:19" ht="31.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 s="8">
        <f t="shared" si="41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t="b">
        <v>0</v>
      </c>
      <c r="O670" t="b">
        <v>0</v>
      </c>
      <c r="P670" t="s">
        <v>2013</v>
      </c>
      <c r="Q670" t="s">
        <v>2014</v>
      </c>
      <c r="R670" s="15">
        <f t="shared" si="42"/>
        <v>41122.208333333336</v>
      </c>
      <c r="S670" s="12">
        <f t="shared" si="43"/>
        <v>41134.208333333336</v>
      </c>
    </row>
    <row r="671" spans="1:19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5">
        <f t="shared" si="40"/>
        <v>3.5864754098360656</v>
      </c>
      <c r="G671" t="s">
        <v>19</v>
      </c>
      <c r="H671" s="8">
        <f t="shared" si="41"/>
        <v>107.97038864898211</v>
      </c>
      <c r="I671">
        <v>1621</v>
      </c>
      <c r="J671" t="s">
        <v>94</v>
      </c>
      <c r="K671" t="s">
        <v>95</v>
      </c>
      <c r="L671">
        <v>1498453200</v>
      </c>
      <c r="M671">
        <v>1499230800</v>
      </c>
      <c r="N671" t="b">
        <v>0</v>
      </c>
      <c r="O671" t="b">
        <v>0</v>
      </c>
      <c r="P671" t="s">
        <v>2013</v>
      </c>
      <c r="Q671" t="s">
        <v>2014</v>
      </c>
      <c r="R671" s="15">
        <f t="shared" si="42"/>
        <v>42912.208333333328</v>
      </c>
      <c r="S671" s="12">
        <f t="shared" si="43"/>
        <v>42921.208333333328</v>
      </c>
    </row>
    <row r="672" spans="1:19" ht="31.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5">
        <f t="shared" si="40"/>
        <v>4.6885802469135802</v>
      </c>
      <c r="G672" t="s">
        <v>19</v>
      </c>
      <c r="H672" s="8">
        <f t="shared" si="41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t="b">
        <v>0</v>
      </c>
      <c r="O672" t="b">
        <v>0</v>
      </c>
      <c r="P672" t="s">
        <v>2009</v>
      </c>
      <c r="Q672" t="s">
        <v>2019</v>
      </c>
      <c r="R672" s="15">
        <f t="shared" si="42"/>
        <v>42425.25</v>
      </c>
      <c r="S672" s="12">
        <f t="shared" si="43"/>
        <v>42437.25</v>
      </c>
    </row>
    <row r="673" spans="1:19" ht="31.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5">
        <f t="shared" si="40"/>
        <v>1.220563524590164</v>
      </c>
      <c r="G673" t="s">
        <v>19</v>
      </c>
      <c r="H673" s="8">
        <f t="shared" si="41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t="b">
        <v>0</v>
      </c>
      <c r="O673" t="b">
        <v>1</v>
      </c>
      <c r="P673" t="s">
        <v>2013</v>
      </c>
      <c r="Q673" t="s">
        <v>2014</v>
      </c>
      <c r="R673" s="15">
        <f t="shared" si="42"/>
        <v>40390.208333333336</v>
      </c>
      <c r="S673" s="12">
        <f t="shared" si="43"/>
        <v>40394.208333333336</v>
      </c>
    </row>
    <row r="674" spans="1:19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 s="8">
        <f t="shared" si="41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>
        <v>1522472400</v>
      </c>
      <c r="N674" t="b">
        <v>0</v>
      </c>
      <c r="O674" t="b">
        <v>0</v>
      </c>
      <c r="P674" t="s">
        <v>2013</v>
      </c>
      <c r="Q674" t="s">
        <v>2014</v>
      </c>
      <c r="R674" s="15">
        <f t="shared" si="42"/>
        <v>43180.208333333328</v>
      </c>
      <c r="S674" s="12">
        <f t="shared" si="43"/>
        <v>43190.208333333328</v>
      </c>
    </row>
    <row r="675" spans="1:19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 s="8">
        <f t="shared" si="41"/>
        <v>42.155172413793103</v>
      </c>
      <c r="I675">
        <v>58</v>
      </c>
      <c r="J675" t="s">
        <v>94</v>
      </c>
      <c r="K675" t="s">
        <v>95</v>
      </c>
      <c r="L675">
        <v>1460696400</v>
      </c>
      <c r="M675">
        <v>1462510800</v>
      </c>
      <c r="N675" t="b">
        <v>0</v>
      </c>
      <c r="O675" t="b">
        <v>0</v>
      </c>
      <c r="P675" t="s">
        <v>2009</v>
      </c>
      <c r="Q675" t="s">
        <v>2019</v>
      </c>
      <c r="R675" s="15">
        <f t="shared" si="42"/>
        <v>42475.208333333328</v>
      </c>
      <c r="S675" s="12">
        <f t="shared" si="43"/>
        <v>42496.208333333328</v>
      </c>
    </row>
    <row r="676" spans="1:19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5">
        <f t="shared" si="40"/>
        <v>0.33538371411833628</v>
      </c>
      <c r="G676" t="s">
        <v>63</v>
      </c>
      <c r="H676" s="8">
        <f t="shared" si="41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t="b">
        <v>0</v>
      </c>
      <c r="O676" t="b">
        <v>0</v>
      </c>
      <c r="P676" t="s">
        <v>2028</v>
      </c>
      <c r="Q676" t="s">
        <v>2029</v>
      </c>
      <c r="R676" s="15">
        <f t="shared" si="42"/>
        <v>40774.208333333336</v>
      </c>
      <c r="S676" s="12">
        <f t="shared" si="43"/>
        <v>40821.208333333336</v>
      </c>
    </row>
    <row r="677" spans="1:19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5">
        <f t="shared" si="40"/>
        <v>1.2297938144329896</v>
      </c>
      <c r="G677" t="s">
        <v>19</v>
      </c>
      <c r="H677" s="8">
        <f t="shared" si="41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t="b">
        <v>0</v>
      </c>
      <c r="O677" t="b">
        <v>0</v>
      </c>
      <c r="P677" t="s">
        <v>2038</v>
      </c>
      <c r="Q677" t="s">
        <v>2039</v>
      </c>
      <c r="R677" s="15">
        <f t="shared" si="42"/>
        <v>43719.208333333328</v>
      </c>
      <c r="S677" s="12">
        <f t="shared" si="43"/>
        <v>43726.208333333328</v>
      </c>
    </row>
    <row r="678" spans="1:19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5">
        <f t="shared" si="40"/>
        <v>1.8974959871589085</v>
      </c>
      <c r="G678" t="s">
        <v>19</v>
      </c>
      <c r="H678" s="8">
        <f t="shared" si="41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t="b">
        <v>0</v>
      </c>
      <c r="O678" t="b">
        <v>0</v>
      </c>
      <c r="P678" t="s">
        <v>2028</v>
      </c>
      <c r="Q678" t="s">
        <v>2029</v>
      </c>
      <c r="R678" s="15">
        <f t="shared" si="42"/>
        <v>41178.208333333336</v>
      </c>
      <c r="S678" s="12">
        <f t="shared" si="43"/>
        <v>41187.208333333336</v>
      </c>
    </row>
    <row r="679" spans="1:19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 s="8">
        <f t="shared" si="41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t="b">
        <v>0</v>
      </c>
      <c r="O679" t="b">
        <v>0</v>
      </c>
      <c r="P679" t="s">
        <v>2021</v>
      </c>
      <c r="Q679" t="s">
        <v>2027</v>
      </c>
      <c r="R679" s="15">
        <f t="shared" si="42"/>
        <v>42561.208333333328</v>
      </c>
      <c r="S679" s="12">
        <f t="shared" si="43"/>
        <v>42611.208333333328</v>
      </c>
    </row>
    <row r="680" spans="1:19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5">
        <f t="shared" si="40"/>
        <v>0.17968844221105529</v>
      </c>
      <c r="G680" t="s">
        <v>63</v>
      </c>
      <c r="H680" s="8">
        <f t="shared" si="41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t="b">
        <v>0</v>
      </c>
      <c r="O680" t="b">
        <v>0</v>
      </c>
      <c r="P680" t="s">
        <v>2015</v>
      </c>
      <c r="Q680" t="s">
        <v>2018</v>
      </c>
      <c r="R680" s="15">
        <f t="shared" si="42"/>
        <v>43484.25</v>
      </c>
      <c r="S680" s="12">
        <f t="shared" si="43"/>
        <v>43486.25</v>
      </c>
    </row>
    <row r="681" spans="1:19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5">
        <f t="shared" si="40"/>
        <v>10.365</v>
      </c>
      <c r="G681" t="s">
        <v>19</v>
      </c>
      <c r="H681" s="8">
        <f t="shared" si="41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t="b">
        <v>0</v>
      </c>
      <c r="O681" t="b">
        <v>1</v>
      </c>
      <c r="P681" t="s">
        <v>2007</v>
      </c>
      <c r="Q681" t="s">
        <v>2008</v>
      </c>
      <c r="R681" s="15">
        <f t="shared" si="42"/>
        <v>43756.208333333328</v>
      </c>
      <c r="S681" s="12">
        <f t="shared" si="43"/>
        <v>43761.208333333328</v>
      </c>
    </row>
    <row r="682" spans="1:19" ht="31.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 s="8">
        <f t="shared" si="41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t="b">
        <v>0</v>
      </c>
      <c r="O682" t="b">
        <v>1</v>
      </c>
      <c r="P682" t="s">
        <v>2024</v>
      </c>
      <c r="Q682" t="s">
        <v>2035</v>
      </c>
      <c r="R682" s="15">
        <f t="shared" si="42"/>
        <v>43813.25</v>
      </c>
      <c r="S682" s="12">
        <f t="shared" si="43"/>
        <v>43815.25</v>
      </c>
    </row>
    <row r="683" spans="1:19" ht="31.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 s="8">
        <f t="shared" si="41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t="b">
        <v>0</v>
      </c>
      <c r="O683" t="b">
        <v>0</v>
      </c>
      <c r="P683" t="s">
        <v>2013</v>
      </c>
      <c r="Q683" t="s">
        <v>2014</v>
      </c>
      <c r="R683" s="15">
        <f t="shared" si="42"/>
        <v>40898.25</v>
      </c>
      <c r="S683" s="12">
        <f t="shared" si="43"/>
        <v>40904.25</v>
      </c>
    </row>
    <row r="684" spans="1:19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5">
        <f t="shared" si="40"/>
        <v>1.5016666666666667</v>
      </c>
      <c r="G684" t="s">
        <v>19</v>
      </c>
      <c r="H684" s="8">
        <f t="shared" si="41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t="b">
        <v>0</v>
      </c>
      <c r="O684" t="b">
        <v>0</v>
      </c>
      <c r="P684" t="s">
        <v>2013</v>
      </c>
      <c r="Q684" t="s">
        <v>2014</v>
      </c>
      <c r="R684" s="15">
        <f t="shared" si="42"/>
        <v>41619.25</v>
      </c>
      <c r="S684" s="12">
        <f t="shared" si="43"/>
        <v>41628.25</v>
      </c>
    </row>
    <row r="685" spans="1:19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5">
        <f t="shared" si="40"/>
        <v>3.5843478260869563</v>
      </c>
      <c r="G685" t="s">
        <v>19</v>
      </c>
      <c r="H685" s="8">
        <f t="shared" si="41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t="b">
        <v>0</v>
      </c>
      <c r="O685" t="b">
        <v>0</v>
      </c>
      <c r="P685" t="s">
        <v>2013</v>
      </c>
      <c r="Q685" t="s">
        <v>2014</v>
      </c>
      <c r="R685" s="15">
        <f t="shared" si="42"/>
        <v>43359.208333333328</v>
      </c>
      <c r="S685" s="12">
        <f t="shared" si="43"/>
        <v>43361.208333333328</v>
      </c>
    </row>
    <row r="686" spans="1:19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5">
        <f t="shared" si="40"/>
        <v>5.4285714285714288</v>
      </c>
      <c r="G686" t="s">
        <v>19</v>
      </c>
      <c r="H686" s="8">
        <f t="shared" si="4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2021</v>
      </c>
      <c r="Q686" t="s">
        <v>2022</v>
      </c>
      <c r="R686" s="15">
        <f t="shared" si="42"/>
        <v>40358.208333333336</v>
      </c>
      <c r="S686" s="12">
        <f t="shared" si="43"/>
        <v>40378.208333333336</v>
      </c>
    </row>
    <row r="687" spans="1:19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 s="8">
        <f t="shared" si="4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2013</v>
      </c>
      <c r="Q687" t="s">
        <v>2014</v>
      </c>
      <c r="R687" s="15">
        <f t="shared" si="42"/>
        <v>42239.208333333328</v>
      </c>
      <c r="S687" s="12">
        <f t="shared" si="43"/>
        <v>42263.208333333328</v>
      </c>
    </row>
    <row r="688" spans="1:19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5">
        <f t="shared" si="40"/>
        <v>1.9174666666666667</v>
      </c>
      <c r="G688" t="s">
        <v>19</v>
      </c>
      <c r="H688" s="8">
        <f t="shared" si="41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t="b">
        <v>0</v>
      </c>
      <c r="O688" t="b">
        <v>0</v>
      </c>
      <c r="P688" t="s">
        <v>2011</v>
      </c>
      <c r="Q688" t="s">
        <v>2020</v>
      </c>
      <c r="R688" s="15">
        <f t="shared" si="42"/>
        <v>43186.208333333328</v>
      </c>
      <c r="S688" s="12">
        <f t="shared" si="43"/>
        <v>43197.208333333328</v>
      </c>
    </row>
    <row r="689" spans="1:19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5">
        <f t="shared" si="40"/>
        <v>9.32</v>
      </c>
      <c r="G689" t="s">
        <v>19</v>
      </c>
      <c r="H689" s="8">
        <f t="shared" si="41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t="b">
        <v>0</v>
      </c>
      <c r="O689" t="b">
        <v>0</v>
      </c>
      <c r="P689" t="s">
        <v>2013</v>
      </c>
      <c r="Q689" t="s">
        <v>2014</v>
      </c>
      <c r="R689" s="15">
        <f t="shared" si="42"/>
        <v>42806.25</v>
      </c>
      <c r="S689" s="12">
        <f t="shared" si="43"/>
        <v>42809.208333333328</v>
      </c>
    </row>
    <row r="690" spans="1:19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5">
        <f t="shared" si="40"/>
        <v>4.2927586206896553</v>
      </c>
      <c r="G690" t="s">
        <v>19</v>
      </c>
      <c r="H690" s="8">
        <f t="shared" si="41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t="b">
        <v>0</v>
      </c>
      <c r="O690" t="b">
        <v>1</v>
      </c>
      <c r="P690" t="s">
        <v>2015</v>
      </c>
      <c r="Q690" t="s">
        <v>2034</v>
      </c>
      <c r="R690" s="15">
        <f t="shared" si="42"/>
        <v>43475.25</v>
      </c>
      <c r="S690" s="12">
        <f t="shared" si="43"/>
        <v>43491.25</v>
      </c>
    </row>
    <row r="691" spans="1:19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5">
        <f t="shared" si="40"/>
        <v>1.0065753424657535</v>
      </c>
      <c r="G691" t="s">
        <v>19</v>
      </c>
      <c r="H691" s="8">
        <f t="shared" si="41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t="b">
        <v>0</v>
      </c>
      <c r="O691" t="b">
        <v>0</v>
      </c>
      <c r="P691" t="s">
        <v>2011</v>
      </c>
      <c r="Q691" t="s">
        <v>2012</v>
      </c>
      <c r="R691" s="15">
        <f t="shared" si="42"/>
        <v>41576.208333333336</v>
      </c>
      <c r="S691" s="12">
        <f t="shared" si="43"/>
        <v>41588.25</v>
      </c>
    </row>
    <row r="692" spans="1:19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5">
        <f t="shared" si="40"/>
        <v>2.266111111111111</v>
      </c>
      <c r="G692" t="s">
        <v>19</v>
      </c>
      <c r="H692" s="8">
        <f t="shared" si="41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t="b">
        <v>0</v>
      </c>
      <c r="O692" t="b">
        <v>1</v>
      </c>
      <c r="P692" t="s">
        <v>2015</v>
      </c>
      <c r="Q692" t="s">
        <v>2016</v>
      </c>
      <c r="R692" s="15">
        <f t="shared" si="42"/>
        <v>40874.25</v>
      </c>
      <c r="S692" s="12">
        <f t="shared" si="43"/>
        <v>40880.25</v>
      </c>
    </row>
    <row r="693" spans="1:19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5">
        <f t="shared" si="40"/>
        <v>1.4238</v>
      </c>
      <c r="G693" t="s">
        <v>19</v>
      </c>
      <c r="H693" s="8">
        <f t="shared" si="41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t="b">
        <v>1</v>
      </c>
      <c r="O693" t="b">
        <v>1</v>
      </c>
      <c r="P693" t="s">
        <v>2015</v>
      </c>
      <c r="Q693" t="s">
        <v>2016</v>
      </c>
      <c r="R693" s="15">
        <f t="shared" si="42"/>
        <v>41185.208333333336</v>
      </c>
      <c r="S693" s="12">
        <f t="shared" si="43"/>
        <v>41202.208333333336</v>
      </c>
    </row>
    <row r="694" spans="1:19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 s="8">
        <f t="shared" si="41"/>
        <v>70.623376623376629</v>
      </c>
      <c r="I694">
        <v>77</v>
      </c>
      <c r="J694" t="s">
        <v>36</v>
      </c>
      <c r="K694" t="s">
        <v>37</v>
      </c>
      <c r="L694">
        <v>1562648400</v>
      </c>
      <c r="M694">
        <v>1564203600</v>
      </c>
      <c r="N694" t="b">
        <v>0</v>
      </c>
      <c r="O694" t="b">
        <v>0</v>
      </c>
      <c r="P694" t="s">
        <v>2009</v>
      </c>
      <c r="Q694" t="s">
        <v>2010</v>
      </c>
      <c r="R694" s="15">
        <f t="shared" si="42"/>
        <v>43655.208333333328</v>
      </c>
      <c r="S694" s="12">
        <f t="shared" si="43"/>
        <v>43673.208333333328</v>
      </c>
    </row>
    <row r="695" spans="1:19" ht="31.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 s="8">
        <f t="shared" si="41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t="b">
        <v>0</v>
      </c>
      <c r="O695" t="b">
        <v>0</v>
      </c>
      <c r="P695" t="s">
        <v>2013</v>
      </c>
      <c r="Q695" t="s">
        <v>2014</v>
      </c>
      <c r="R695" s="15">
        <f t="shared" si="42"/>
        <v>43025.208333333328</v>
      </c>
      <c r="S695" s="12">
        <f t="shared" si="43"/>
        <v>43042.208333333328</v>
      </c>
    </row>
    <row r="696" spans="1:19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 s="8">
        <f t="shared" si="41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t="b">
        <v>0</v>
      </c>
      <c r="O696" t="b">
        <v>0</v>
      </c>
      <c r="P696" t="s">
        <v>2013</v>
      </c>
      <c r="Q696" t="s">
        <v>2014</v>
      </c>
      <c r="R696" s="15">
        <f t="shared" si="42"/>
        <v>43066.25</v>
      </c>
      <c r="S696" s="12">
        <f t="shared" si="43"/>
        <v>43103.25</v>
      </c>
    </row>
    <row r="697" spans="1:19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5">
        <f t="shared" si="40"/>
        <v>1.3393478260869565</v>
      </c>
      <c r="G697" t="s">
        <v>19</v>
      </c>
      <c r="H697" s="8">
        <f t="shared" si="41"/>
        <v>62.867346938775512</v>
      </c>
      <c r="I697">
        <v>196</v>
      </c>
      <c r="J697" t="s">
        <v>94</v>
      </c>
      <c r="K697" t="s">
        <v>95</v>
      </c>
      <c r="L697">
        <v>1447480800</v>
      </c>
      <c r="M697">
        <v>1448863200</v>
      </c>
      <c r="N697" t="b">
        <v>1</v>
      </c>
      <c r="O697" t="b">
        <v>0</v>
      </c>
      <c r="P697" t="s">
        <v>2009</v>
      </c>
      <c r="Q697" t="s">
        <v>2010</v>
      </c>
      <c r="R697" s="15">
        <f t="shared" si="42"/>
        <v>42322.25</v>
      </c>
      <c r="S697" s="12">
        <f t="shared" si="43"/>
        <v>42338.25</v>
      </c>
    </row>
    <row r="698" spans="1:19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 s="8">
        <f t="shared" si="41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t="b">
        <v>0</v>
      </c>
      <c r="O698" t="b">
        <v>1</v>
      </c>
      <c r="P698" t="s">
        <v>2013</v>
      </c>
      <c r="Q698" t="s">
        <v>2014</v>
      </c>
      <c r="R698" s="15">
        <f t="shared" si="42"/>
        <v>42114.208333333328</v>
      </c>
      <c r="S698" s="12">
        <f t="shared" si="43"/>
        <v>42115.208333333328</v>
      </c>
    </row>
    <row r="699" spans="1:19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5">
        <f t="shared" si="40"/>
        <v>1.5280062063615205</v>
      </c>
      <c r="G699" t="s">
        <v>19</v>
      </c>
      <c r="H699" s="8">
        <f t="shared" si="41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t="b">
        <v>0</v>
      </c>
      <c r="O699" t="b">
        <v>0</v>
      </c>
      <c r="P699" t="s">
        <v>2009</v>
      </c>
      <c r="Q699" t="s">
        <v>2017</v>
      </c>
      <c r="R699" s="15">
        <f t="shared" si="42"/>
        <v>43190.208333333328</v>
      </c>
      <c r="S699" s="12">
        <f t="shared" si="43"/>
        <v>43192.208333333328</v>
      </c>
    </row>
    <row r="700" spans="1:19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5">
        <f t="shared" si="40"/>
        <v>4.466912114014252</v>
      </c>
      <c r="G700" t="s">
        <v>19</v>
      </c>
      <c r="H700" s="8">
        <f t="shared" si="4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2011</v>
      </c>
      <c r="Q700" t="s">
        <v>2020</v>
      </c>
      <c r="R700" s="15">
        <f t="shared" si="42"/>
        <v>40871.25</v>
      </c>
      <c r="S700" s="12">
        <f t="shared" si="43"/>
        <v>40885.25</v>
      </c>
    </row>
    <row r="701" spans="1:19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 s="8">
        <f t="shared" si="41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t="b">
        <v>0</v>
      </c>
      <c r="O701" t="b">
        <v>0</v>
      </c>
      <c r="P701" t="s">
        <v>2015</v>
      </c>
      <c r="Q701" t="s">
        <v>2018</v>
      </c>
      <c r="R701" s="15">
        <f t="shared" si="42"/>
        <v>43641.208333333328</v>
      </c>
      <c r="S701" s="12">
        <f t="shared" si="43"/>
        <v>43642.208333333328</v>
      </c>
    </row>
    <row r="702" spans="1:19" ht="31.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5">
        <f t="shared" si="40"/>
        <v>0.03</v>
      </c>
      <c r="G702" t="s">
        <v>14</v>
      </c>
      <c r="H702" s="8">
        <f t="shared" si="41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t="b">
        <v>0</v>
      </c>
      <c r="O702" t="b">
        <v>0</v>
      </c>
      <c r="P702" t="s">
        <v>2011</v>
      </c>
      <c r="Q702" t="s">
        <v>2020</v>
      </c>
      <c r="R702" s="15">
        <f t="shared" si="42"/>
        <v>40203.25</v>
      </c>
      <c r="S702" s="12">
        <f t="shared" si="43"/>
        <v>40218.25</v>
      </c>
    </row>
    <row r="703" spans="1:19" ht="31.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5">
        <f t="shared" si="40"/>
        <v>1.7502692307692307</v>
      </c>
      <c r="G703" t="s">
        <v>19</v>
      </c>
      <c r="H703" s="8">
        <f t="shared" si="41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t="b">
        <v>1</v>
      </c>
      <c r="O703" t="b">
        <v>0</v>
      </c>
      <c r="P703" t="s">
        <v>2013</v>
      </c>
      <c r="Q703" t="s">
        <v>2014</v>
      </c>
      <c r="R703" s="15">
        <f t="shared" si="42"/>
        <v>40629.208333333336</v>
      </c>
      <c r="S703" s="12">
        <f t="shared" si="43"/>
        <v>40636.208333333336</v>
      </c>
    </row>
    <row r="704" spans="1:19" ht="31.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 s="8">
        <f t="shared" si="41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t="b">
        <v>0</v>
      </c>
      <c r="O704" t="b">
        <v>0</v>
      </c>
      <c r="P704" t="s">
        <v>2011</v>
      </c>
      <c r="Q704" t="s">
        <v>2020</v>
      </c>
      <c r="R704" s="15">
        <f t="shared" si="42"/>
        <v>41477.208333333336</v>
      </c>
      <c r="S704" s="12">
        <f t="shared" si="43"/>
        <v>41482.208333333336</v>
      </c>
    </row>
    <row r="705" spans="1:19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5">
        <f t="shared" si="40"/>
        <v>3.1187381703470032</v>
      </c>
      <c r="G705" t="s">
        <v>19</v>
      </c>
      <c r="H705" s="8">
        <f t="shared" si="41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t="b">
        <v>1</v>
      </c>
      <c r="O705" t="b">
        <v>1</v>
      </c>
      <c r="P705" t="s">
        <v>2021</v>
      </c>
      <c r="Q705" t="s">
        <v>2033</v>
      </c>
      <c r="R705" s="15">
        <f t="shared" si="42"/>
        <v>41020.208333333336</v>
      </c>
      <c r="S705" s="12">
        <f t="shared" si="43"/>
        <v>41037.208333333336</v>
      </c>
    </row>
    <row r="706" spans="1:19" ht="31.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5">
        <f t="shared" si="40"/>
        <v>1.2278160919540231</v>
      </c>
      <c r="G706" t="s">
        <v>19</v>
      </c>
      <c r="H706" s="8">
        <f t="shared" si="41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t="b">
        <v>0</v>
      </c>
      <c r="O706" t="b">
        <v>0</v>
      </c>
      <c r="P706" t="s">
        <v>2015</v>
      </c>
      <c r="Q706" t="s">
        <v>2023</v>
      </c>
      <c r="R706" s="15">
        <f t="shared" si="42"/>
        <v>42555.208333333328</v>
      </c>
      <c r="S706" s="12">
        <f t="shared" si="43"/>
        <v>42570.208333333328</v>
      </c>
    </row>
    <row r="707" spans="1:19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 s="8">
        <f t="shared" ref="H707:H770" si="45">E707/I707</f>
        <v>82.986666666666665</v>
      </c>
      <c r="I707">
        <v>2025</v>
      </c>
      <c r="J707" t="s">
        <v>36</v>
      </c>
      <c r="K707" t="s">
        <v>37</v>
      </c>
      <c r="L707">
        <v>1386741600</v>
      </c>
      <c r="M707">
        <v>1387087200</v>
      </c>
      <c r="N707" t="b">
        <v>0</v>
      </c>
      <c r="O707" t="b">
        <v>0</v>
      </c>
      <c r="P707" t="s">
        <v>2021</v>
      </c>
      <c r="Q707" t="s">
        <v>2022</v>
      </c>
      <c r="R707" s="15">
        <f t="shared" ref="R707:R770" si="46">(((L707/60)/60)/24)+DATE(1970,1,1)</f>
        <v>41619.25</v>
      </c>
      <c r="S707" s="12">
        <f t="shared" ref="S707:S770" si="47">(((M707/60)/60)/24)+DATE(1970,1,1)</f>
        <v>41623.25</v>
      </c>
    </row>
    <row r="708" spans="1:19" ht="31.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5">
        <f t="shared" si="44"/>
        <v>1.278468634686347</v>
      </c>
      <c r="G708" t="s">
        <v>19</v>
      </c>
      <c r="H708" s="8">
        <f t="shared" si="45"/>
        <v>103.03791821561339</v>
      </c>
      <c r="I708">
        <v>1345</v>
      </c>
      <c r="J708" t="s">
        <v>24</v>
      </c>
      <c r="K708" t="s">
        <v>25</v>
      </c>
      <c r="L708">
        <v>1546754400</v>
      </c>
      <c r="M708">
        <v>1547445600</v>
      </c>
      <c r="N708" t="b">
        <v>0</v>
      </c>
      <c r="O708" t="b">
        <v>1</v>
      </c>
      <c r="P708" t="s">
        <v>2011</v>
      </c>
      <c r="Q708" t="s">
        <v>2012</v>
      </c>
      <c r="R708" s="15">
        <f t="shared" si="46"/>
        <v>43471.25</v>
      </c>
      <c r="S708" s="12">
        <f t="shared" si="47"/>
        <v>43479.25</v>
      </c>
    </row>
    <row r="709" spans="1:19" ht="31.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5">
        <f t="shared" si="44"/>
        <v>1.5861643835616439</v>
      </c>
      <c r="G709" t="s">
        <v>19</v>
      </c>
      <c r="H709" s="8">
        <f t="shared" si="45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t="b">
        <v>0</v>
      </c>
      <c r="O709" t="b">
        <v>0</v>
      </c>
      <c r="P709" t="s">
        <v>2015</v>
      </c>
      <c r="Q709" t="s">
        <v>2018</v>
      </c>
      <c r="R709" s="15">
        <f t="shared" si="46"/>
        <v>43442.25</v>
      </c>
      <c r="S709" s="12">
        <f t="shared" si="47"/>
        <v>43478.25</v>
      </c>
    </row>
    <row r="710" spans="1:19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5">
        <f t="shared" si="44"/>
        <v>7.0705882352941174</v>
      </c>
      <c r="G710" t="s">
        <v>19</v>
      </c>
      <c r="H710" s="8">
        <f t="shared" si="45"/>
        <v>87.737226277372258</v>
      </c>
      <c r="I710">
        <v>137</v>
      </c>
      <c r="J710" t="s">
        <v>86</v>
      </c>
      <c r="K710" t="s">
        <v>87</v>
      </c>
      <c r="L710">
        <v>1495429200</v>
      </c>
      <c r="M710">
        <v>1496293200</v>
      </c>
      <c r="N710" t="b">
        <v>0</v>
      </c>
      <c r="O710" t="b">
        <v>0</v>
      </c>
      <c r="P710" t="s">
        <v>2013</v>
      </c>
      <c r="Q710" t="s">
        <v>2014</v>
      </c>
      <c r="R710" s="15">
        <f t="shared" si="46"/>
        <v>42877.208333333328</v>
      </c>
      <c r="S710" s="12">
        <f t="shared" si="47"/>
        <v>42887.208333333328</v>
      </c>
    </row>
    <row r="711" spans="1:19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5">
        <f t="shared" si="44"/>
        <v>1.4238775510204082</v>
      </c>
      <c r="G711" t="s">
        <v>19</v>
      </c>
      <c r="H711" s="8">
        <f t="shared" si="45"/>
        <v>75.021505376344081</v>
      </c>
      <c r="I711">
        <v>186</v>
      </c>
      <c r="J711" t="s">
        <v>94</v>
      </c>
      <c r="K711" t="s">
        <v>95</v>
      </c>
      <c r="L711">
        <v>1334811600</v>
      </c>
      <c r="M711">
        <v>1335416400</v>
      </c>
      <c r="N711" t="b">
        <v>0</v>
      </c>
      <c r="O711" t="b">
        <v>0</v>
      </c>
      <c r="P711" t="s">
        <v>2013</v>
      </c>
      <c r="Q711" t="s">
        <v>2014</v>
      </c>
      <c r="R711" s="15">
        <f t="shared" si="46"/>
        <v>41018.208333333336</v>
      </c>
      <c r="S711" s="12">
        <f t="shared" si="47"/>
        <v>41025.208333333336</v>
      </c>
    </row>
    <row r="712" spans="1:19" ht="31.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5">
        <f t="shared" si="44"/>
        <v>1.4786046511627906</v>
      </c>
      <c r="G712" t="s">
        <v>19</v>
      </c>
      <c r="H712" s="8">
        <f t="shared" si="45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t="b">
        <v>0</v>
      </c>
      <c r="O712" t="b">
        <v>1</v>
      </c>
      <c r="P712" t="s">
        <v>2013</v>
      </c>
      <c r="Q712" t="s">
        <v>2014</v>
      </c>
      <c r="R712" s="15">
        <f t="shared" si="46"/>
        <v>43295.208333333328</v>
      </c>
      <c r="S712" s="12">
        <f t="shared" si="47"/>
        <v>43302.208333333328</v>
      </c>
    </row>
    <row r="713" spans="1:19" ht="31.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 s="8">
        <f t="shared" si="45"/>
        <v>90</v>
      </c>
      <c r="I713">
        <v>14</v>
      </c>
      <c r="J713" t="s">
        <v>94</v>
      </c>
      <c r="K713" t="s">
        <v>95</v>
      </c>
      <c r="L713">
        <v>1453615200</v>
      </c>
      <c r="M713">
        <v>1453788000</v>
      </c>
      <c r="N713" t="b">
        <v>1</v>
      </c>
      <c r="O713" t="b">
        <v>1</v>
      </c>
      <c r="P713" t="s">
        <v>2013</v>
      </c>
      <c r="Q713" t="s">
        <v>2014</v>
      </c>
      <c r="R713" s="15">
        <f t="shared" si="46"/>
        <v>42393.25</v>
      </c>
      <c r="S713" s="12">
        <f t="shared" si="47"/>
        <v>42395.25</v>
      </c>
    </row>
    <row r="714" spans="1:19" ht="31.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5">
        <f t="shared" si="44"/>
        <v>18.40625</v>
      </c>
      <c r="G714" t="s">
        <v>19</v>
      </c>
      <c r="H714" s="8">
        <f t="shared" si="45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t="b">
        <v>0</v>
      </c>
      <c r="O714" t="b">
        <v>0</v>
      </c>
      <c r="P714" t="s">
        <v>2013</v>
      </c>
      <c r="Q714" t="s">
        <v>2014</v>
      </c>
      <c r="R714" s="15">
        <f t="shared" si="46"/>
        <v>42559.208333333328</v>
      </c>
      <c r="S714" s="12">
        <f t="shared" si="47"/>
        <v>42600.208333333328</v>
      </c>
    </row>
    <row r="715" spans="1:19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5">
        <f t="shared" si="44"/>
        <v>1.6194202898550725</v>
      </c>
      <c r="G715" t="s">
        <v>19</v>
      </c>
      <c r="H715" s="8">
        <f t="shared" si="45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t="b">
        <v>0</v>
      </c>
      <c r="O715" t="b">
        <v>0</v>
      </c>
      <c r="P715" t="s">
        <v>2021</v>
      </c>
      <c r="Q715" t="s">
        <v>2030</v>
      </c>
      <c r="R715" s="15">
        <f t="shared" si="46"/>
        <v>42604.208333333328</v>
      </c>
      <c r="S715" s="12">
        <f t="shared" si="47"/>
        <v>42616.208333333328</v>
      </c>
    </row>
    <row r="716" spans="1:19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5">
        <f t="shared" si="44"/>
        <v>4.7282077922077921</v>
      </c>
      <c r="G716" t="s">
        <v>19</v>
      </c>
      <c r="H716" s="8">
        <f t="shared" si="45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t="b">
        <v>0</v>
      </c>
      <c r="O716" t="b">
        <v>0</v>
      </c>
      <c r="P716" t="s">
        <v>2009</v>
      </c>
      <c r="Q716" t="s">
        <v>2010</v>
      </c>
      <c r="R716" s="15">
        <f t="shared" si="46"/>
        <v>41870.208333333336</v>
      </c>
      <c r="S716" s="12">
        <f t="shared" si="47"/>
        <v>41871.208333333336</v>
      </c>
    </row>
    <row r="717" spans="1:19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 s="8">
        <f t="shared" si="45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t="b">
        <v>0</v>
      </c>
      <c r="O717" t="b">
        <v>0</v>
      </c>
      <c r="P717" t="s">
        <v>2024</v>
      </c>
      <c r="Q717" t="s">
        <v>2035</v>
      </c>
      <c r="R717" s="15">
        <f t="shared" si="46"/>
        <v>40397.208333333336</v>
      </c>
      <c r="S717" s="12">
        <f t="shared" si="47"/>
        <v>40402.208333333336</v>
      </c>
    </row>
    <row r="718" spans="1:19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5">
        <f t="shared" si="44"/>
        <v>5.1764999999999999</v>
      </c>
      <c r="G718" t="s">
        <v>19</v>
      </c>
      <c r="H718" s="8">
        <f t="shared" si="45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t="b">
        <v>0</v>
      </c>
      <c r="O718" t="b">
        <v>1</v>
      </c>
      <c r="P718" t="s">
        <v>2013</v>
      </c>
      <c r="Q718" t="s">
        <v>2014</v>
      </c>
      <c r="R718" s="15">
        <f t="shared" si="46"/>
        <v>41465.208333333336</v>
      </c>
      <c r="S718" s="12">
        <f t="shared" si="47"/>
        <v>41493.208333333336</v>
      </c>
    </row>
    <row r="719" spans="1:19" ht="31.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5">
        <f t="shared" si="44"/>
        <v>2.4764285714285714</v>
      </c>
      <c r="G719" t="s">
        <v>19</v>
      </c>
      <c r="H719" s="8">
        <f t="shared" si="45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t="b">
        <v>0</v>
      </c>
      <c r="O719" t="b">
        <v>0</v>
      </c>
      <c r="P719" t="s">
        <v>2015</v>
      </c>
      <c r="Q719" t="s">
        <v>2016</v>
      </c>
      <c r="R719" s="15">
        <f t="shared" si="46"/>
        <v>40777.208333333336</v>
      </c>
      <c r="S719" s="12">
        <f t="shared" si="47"/>
        <v>40798.208333333336</v>
      </c>
    </row>
    <row r="720" spans="1:19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5">
        <f t="shared" si="44"/>
        <v>1.0020481927710843</v>
      </c>
      <c r="G720" t="s">
        <v>19</v>
      </c>
      <c r="H720" s="8">
        <f t="shared" si="45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t="b">
        <v>0</v>
      </c>
      <c r="O720" t="b">
        <v>0</v>
      </c>
      <c r="P720" t="s">
        <v>2011</v>
      </c>
      <c r="Q720" t="s">
        <v>2020</v>
      </c>
      <c r="R720" s="15">
        <f t="shared" si="46"/>
        <v>41442.208333333336</v>
      </c>
      <c r="S720" s="12">
        <f t="shared" si="47"/>
        <v>41468.208333333336</v>
      </c>
    </row>
    <row r="721" spans="1:19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5">
        <f t="shared" si="44"/>
        <v>1.53</v>
      </c>
      <c r="G721" t="s">
        <v>19</v>
      </c>
      <c r="H721" s="8">
        <f t="shared" si="45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t="b">
        <v>0</v>
      </c>
      <c r="O721" t="b">
        <v>0</v>
      </c>
      <c r="P721" t="s">
        <v>2021</v>
      </c>
      <c r="Q721" t="s">
        <v>2027</v>
      </c>
      <c r="R721" s="15">
        <f t="shared" si="46"/>
        <v>41058.208333333336</v>
      </c>
      <c r="S721" s="12">
        <f t="shared" si="47"/>
        <v>41069.208333333336</v>
      </c>
    </row>
    <row r="722" spans="1:19" ht="31.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5">
        <f t="shared" si="44"/>
        <v>0.37091954022988505</v>
      </c>
      <c r="G722" t="s">
        <v>63</v>
      </c>
      <c r="H722" s="8">
        <f t="shared" si="45"/>
        <v>84.921052631578945</v>
      </c>
      <c r="I722">
        <v>38</v>
      </c>
      <c r="J722" t="s">
        <v>32</v>
      </c>
      <c r="K722" t="s">
        <v>33</v>
      </c>
      <c r="L722">
        <v>1519192800</v>
      </c>
      <c r="M722">
        <v>1520402400</v>
      </c>
      <c r="N722" t="b">
        <v>0</v>
      </c>
      <c r="O722" t="b">
        <v>1</v>
      </c>
      <c r="P722" t="s">
        <v>2013</v>
      </c>
      <c r="Q722" t="s">
        <v>2014</v>
      </c>
      <c r="R722" s="15">
        <f t="shared" si="46"/>
        <v>43152.25</v>
      </c>
      <c r="S722" s="12">
        <f t="shared" si="47"/>
        <v>43166.25</v>
      </c>
    </row>
    <row r="723" spans="1:19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5">
        <f t="shared" si="44"/>
        <v>4.3923948220064728E-2</v>
      </c>
      <c r="G723" t="s">
        <v>63</v>
      </c>
      <c r="H723" s="8">
        <f t="shared" si="45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t="b">
        <v>0</v>
      </c>
      <c r="O723" t="b">
        <v>0</v>
      </c>
      <c r="P723" t="s">
        <v>2009</v>
      </c>
      <c r="Q723" t="s">
        <v>2010</v>
      </c>
      <c r="R723" s="15">
        <f t="shared" si="46"/>
        <v>43194.208333333328</v>
      </c>
      <c r="S723" s="12">
        <f t="shared" si="47"/>
        <v>43200.208333333328</v>
      </c>
    </row>
    <row r="724" spans="1:19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5">
        <f t="shared" si="44"/>
        <v>1.5650721649484536</v>
      </c>
      <c r="G724" t="s">
        <v>19</v>
      </c>
      <c r="H724" s="8">
        <f t="shared" si="45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t="b">
        <v>0</v>
      </c>
      <c r="O724" t="b">
        <v>0</v>
      </c>
      <c r="P724" t="s">
        <v>2015</v>
      </c>
      <c r="Q724" t="s">
        <v>2016</v>
      </c>
      <c r="R724" s="15">
        <f t="shared" si="46"/>
        <v>43045.25</v>
      </c>
      <c r="S724" s="12">
        <f t="shared" si="47"/>
        <v>43072.25</v>
      </c>
    </row>
    <row r="725" spans="1:19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5">
        <f t="shared" si="44"/>
        <v>2.704081632653061</v>
      </c>
      <c r="G725" t="s">
        <v>19</v>
      </c>
      <c r="H725" s="8">
        <f t="shared" si="45"/>
        <v>92.013888888888886</v>
      </c>
      <c r="I725">
        <v>144</v>
      </c>
      <c r="J725" t="s">
        <v>24</v>
      </c>
      <c r="K725" t="s">
        <v>25</v>
      </c>
      <c r="L725">
        <v>1456898400</v>
      </c>
      <c r="M725">
        <v>1458709200</v>
      </c>
      <c r="N725" t="b">
        <v>0</v>
      </c>
      <c r="O725" t="b">
        <v>0</v>
      </c>
      <c r="P725" t="s">
        <v>2013</v>
      </c>
      <c r="Q725" t="s">
        <v>2014</v>
      </c>
      <c r="R725" s="15">
        <f t="shared" si="46"/>
        <v>42431.25</v>
      </c>
      <c r="S725" s="12">
        <f t="shared" si="47"/>
        <v>42452.208333333328</v>
      </c>
    </row>
    <row r="726" spans="1:19" ht="31.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5">
        <f t="shared" si="44"/>
        <v>1.3405952380952382</v>
      </c>
      <c r="G726" t="s">
        <v>19</v>
      </c>
      <c r="H726" s="8">
        <f t="shared" si="45"/>
        <v>93.066115702479337</v>
      </c>
      <c r="I726">
        <v>121</v>
      </c>
      <c r="J726" t="s">
        <v>36</v>
      </c>
      <c r="K726" t="s">
        <v>37</v>
      </c>
      <c r="L726">
        <v>1413954000</v>
      </c>
      <c r="M726">
        <v>1414126800</v>
      </c>
      <c r="N726" t="b">
        <v>0</v>
      </c>
      <c r="O726" t="b">
        <v>1</v>
      </c>
      <c r="P726" t="s">
        <v>2013</v>
      </c>
      <c r="Q726" t="s">
        <v>2014</v>
      </c>
      <c r="R726" s="15">
        <f t="shared" si="46"/>
        <v>41934.208333333336</v>
      </c>
      <c r="S726" s="12">
        <f t="shared" si="47"/>
        <v>41936.208333333336</v>
      </c>
    </row>
    <row r="727" spans="1:19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 s="8">
        <f t="shared" si="45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t="b">
        <v>0</v>
      </c>
      <c r="O727" t="b">
        <v>0</v>
      </c>
      <c r="P727" t="s">
        <v>2024</v>
      </c>
      <c r="Q727" t="s">
        <v>2035</v>
      </c>
      <c r="R727" s="15">
        <f t="shared" si="46"/>
        <v>41958.25</v>
      </c>
      <c r="S727" s="12">
        <f t="shared" si="47"/>
        <v>41960.25</v>
      </c>
    </row>
    <row r="728" spans="1:19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5">
        <f t="shared" si="44"/>
        <v>0.88815837937384901</v>
      </c>
      <c r="G728" t="s">
        <v>63</v>
      </c>
      <c r="H728" s="8">
        <f t="shared" si="45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t="b">
        <v>0</v>
      </c>
      <c r="O728" t="b">
        <v>1</v>
      </c>
      <c r="P728" t="s">
        <v>2013</v>
      </c>
      <c r="Q728" t="s">
        <v>2014</v>
      </c>
      <c r="R728" s="15">
        <f t="shared" si="46"/>
        <v>40476.208333333336</v>
      </c>
      <c r="S728" s="12">
        <f t="shared" si="47"/>
        <v>40482.208333333336</v>
      </c>
    </row>
    <row r="729" spans="1:19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5">
        <f t="shared" si="44"/>
        <v>1.65</v>
      </c>
      <c r="G729" t="s">
        <v>19</v>
      </c>
      <c r="H729" s="8">
        <f t="shared" si="45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t="b">
        <v>0</v>
      </c>
      <c r="O729" t="b">
        <v>0</v>
      </c>
      <c r="P729" t="s">
        <v>2011</v>
      </c>
      <c r="Q729" t="s">
        <v>2012</v>
      </c>
      <c r="R729" s="15">
        <f t="shared" si="46"/>
        <v>43485.25</v>
      </c>
      <c r="S729" s="12">
        <f t="shared" si="47"/>
        <v>43543.208333333328</v>
      </c>
    </row>
    <row r="730" spans="1:19" ht="31.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 s="8">
        <f t="shared" si="45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t="b">
        <v>0</v>
      </c>
      <c r="O730" t="b">
        <v>0</v>
      </c>
      <c r="P730" t="s">
        <v>2013</v>
      </c>
      <c r="Q730" t="s">
        <v>2014</v>
      </c>
      <c r="R730" s="15">
        <f t="shared" si="46"/>
        <v>42515.208333333328</v>
      </c>
      <c r="S730" s="12">
        <f t="shared" si="47"/>
        <v>42526.208333333328</v>
      </c>
    </row>
    <row r="731" spans="1:19" ht="31.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5">
        <f t="shared" si="44"/>
        <v>1.8566071428571429</v>
      </c>
      <c r="G731" t="s">
        <v>19</v>
      </c>
      <c r="H731" s="8">
        <f t="shared" si="45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t="b">
        <v>0</v>
      </c>
      <c r="O731" t="b">
        <v>0</v>
      </c>
      <c r="P731" t="s">
        <v>2015</v>
      </c>
      <c r="Q731" t="s">
        <v>2018</v>
      </c>
      <c r="R731" s="15">
        <f t="shared" si="46"/>
        <v>41309.25</v>
      </c>
      <c r="S731" s="12">
        <f t="shared" si="47"/>
        <v>41311.25</v>
      </c>
    </row>
    <row r="732" spans="1:19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5">
        <f t="shared" si="44"/>
        <v>4.1266319444444441</v>
      </c>
      <c r="G732" t="s">
        <v>19</v>
      </c>
      <c r="H732" s="8">
        <f t="shared" si="45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2011</v>
      </c>
      <c r="Q732" t="s">
        <v>2020</v>
      </c>
      <c r="R732" s="15">
        <f t="shared" si="46"/>
        <v>42147.208333333328</v>
      </c>
      <c r="S732" s="12">
        <f t="shared" si="47"/>
        <v>42153.208333333328</v>
      </c>
    </row>
    <row r="733" spans="1:19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5">
        <f t="shared" si="44"/>
        <v>0.90249999999999997</v>
      </c>
      <c r="G733" t="s">
        <v>63</v>
      </c>
      <c r="H733" s="8">
        <f t="shared" si="45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t="b">
        <v>0</v>
      </c>
      <c r="O733" t="b">
        <v>0</v>
      </c>
      <c r="P733" t="s">
        <v>2011</v>
      </c>
      <c r="Q733" t="s">
        <v>2012</v>
      </c>
      <c r="R733" s="15">
        <f t="shared" si="46"/>
        <v>42939.208333333328</v>
      </c>
      <c r="S733" s="12">
        <f t="shared" si="47"/>
        <v>42940.208333333328</v>
      </c>
    </row>
    <row r="734" spans="1:19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 s="8">
        <f t="shared" si="45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t="b">
        <v>0</v>
      </c>
      <c r="O734" t="b">
        <v>1</v>
      </c>
      <c r="P734" t="s">
        <v>2009</v>
      </c>
      <c r="Q734" t="s">
        <v>2010</v>
      </c>
      <c r="R734" s="15">
        <f t="shared" si="46"/>
        <v>42816.208333333328</v>
      </c>
      <c r="S734" s="12">
        <f t="shared" si="47"/>
        <v>42839.208333333328</v>
      </c>
    </row>
    <row r="735" spans="1:19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5">
        <f t="shared" si="44"/>
        <v>5.2700632911392402</v>
      </c>
      <c r="G735" t="s">
        <v>19</v>
      </c>
      <c r="H735" s="8">
        <f t="shared" si="45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t="b">
        <v>0</v>
      </c>
      <c r="O735" t="b">
        <v>0</v>
      </c>
      <c r="P735" t="s">
        <v>2009</v>
      </c>
      <c r="Q735" t="s">
        <v>2031</v>
      </c>
      <c r="R735" s="15">
        <f t="shared" si="46"/>
        <v>41844.208333333336</v>
      </c>
      <c r="S735" s="12">
        <f t="shared" si="47"/>
        <v>41857.208333333336</v>
      </c>
    </row>
    <row r="736" spans="1:19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5">
        <f t="shared" si="44"/>
        <v>3.1914285714285713</v>
      </c>
      <c r="G736" t="s">
        <v>19</v>
      </c>
      <c r="H736" s="8">
        <f t="shared" si="45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t="b">
        <v>0</v>
      </c>
      <c r="O736" t="b">
        <v>1</v>
      </c>
      <c r="P736" t="s">
        <v>2013</v>
      </c>
      <c r="Q736" t="s">
        <v>2014</v>
      </c>
      <c r="R736" s="15">
        <f t="shared" si="46"/>
        <v>42763.25</v>
      </c>
      <c r="S736" s="12">
        <f t="shared" si="47"/>
        <v>42775.25</v>
      </c>
    </row>
    <row r="737" spans="1:19" ht="31.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5">
        <f t="shared" si="44"/>
        <v>3.5418867924528303</v>
      </c>
      <c r="G737" t="s">
        <v>19</v>
      </c>
      <c r="H737" s="8">
        <f t="shared" si="45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t="b">
        <v>0</v>
      </c>
      <c r="O737" t="b">
        <v>0</v>
      </c>
      <c r="P737" t="s">
        <v>2028</v>
      </c>
      <c r="Q737" t="s">
        <v>2029</v>
      </c>
      <c r="R737" s="15">
        <f t="shared" si="46"/>
        <v>42459.208333333328</v>
      </c>
      <c r="S737" s="12">
        <f t="shared" si="47"/>
        <v>42466.208333333328</v>
      </c>
    </row>
    <row r="738" spans="1:19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5">
        <f t="shared" si="44"/>
        <v>0.32896103896103895</v>
      </c>
      <c r="G738" t="s">
        <v>63</v>
      </c>
      <c r="H738" s="8">
        <f t="shared" si="45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t="b">
        <v>0</v>
      </c>
      <c r="O738" t="b">
        <v>0</v>
      </c>
      <c r="P738" t="s">
        <v>2021</v>
      </c>
      <c r="Q738" t="s">
        <v>2022</v>
      </c>
      <c r="R738" s="15">
        <f t="shared" si="46"/>
        <v>42055.25</v>
      </c>
      <c r="S738" s="12">
        <f t="shared" si="47"/>
        <v>42059.25</v>
      </c>
    </row>
    <row r="739" spans="1:19" ht="31.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5">
        <f t="shared" si="44"/>
        <v>1.358918918918919</v>
      </c>
      <c r="G739" t="s">
        <v>19</v>
      </c>
      <c r="H739" s="8">
        <f t="shared" si="45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t="b">
        <v>0</v>
      </c>
      <c r="O739" t="b">
        <v>0</v>
      </c>
      <c r="P739" t="s">
        <v>2009</v>
      </c>
      <c r="Q739" t="s">
        <v>2019</v>
      </c>
      <c r="R739" s="15">
        <f t="shared" si="46"/>
        <v>42685.25</v>
      </c>
      <c r="S739" s="12">
        <f t="shared" si="47"/>
        <v>42697.25</v>
      </c>
    </row>
    <row r="740" spans="1:19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 s="8">
        <f t="shared" si="45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t="b">
        <v>0</v>
      </c>
      <c r="O740" t="b">
        <v>1</v>
      </c>
      <c r="P740" t="s">
        <v>2013</v>
      </c>
      <c r="Q740" t="s">
        <v>2014</v>
      </c>
      <c r="R740" s="15">
        <f t="shared" si="46"/>
        <v>41959.25</v>
      </c>
      <c r="S740" s="12">
        <f t="shared" si="47"/>
        <v>41981.25</v>
      </c>
    </row>
    <row r="741" spans="1:19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5">
        <f t="shared" si="44"/>
        <v>0.61</v>
      </c>
      <c r="G741" t="s">
        <v>14</v>
      </c>
      <c r="H741" s="8">
        <f t="shared" si="45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t="b">
        <v>0</v>
      </c>
      <c r="O741" t="b">
        <v>0</v>
      </c>
      <c r="P741" t="s">
        <v>2009</v>
      </c>
      <c r="Q741" t="s">
        <v>2019</v>
      </c>
      <c r="R741" s="15">
        <f t="shared" si="46"/>
        <v>41089.208333333336</v>
      </c>
      <c r="S741" s="12">
        <f t="shared" si="47"/>
        <v>41090.208333333336</v>
      </c>
    </row>
    <row r="742" spans="1:19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 s="8">
        <f t="shared" si="45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t="b">
        <v>0</v>
      </c>
      <c r="O742" t="b">
        <v>0</v>
      </c>
      <c r="P742" t="s">
        <v>2013</v>
      </c>
      <c r="Q742" t="s">
        <v>2014</v>
      </c>
      <c r="R742" s="15">
        <f t="shared" si="46"/>
        <v>42769.25</v>
      </c>
      <c r="S742" s="12">
        <f t="shared" si="47"/>
        <v>42772.25</v>
      </c>
    </row>
    <row r="743" spans="1:19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5">
        <f t="shared" si="44"/>
        <v>11.791666666666666</v>
      </c>
      <c r="G743" t="s">
        <v>19</v>
      </c>
      <c r="H743" s="8">
        <f t="shared" si="45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t="b">
        <v>0</v>
      </c>
      <c r="O743" t="b">
        <v>0</v>
      </c>
      <c r="P743" t="s">
        <v>2013</v>
      </c>
      <c r="Q743" t="s">
        <v>2014</v>
      </c>
      <c r="R743" s="15">
        <f t="shared" si="46"/>
        <v>40321.208333333336</v>
      </c>
      <c r="S743" s="12">
        <f t="shared" si="47"/>
        <v>40322.208333333336</v>
      </c>
    </row>
    <row r="744" spans="1:19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5">
        <f t="shared" si="44"/>
        <v>11.260833333333334</v>
      </c>
      <c r="G744" t="s">
        <v>19</v>
      </c>
      <c r="H744" s="8">
        <f t="shared" si="45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t="b">
        <v>0</v>
      </c>
      <c r="O744" t="b">
        <v>0</v>
      </c>
      <c r="P744" t="s">
        <v>2009</v>
      </c>
      <c r="Q744" t="s">
        <v>2017</v>
      </c>
      <c r="R744" s="15">
        <f t="shared" si="46"/>
        <v>40197.25</v>
      </c>
      <c r="S744" s="12">
        <f t="shared" si="47"/>
        <v>40239.25</v>
      </c>
    </row>
    <row r="745" spans="1:19" ht="31.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 s="8">
        <f t="shared" si="45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t="b">
        <v>0</v>
      </c>
      <c r="O745" t="b">
        <v>1</v>
      </c>
      <c r="P745" t="s">
        <v>2013</v>
      </c>
      <c r="Q745" t="s">
        <v>2014</v>
      </c>
      <c r="R745" s="15">
        <f t="shared" si="46"/>
        <v>42298.208333333328</v>
      </c>
      <c r="S745" s="12">
        <f t="shared" si="47"/>
        <v>42304.208333333328</v>
      </c>
    </row>
    <row r="746" spans="1:19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5">
        <f t="shared" si="44"/>
        <v>7.12</v>
      </c>
      <c r="G746" t="s">
        <v>19</v>
      </c>
      <c r="H746" s="8">
        <f t="shared" si="45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t="b">
        <v>0</v>
      </c>
      <c r="O746" t="b">
        <v>1</v>
      </c>
      <c r="P746" t="s">
        <v>2013</v>
      </c>
      <c r="Q746" t="s">
        <v>2014</v>
      </c>
      <c r="R746" s="15">
        <f t="shared" si="46"/>
        <v>43322.208333333328</v>
      </c>
      <c r="S746" s="12">
        <f t="shared" si="47"/>
        <v>43324.208333333328</v>
      </c>
    </row>
    <row r="747" spans="1:19" ht="31.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 s="8">
        <f t="shared" si="45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t="b">
        <v>0</v>
      </c>
      <c r="O747" t="b">
        <v>0</v>
      </c>
      <c r="P747" t="s">
        <v>2011</v>
      </c>
      <c r="Q747" t="s">
        <v>2020</v>
      </c>
      <c r="R747" s="15">
        <f t="shared" si="46"/>
        <v>40328.208333333336</v>
      </c>
      <c r="S747" s="12">
        <f t="shared" si="47"/>
        <v>40355.208333333336</v>
      </c>
    </row>
    <row r="748" spans="1:19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5">
        <f t="shared" si="44"/>
        <v>2.1250896057347672</v>
      </c>
      <c r="G748" t="s">
        <v>19</v>
      </c>
      <c r="H748" s="8">
        <f t="shared" si="45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t="b">
        <v>0</v>
      </c>
      <c r="O748" t="b">
        <v>0</v>
      </c>
      <c r="P748" t="s">
        <v>2011</v>
      </c>
      <c r="Q748" t="s">
        <v>2012</v>
      </c>
      <c r="R748" s="15">
        <f t="shared" si="46"/>
        <v>40825.208333333336</v>
      </c>
      <c r="S748" s="12">
        <f t="shared" si="47"/>
        <v>40830.208333333336</v>
      </c>
    </row>
    <row r="749" spans="1:19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5">
        <f t="shared" si="44"/>
        <v>2.2885714285714287</v>
      </c>
      <c r="G749" t="s">
        <v>19</v>
      </c>
      <c r="H749" s="8">
        <f t="shared" si="45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t="b">
        <v>0</v>
      </c>
      <c r="O749" t="b">
        <v>0</v>
      </c>
      <c r="P749" t="s">
        <v>2013</v>
      </c>
      <c r="Q749" t="s">
        <v>2014</v>
      </c>
      <c r="R749" s="15">
        <f t="shared" si="46"/>
        <v>40423.208333333336</v>
      </c>
      <c r="S749" s="12">
        <f t="shared" si="47"/>
        <v>40434.208333333336</v>
      </c>
    </row>
    <row r="750" spans="1:19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5">
        <f t="shared" si="44"/>
        <v>0.34959979476654696</v>
      </c>
      <c r="G750" t="s">
        <v>63</v>
      </c>
      <c r="H750" s="8">
        <f t="shared" si="45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t="b">
        <v>0</v>
      </c>
      <c r="O750" t="b">
        <v>1</v>
      </c>
      <c r="P750" t="s">
        <v>2015</v>
      </c>
      <c r="Q750" t="s">
        <v>2023</v>
      </c>
      <c r="R750" s="15">
        <f t="shared" si="46"/>
        <v>40238.25</v>
      </c>
      <c r="S750" s="12">
        <f t="shared" si="47"/>
        <v>40263.208333333336</v>
      </c>
    </row>
    <row r="751" spans="1:19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5">
        <f t="shared" si="44"/>
        <v>1.5729069767441861</v>
      </c>
      <c r="G751" t="s">
        <v>19</v>
      </c>
      <c r="H751" s="8">
        <f t="shared" si="45"/>
        <v>36.959016393442624</v>
      </c>
      <c r="I751">
        <v>366</v>
      </c>
      <c r="J751" t="s">
        <v>94</v>
      </c>
      <c r="K751" t="s">
        <v>95</v>
      </c>
      <c r="L751">
        <v>1412744400</v>
      </c>
      <c r="M751">
        <v>1413781200</v>
      </c>
      <c r="N751" t="b">
        <v>0</v>
      </c>
      <c r="O751" t="b">
        <v>1</v>
      </c>
      <c r="P751" t="s">
        <v>2011</v>
      </c>
      <c r="Q751" t="s">
        <v>2020</v>
      </c>
      <c r="R751" s="15">
        <f t="shared" si="46"/>
        <v>41920.208333333336</v>
      </c>
      <c r="S751" s="12">
        <f t="shared" si="47"/>
        <v>41932.208333333336</v>
      </c>
    </row>
    <row r="752" spans="1:19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5">
        <f t="shared" si="44"/>
        <v>0.01</v>
      </c>
      <c r="G752" t="s">
        <v>14</v>
      </c>
      <c r="H752" s="8">
        <f t="shared" si="45"/>
        <v>1</v>
      </c>
      <c r="I752">
        <v>1</v>
      </c>
      <c r="J752" t="s">
        <v>36</v>
      </c>
      <c r="K752" t="s">
        <v>37</v>
      </c>
      <c r="L752">
        <v>1277960400</v>
      </c>
      <c r="M752">
        <v>1280120400</v>
      </c>
      <c r="N752" t="b">
        <v>0</v>
      </c>
      <c r="O752" t="b">
        <v>0</v>
      </c>
      <c r="P752" t="s">
        <v>2009</v>
      </c>
      <c r="Q752" t="s">
        <v>2017</v>
      </c>
      <c r="R752" s="15">
        <f t="shared" si="46"/>
        <v>40360.208333333336</v>
      </c>
      <c r="S752" s="12">
        <f t="shared" si="47"/>
        <v>40385.208333333336</v>
      </c>
    </row>
    <row r="753" spans="1:19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5">
        <f t="shared" si="44"/>
        <v>2.3230555555555554</v>
      </c>
      <c r="G753" t="s">
        <v>19</v>
      </c>
      <c r="H753" s="8">
        <f t="shared" si="45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t="b">
        <v>1</v>
      </c>
      <c r="O753" t="b">
        <v>1</v>
      </c>
      <c r="P753" t="s">
        <v>2021</v>
      </c>
      <c r="Q753" t="s">
        <v>2022</v>
      </c>
      <c r="R753" s="15">
        <f t="shared" si="46"/>
        <v>42446.208333333328</v>
      </c>
      <c r="S753" s="12">
        <f t="shared" si="47"/>
        <v>42461.208333333328</v>
      </c>
    </row>
    <row r="754" spans="1:19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5">
        <f t="shared" si="44"/>
        <v>0.92448275862068963</v>
      </c>
      <c r="G754" t="s">
        <v>63</v>
      </c>
      <c r="H754" s="8">
        <f t="shared" si="45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t="b">
        <v>0</v>
      </c>
      <c r="O754" t="b">
        <v>1</v>
      </c>
      <c r="P754" t="s">
        <v>2013</v>
      </c>
      <c r="Q754" t="s">
        <v>2014</v>
      </c>
      <c r="R754" s="15">
        <f t="shared" si="46"/>
        <v>40395.208333333336</v>
      </c>
      <c r="S754" s="12">
        <f t="shared" si="47"/>
        <v>40413.208333333336</v>
      </c>
    </row>
    <row r="755" spans="1:19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5">
        <f t="shared" si="44"/>
        <v>2.5670212765957445</v>
      </c>
      <c r="G755" t="s">
        <v>19</v>
      </c>
      <c r="H755" s="8">
        <f t="shared" si="45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t="b">
        <v>0</v>
      </c>
      <c r="O755" t="b">
        <v>0</v>
      </c>
      <c r="P755" t="s">
        <v>2028</v>
      </c>
      <c r="Q755" t="s">
        <v>2029</v>
      </c>
      <c r="R755" s="15">
        <f t="shared" si="46"/>
        <v>40321.208333333336</v>
      </c>
      <c r="S755" s="12">
        <f t="shared" si="47"/>
        <v>40336.208333333336</v>
      </c>
    </row>
    <row r="756" spans="1:19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5">
        <f t="shared" si="44"/>
        <v>1.6847017045454546</v>
      </c>
      <c r="G756" t="s">
        <v>19</v>
      </c>
      <c r="H756" s="8">
        <f t="shared" si="45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t="b">
        <v>0</v>
      </c>
      <c r="O756" t="b">
        <v>0</v>
      </c>
      <c r="P756" t="s">
        <v>2013</v>
      </c>
      <c r="Q756" t="s">
        <v>2014</v>
      </c>
      <c r="R756" s="15">
        <f t="shared" si="46"/>
        <v>41210.208333333336</v>
      </c>
      <c r="S756" s="12">
        <f t="shared" si="47"/>
        <v>41263.25</v>
      </c>
    </row>
    <row r="757" spans="1:19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5">
        <f t="shared" si="44"/>
        <v>1.6657777777777778</v>
      </c>
      <c r="G757" t="s">
        <v>19</v>
      </c>
      <c r="H757" s="8">
        <f t="shared" si="45"/>
        <v>26.027777777777779</v>
      </c>
      <c r="I757">
        <v>288</v>
      </c>
      <c r="J757" t="s">
        <v>32</v>
      </c>
      <c r="K757" t="s">
        <v>33</v>
      </c>
      <c r="L757">
        <v>1514354400</v>
      </c>
      <c r="M757">
        <v>1515391200</v>
      </c>
      <c r="N757" t="b">
        <v>0</v>
      </c>
      <c r="O757" t="b">
        <v>1</v>
      </c>
      <c r="P757" t="s">
        <v>2013</v>
      </c>
      <c r="Q757" t="s">
        <v>2014</v>
      </c>
      <c r="R757" s="15">
        <f t="shared" si="46"/>
        <v>43096.25</v>
      </c>
      <c r="S757" s="12">
        <f t="shared" si="47"/>
        <v>43108.25</v>
      </c>
    </row>
    <row r="758" spans="1:19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5">
        <f t="shared" si="44"/>
        <v>7.7207692307692311</v>
      </c>
      <c r="G758" t="s">
        <v>19</v>
      </c>
      <c r="H758" s="8">
        <f t="shared" si="45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t="b">
        <v>0</v>
      </c>
      <c r="O758" t="b">
        <v>0</v>
      </c>
      <c r="P758" t="s">
        <v>2013</v>
      </c>
      <c r="Q758" t="s">
        <v>2014</v>
      </c>
      <c r="R758" s="15">
        <f t="shared" si="46"/>
        <v>42024.25</v>
      </c>
      <c r="S758" s="12">
        <f t="shared" si="47"/>
        <v>42030.25</v>
      </c>
    </row>
    <row r="759" spans="1:19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5">
        <f t="shared" si="44"/>
        <v>4.0685714285714285</v>
      </c>
      <c r="G759" t="s">
        <v>19</v>
      </c>
      <c r="H759" s="8">
        <f t="shared" si="45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t="b">
        <v>0</v>
      </c>
      <c r="O759" t="b">
        <v>0</v>
      </c>
      <c r="P759" t="s">
        <v>2015</v>
      </c>
      <c r="Q759" t="s">
        <v>2018</v>
      </c>
      <c r="R759" s="15">
        <f t="shared" si="46"/>
        <v>40675.208333333336</v>
      </c>
      <c r="S759" s="12">
        <f t="shared" si="47"/>
        <v>40679.208333333336</v>
      </c>
    </row>
    <row r="760" spans="1:19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5">
        <f t="shared" si="44"/>
        <v>5.6420608108108112</v>
      </c>
      <c r="G760" t="s">
        <v>19</v>
      </c>
      <c r="H760" s="8">
        <f t="shared" si="45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2009</v>
      </c>
      <c r="Q760" t="s">
        <v>2010</v>
      </c>
      <c r="R760" s="15">
        <f t="shared" si="46"/>
        <v>41936.208333333336</v>
      </c>
      <c r="S760" s="12">
        <f t="shared" si="47"/>
        <v>41945.208333333336</v>
      </c>
    </row>
    <row r="761" spans="1:19" ht="31.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 s="8">
        <f t="shared" si="45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t="b">
        <v>0</v>
      </c>
      <c r="O761" t="b">
        <v>0</v>
      </c>
      <c r="P761" t="s">
        <v>2009</v>
      </c>
      <c r="Q761" t="s">
        <v>2017</v>
      </c>
      <c r="R761" s="15">
        <f t="shared" si="46"/>
        <v>43136.25</v>
      </c>
      <c r="S761" s="12">
        <f t="shared" si="47"/>
        <v>43166.25</v>
      </c>
    </row>
    <row r="762" spans="1:19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 s="8">
        <f t="shared" si="45"/>
        <v>79.009523809523813</v>
      </c>
      <c r="I762">
        <v>210</v>
      </c>
      <c r="J762" t="s">
        <v>94</v>
      </c>
      <c r="K762" t="s">
        <v>95</v>
      </c>
      <c r="L762">
        <v>1564635600</v>
      </c>
      <c r="M762">
        <v>1567141200</v>
      </c>
      <c r="N762" t="b">
        <v>0</v>
      </c>
      <c r="O762" t="b">
        <v>1</v>
      </c>
      <c r="P762" t="s">
        <v>2024</v>
      </c>
      <c r="Q762" t="s">
        <v>2025</v>
      </c>
      <c r="R762" s="15">
        <f t="shared" si="46"/>
        <v>43678.208333333328</v>
      </c>
      <c r="S762" s="12">
        <f t="shared" si="47"/>
        <v>43707.208333333328</v>
      </c>
    </row>
    <row r="763" spans="1:19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5">
        <f t="shared" si="44"/>
        <v>6.5545454545454547</v>
      </c>
      <c r="G763" t="s">
        <v>19</v>
      </c>
      <c r="H763" s="8">
        <f t="shared" si="45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t="b">
        <v>0</v>
      </c>
      <c r="O763" t="b">
        <v>0</v>
      </c>
      <c r="P763" t="s">
        <v>2009</v>
      </c>
      <c r="Q763" t="s">
        <v>2010</v>
      </c>
      <c r="R763" s="15">
        <f t="shared" si="46"/>
        <v>42938.208333333328</v>
      </c>
      <c r="S763" s="12">
        <f t="shared" si="47"/>
        <v>42943.208333333328</v>
      </c>
    </row>
    <row r="764" spans="1:19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5">
        <f t="shared" si="44"/>
        <v>1.7725714285714285</v>
      </c>
      <c r="G764" t="s">
        <v>19</v>
      </c>
      <c r="H764" s="8">
        <f t="shared" si="45"/>
        <v>62.04</v>
      </c>
      <c r="I764">
        <v>100</v>
      </c>
      <c r="J764" t="s">
        <v>24</v>
      </c>
      <c r="K764" t="s">
        <v>25</v>
      </c>
      <c r="L764">
        <v>1354082400</v>
      </c>
      <c r="M764">
        <v>1355032800</v>
      </c>
      <c r="N764" t="b">
        <v>0</v>
      </c>
      <c r="O764" t="b">
        <v>0</v>
      </c>
      <c r="P764" t="s">
        <v>2009</v>
      </c>
      <c r="Q764" t="s">
        <v>2032</v>
      </c>
      <c r="R764" s="15">
        <f t="shared" si="46"/>
        <v>41241.25</v>
      </c>
      <c r="S764" s="12">
        <f t="shared" si="47"/>
        <v>41252.25</v>
      </c>
    </row>
    <row r="765" spans="1:19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5">
        <f t="shared" si="44"/>
        <v>1.1317857142857144</v>
      </c>
      <c r="G765" t="s">
        <v>19</v>
      </c>
      <c r="H765" s="8">
        <f t="shared" si="45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t="b">
        <v>0</v>
      </c>
      <c r="O765" t="b">
        <v>1</v>
      </c>
      <c r="P765" t="s">
        <v>2013</v>
      </c>
      <c r="Q765" t="s">
        <v>2014</v>
      </c>
      <c r="R765" s="15">
        <f t="shared" si="46"/>
        <v>41037.208333333336</v>
      </c>
      <c r="S765" s="12">
        <f t="shared" si="47"/>
        <v>41072.208333333336</v>
      </c>
    </row>
    <row r="766" spans="1:19" ht="31.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5">
        <f t="shared" si="44"/>
        <v>7.2818181818181822</v>
      </c>
      <c r="G766" t="s">
        <v>19</v>
      </c>
      <c r="H766" s="8">
        <f t="shared" si="45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t="b">
        <v>0</v>
      </c>
      <c r="O766" t="b">
        <v>0</v>
      </c>
      <c r="P766" t="s">
        <v>2009</v>
      </c>
      <c r="Q766" t="s">
        <v>2010</v>
      </c>
      <c r="R766" s="15">
        <f t="shared" si="46"/>
        <v>40676.208333333336</v>
      </c>
      <c r="S766" s="12">
        <f t="shared" si="47"/>
        <v>40684.208333333336</v>
      </c>
    </row>
    <row r="767" spans="1:19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5">
        <f t="shared" si="44"/>
        <v>2.0833333333333335</v>
      </c>
      <c r="G767" t="s">
        <v>19</v>
      </c>
      <c r="H767" s="8">
        <f t="shared" si="45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t="b">
        <v>1</v>
      </c>
      <c r="O767" t="b">
        <v>1</v>
      </c>
      <c r="P767" t="s">
        <v>2009</v>
      </c>
      <c r="Q767" t="s">
        <v>2019</v>
      </c>
      <c r="R767" s="15">
        <f t="shared" si="46"/>
        <v>42840.208333333328</v>
      </c>
      <c r="S767" s="12">
        <f t="shared" si="47"/>
        <v>42865.208333333328</v>
      </c>
    </row>
    <row r="768" spans="1:19" ht="31.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 s="8">
        <f t="shared" si="45"/>
        <v>55.052419354838712</v>
      </c>
      <c r="I768">
        <v>248</v>
      </c>
      <c r="J768" t="s">
        <v>24</v>
      </c>
      <c r="K768" t="s">
        <v>25</v>
      </c>
      <c r="L768">
        <v>1537333200</v>
      </c>
      <c r="M768">
        <v>1537419600</v>
      </c>
      <c r="N768" t="b">
        <v>0</v>
      </c>
      <c r="O768" t="b">
        <v>0</v>
      </c>
      <c r="P768" t="s">
        <v>2015</v>
      </c>
      <c r="Q768" t="s">
        <v>2037</v>
      </c>
      <c r="R768" s="15">
        <f t="shared" si="46"/>
        <v>43362.208333333328</v>
      </c>
      <c r="S768" s="12">
        <f t="shared" si="47"/>
        <v>43363.208333333328</v>
      </c>
    </row>
    <row r="769" spans="1:19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 s="8">
        <f t="shared" si="45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t="b">
        <v>0</v>
      </c>
      <c r="O769" t="b">
        <v>0</v>
      </c>
      <c r="P769" t="s">
        <v>2021</v>
      </c>
      <c r="Q769" t="s">
        <v>2033</v>
      </c>
      <c r="R769" s="15">
        <f t="shared" si="46"/>
        <v>42283.208333333328</v>
      </c>
      <c r="S769" s="12">
        <f t="shared" si="47"/>
        <v>42328.25</v>
      </c>
    </row>
    <row r="770" spans="1:19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5">
        <f t="shared" si="44"/>
        <v>2.31</v>
      </c>
      <c r="G770" t="s">
        <v>19</v>
      </c>
      <c r="H770" s="8">
        <f t="shared" si="45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t="b">
        <v>0</v>
      </c>
      <c r="O770" t="b">
        <v>0</v>
      </c>
      <c r="P770" t="s">
        <v>2013</v>
      </c>
      <c r="Q770" t="s">
        <v>2014</v>
      </c>
      <c r="R770" s="15">
        <f t="shared" si="46"/>
        <v>41619.25</v>
      </c>
      <c r="S770" s="12">
        <f t="shared" si="47"/>
        <v>41634.25</v>
      </c>
    </row>
    <row r="771" spans="1:19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 s="8">
        <f t="shared" ref="H771:H834" si="49">E771/I771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t="b">
        <v>0</v>
      </c>
      <c r="O771" t="b">
        <v>0</v>
      </c>
      <c r="P771" t="s">
        <v>2024</v>
      </c>
      <c r="Q771" t="s">
        <v>2025</v>
      </c>
      <c r="R771" s="15">
        <f t="shared" ref="R771:R834" si="50">(((L771/60)/60)/24)+DATE(1970,1,1)</f>
        <v>41501.208333333336</v>
      </c>
      <c r="S771" s="12">
        <f t="shared" ref="S771:S834" si="51">(((M771/60)/60)/24)+DATE(1970,1,1)</f>
        <v>41527.208333333336</v>
      </c>
    </row>
    <row r="772" spans="1:19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5">
        <f t="shared" si="48"/>
        <v>2.7074418604651163</v>
      </c>
      <c r="G772" t="s">
        <v>19</v>
      </c>
      <c r="H772" s="8">
        <f t="shared" si="49"/>
        <v>53.898148148148145</v>
      </c>
      <c r="I772">
        <v>216</v>
      </c>
      <c r="J772" t="s">
        <v>94</v>
      </c>
      <c r="K772" t="s">
        <v>95</v>
      </c>
      <c r="L772">
        <v>1397451600</v>
      </c>
      <c r="M772">
        <v>1398056400</v>
      </c>
      <c r="N772" t="b">
        <v>0</v>
      </c>
      <c r="O772" t="b">
        <v>1</v>
      </c>
      <c r="P772" t="s">
        <v>2013</v>
      </c>
      <c r="Q772" t="s">
        <v>2014</v>
      </c>
      <c r="R772" s="15">
        <f t="shared" si="50"/>
        <v>41743.208333333336</v>
      </c>
      <c r="S772" s="12">
        <f t="shared" si="51"/>
        <v>41750.208333333336</v>
      </c>
    </row>
    <row r="773" spans="1:19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5">
        <f t="shared" si="48"/>
        <v>0.49446428571428569</v>
      </c>
      <c r="G773" t="s">
        <v>63</v>
      </c>
      <c r="H773" s="8">
        <f t="shared" si="49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t="b">
        <v>0</v>
      </c>
      <c r="O773" t="b">
        <v>0</v>
      </c>
      <c r="P773" t="s">
        <v>2013</v>
      </c>
      <c r="Q773" t="s">
        <v>2014</v>
      </c>
      <c r="R773" s="15">
        <f t="shared" si="50"/>
        <v>43491.25</v>
      </c>
      <c r="S773" s="12">
        <f t="shared" si="51"/>
        <v>43518.25</v>
      </c>
    </row>
    <row r="774" spans="1:19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5">
        <f t="shared" si="48"/>
        <v>1.1335962566844919</v>
      </c>
      <c r="G774" t="s">
        <v>19</v>
      </c>
      <c r="H774" s="8">
        <f t="shared" si="49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t="b">
        <v>0</v>
      </c>
      <c r="O774" t="b">
        <v>0</v>
      </c>
      <c r="P774" t="s">
        <v>2009</v>
      </c>
      <c r="Q774" t="s">
        <v>2019</v>
      </c>
      <c r="R774" s="15">
        <f t="shared" si="50"/>
        <v>43505.25</v>
      </c>
      <c r="S774" s="12">
        <f t="shared" si="51"/>
        <v>43509.25</v>
      </c>
    </row>
    <row r="775" spans="1:19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5">
        <f t="shared" si="48"/>
        <v>1.9055555555555554</v>
      </c>
      <c r="G775" t="s">
        <v>19</v>
      </c>
      <c r="H775" s="8">
        <f t="shared" si="49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t="b">
        <v>0</v>
      </c>
      <c r="O775" t="b">
        <v>0</v>
      </c>
      <c r="P775" t="s">
        <v>2013</v>
      </c>
      <c r="Q775" t="s">
        <v>2014</v>
      </c>
      <c r="R775" s="15">
        <f t="shared" si="50"/>
        <v>42838.208333333328</v>
      </c>
      <c r="S775" s="12">
        <f t="shared" si="51"/>
        <v>42848.208333333328</v>
      </c>
    </row>
    <row r="776" spans="1:19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5">
        <f t="shared" si="48"/>
        <v>1.355</v>
      </c>
      <c r="G776" t="s">
        <v>19</v>
      </c>
      <c r="H776" s="8">
        <f t="shared" si="49"/>
        <v>86.858974358974365</v>
      </c>
      <c r="I776">
        <v>78</v>
      </c>
      <c r="J776" t="s">
        <v>94</v>
      </c>
      <c r="K776" t="s">
        <v>95</v>
      </c>
      <c r="L776">
        <v>1463979600</v>
      </c>
      <c r="M776">
        <v>1467522000</v>
      </c>
      <c r="N776" t="b">
        <v>0</v>
      </c>
      <c r="O776" t="b">
        <v>0</v>
      </c>
      <c r="P776" t="s">
        <v>2011</v>
      </c>
      <c r="Q776" t="s">
        <v>2012</v>
      </c>
      <c r="R776" s="15">
        <f t="shared" si="50"/>
        <v>42513.208333333328</v>
      </c>
      <c r="S776" s="12">
        <f t="shared" si="51"/>
        <v>42554.208333333328</v>
      </c>
    </row>
    <row r="777" spans="1:19" ht="31.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 s="8">
        <f t="shared" si="49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t="b">
        <v>0</v>
      </c>
      <c r="O777" t="b">
        <v>0</v>
      </c>
      <c r="P777" t="s">
        <v>2009</v>
      </c>
      <c r="Q777" t="s">
        <v>2010</v>
      </c>
      <c r="R777" s="15">
        <f t="shared" si="50"/>
        <v>41949.25</v>
      </c>
      <c r="S777" s="12">
        <f t="shared" si="51"/>
        <v>41959.25</v>
      </c>
    </row>
    <row r="778" spans="1:19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 s="8">
        <f t="shared" si="49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t="b">
        <v>0</v>
      </c>
      <c r="O778" t="b">
        <v>0</v>
      </c>
      <c r="P778" t="s">
        <v>2013</v>
      </c>
      <c r="Q778" t="s">
        <v>2014</v>
      </c>
      <c r="R778" s="15">
        <f t="shared" si="50"/>
        <v>43650.208333333328</v>
      </c>
      <c r="S778" s="12">
        <f t="shared" si="51"/>
        <v>43668.208333333328</v>
      </c>
    </row>
    <row r="779" spans="1:19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 s="8">
        <f t="shared" si="49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t="b">
        <v>0</v>
      </c>
      <c r="O779" t="b">
        <v>0</v>
      </c>
      <c r="P779" t="s">
        <v>2013</v>
      </c>
      <c r="Q779" t="s">
        <v>2014</v>
      </c>
      <c r="R779" s="15">
        <f t="shared" si="50"/>
        <v>40809.208333333336</v>
      </c>
      <c r="S779" s="12">
        <f t="shared" si="51"/>
        <v>40838.208333333336</v>
      </c>
    </row>
    <row r="780" spans="1:19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5">
        <f t="shared" si="48"/>
        <v>7.8792307692307695</v>
      </c>
      <c r="G780" t="s">
        <v>19</v>
      </c>
      <c r="H780" s="8">
        <f t="shared" si="49"/>
        <v>58.867816091954026</v>
      </c>
      <c r="I780">
        <v>174</v>
      </c>
      <c r="J780" t="s">
        <v>86</v>
      </c>
      <c r="K780" t="s">
        <v>87</v>
      </c>
      <c r="L780">
        <v>1313211600</v>
      </c>
      <c r="M780">
        <v>1313643600</v>
      </c>
      <c r="N780" t="b">
        <v>0</v>
      </c>
      <c r="O780" t="b">
        <v>0</v>
      </c>
      <c r="P780" t="s">
        <v>2015</v>
      </c>
      <c r="Q780" t="s">
        <v>2023</v>
      </c>
      <c r="R780" s="15">
        <f t="shared" si="50"/>
        <v>40768.208333333336</v>
      </c>
      <c r="S780" s="12">
        <f t="shared" si="51"/>
        <v>40773.208333333336</v>
      </c>
    </row>
    <row r="781" spans="1:19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 s="8">
        <f t="shared" si="49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t="b">
        <v>0</v>
      </c>
      <c r="O781" t="b">
        <v>1</v>
      </c>
      <c r="P781" t="s">
        <v>2013</v>
      </c>
      <c r="Q781" t="s">
        <v>2014</v>
      </c>
      <c r="R781" s="15">
        <f t="shared" si="50"/>
        <v>42230.208333333328</v>
      </c>
      <c r="S781" s="12">
        <f t="shared" si="51"/>
        <v>42239.208333333328</v>
      </c>
    </row>
    <row r="782" spans="1:19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5">
        <f t="shared" si="48"/>
        <v>1.0629411764705883</v>
      </c>
      <c r="G782" t="s">
        <v>19</v>
      </c>
      <c r="H782" s="8">
        <f t="shared" si="49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t="b">
        <v>0</v>
      </c>
      <c r="O782" t="b">
        <v>1</v>
      </c>
      <c r="P782" t="s">
        <v>2015</v>
      </c>
      <c r="Q782" t="s">
        <v>2018</v>
      </c>
      <c r="R782" s="15">
        <f t="shared" si="50"/>
        <v>42573.208333333328</v>
      </c>
      <c r="S782" s="12">
        <f t="shared" si="51"/>
        <v>42592.208333333328</v>
      </c>
    </row>
    <row r="783" spans="1:19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5">
        <f t="shared" si="48"/>
        <v>0.50735632183908042</v>
      </c>
      <c r="G783" t="s">
        <v>63</v>
      </c>
      <c r="H783" s="8">
        <f t="shared" si="49"/>
        <v>78.821428571428569</v>
      </c>
      <c r="I783">
        <v>56</v>
      </c>
      <c r="J783" t="s">
        <v>86</v>
      </c>
      <c r="K783" t="s">
        <v>87</v>
      </c>
      <c r="L783">
        <v>1288501200</v>
      </c>
      <c r="M783">
        <v>1292911200</v>
      </c>
      <c r="N783" t="b">
        <v>0</v>
      </c>
      <c r="O783" t="b">
        <v>0</v>
      </c>
      <c r="P783" t="s">
        <v>2013</v>
      </c>
      <c r="Q783" t="s">
        <v>2014</v>
      </c>
      <c r="R783" s="15">
        <f t="shared" si="50"/>
        <v>40482.208333333336</v>
      </c>
      <c r="S783" s="12">
        <f t="shared" si="51"/>
        <v>40533.25</v>
      </c>
    </row>
    <row r="784" spans="1:19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5">
        <f t="shared" si="48"/>
        <v>2.153137254901961</v>
      </c>
      <c r="G784" t="s">
        <v>19</v>
      </c>
      <c r="H784" s="8">
        <f t="shared" si="49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t="b">
        <v>0</v>
      </c>
      <c r="O784" t="b">
        <v>1</v>
      </c>
      <c r="P784" t="s">
        <v>2015</v>
      </c>
      <c r="Q784" t="s">
        <v>2023</v>
      </c>
      <c r="R784" s="15">
        <f t="shared" si="50"/>
        <v>40603.25</v>
      </c>
      <c r="S784" s="12">
        <f t="shared" si="51"/>
        <v>40631.208333333336</v>
      </c>
    </row>
    <row r="785" spans="1:19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5">
        <f t="shared" si="48"/>
        <v>1.4122972972972974</v>
      </c>
      <c r="G785" t="s">
        <v>19</v>
      </c>
      <c r="H785" s="8">
        <f t="shared" si="49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t="b">
        <v>0</v>
      </c>
      <c r="O785" t="b">
        <v>0</v>
      </c>
      <c r="P785" t="s">
        <v>2009</v>
      </c>
      <c r="Q785" t="s">
        <v>2010</v>
      </c>
      <c r="R785" s="15">
        <f t="shared" si="50"/>
        <v>41625.25</v>
      </c>
      <c r="S785" s="12">
        <f t="shared" si="51"/>
        <v>41632.25</v>
      </c>
    </row>
    <row r="786" spans="1:19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5">
        <f t="shared" si="48"/>
        <v>1.1533745781777278</v>
      </c>
      <c r="G786" t="s">
        <v>19</v>
      </c>
      <c r="H786" s="8">
        <f t="shared" si="49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t="b">
        <v>0</v>
      </c>
      <c r="O786" t="b">
        <v>0</v>
      </c>
      <c r="P786" t="s">
        <v>2011</v>
      </c>
      <c r="Q786" t="s">
        <v>2012</v>
      </c>
      <c r="R786" s="15">
        <f t="shared" si="50"/>
        <v>42435.25</v>
      </c>
      <c r="S786" s="12">
        <f t="shared" si="51"/>
        <v>42446.208333333328</v>
      </c>
    </row>
    <row r="787" spans="1:19" ht="31.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5">
        <f t="shared" si="48"/>
        <v>1.9311940298507462</v>
      </c>
      <c r="G787" t="s">
        <v>19</v>
      </c>
      <c r="H787" s="8">
        <f t="shared" si="49"/>
        <v>101.88188976377953</v>
      </c>
      <c r="I787">
        <v>127</v>
      </c>
      <c r="J787" t="s">
        <v>24</v>
      </c>
      <c r="K787" t="s">
        <v>25</v>
      </c>
      <c r="L787">
        <v>1556341200</v>
      </c>
      <c r="M787">
        <v>1559278800</v>
      </c>
      <c r="N787" t="b">
        <v>0</v>
      </c>
      <c r="O787" t="b">
        <v>1</v>
      </c>
      <c r="P787" t="s">
        <v>2015</v>
      </c>
      <c r="Q787" t="s">
        <v>2023</v>
      </c>
      <c r="R787" s="15">
        <f t="shared" si="50"/>
        <v>43582.208333333328</v>
      </c>
      <c r="S787" s="12">
        <f t="shared" si="51"/>
        <v>43616.208333333328</v>
      </c>
    </row>
    <row r="788" spans="1:19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5">
        <f t="shared" si="48"/>
        <v>7.2973333333333334</v>
      </c>
      <c r="G788" t="s">
        <v>19</v>
      </c>
      <c r="H788" s="8">
        <f t="shared" si="49"/>
        <v>52.879227053140099</v>
      </c>
      <c r="I788">
        <v>207</v>
      </c>
      <c r="J788" t="s">
        <v>94</v>
      </c>
      <c r="K788" t="s">
        <v>95</v>
      </c>
      <c r="L788">
        <v>1522126800</v>
      </c>
      <c r="M788">
        <v>1522731600</v>
      </c>
      <c r="N788" t="b">
        <v>0</v>
      </c>
      <c r="O788" t="b">
        <v>1</v>
      </c>
      <c r="P788" t="s">
        <v>2009</v>
      </c>
      <c r="Q788" t="s">
        <v>2032</v>
      </c>
      <c r="R788" s="15">
        <f t="shared" si="50"/>
        <v>43186.208333333328</v>
      </c>
      <c r="S788" s="12">
        <f t="shared" si="51"/>
        <v>43193.208333333328</v>
      </c>
    </row>
    <row r="789" spans="1:19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 s="8">
        <f t="shared" si="4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2009</v>
      </c>
      <c r="Q789" t="s">
        <v>2010</v>
      </c>
      <c r="R789" s="15">
        <f t="shared" si="50"/>
        <v>40684.208333333336</v>
      </c>
      <c r="S789" s="12">
        <f t="shared" si="51"/>
        <v>40693.208333333336</v>
      </c>
    </row>
    <row r="790" spans="1:19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5">
        <f t="shared" si="48"/>
        <v>0.88166666666666671</v>
      </c>
      <c r="G790" t="s">
        <v>42</v>
      </c>
      <c r="H790" s="8">
        <f t="shared" si="49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t="b">
        <v>0</v>
      </c>
      <c r="O790" t="b">
        <v>0</v>
      </c>
      <c r="P790" t="s">
        <v>2015</v>
      </c>
      <c r="Q790" t="s">
        <v>2023</v>
      </c>
      <c r="R790" s="15">
        <f t="shared" si="50"/>
        <v>41202.208333333336</v>
      </c>
      <c r="S790" s="12">
        <f t="shared" si="51"/>
        <v>41223.25</v>
      </c>
    </row>
    <row r="791" spans="1:19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 s="8">
        <f t="shared" si="49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t="b">
        <v>0</v>
      </c>
      <c r="O791" t="b">
        <v>0</v>
      </c>
      <c r="P791" t="s">
        <v>2013</v>
      </c>
      <c r="Q791" t="s">
        <v>2014</v>
      </c>
      <c r="R791" s="15">
        <f t="shared" si="50"/>
        <v>41786.208333333336</v>
      </c>
      <c r="S791" s="12">
        <f t="shared" si="51"/>
        <v>41823.208333333336</v>
      </c>
    </row>
    <row r="792" spans="1:19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5">
        <f t="shared" si="48"/>
        <v>0.30540075309306081</v>
      </c>
      <c r="G792" t="s">
        <v>63</v>
      </c>
      <c r="H792" s="8">
        <f t="shared" si="49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t="b">
        <v>0</v>
      </c>
      <c r="O792" t="b">
        <v>0</v>
      </c>
      <c r="P792" t="s">
        <v>2013</v>
      </c>
      <c r="Q792" t="s">
        <v>2014</v>
      </c>
      <c r="R792" s="15">
        <f t="shared" si="50"/>
        <v>40223.25</v>
      </c>
      <c r="S792" s="12">
        <f t="shared" si="51"/>
        <v>40229.25</v>
      </c>
    </row>
    <row r="793" spans="1:19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 s="8">
        <f t="shared" si="49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t="b">
        <v>0</v>
      </c>
      <c r="O793" t="b">
        <v>0</v>
      </c>
      <c r="P793" t="s">
        <v>2007</v>
      </c>
      <c r="Q793" t="s">
        <v>2008</v>
      </c>
      <c r="R793" s="15">
        <f t="shared" si="50"/>
        <v>42715.25</v>
      </c>
      <c r="S793" s="12">
        <f t="shared" si="51"/>
        <v>42731.25</v>
      </c>
    </row>
    <row r="794" spans="1:19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5">
        <f t="shared" si="48"/>
        <v>0.34</v>
      </c>
      <c r="G794" t="s">
        <v>14</v>
      </c>
      <c r="H794" s="8">
        <f t="shared" si="49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t="b">
        <v>0</v>
      </c>
      <c r="O794" t="b">
        <v>1</v>
      </c>
      <c r="P794" t="s">
        <v>2013</v>
      </c>
      <c r="Q794" t="s">
        <v>2014</v>
      </c>
      <c r="R794" s="15">
        <f t="shared" si="50"/>
        <v>41451.208333333336</v>
      </c>
      <c r="S794" s="12">
        <f t="shared" si="51"/>
        <v>41479.208333333336</v>
      </c>
    </row>
    <row r="795" spans="1:19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5">
        <f t="shared" si="48"/>
        <v>11.859090909090909</v>
      </c>
      <c r="G795" t="s">
        <v>19</v>
      </c>
      <c r="H795" s="8">
        <f t="shared" si="49"/>
        <v>72.071823204419886</v>
      </c>
      <c r="I795">
        <v>181</v>
      </c>
      <c r="J795" t="s">
        <v>86</v>
      </c>
      <c r="K795" t="s">
        <v>87</v>
      </c>
      <c r="L795">
        <v>1372136400</v>
      </c>
      <c r="M795">
        <v>1372482000</v>
      </c>
      <c r="N795" t="b">
        <v>0</v>
      </c>
      <c r="O795" t="b">
        <v>0</v>
      </c>
      <c r="P795" t="s">
        <v>2021</v>
      </c>
      <c r="Q795" t="s">
        <v>2022</v>
      </c>
      <c r="R795" s="15">
        <f t="shared" si="50"/>
        <v>41450.208333333336</v>
      </c>
      <c r="S795" s="12">
        <f t="shared" si="51"/>
        <v>41454.208333333336</v>
      </c>
    </row>
    <row r="796" spans="1:19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5">
        <f t="shared" si="48"/>
        <v>1.2539393939393939</v>
      </c>
      <c r="G796" t="s">
        <v>19</v>
      </c>
      <c r="H796" s="8">
        <f t="shared" si="49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t="b">
        <v>0</v>
      </c>
      <c r="O796" t="b">
        <v>0</v>
      </c>
      <c r="P796" t="s">
        <v>2009</v>
      </c>
      <c r="Q796" t="s">
        <v>2010</v>
      </c>
      <c r="R796" s="15">
        <f t="shared" si="50"/>
        <v>43091.25</v>
      </c>
      <c r="S796" s="12">
        <f t="shared" si="51"/>
        <v>43103.25</v>
      </c>
    </row>
    <row r="797" spans="1:19" ht="31.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 s="8">
        <f t="shared" si="49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t="b">
        <v>0</v>
      </c>
      <c r="O797" t="b">
        <v>0</v>
      </c>
      <c r="P797" t="s">
        <v>2015</v>
      </c>
      <c r="Q797" t="s">
        <v>2018</v>
      </c>
      <c r="R797" s="15">
        <f t="shared" si="50"/>
        <v>42675.208333333328</v>
      </c>
      <c r="S797" s="12">
        <f t="shared" si="51"/>
        <v>42678.208333333328</v>
      </c>
    </row>
    <row r="798" spans="1:19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 s="8">
        <f t="shared" si="49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t="b">
        <v>0</v>
      </c>
      <c r="O798" t="b">
        <v>1</v>
      </c>
      <c r="P798" t="s">
        <v>2024</v>
      </c>
      <c r="Q798" t="s">
        <v>2035</v>
      </c>
      <c r="R798" s="15">
        <f t="shared" si="50"/>
        <v>41859.208333333336</v>
      </c>
      <c r="S798" s="12">
        <f t="shared" si="51"/>
        <v>41866.208333333336</v>
      </c>
    </row>
    <row r="799" spans="1:19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5">
        <f t="shared" si="48"/>
        <v>1.0963157894736841</v>
      </c>
      <c r="G799" t="s">
        <v>19</v>
      </c>
      <c r="H799" s="8">
        <f t="shared" si="49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t="b">
        <v>0</v>
      </c>
      <c r="O799" t="b">
        <v>0</v>
      </c>
      <c r="P799" t="s">
        <v>2011</v>
      </c>
      <c r="Q799" t="s">
        <v>2012</v>
      </c>
      <c r="R799" s="15">
        <f t="shared" si="50"/>
        <v>43464.25</v>
      </c>
      <c r="S799" s="12">
        <f t="shared" si="51"/>
        <v>43487.25</v>
      </c>
    </row>
    <row r="800" spans="1:19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5">
        <f t="shared" si="48"/>
        <v>1.8847058823529412</v>
      </c>
      <c r="G800" t="s">
        <v>19</v>
      </c>
      <c r="H800" s="8">
        <f t="shared" si="49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t="b">
        <v>0</v>
      </c>
      <c r="O800" t="b">
        <v>1</v>
      </c>
      <c r="P800" t="s">
        <v>2013</v>
      </c>
      <c r="Q800" t="s">
        <v>2014</v>
      </c>
      <c r="R800" s="15">
        <f t="shared" si="50"/>
        <v>41060.208333333336</v>
      </c>
      <c r="S800" s="12">
        <f t="shared" si="51"/>
        <v>41088.208333333336</v>
      </c>
    </row>
    <row r="801" spans="1:19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 s="8">
        <f t="shared" si="49"/>
        <v>60.017959183673469</v>
      </c>
      <c r="I801">
        <v>1225</v>
      </c>
      <c r="J801" t="s">
        <v>36</v>
      </c>
      <c r="K801" t="s">
        <v>37</v>
      </c>
      <c r="L801">
        <v>1454133600</v>
      </c>
      <c r="M801">
        <v>1454479200</v>
      </c>
      <c r="N801" t="b">
        <v>0</v>
      </c>
      <c r="O801" t="b">
        <v>0</v>
      </c>
      <c r="P801" t="s">
        <v>2013</v>
      </c>
      <c r="Q801" t="s">
        <v>2014</v>
      </c>
      <c r="R801" s="15">
        <f t="shared" si="50"/>
        <v>42399.25</v>
      </c>
      <c r="S801" s="12">
        <f t="shared" si="51"/>
        <v>42403.25</v>
      </c>
    </row>
    <row r="802" spans="1:19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5">
        <f t="shared" si="48"/>
        <v>0.01</v>
      </c>
      <c r="G802" t="s">
        <v>14</v>
      </c>
      <c r="H802" s="8">
        <f t="shared" si="49"/>
        <v>1</v>
      </c>
      <c r="I802">
        <v>1</v>
      </c>
      <c r="J802" t="s">
        <v>86</v>
      </c>
      <c r="K802" t="s">
        <v>87</v>
      </c>
      <c r="L802">
        <v>1434085200</v>
      </c>
      <c r="M802">
        <v>1434430800</v>
      </c>
      <c r="N802" t="b">
        <v>0</v>
      </c>
      <c r="O802" t="b">
        <v>0</v>
      </c>
      <c r="P802" t="s">
        <v>2009</v>
      </c>
      <c r="Q802" t="s">
        <v>2010</v>
      </c>
      <c r="R802" s="15">
        <f t="shared" si="50"/>
        <v>42167.208333333328</v>
      </c>
      <c r="S802" s="12">
        <f t="shared" si="51"/>
        <v>42171.208333333328</v>
      </c>
    </row>
    <row r="803" spans="1:19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5">
        <f t="shared" si="48"/>
        <v>2.0291304347826089</v>
      </c>
      <c r="G803" t="s">
        <v>19</v>
      </c>
      <c r="H803" s="8">
        <f t="shared" si="49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t="b">
        <v>0</v>
      </c>
      <c r="O803" t="b">
        <v>1</v>
      </c>
      <c r="P803" t="s">
        <v>2028</v>
      </c>
      <c r="Q803" t="s">
        <v>2029</v>
      </c>
      <c r="R803" s="15">
        <f t="shared" si="50"/>
        <v>43830.25</v>
      </c>
      <c r="S803" s="12">
        <f t="shared" si="51"/>
        <v>43852.25</v>
      </c>
    </row>
    <row r="804" spans="1:19" ht="31.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5">
        <f t="shared" si="48"/>
        <v>1.9703225806451612</v>
      </c>
      <c r="G804" t="s">
        <v>19</v>
      </c>
      <c r="H804" s="8">
        <f t="shared" si="49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t="b">
        <v>0</v>
      </c>
      <c r="O804" t="b">
        <v>0</v>
      </c>
      <c r="P804" t="s">
        <v>2028</v>
      </c>
      <c r="Q804" t="s">
        <v>2029</v>
      </c>
      <c r="R804" s="15">
        <f t="shared" si="50"/>
        <v>43650.208333333328</v>
      </c>
      <c r="S804" s="12">
        <f t="shared" si="51"/>
        <v>43652.208333333328</v>
      </c>
    </row>
    <row r="805" spans="1:19" ht="31.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5">
        <f t="shared" si="48"/>
        <v>1.07</v>
      </c>
      <c r="G805" t="s">
        <v>19</v>
      </c>
      <c r="H805" s="8">
        <f t="shared" si="49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t="b">
        <v>0</v>
      </c>
      <c r="O805" t="b">
        <v>0</v>
      </c>
      <c r="P805" t="s">
        <v>2013</v>
      </c>
      <c r="Q805" t="s">
        <v>2014</v>
      </c>
      <c r="R805" s="15">
        <f t="shared" si="50"/>
        <v>43492.25</v>
      </c>
      <c r="S805" s="12">
        <f t="shared" si="51"/>
        <v>43526.25</v>
      </c>
    </row>
    <row r="806" spans="1:19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5">
        <f t="shared" si="48"/>
        <v>2.6873076923076922</v>
      </c>
      <c r="G806" t="s">
        <v>19</v>
      </c>
      <c r="H806" s="8">
        <f t="shared" si="49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t="b">
        <v>0</v>
      </c>
      <c r="O806" t="b">
        <v>0</v>
      </c>
      <c r="P806" t="s">
        <v>2009</v>
      </c>
      <c r="Q806" t="s">
        <v>2010</v>
      </c>
      <c r="R806" s="15">
        <f t="shared" si="50"/>
        <v>43102.25</v>
      </c>
      <c r="S806" s="12">
        <f t="shared" si="51"/>
        <v>43122.25</v>
      </c>
    </row>
    <row r="807" spans="1:19" ht="31.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 s="8">
        <f t="shared" si="49"/>
        <v>73.611940298507463</v>
      </c>
      <c r="I807">
        <v>67</v>
      </c>
      <c r="J807" t="s">
        <v>24</v>
      </c>
      <c r="K807" t="s">
        <v>25</v>
      </c>
      <c r="L807">
        <v>1416031200</v>
      </c>
      <c r="M807">
        <v>1420437600</v>
      </c>
      <c r="N807" t="b">
        <v>0</v>
      </c>
      <c r="O807" t="b">
        <v>0</v>
      </c>
      <c r="P807" t="s">
        <v>2015</v>
      </c>
      <c r="Q807" t="s">
        <v>2016</v>
      </c>
      <c r="R807" s="15">
        <f t="shared" si="50"/>
        <v>41958.25</v>
      </c>
      <c r="S807" s="12">
        <f t="shared" si="51"/>
        <v>42009.25</v>
      </c>
    </row>
    <row r="808" spans="1:19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5">
        <f t="shared" si="48"/>
        <v>11.802857142857142</v>
      </c>
      <c r="G808" t="s">
        <v>19</v>
      </c>
      <c r="H808" s="8">
        <f t="shared" si="49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t="b">
        <v>0</v>
      </c>
      <c r="O808" t="b">
        <v>1</v>
      </c>
      <c r="P808" t="s">
        <v>2015</v>
      </c>
      <c r="Q808" t="s">
        <v>2018</v>
      </c>
      <c r="R808" s="15">
        <f t="shared" si="50"/>
        <v>40973.25</v>
      </c>
      <c r="S808" s="12">
        <f t="shared" si="51"/>
        <v>40997.208333333336</v>
      </c>
    </row>
    <row r="809" spans="1:19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5">
        <f t="shared" si="48"/>
        <v>2.64</v>
      </c>
      <c r="G809" t="s">
        <v>19</v>
      </c>
      <c r="H809" s="8">
        <f t="shared" si="49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t="b">
        <v>0</v>
      </c>
      <c r="O809" t="b">
        <v>1</v>
      </c>
      <c r="P809" t="s">
        <v>2013</v>
      </c>
      <c r="Q809" t="s">
        <v>2014</v>
      </c>
      <c r="R809" s="15">
        <f t="shared" si="50"/>
        <v>43753.208333333328</v>
      </c>
      <c r="S809" s="12">
        <f t="shared" si="51"/>
        <v>43797.25</v>
      </c>
    </row>
    <row r="810" spans="1:19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 s="8">
        <f t="shared" si="49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t="b">
        <v>0</v>
      </c>
      <c r="O810" t="b">
        <v>0</v>
      </c>
      <c r="P810" t="s">
        <v>2007</v>
      </c>
      <c r="Q810" t="s">
        <v>2008</v>
      </c>
      <c r="R810" s="15">
        <f t="shared" si="50"/>
        <v>42507.208333333328</v>
      </c>
      <c r="S810" s="12">
        <f t="shared" si="51"/>
        <v>42524.208333333328</v>
      </c>
    </row>
    <row r="811" spans="1:19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 s="8">
        <f t="shared" si="49"/>
        <v>42</v>
      </c>
      <c r="I811">
        <v>2108</v>
      </c>
      <c r="J811" t="s">
        <v>86</v>
      </c>
      <c r="K811" t="s">
        <v>87</v>
      </c>
      <c r="L811">
        <v>1344920400</v>
      </c>
      <c r="M811">
        <v>1345006800</v>
      </c>
      <c r="N811" t="b">
        <v>0</v>
      </c>
      <c r="O811" t="b">
        <v>0</v>
      </c>
      <c r="P811" t="s">
        <v>2015</v>
      </c>
      <c r="Q811" t="s">
        <v>2016</v>
      </c>
      <c r="R811" s="15">
        <f t="shared" si="50"/>
        <v>41135.208333333336</v>
      </c>
      <c r="S811" s="12">
        <f t="shared" si="51"/>
        <v>41136.208333333336</v>
      </c>
    </row>
    <row r="812" spans="1:19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5">
        <f t="shared" si="48"/>
        <v>1.9312499999999999</v>
      </c>
      <c r="G812" t="s">
        <v>19</v>
      </c>
      <c r="H812" s="8">
        <f t="shared" si="49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t="b">
        <v>0</v>
      </c>
      <c r="O812" t="b">
        <v>1</v>
      </c>
      <c r="P812" t="s">
        <v>2013</v>
      </c>
      <c r="Q812" t="s">
        <v>2014</v>
      </c>
      <c r="R812" s="15">
        <f t="shared" si="50"/>
        <v>43067.25</v>
      </c>
      <c r="S812" s="12">
        <f t="shared" si="51"/>
        <v>43077.25</v>
      </c>
    </row>
    <row r="813" spans="1:19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 s="8">
        <f t="shared" si="49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t="b">
        <v>0</v>
      </c>
      <c r="O813" t="b">
        <v>1</v>
      </c>
      <c r="P813" t="s">
        <v>2024</v>
      </c>
      <c r="Q813" t="s">
        <v>2025</v>
      </c>
      <c r="R813" s="15">
        <f t="shared" si="50"/>
        <v>42378.25</v>
      </c>
      <c r="S813" s="12">
        <f t="shared" si="51"/>
        <v>42380.25</v>
      </c>
    </row>
    <row r="814" spans="1:19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5">
        <f t="shared" si="48"/>
        <v>2.2552763819095478</v>
      </c>
      <c r="G814" t="s">
        <v>19</v>
      </c>
      <c r="H814" s="8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2021</v>
      </c>
      <c r="Q814" t="s">
        <v>2022</v>
      </c>
      <c r="R814" s="15">
        <f t="shared" si="50"/>
        <v>43206.208333333328</v>
      </c>
      <c r="S814" s="12">
        <f t="shared" si="51"/>
        <v>43211.208333333328</v>
      </c>
    </row>
    <row r="815" spans="1:19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5">
        <f t="shared" si="48"/>
        <v>2.3940625</v>
      </c>
      <c r="G815" t="s">
        <v>19</v>
      </c>
      <c r="H815" s="8">
        <f t="shared" si="49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t="b">
        <v>0</v>
      </c>
      <c r="O815" t="b">
        <v>0</v>
      </c>
      <c r="P815" t="s">
        <v>2024</v>
      </c>
      <c r="Q815" t="s">
        <v>2025</v>
      </c>
      <c r="R815" s="15">
        <f t="shared" si="50"/>
        <v>41148.208333333336</v>
      </c>
      <c r="S815" s="12">
        <f t="shared" si="51"/>
        <v>41158.208333333336</v>
      </c>
    </row>
    <row r="816" spans="1:19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5">
        <f t="shared" si="48"/>
        <v>0.921875</v>
      </c>
      <c r="G816" t="s">
        <v>14</v>
      </c>
      <c r="H816" s="8">
        <f t="shared" si="49"/>
        <v>81.944444444444443</v>
      </c>
      <c r="I816">
        <v>36</v>
      </c>
      <c r="J816" t="s">
        <v>32</v>
      </c>
      <c r="K816" t="s">
        <v>33</v>
      </c>
      <c r="L816">
        <v>1464325200</v>
      </c>
      <c r="M816">
        <v>1464498000</v>
      </c>
      <c r="N816" t="b">
        <v>0</v>
      </c>
      <c r="O816" t="b">
        <v>1</v>
      </c>
      <c r="P816" t="s">
        <v>2009</v>
      </c>
      <c r="Q816" t="s">
        <v>2010</v>
      </c>
      <c r="R816" s="15">
        <f t="shared" si="50"/>
        <v>42517.208333333328</v>
      </c>
      <c r="S816" s="12">
        <f t="shared" si="51"/>
        <v>42519.208333333328</v>
      </c>
    </row>
    <row r="817" spans="1:19" ht="31.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5">
        <f t="shared" si="48"/>
        <v>1.3023333333333333</v>
      </c>
      <c r="G817" t="s">
        <v>19</v>
      </c>
      <c r="H817" s="8">
        <f t="shared" si="4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2009</v>
      </c>
      <c r="Q817" t="s">
        <v>2010</v>
      </c>
      <c r="R817" s="15">
        <f t="shared" si="50"/>
        <v>43068.25</v>
      </c>
      <c r="S817" s="12">
        <f t="shared" si="51"/>
        <v>43094.25</v>
      </c>
    </row>
    <row r="818" spans="1:19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5">
        <f t="shared" si="48"/>
        <v>6.1521739130434785</v>
      </c>
      <c r="G818" t="s">
        <v>19</v>
      </c>
      <c r="H818" s="8">
        <f t="shared" si="49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t="b">
        <v>1</v>
      </c>
      <c r="O818" t="b">
        <v>1</v>
      </c>
      <c r="P818" t="s">
        <v>2013</v>
      </c>
      <c r="Q818" t="s">
        <v>2014</v>
      </c>
      <c r="R818" s="15">
        <f t="shared" si="50"/>
        <v>41680.25</v>
      </c>
      <c r="S818" s="12">
        <f t="shared" si="51"/>
        <v>41682.25</v>
      </c>
    </row>
    <row r="819" spans="1:19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5">
        <f t="shared" si="48"/>
        <v>3.687953216374269</v>
      </c>
      <c r="G819" t="s">
        <v>19</v>
      </c>
      <c r="H819" s="8">
        <f t="shared" si="49"/>
        <v>76.011249497790274</v>
      </c>
      <c r="I819">
        <v>2489</v>
      </c>
      <c r="J819" t="s">
        <v>94</v>
      </c>
      <c r="K819" t="s">
        <v>95</v>
      </c>
      <c r="L819">
        <v>1556946000</v>
      </c>
      <c r="M819">
        <v>1559365200</v>
      </c>
      <c r="N819" t="b">
        <v>0</v>
      </c>
      <c r="O819" t="b">
        <v>1</v>
      </c>
      <c r="P819" t="s">
        <v>2021</v>
      </c>
      <c r="Q819" t="s">
        <v>2022</v>
      </c>
      <c r="R819" s="15">
        <f t="shared" si="50"/>
        <v>43589.208333333328</v>
      </c>
      <c r="S819" s="12">
        <f t="shared" si="51"/>
        <v>43617.208333333328</v>
      </c>
    </row>
    <row r="820" spans="1:19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5">
        <f t="shared" si="48"/>
        <v>10.948571428571428</v>
      </c>
      <c r="G820" t="s">
        <v>19</v>
      </c>
      <c r="H820" s="8">
        <f t="shared" si="49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t="b">
        <v>0</v>
      </c>
      <c r="O820" t="b">
        <v>1</v>
      </c>
      <c r="P820" t="s">
        <v>2013</v>
      </c>
      <c r="Q820" t="s">
        <v>2014</v>
      </c>
      <c r="R820" s="15">
        <f t="shared" si="50"/>
        <v>43486.25</v>
      </c>
      <c r="S820" s="12">
        <f t="shared" si="51"/>
        <v>43499.25</v>
      </c>
    </row>
    <row r="821" spans="1:19" ht="31.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 s="8">
        <f t="shared" si="49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t="b">
        <v>1</v>
      </c>
      <c r="O821" t="b">
        <v>0</v>
      </c>
      <c r="P821" t="s">
        <v>2024</v>
      </c>
      <c r="Q821" t="s">
        <v>2025</v>
      </c>
      <c r="R821" s="15">
        <f t="shared" si="50"/>
        <v>41237.25</v>
      </c>
      <c r="S821" s="12">
        <f t="shared" si="51"/>
        <v>41252.25</v>
      </c>
    </row>
    <row r="822" spans="1:19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5">
        <f t="shared" si="48"/>
        <v>8.0060000000000002</v>
      </c>
      <c r="G822" t="s">
        <v>19</v>
      </c>
      <c r="H822" s="8">
        <f t="shared" si="49"/>
        <v>43.043010752688176</v>
      </c>
      <c r="I822">
        <v>279</v>
      </c>
      <c r="J822" t="s">
        <v>36</v>
      </c>
      <c r="K822" t="s">
        <v>37</v>
      </c>
      <c r="L822">
        <v>1532840400</v>
      </c>
      <c r="M822">
        <v>1533963600</v>
      </c>
      <c r="N822" t="b">
        <v>0</v>
      </c>
      <c r="O822" t="b">
        <v>1</v>
      </c>
      <c r="P822" t="s">
        <v>2009</v>
      </c>
      <c r="Q822" t="s">
        <v>2010</v>
      </c>
      <c r="R822" s="15">
        <f t="shared" si="50"/>
        <v>43310.208333333328</v>
      </c>
      <c r="S822" s="12">
        <f t="shared" si="51"/>
        <v>43323.208333333328</v>
      </c>
    </row>
    <row r="823" spans="1:19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5">
        <f t="shared" si="48"/>
        <v>2.9128571428571428</v>
      </c>
      <c r="G823" t="s">
        <v>19</v>
      </c>
      <c r="H823" s="8">
        <f t="shared" si="49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t="b">
        <v>0</v>
      </c>
      <c r="O823" t="b">
        <v>0</v>
      </c>
      <c r="P823" t="s">
        <v>2015</v>
      </c>
      <c r="Q823" t="s">
        <v>2016</v>
      </c>
      <c r="R823" s="15">
        <f t="shared" si="50"/>
        <v>42794.25</v>
      </c>
      <c r="S823" s="12">
        <f t="shared" si="51"/>
        <v>42807.208333333328</v>
      </c>
    </row>
    <row r="824" spans="1:19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5">
        <f t="shared" si="48"/>
        <v>3.4996666666666667</v>
      </c>
      <c r="G824" t="s">
        <v>19</v>
      </c>
      <c r="H824" s="8">
        <f t="shared" si="49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t="b">
        <v>0</v>
      </c>
      <c r="O824" t="b">
        <v>0</v>
      </c>
      <c r="P824" t="s">
        <v>2009</v>
      </c>
      <c r="Q824" t="s">
        <v>2010</v>
      </c>
      <c r="R824" s="15">
        <f t="shared" si="50"/>
        <v>41698.25</v>
      </c>
      <c r="S824" s="12">
        <f t="shared" si="51"/>
        <v>41715.208333333336</v>
      </c>
    </row>
    <row r="825" spans="1:19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5">
        <f t="shared" si="48"/>
        <v>3.5707317073170732</v>
      </c>
      <c r="G825" t="s">
        <v>19</v>
      </c>
      <c r="H825" s="8">
        <f t="shared" si="49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t="b">
        <v>1</v>
      </c>
      <c r="O825" t="b">
        <v>1</v>
      </c>
      <c r="P825" t="s">
        <v>2009</v>
      </c>
      <c r="Q825" t="s">
        <v>2010</v>
      </c>
      <c r="R825" s="15">
        <f t="shared" si="50"/>
        <v>41892.208333333336</v>
      </c>
      <c r="S825" s="12">
        <f t="shared" si="51"/>
        <v>41917.208333333336</v>
      </c>
    </row>
    <row r="826" spans="1:19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5">
        <f t="shared" si="48"/>
        <v>1.2648941176470587</v>
      </c>
      <c r="G826" t="s">
        <v>19</v>
      </c>
      <c r="H826" s="8">
        <f t="shared" si="49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t="b">
        <v>0</v>
      </c>
      <c r="O826" t="b">
        <v>1</v>
      </c>
      <c r="P826" t="s">
        <v>2021</v>
      </c>
      <c r="Q826" t="s">
        <v>2022</v>
      </c>
      <c r="R826" s="15">
        <f t="shared" si="50"/>
        <v>40348.208333333336</v>
      </c>
      <c r="S826" s="12">
        <f t="shared" si="51"/>
        <v>40380.208333333336</v>
      </c>
    </row>
    <row r="827" spans="1:19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5">
        <f t="shared" si="48"/>
        <v>3.875</v>
      </c>
      <c r="G827" t="s">
        <v>19</v>
      </c>
      <c r="H827" s="8">
        <f t="shared" si="49"/>
        <v>88.853503184713375</v>
      </c>
      <c r="I827">
        <v>157</v>
      </c>
      <c r="J827" t="s">
        <v>36</v>
      </c>
      <c r="K827" t="s">
        <v>37</v>
      </c>
      <c r="L827">
        <v>1500958800</v>
      </c>
      <c r="M827">
        <v>1501995600</v>
      </c>
      <c r="N827" t="b">
        <v>0</v>
      </c>
      <c r="O827" t="b">
        <v>0</v>
      </c>
      <c r="P827" t="s">
        <v>2015</v>
      </c>
      <c r="Q827" t="s">
        <v>2026</v>
      </c>
      <c r="R827" s="15">
        <f t="shared" si="50"/>
        <v>42941.208333333328</v>
      </c>
      <c r="S827" s="12">
        <f t="shared" si="51"/>
        <v>42953.208333333328</v>
      </c>
    </row>
    <row r="828" spans="1:19" ht="31.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5">
        <f t="shared" si="48"/>
        <v>4.5703571428571426</v>
      </c>
      <c r="G828" t="s">
        <v>19</v>
      </c>
      <c r="H828" s="8">
        <f t="shared" si="49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t="b">
        <v>0</v>
      </c>
      <c r="O828" t="b">
        <v>1</v>
      </c>
      <c r="P828" t="s">
        <v>2013</v>
      </c>
      <c r="Q828" t="s">
        <v>2014</v>
      </c>
      <c r="R828" s="15">
        <f t="shared" si="50"/>
        <v>40525.25</v>
      </c>
      <c r="S828" s="12">
        <f t="shared" si="51"/>
        <v>40553.25</v>
      </c>
    </row>
    <row r="829" spans="1:19" ht="31.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5">
        <f t="shared" si="48"/>
        <v>2.6669565217391304</v>
      </c>
      <c r="G829" t="s">
        <v>19</v>
      </c>
      <c r="H829" s="8">
        <f t="shared" si="49"/>
        <v>74.804878048780495</v>
      </c>
      <c r="I829">
        <v>82</v>
      </c>
      <c r="J829" t="s">
        <v>24</v>
      </c>
      <c r="K829" t="s">
        <v>25</v>
      </c>
      <c r="L829">
        <v>1304398800</v>
      </c>
      <c r="M829">
        <v>1305435600</v>
      </c>
      <c r="N829" t="b">
        <v>0</v>
      </c>
      <c r="O829" t="b">
        <v>1</v>
      </c>
      <c r="P829" t="s">
        <v>2015</v>
      </c>
      <c r="Q829" t="s">
        <v>2018</v>
      </c>
      <c r="R829" s="15">
        <f t="shared" si="50"/>
        <v>40666.208333333336</v>
      </c>
      <c r="S829" s="12">
        <f t="shared" si="51"/>
        <v>40678.208333333336</v>
      </c>
    </row>
    <row r="830" spans="1:19" ht="31.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5">
        <f t="shared" si="48"/>
        <v>0.69</v>
      </c>
      <c r="G830" t="s">
        <v>14</v>
      </c>
      <c r="H830" s="8">
        <f t="shared" si="49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t="b">
        <v>0</v>
      </c>
      <c r="O830" t="b">
        <v>0</v>
      </c>
      <c r="P830" t="s">
        <v>2013</v>
      </c>
      <c r="Q830" t="s">
        <v>2014</v>
      </c>
      <c r="R830" s="15">
        <f t="shared" si="50"/>
        <v>43340.208333333328</v>
      </c>
      <c r="S830" s="12">
        <f t="shared" si="51"/>
        <v>43365.208333333328</v>
      </c>
    </row>
    <row r="831" spans="1:19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 s="8">
        <f t="shared" si="49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t="b">
        <v>0</v>
      </c>
      <c r="O831" t="b">
        <v>0</v>
      </c>
      <c r="P831" t="s">
        <v>2013</v>
      </c>
      <c r="Q831" t="s">
        <v>2014</v>
      </c>
      <c r="R831" s="15">
        <f t="shared" si="50"/>
        <v>42164.208333333328</v>
      </c>
      <c r="S831" s="12">
        <f t="shared" si="51"/>
        <v>42179.208333333328</v>
      </c>
    </row>
    <row r="832" spans="1:19" ht="31.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 s="8">
        <f t="shared" si="49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t="b">
        <v>0</v>
      </c>
      <c r="O832" t="b">
        <v>0</v>
      </c>
      <c r="P832" t="s">
        <v>2013</v>
      </c>
      <c r="Q832" t="s">
        <v>2014</v>
      </c>
      <c r="R832" s="15">
        <f t="shared" si="50"/>
        <v>43103.25</v>
      </c>
      <c r="S832" s="12">
        <f t="shared" si="51"/>
        <v>43162.25</v>
      </c>
    </row>
    <row r="833" spans="1:19" ht="31.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5">
        <f t="shared" si="48"/>
        <v>1.089773429454171</v>
      </c>
      <c r="G833" t="s">
        <v>19</v>
      </c>
      <c r="H833" s="8">
        <f t="shared" si="49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t="b">
        <v>0</v>
      </c>
      <c r="O833" t="b">
        <v>0</v>
      </c>
      <c r="P833" t="s">
        <v>2028</v>
      </c>
      <c r="Q833" t="s">
        <v>2029</v>
      </c>
      <c r="R833" s="15">
        <f t="shared" si="50"/>
        <v>40994.208333333336</v>
      </c>
      <c r="S833" s="12">
        <f t="shared" si="51"/>
        <v>41028.208333333336</v>
      </c>
    </row>
    <row r="834" spans="1:19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5">
        <f t="shared" si="48"/>
        <v>3.1517592592592591</v>
      </c>
      <c r="G834" t="s">
        <v>19</v>
      </c>
      <c r="H834" s="8">
        <f t="shared" si="49"/>
        <v>104.97764070932922</v>
      </c>
      <c r="I834">
        <v>1297</v>
      </c>
      <c r="J834" t="s">
        <v>32</v>
      </c>
      <c r="K834" t="s">
        <v>33</v>
      </c>
      <c r="L834">
        <v>1445490000</v>
      </c>
      <c r="M834">
        <v>1448431200</v>
      </c>
      <c r="N834" t="b">
        <v>1</v>
      </c>
      <c r="O834" t="b">
        <v>0</v>
      </c>
      <c r="P834" t="s">
        <v>2021</v>
      </c>
      <c r="Q834" t="s">
        <v>2033</v>
      </c>
      <c r="R834" s="15">
        <f t="shared" si="50"/>
        <v>42299.208333333328</v>
      </c>
      <c r="S834" s="12">
        <f t="shared" si="51"/>
        <v>42333.25</v>
      </c>
    </row>
    <row r="835" spans="1:19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19</v>
      </c>
      <c r="H835" s="8">
        <f t="shared" ref="H835:H898" si="53">E835/I835</f>
        <v>64.987878787878785</v>
      </c>
      <c r="I835">
        <v>165</v>
      </c>
      <c r="J835" t="s">
        <v>32</v>
      </c>
      <c r="K835" t="s">
        <v>33</v>
      </c>
      <c r="L835">
        <v>1297663200</v>
      </c>
      <c r="M835">
        <v>1298613600</v>
      </c>
      <c r="N835" t="b">
        <v>0</v>
      </c>
      <c r="O835" t="b">
        <v>0</v>
      </c>
      <c r="P835" t="s">
        <v>2021</v>
      </c>
      <c r="Q835" t="s">
        <v>2033</v>
      </c>
      <c r="R835" s="15">
        <f t="shared" ref="R835:R898" si="54">(((L835/60)/60)/24)+DATE(1970,1,1)</f>
        <v>40588.25</v>
      </c>
      <c r="S835" s="12">
        <f t="shared" ref="S835:S898" si="55">(((M835/60)/60)/24)+DATE(1970,1,1)</f>
        <v>40599.25</v>
      </c>
    </row>
    <row r="836" spans="1:19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5">
        <f t="shared" si="52"/>
        <v>1.5380821917808218</v>
      </c>
      <c r="G836" t="s">
        <v>19</v>
      </c>
      <c r="H836" s="8">
        <f t="shared" si="53"/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t="b">
        <v>0</v>
      </c>
      <c r="O836" t="b">
        <v>0</v>
      </c>
      <c r="P836" t="s">
        <v>2013</v>
      </c>
      <c r="Q836" t="s">
        <v>2014</v>
      </c>
      <c r="R836" s="15">
        <f t="shared" si="54"/>
        <v>41448.208333333336</v>
      </c>
      <c r="S836" s="12">
        <f t="shared" si="55"/>
        <v>41454.208333333336</v>
      </c>
    </row>
    <row r="837" spans="1:19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 s="8">
        <f t="shared" si="5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t="b">
        <v>0</v>
      </c>
      <c r="O837" t="b">
        <v>0</v>
      </c>
      <c r="P837" t="s">
        <v>2011</v>
      </c>
      <c r="Q837" t="s">
        <v>2012</v>
      </c>
      <c r="R837" s="15">
        <f t="shared" si="54"/>
        <v>42063.25</v>
      </c>
      <c r="S837" s="12">
        <f t="shared" si="55"/>
        <v>42069.25</v>
      </c>
    </row>
    <row r="838" spans="1:19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 s="8">
        <f t="shared" si="53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t="b">
        <v>0</v>
      </c>
      <c r="O838" t="b">
        <v>0</v>
      </c>
      <c r="P838" t="s">
        <v>2009</v>
      </c>
      <c r="Q838" t="s">
        <v>2019</v>
      </c>
      <c r="R838" s="15">
        <f t="shared" si="54"/>
        <v>40214.25</v>
      </c>
      <c r="S838" s="12">
        <f t="shared" si="55"/>
        <v>40225.25</v>
      </c>
    </row>
    <row r="839" spans="1:19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5">
        <f t="shared" si="52"/>
        <v>8.5288135593220336</v>
      </c>
      <c r="G839" t="s">
        <v>19</v>
      </c>
      <c r="H839" s="8">
        <f t="shared" si="5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t="b">
        <v>0</v>
      </c>
      <c r="O839" t="b">
        <v>0</v>
      </c>
      <c r="P839" t="s">
        <v>2009</v>
      </c>
      <c r="Q839" t="s">
        <v>2032</v>
      </c>
      <c r="R839" s="15">
        <f t="shared" si="54"/>
        <v>40629.208333333336</v>
      </c>
      <c r="S839" s="12">
        <f t="shared" si="55"/>
        <v>40683.208333333336</v>
      </c>
    </row>
    <row r="840" spans="1:19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5">
        <f t="shared" si="52"/>
        <v>1.3890625000000001</v>
      </c>
      <c r="G840" t="s">
        <v>19</v>
      </c>
      <c r="H840" s="8">
        <f t="shared" si="5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t="b">
        <v>0</v>
      </c>
      <c r="O840" t="b">
        <v>0</v>
      </c>
      <c r="P840" t="s">
        <v>2013</v>
      </c>
      <c r="Q840" t="s">
        <v>2014</v>
      </c>
      <c r="R840" s="15">
        <f t="shared" si="54"/>
        <v>43370.208333333328</v>
      </c>
      <c r="S840" s="12">
        <f t="shared" si="55"/>
        <v>43379.208333333328</v>
      </c>
    </row>
    <row r="841" spans="1:19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5">
        <f t="shared" si="52"/>
        <v>1.9018181818181819</v>
      </c>
      <c r="G841" t="s">
        <v>19</v>
      </c>
      <c r="H841" s="8">
        <f t="shared" si="5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t="b">
        <v>0</v>
      </c>
      <c r="O841" t="b">
        <v>1</v>
      </c>
      <c r="P841" t="s">
        <v>2015</v>
      </c>
      <c r="Q841" t="s">
        <v>2016</v>
      </c>
      <c r="R841" s="15">
        <f t="shared" si="54"/>
        <v>41715.208333333336</v>
      </c>
      <c r="S841" s="12">
        <f t="shared" si="55"/>
        <v>41760.208333333336</v>
      </c>
    </row>
    <row r="842" spans="1:19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5">
        <f t="shared" si="52"/>
        <v>1.0024333619948409</v>
      </c>
      <c r="G842" t="s">
        <v>19</v>
      </c>
      <c r="H842" s="8">
        <f t="shared" si="5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t="b">
        <v>0</v>
      </c>
      <c r="O842" t="b">
        <v>1</v>
      </c>
      <c r="P842" t="s">
        <v>2013</v>
      </c>
      <c r="Q842" t="s">
        <v>2014</v>
      </c>
      <c r="R842" s="15">
        <f t="shared" si="54"/>
        <v>41836.208333333336</v>
      </c>
      <c r="S842" s="12">
        <f t="shared" si="55"/>
        <v>41838.208333333336</v>
      </c>
    </row>
    <row r="843" spans="1:19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5">
        <f t="shared" si="52"/>
        <v>1.4275824175824177</v>
      </c>
      <c r="G843" t="s">
        <v>19</v>
      </c>
      <c r="H843" s="8">
        <f t="shared" si="5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t="b">
        <v>0</v>
      </c>
      <c r="O843" t="b">
        <v>0</v>
      </c>
      <c r="P843" t="s">
        <v>2011</v>
      </c>
      <c r="Q843" t="s">
        <v>2012</v>
      </c>
      <c r="R843" s="15">
        <f t="shared" si="54"/>
        <v>42419.25</v>
      </c>
      <c r="S843" s="12">
        <f t="shared" si="55"/>
        <v>42435.25</v>
      </c>
    </row>
    <row r="844" spans="1:19" ht="31.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5">
        <f t="shared" si="52"/>
        <v>5.6313333333333331</v>
      </c>
      <c r="G844" t="s">
        <v>19</v>
      </c>
      <c r="H844" s="8">
        <f t="shared" si="53"/>
        <v>63.992424242424242</v>
      </c>
      <c r="I844">
        <v>132</v>
      </c>
      <c r="J844" t="s">
        <v>94</v>
      </c>
      <c r="K844" t="s">
        <v>95</v>
      </c>
      <c r="L844">
        <v>1529038800</v>
      </c>
      <c r="M844">
        <v>1529298000</v>
      </c>
      <c r="N844" t="b">
        <v>0</v>
      </c>
      <c r="O844" t="b">
        <v>0</v>
      </c>
      <c r="P844" t="s">
        <v>2011</v>
      </c>
      <c r="Q844" t="s">
        <v>2020</v>
      </c>
      <c r="R844" s="15">
        <f t="shared" si="54"/>
        <v>43266.208333333328</v>
      </c>
      <c r="S844" s="12">
        <f t="shared" si="55"/>
        <v>43269.208333333328</v>
      </c>
    </row>
    <row r="845" spans="1:19" ht="31.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 s="8">
        <f t="shared" si="53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t="b">
        <v>0</v>
      </c>
      <c r="O845" t="b">
        <v>0</v>
      </c>
      <c r="P845" t="s">
        <v>2028</v>
      </c>
      <c r="Q845" t="s">
        <v>2029</v>
      </c>
      <c r="R845" s="15">
        <f t="shared" si="54"/>
        <v>43338.208333333328</v>
      </c>
      <c r="S845" s="12">
        <f t="shared" si="55"/>
        <v>43344.208333333328</v>
      </c>
    </row>
    <row r="846" spans="1:19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5">
        <f t="shared" si="52"/>
        <v>0.99397727272727276</v>
      </c>
      <c r="G846" t="s">
        <v>63</v>
      </c>
      <c r="H846" s="8">
        <f t="shared" si="53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t="b">
        <v>0</v>
      </c>
      <c r="O846" t="b">
        <v>0</v>
      </c>
      <c r="P846" t="s">
        <v>2015</v>
      </c>
      <c r="Q846" t="s">
        <v>2016</v>
      </c>
      <c r="R846" s="15">
        <f t="shared" si="54"/>
        <v>40930.25</v>
      </c>
      <c r="S846" s="12">
        <f t="shared" si="55"/>
        <v>40933.25</v>
      </c>
    </row>
    <row r="847" spans="1:19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5">
        <f t="shared" si="52"/>
        <v>1.9754935622317598</v>
      </c>
      <c r="G847" t="s">
        <v>19</v>
      </c>
      <c r="H847" s="8">
        <f t="shared" si="53"/>
        <v>101.98449039881831</v>
      </c>
      <c r="I847">
        <v>1354</v>
      </c>
      <c r="J847" t="s">
        <v>36</v>
      </c>
      <c r="K847" t="s">
        <v>37</v>
      </c>
      <c r="L847">
        <v>1526360400</v>
      </c>
      <c r="M847">
        <v>1529557200</v>
      </c>
      <c r="N847" t="b">
        <v>0</v>
      </c>
      <c r="O847" t="b">
        <v>0</v>
      </c>
      <c r="P847" t="s">
        <v>2011</v>
      </c>
      <c r="Q847" t="s">
        <v>2012</v>
      </c>
      <c r="R847" s="15">
        <f t="shared" si="54"/>
        <v>43235.208333333328</v>
      </c>
      <c r="S847" s="12">
        <f t="shared" si="55"/>
        <v>43272.208333333328</v>
      </c>
    </row>
    <row r="848" spans="1:19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5">
        <f t="shared" si="52"/>
        <v>5.085</v>
      </c>
      <c r="G848" t="s">
        <v>19</v>
      </c>
      <c r="H848" s="8">
        <f t="shared" si="53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t="b">
        <v>1</v>
      </c>
      <c r="O848" t="b">
        <v>1</v>
      </c>
      <c r="P848" t="s">
        <v>2011</v>
      </c>
      <c r="Q848" t="s">
        <v>2012</v>
      </c>
      <c r="R848" s="15">
        <f t="shared" si="54"/>
        <v>43302.208333333328</v>
      </c>
      <c r="S848" s="12">
        <f t="shared" si="55"/>
        <v>43338.208333333328</v>
      </c>
    </row>
    <row r="849" spans="1:19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5">
        <f t="shared" si="52"/>
        <v>2.3774468085106384</v>
      </c>
      <c r="G849" t="s">
        <v>19</v>
      </c>
      <c r="H849" s="8">
        <f t="shared" si="5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t="b">
        <v>0</v>
      </c>
      <c r="O849" t="b">
        <v>0</v>
      </c>
      <c r="P849" t="s">
        <v>2007</v>
      </c>
      <c r="Q849" t="s">
        <v>2008</v>
      </c>
      <c r="R849" s="15">
        <f t="shared" si="54"/>
        <v>43107.25</v>
      </c>
      <c r="S849" s="12">
        <f t="shared" si="55"/>
        <v>43110.25</v>
      </c>
    </row>
    <row r="850" spans="1:19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5">
        <f t="shared" si="52"/>
        <v>3.3846875000000001</v>
      </c>
      <c r="G850" t="s">
        <v>19</v>
      </c>
      <c r="H850" s="8">
        <f t="shared" si="5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t="b">
        <v>0</v>
      </c>
      <c r="O850" t="b">
        <v>0</v>
      </c>
      <c r="P850" t="s">
        <v>2015</v>
      </c>
      <c r="Q850" t="s">
        <v>2018</v>
      </c>
      <c r="R850" s="15">
        <f t="shared" si="54"/>
        <v>40341.208333333336</v>
      </c>
      <c r="S850" s="12">
        <f t="shared" si="55"/>
        <v>40350.208333333336</v>
      </c>
    </row>
    <row r="851" spans="1:19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5">
        <f t="shared" si="52"/>
        <v>1.3308955223880596</v>
      </c>
      <c r="G851" t="s">
        <v>19</v>
      </c>
      <c r="H851" s="8">
        <f t="shared" si="5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t="b">
        <v>0</v>
      </c>
      <c r="O851" t="b">
        <v>1</v>
      </c>
      <c r="P851" t="s">
        <v>2009</v>
      </c>
      <c r="Q851" t="s">
        <v>2019</v>
      </c>
      <c r="R851" s="15">
        <f t="shared" si="54"/>
        <v>40948.25</v>
      </c>
      <c r="S851" s="12">
        <f t="shared" si="55"/>
        <v>40951.25</v>
      </c>
    </row>
    <row r="852" spans="1:19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5">
        <f t="shared" si="52"/>
        <v>0.01</v>
      </c>
      <c r="G852" t="s">
        <v>14</v>
      </c>
      <c r="H852" s="8">
        <f t="shared" si="53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t="b">
        <v>1</v>
      </c>
      <c r="O852" t="b">
        <v>0</v>
      </c>
      <c r="P852" t="s">
        <v>2009</v>
      </c>
      <c r="Q852" t="s">
        <v>2010</v>
      </c>
      <c r="R852" s="15">
        <f t="shared" si="54"/>
        <v>40866.25</v>
      </c>
      <c r="S852" s="12">
        <f t="shared" si="55"/>
        <v>40881.25</v>
      </c>
    </row>
    <row r="853" spans="1:19" ht="31.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5">
        <f t="shared" si="52"/>
        <v>2.0779999999999998</v>
      </c>
      <c r="G853" t="s">
        <v>19</v>
      </c>
      <c r="H853" s="8">
        <f t="shared" si="5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t="b">
        <v>0</v>
      </c>
      <c r="O853" t="b">
        <v>0</v>
      </c>
      <c r="P853" t="s">
        <v>2009</v>
      </c>
      <c r="Q853" t="s">
        <v>2017</v>
      </c>
      <c r="R853" s="15">
        <f t="shared" si="54"/>
        <v>41031.208333333336</v>
      </c>
      <c r="S853" s="12">
        <f t="shared" si="55"/>
        <v>41064.208333333336</v>
      </c>
    </row>
    <row r="854" spans="1:19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 s="8">
        <f t="shared" si="53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t="b">
        <v>0</v>
      </c>
      <c r="O854" t="b">
        <v>1</v>
      </c>
      <c r="P854" t="s">
        <v>2024</v>
      </c>
      <c r="Q854" t="s">
        <v>2025</v>
      </c>
      <c r="R854" s="15">
        <f t="shared" si="54"/>
        <v>40740.208333333336</v>
      </c>
      <c r="S854" s="12">
        <f t="shared" si="55"/>
        <v>40750.208333333336</v>
      </c>
    </row>
    <row r="855" spans="1:19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5">
        <f t="shared" si="52"/>
        <v>6.5205847953216374</v>
      </c>
      <c r="G855" t="s">
        <v>19</v>
      </c>
      <c r="H855" s="8">
        <f t="shared" si="5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2009</v>
      </c>
      <c r="Q855" t="s">
        <v>2019</v>
      </c>
      <c r="R855" s="15">
        <f t="shared" si="54"/>
        <v>40714.208333333336</v>
      </c>
      <c r="S855" s="12">
        <f t="shared" si="55"/>
        <v>40719.208333333336</v>
      </c>
    </row>
    <row r="856" spans="1:19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5">
        <f t="shared" si="52"/>
        <v>1.1363099415204678</v>
      </c>
      <c r="G856" t="s">
        <v>19</v>
      </c>
      <c r="H856" s="8">
        <f t="shared" si="5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2021</v>
      </c>
      <c r="Q856" t="s">
        <v>2027</v>
      </c>
      <c r="R856" s="15">
        <f t="shared" si="54"/>
        <v>43787.25</v>
      </c>
      <c r="S856" s="12">
        <f t="shared" si="55"/>
        <v>43814.25</v>
      </c>
    </row>
    <row r="857" spans="1:19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5">
        <f t="shared" si="52"/>
        <v>1.0237606837606839</v>
      </c>
      <c r="G857" t="s">
        <v>19</v>
      </c>
      <c r="H857" s="8">
        <f t="shared" si="53"/>
        <v>53</v>
      </c>
      <c r="I857">
        <v>452</v>
      </c>
      <c r="J857" t="s">
        <v>24</v>
      </c>
      <c r="K857" t="s">
        <v>25</v>
      </c>
      <c r="L857">
        <v>1308373200</v>
      </c>
      <c r="M857">
        <v>1311051600</v>
      </c>
      <c r="N857" t="b">
        <v>0</v>
      </c>
      <c r="O857" t="b">
        <v>0</v>
      </c>
      <c r="P857" t="s">
        <v>2013</v>
      </c>
      <c r="Q857" t="s">
        <v>2014</v>
      </c>
      <c r="R857" s="15">
        <f t="shared" si="54"/>
        <v>40712.208333333336</v>
      </c>
      <c r="S857" s="12">
        <f t="shared" si="55"/>
        <v>40743.208333333336</v>
      </c>
    </row>
    <row r="858" spans="1:19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5">
        <f t="shared" si="52"/>
        <v>3.5658333333333334</v>
      </c>
      <c r="G858" t="s">
        <v>19</v>
      </c>
      <c r="H858" s="8">
        <f t="shared" si="5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t="b">
        <v>0</v>
      </c>
      <c r="O858" t="b">
        <v>0</v>
      </c>
      <c r="P858" t="s">
        <v>2007</v>
      </c>
      <c r="Q858" t="s">
        <v>2008</v>
      </c>
      <c r="R858" s="15">
        <f t="shared" si="54"/>
        <v>41023.208333333336</v>
      </c>
      <c r="S858" s="12">
        <f t="shared" si="55"/>
        <v>41040.208333333336</v>
      </c>
    </row>
    <row r="859" spans="1:19" ht="31.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5">
        <f t="shared" si="52"/>
        <v>1.3986792452830188</v>
      </c>
      <c r="G859" t="s">
        <v>19</v>
      </c>
      <c r="H859" s="8">
        <f t="shared" si="53"/>
        <v>32.946666666666665</v>
      </c>
      <c r="I859">
        <v>225</v>
      </c>
      <c r="J859" t="s">
        <v>86</v>
      </c>
      <c r="K859" t="s">
        <v>87</v>
      </c>
      <c r="L859">
        <v>1328421600</v>
      </c>
      <c r="M859">
        <v>1330408800</v>
      </c>
      <c r="N859" t="b">
        <v>1</v>
      </c>
      <c r="O859" t="b">
        <v>0</v>
      </c>
      <c r="P859" t="s">
        <v>2015</v>
      </c>
      <c r="Q859" t="s">
        <v>2026</v>
      </c>
      <c r="R859" s="15">
        <f t="shared" si="54"/>
        <v>40944.25</v>
      </c>
      <c r="S859" s="12">
        <f t="shared" si="55"/>
        <v>40967.25</v>
      </c>
    </row>
    <row r="860" spans="1:19" ht="31.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 s="8">
        <f t="shared" si="53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t="b">
        <v>1</v>
      </c>
      <c r="O860" t="b">
        <v>0</v>
      </c>
      <c r="P860" t="s">
        <v>2007</v>
      </c>
      <c r="Q860" t="s">
        <v>2008</v>
      </c>
      <c r="R860" s="15">
        <f t="shared" si="54"/>
        <v>43211.208333333328</v>
      </c>
      <c r="S860" s="12">
        <f t="shared" si="55"/>
        <v>43218.208333333328</v>
      </c>
    </row>
    <row r="861" spans="1:19" ht="31.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 s="8">
        <f t="shared" si="53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t="b">
        <v>0</v>
      </c>
      <c r="O861" t="b">
        <v>1</v>
      </c>
      <c r="P861" t="s">
        <v>2013</v>
      </c>
      <c r="Q861" t="s">
        <v>2014</v>
      </c>
      <c r="R861" s="15">
        <f t="shared" si="54"/>
        <v>41334.25</v>
      </c>
      <c r="S861" s="12">
        <f t="shared" si="55"/>
        <v>41352.208333333336</v>
      </c>
    </row>
    <row r="862" spans="1:19" ht="31.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5">
        <f t="shared" si="52"/>
        <v>2.5165000000000002</v>
      </c>
      <c r="G862" t="s">
        <v>19</v>
      </c>
      <c r="H862" s="8">
        <f t="shared" si="53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t="b">
        <v>0</v>
      </c>
      <c r="O862" t="b">
        <v>1</v>
      </c>
      <c r="P862" t="s">
        <v>2011</v>
      </c>
      <c r="Q862" t="s">
        <v>2020</v>
      </c>
      <c r="R862" s="15">
        <f t="shared" si="54"/>
        <v>43515.25</v>
      </c>
      <c r="S862" s="12">
        <f t="shared" si="55"/>
        <v>43525.25</v>
      </c>
    </row>
    <row r="863" spans="1:19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5">
        <f t="shared" si="52"/>
        <v>1.0587500000000001</v>
      </c>
      <c r="G863" t="s">
        <v>19</v>
      </c>
      <c r="H863" s="8">
        <f t="shared" si="5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t="b">
        <v>0</v>
      </c>
      <c r="O863" t="b">
        <v>0</v>
      </c>
      <c r="P863" t="s">
        <v>2013</v>
      </c>
      <c r="Q863" t="s">
        <v>2014</v>
      </c>
      <c r="R863" s="15">
        <f t="shared" si="54"/>
        <v>40258.208333333336</v>
      </c>
      <c r="S863" s="12">
        <f t="shared" si="55"/>
        <v>40266.208333333336</v>
      </c>
    </row>
    <row r="864" spans="1:19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5">
        <f t="shared" si="52"/>
        <v>1.8742857142857143</v>
      </c>
      <c r="G864" t="s">
        <v>19</v>
      </c>
      <c r="H864" s="8">
        <f t="shared" si="53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t="b">
        <v>0</v>
      </c>
      <c r="O864" t="b">
        <v>0</v>
      </c>
      <c r="P864" t="s">
        <v>2013</v>
      </c>
      <c r="Q864" t="s">
        <v>2014</v>
      </c>
      <c r="R864" s="15">
        <f t="shared" si="54"/>
        <v>40756.208333333336</v>
      </c>
      <c r="S864" s="12">
        <f t="shared" si="55"/>
        <v>40760.208333333336</v>
      </c>
    </row>
    <row r="865" spans="1:19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5">
        <f t="shared" si="52"/>
        <v>3.8678571428571429</v>
      </c>
      <c r="G865" t="s">
        <v>19</v>
      </c>
      <c r="H865" s="8">
        <f t="shared" si="5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t="b">
        <v>0</v>
      </c>
      <c r="O865" t="b">
        <v>1</v>
      </c>
      <c r="P865" t="s">
        <v>2015</v>
      </c>
      <c r="Q865" t="s">
        <v>2034</v>
      </c>
      <c r="R865" s="15">
        <f t="shared" si="54"/>
        <v>42172.208333333328</v>
      </c>
      <c r="S865" s="12">
        <f t="shared" si="55"/>
        <v>42195.208333333328</v>
      </c>
    </row>
    <row r="866" spans="1:19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5">
        <f t="shared" si="52"/>
        <v>3.4707142857142856</v>
      </c>
      <c r="G866" t="s">
        <v>19</v>
      </c>
      <c r="H866" s="8">
        <f t="shared" si="53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t="b">
        <v>0</v>
      </c>
      <c r="O866" t="b">
        <v>0</v>
      </c>
      <c r="P866" t="s">
        <v>2015</v>
      </c>
      <c r="Q866" t="s">
        <v>2026</v>
      </c>
      <c r="R866" s="15">
        <f t="shared" si="54"/>
        <v>42601.208333333328</v>
      </c>
      <c r="S866" s="12">
        <f t="shared" si="55"/>
        <v>42606.208333333328</v>
      </c>
    </row>
    <row r="867" spans="1:19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5">
        <f t="shared" si="52"/>
        <v>1.8582098765432098</v>
      </c>
      <c r="G867" t="s">
        <v>19</v>
      </c>
      <c r="H867" s="8">
        <f t="shared" si="5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t="b">
        <v>0</v>
      </c>
      <c r="O867" t="b">
        <v>0</v>
      </c>
      <c r="P867" t="s">
        <v>2013</v>
      </c>
      <c r="Q867" t="s">
        <v>2014</v>
      </c>
      <c r="R867" s="15">
        <f t="shared" si="54"/>
        <v>41897.208333333336</v>
      </c>
      <c r="S867" s="12">
        <f t="shared" si="55"/>
        <v>41906.208333333336</v>
      </c>
    </row>
    <row r="868" spans="1:19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5">
        <f t="shared" si="52"/>
        <v>0.43241247264770238</v>
      </c>
      <c r="G868" t="s">
        <v>63</v>
      </c>
      <c r="H868" s="8">
        <f t="shared" si="5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t="b">
        <v>0</v>
      </c>
      <c r="O868" t="b">
        <v>0</v>
      </c>
      <c r="P868" t="s">
        <v>2028</v>
      </c>
      <c r="Q868" t="s">
        <v>2029</v>
      </c>
      <c r="R868" s="15">
        <f t="shared" si="54"/>
        <v>40671.208333333336</v>
      </c>
      <c r="S868" s="12">
        <f t="shared" si="55"/>
        <v>40672.208333333336</v>
      </c>
    </row>
    <row r="869" spans="1:19" ht="31.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5">
        <f t="shared" si="52"/>
        <v>1.6243749999999999</v>
      </c>
      <c r="G869" t="s">
        <v>19</v>
      </c>
      <c r="H869" s="8">
        <f t="shared" si="53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t="b">
        <v>0</v>
      </c>
      <c r="O869" t="b">
        <v>0</v>
      </c>
      <c r="P869" t="s">
        <v>2007</v>
      </c>
      <c r="Q869" t="s">
        <v>2008</v>
      </c>
      <c r="R869" s="15">
        <f t="shared" si="54"/>
        <v>43382.208333333328</v>
      </c>
      <c r="S869" s="12">
        <f t="shared" si="55"/>
        <v>43388.208333333328</v>
      </c>
    </row>
    <row r="870" spans="1:19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5">
        <f t="shared" si="52"/>
        <v>1.8484285714285715</v>
      </c>
      <c r="G870" t="s">
        <v>19</v>
      </c>
      <c r="H870" s="8">
        <f t="shared" si="5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t="b">
        <v>0</v>
      </c>
      <c r="O870" t="b">
        <v>0</v>
      </c>
      <c r="P870" t="s">
        <v>2013</v>
      </c>
      <c r="Q870" t="s">
        <v>2014</v>
      </c>
      <c r="R870" s="15">
        <f t="shared" si="54"/>
        <v>41559.208333333336</v>
      </c>
      <c r="S870" s="12">
        <f t="shared" si="55"/>
        <v>41570.208333333336</v>
      </c>
    </row>
    <row r="871" spans="1:19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 s="8">
        <f t="shared" si="5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t="b">
        <v>0</v>
      </c>
      <c r="O871" t="b">
        <v>0</v>
      </c>
      <c r="P871" t="s">
        <v>2015</v>
      </c>
      <c r="Q871" t="s">
        <v>2018</v>
      </c>
      <c r="R871" s="15">
        <f t="shared" si="54"/>
        <v>40350.208333333336</v>
      </c>
      <c r="S871" s="12">
        <f t="shared" si="55"/>
        <v>40364.208333333336</v>
      </c>
    </row>
    <row r="872" spans="1:19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 s="8">
        <f t="shared" si="5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t="b">
        <v>0</v>
      </c>
      <c r="O872" t="b">
        <v>0</v>
      </c>
      <c r="P872" t="s">
        <v>2013</v>
      </c>
      <c r="Q872" t="s">
        <v>2014</v>
      </c>
      <c r="R872" s="15">
        <f t="shared" si="54"/>
        <v>42240.208333333328</v>
      </c>
      <c r="S872" s="12">
        <f t="shared" si="55"/>
        <v>42265.208333333328</v>
      </c>
    </row>
    <row r="873" spans="1:19" ht="31.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5">
        <f t="shared" si="52"/>
        <v>2.7260419580419581</v>
      </c>
      <c r="G873" t="s">
        <v>19</v>
      </c>
      <c r="H873" s="8">
        <f t="shared" si="5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t="b">
        <v>0</v>
      </c>
      <c r="O873" t="b">
        <v>1</v>
      </c>
      <c r="P873" t="s">
        <v>2013</v>
      </c>
      <c r="Q873" t="s">
        <v>2014</v>
      </c>
      <c r="R873" s="15">
        <f t="shared" si="54"/>
        <v>43040.208333333328</v>
      </c>
      <c r="S873" s="12">
        <f t="shared" si="55"/>
        <v>43058.25</v>
      </c>
    </row>
    <row r="874" spans="1:19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5">
        <f t="shared" si="52"/>
        <v>1.7004255319148935</v>
      </c>
      <c r="G874" t="s">
        <v>19</v>
      </c>
      <c r="H874" s="8">
        <f t="shared" si="53"/>
        <v>98.666666666666671</v>
      </c>
      <c r="I874">
        <v>81</v>
      </c>
      <c r="J874" t="s">
        <v>24</v>
      </c>
      <c r="K874" t="s">
        <v>25</v>
      </c>
      <c r="L874">
        <v>1535950800</v>
      </c>
      <c r="M874">
        <v>1536382800</v>
      </c>
      <c r="N874" t="b">
        <v>0</v>
      </c>
      <c r="O874" t="b">
        <v>0</v>
      </c>
      <c r="P874" t="s">
        <v>2015</v>
      </c>
      <c r="Q874" t="s">
        <v>2037</v>
      </c>
      <c r="R874" s="15">
        <f t="shared" si="54"/>
        <v>43346.208333333328</v>
      </c>
      <c r="S874" s="12">
        <f t="shared" si="55"/>
        <v>43351.208333333328</v>
      </c>
    </row>
    <row r="875" spans="1:19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5">
        <f t="shared" si="52"/>
        <v>1.8828503562945369</v>
      </c>
      <c r="G875" t="s">
        <v>19</v>
      </c>
      <c r="H875" s="8">
        <f t="shared" si="5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t="b">
        <v>0</v>
      </c>
      <c r="O875" t="b">
        <v>0</v>
      </c>
      <c r="P875" t="s">
        <v>2028</v>
      </c>
      <c r="Q875" t="s">
        <v>2029</v>
      </c>
      <c r="R875" s="15">
        <f t="shared" si="54"/>
        <v>41647.25</v>
      </c>
      <c r="S875" s="12">
        <f t="shared" si="55"/>
        <v>41652.25</v>
      </c>
    </row>
    <row r="876" spans="1:19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5">
        <f t="shared" si="52"/>
        <v>3.4693532338308457</v>
      </c>
      <c r="G876" t="s">
        <v>19</v>
      </c>
      <c r="H876" s="8">
        <f t="shared" si="5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t="b">
        <v>0</v>
      </c>
      <c r="O876" t="b">
        <v>1</v>
      </c>
      <c r="P876" t="s">
        <v>2028</v>
      </c>
      <c r="Q876" t="s">
        <v>2029</v>
      </c>
      <c r="R876" s="15">
        <f t="shared" si="54"/>
        <v>40291.208333333336</v>
      </c>
      <c r="S876" s="12">
        <f t="shared" si="55"/>
        <v>40329.208333333336</v>
      </c>
    </row>
    <row r="877" spans="1:19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 s="8">
        <f t="shared" si="53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t="b">
        <v>0</v>
      </c>
      <c r="O877" t="b">
        <v>0</v>
      </c>
      <c r="P877" t="s">
        <v>2009</v>
      </c>
      <c r="Q877" t="s">
        <v>2010</v>
      </c>
      <c r="R877" s="15">
        <f t="shared" si="54"/>
        <v>40556.25</v>
      </c>
      <c r="S877" s="12">
        <f t="shared" si="55"/>
        <v>40557.25</v>
      </c>
    </row>
    <row r="878" spans="1:19" ht="31.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 s="8">
        <f t="shared" si="53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2028</v>
      </c>
      <c r="Q878" t="s">
        <v>2029</v>
      </c>
      <c r="R878" s="15">
        <f t="shared" si="54"/>
        <v>43624.208333333328</v>
      </c>
      <c r="S878" s="12">
        <f t="shared" si="55"/>
        <v>43648.208333333328</v>
      </c>
    </row>
    <row r="879" spans="1:19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 s="8">
        <f t="shared" si="53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t="b">
        <v>0</v>
      </c>
      <c r="O879" t="b">
        <v>0</v>
      </c>
      <c r="P879" t="s">
        <v>2007</v>
      </c>
      <c r="Q879" t="s">
        <v>2008</v>
      </c>
      <c r="R879" s="15">
        <f t="shared" si="54"/>
        <v>42577.208333333328</v>
      </c>
      <c r="S879" s="12">
        <f t="shared" si="55"/>
        <v>42578.208333333328</v>
      </c>
    </row>
    <row r="880" spans="1:19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 s="8">
        <f t="shared" si="53"/>
        <v>84.333333333333329</v>
      </c>
      <c r="I880">
        <v>12</v>
      </c>
      <c r="J880" t="s">
        <v>94</v>
      </c>
      <c r="K880" t="s">
        <v>95</v>
      </c>
      <c r="L880">
        <v>1579068000</v>
      </c>
      <c r="M880">
        <v>1581141600</v>
      </c>
      <c r="N880" t="b">
        <v>0</v>
      </c>
      <c r="O880" t="b">
        <v>0</v>
      </c>
      <c r="P880" t="s">
        <v>2009</v>
      </c>
      <c r="Q880" t="s">
        <v>2031</v>
      </c>
      <c r="R880" s="15">
        <f t="shared" si="54"/>
        <v>43845.25</v>
      </c>
      <c r="S880" s="12">
        <f t="shared" si="55"/>
        <v>43869.25</v>
      </c>
    </row>
    <row r="881" spans="1:19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5">
        <f t="shared" si="52"/>
        <v>5.4379999999999997</v>
      </c>
      <c r="G881" t="s">
        <v>19</v>
      </c>
      <c r="H881" s="8">
        <f t="shared" si="53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t="b">
        <v>0</v>
      </c>
      <c r="O881" t="b">
        <v>0</v>
      </c>
      <c r="P881" t="s">
        <v>2021</v>
      </c>
      <c r="Q881" t="s">
        <v>2022</v>
      </c>
      <c r="R881" s="15">
        <f t="shared" si="54"/>
        <v>42788.25</v>
      </c>
      <c r="S881" s="12">
        <f t="shared" si="55"/>
        <v>42797.25</v>
      </c>
    </row>
    <row r="882" spans="1:19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5">
        <f t="shared" si="52"/>
        <v>2.2852189349112426</v>
      </c>
      <c r="G882" t="s">
        <v>19</v>
      </c>
      <c r="H882" s="8">
        <f t="shared" si="5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t="b">
        <v>0</v>
      </c>
      <c r="O882" t="b">
        <v>0</v>
      </c>
      <c r="P882" t="s">
        <v>2009</v>
      </c>
      <c r="Q882" t="s">
        <v>2017</v>
      </c>
      <c r="R882" s="15">
        <f t="shared" si="54"/>
        <v>43667.208333333328</v>
      </c>
      <c r="S882" s="12">
        <f t="shared" si="55"/>
        <v>43669.208333333328</v>
      </c>
    </row>
    <row r="883" spans="1:19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 s="8">
        <f t="shared" si="5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t="b">
        <v>0</v>
      </c>
      <c r="O883" t="b">
        <v>1</v>
      </c>
      <c r="P883" t="s">
        <v>2013</v>
      </c>
      <c r="Q883" t="s">
        <v>2014</v>
      </c>
      <c r="R883" s="15">
        <f t="shared" si="54"/>
        <v>42194.208333333328</v>
      </c>
      <c r="S883" s="12">
        <f t="shared" si="55"/>
        <v>42223.208333333328</v>
      </c>
    </row>
    <row r="884" spans="1:19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5">
        <f t="shared" si="52"/>
        <v>3.7</v>
      </c>
      <c r="G884" t="s">
        <v>19</v>
      </c>
      <c r="H884" s="8">
        <f t="shared" si="53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t="b">
        <v>0</v>
      </c>
      <c r="O884" t="b">
        <v>0</v>
      </c>
      <c r="P884" t="s">
        <v>2013</v>
      </c>
      <c r="Q884" t="s">
        <v>2014</v>
      </c>
      <c r="R884" s="15">
        <f t="shared" si="54"/>
        <v>42025.25</v>
      </c>
      <c r="S884" s="12">
        <f t="shared" si="55"/>
        <v>42029.25</v>
      </c>
    </row>
    <row r="885" spans="1:19" ht="31.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5">
        <f t="shared" si="52"/>
        <v>2.3791176470588233</v>
      </c>
      <c r="G885" t="s">
        <v>19</v>
      </c>
      <c r="H885" s="8">
        <f t="shared" si="5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t="b">
        <v>0</v>
      </c>
      <c r="O885" t="b">
        <v>0</v>
      </c>
      <c r="P885" t="s">
        <v>2015</v>
      </c>
      <c r="Q885" t="s">
        <v>2026</v>
      </c>
      <c r="R885" s="15">
        <f t="shared" si="54"/>
        <v>40323.208333333336</v>
      </c>
      <c r="S885" s="12">
        <f t="shared" si="55"/>
        <v>40359.208333333336</v>
      </c>
    </row>
    <row r="886" spans="1:19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 s="8">
        <f t="shared" si="5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t="b">
        <v>0</v>
      </c>
      <c r="O886" t="b">
        <v>1</v>
      </c>
      <c r="P886" t="s">
        <v>2013</v>
      </c>
      <c r="Q886" t="s">
        <v>2014</v>
      </c>
      <c r="R886" s="15">
        <f t="shared" si="54"/>
        <v>41763.208333333336</v>
      </c>
      <c r="S886" s="12">
        <f t="shared" si="55"/>
        <v>41765.208333333336</v>
      </c>
    </row>
    <row r="887" spans="1:19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5">
        <f t="shared" si="52"/>
        <v>1.1827777777777777</v>
      </c>
      <c r="G887" t="s">
        <v>19</v>
      </c>
      <c r="H887" s="8">
        <f t="shared" si="53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t="b">
        <v>0</v>
      </c>
      <c r="O887" t="b">
        <v>0</v>
      </c>
      <c r="P887" t="s">
        <v>2013</v>
      </c>
      <c r="Q887" t="s">
        <v>2014</v>
      </c>
      <c r="R887" s="15">
        <f t="shared" si="54"/>
        <v>40335.208333333336</v>
      </c>
      <c r="S887" s="12">
        <f t="shared" si="55"/>
        <v>40373.208333333336</v>
      </c>
    </row>
    <row r="888" spans="1:19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 s="8">
        <f t="shared" si="53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t="b">
        <v>0</v>
      </c>
      <c r="O888" t="b">
        <v>0</v>
      </c>
      <c r="P888" t="s">
        <v>2009</v>
      </c>
      <c r="Q888" t="s">
        <v>2019</v>
      </c>
      <c r="R888" s="15">
        <f t="shared" si="54"/>
        <v>40416.208333333336</v>
      </c>
      <c r="S888" s="12">
        <f t="shared" si="55"/>
        <v>40434.208333333336</v>
      </c>
    </row>
    <row r="889" spans="1:19" ht="31.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 s="8">
        <f t="shared" si="53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t="b">
        <v>0</v>
      </c>
      <c r="O889" t="b">
        <v>1</v>
      </c>
      <c r="P889" t="s">
        <v>2013</v>
      </c>
      <c r="Q889" t="s">
        <v>2014</v>
      </c>
      <c r="R889" s="15">
        <f t="shared" si="54"/>
        <v>42202.208333333328</v>
      </c>
      <c r="S889" s="12">
        <f t="shared" si="55"/>
        <v>42249.208333333328</v>
      </c>
    </row>
    <row r="890" spans="1:19" ht="31.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5">
        <f t="shared" si="52"/>
        <v>2.0989655172413793</v>
      </c>
      <c r="G890" t="s">
        <v>19</v>
      </c>
      <c r="H890" s="8">
        <f t="shared" si="5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t="b">
        <v>0</v>
      </c>
      <c r="O890" t="b">
        <v>0</v>
      </c>
      <c r="P890" t="s">
        <v>2013</v>
      </c>
      <c r="Q890" t="s">
        <v>2014</v>
      </c>
      <c r="R890" s="15">
        <f t="shared" si="54"/>
        <v>42836.208333333328</v>
      </c>
      <c r="S890" s="12">
        <f t="shared" si="55"/>
        <v>42855.208333333328</v>
      </c>
    </row>
    <row r="891" spans="1:19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5">
        <f t="shared" si="52"/>
        <v>1.697857142857143</v>
      </c>
      <c r="G891" t="s">
        <v>19</v>
      </c>
      <c r="H891" s="8">
        <f t="shared" si="53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t="b">
        <v>0</v>
      </c>
      <c r="O891" t="b">
        <v>1</v>
      </c>
      <c r="P891" t="s">
        <v>2009</v>
      </c>
      <c r="Q891" t="s">
        <v>2017</v>
      </c>
      <c r="R891" s="15">
        <f t="shared" si="54"/>
        <v>41710.208333333336</v>
      </c>
      <c r="S891" s="12">
        <f t="shared" si="55"/>
        <v>41717.208333333336</v>
      </c>
    </row>
    <row r="892" spans="1:19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5">
        <f t="shared" si="52"/>
        <v>1.1595907738095239</v>
      </c>
      <c r="G892" t="s">
        <v>19</v>
      </c>
      <c r="H892" s="8">
        <f t="shared" si="5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t="b">
        <v>0</v>
      </c>
      <c r="O892" t="b">
        <v>0</v>
      </c>
      <c r="P892" t="s">
        <v>2009</v>
      </c>
      <c r="Q892" t="s">
        <v>2019</v>
      </c>
      <c r="R892" s="15">
        <f t="shared" si="54"/>
        <v>43640.208333333328</v>
      </c>
      <c r="S892" s="12">
        <f t="shared" si="55"/>
        <v>43641.208333333328</v>
      </c>
    </row>
    <row r="893" spans="1:19" ht="31.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5">
        <f t="shared" si="52"/>
        <v>2.5859999999999999</v>
      </c>
      <c r="G893" t="s">
        <v>19</v>
      </c>
      <c r="H893" s="8">
        <f t="shared" si="5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2015</v>
      </c>
      <c r="Q893" t="s">
        <v>2016</v>
      </c>
      <c r="R893" s="15">
        <f t="shared" si="54"/>
        <v>40880.25</v>
      </c>
      <c r="S893" s="12">
        <f t="shared" si="55"/>
        <v>40924.25</v>
      </c>
    </row>
    <row r="894" spans="1:19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5">
        <f t="shared" si="52"/>
        <v>2.3058333333333332</v>
      </c>
      <c r="G894" t="s">
        <v>19</v>
      </c>
      <c r="H894" s="8">
        <f t="shared" si="5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t="b">
        <v>0</v>
      </c>
      <c r="O894" t="b">
        <v>0</v>
      </c>
      <c r="P894" t="s">
        <v>2021</v>
      </c>
      <c r="Q894" t="s">
        <v>2033</v>
      </c>
      <c r="R894" s="15">
        <f t="shared" si="54"/>
        <v>40319.208333333336</v>
      </c>
      <c r="S894" s="12">
        <f t="shared" si="55"/>
        <v>40360.208333333336</v>
      </c>
    </row>
    <row r="895" spans="1:19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5">
        <f t="shared" si="52"/>
        <v>1.2821428571428573</v>
      </c>
      <c r="G895" t="s">
        <v>19</v>
      </c>
      <c r="H895" s="8">
        <f t="shared" si="53"/>
        <v>54.120603015075375</v>
      </c>
      <c r="I895">
        <v>199</v>
      </c>
      <c r="J895" t="s">
        <v>94</v>
      </c>
      <c r="K895" t="s">
        <v>95</v>
      </c>
      <c r="L895">
        <v>1434344400</v>
      </c>
      <c r="M895">
        <v>1434690000</v>
      </c>
      <c r="N895" t="b">
        <v>0</v>
      </c>
      <c r="O895" t="b">
        <v>1</v>
      </c>
      <c r="P895" t="s">
        <v>2015</v>
      </c>
      <c r="Q895" t="s">
        <v>2016</v>
      </c>
      <c r="R895" s="15">
        <f t="shared" si="54"/>
        <v>42170.208333333328</v>
      </c>
      <c r="S895" s="12">
        <f t="shared" si="55"/>
        <v>42174.208333333328</v>
      </c>
    </row>
    <row r="896" spans="1:19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5">
        <f t="shared" si="52"/>
        <v>1.8870588235294117</v>
      </c>
      <c r="G896" t="s">
        <v>19</v>
      </c>
      <c r="H896" s="8">
        <f t="shared" si="53"/>
        <v>57.285714285714285</v>
      </c>
      <c r="I896">
        <v>56</v>
      </c>
      <c r="J896" t="s">
        <v>36</v>
      </c>
      <c r="K896" t="s">
        <v>37</v>
      </c>
      <c r="L896">
        <v>1373518800</v>
      </c>
      <c r="M896">
        <v>1376110800</v>
      </c>
      <c r="N896" t="b">
        <v>0</v>
      </c>
      <c r="O896" t="b">
        <v>1</v>
      </c>
      <c r="P896" t="s">
        <v>2015</v>
      </c>
      <c r="Q896" t="s">
        <v>2034</v>
      </c>
      <c r="R896" s="15">
        <f t="shared" si="54"/>
        <v>41466.208333333336</v>
      </c>
      <c r="S896" s="12">
        <f t="shared" si="55"/>
        <v>41496.208333333336</v>
      </c>
    </row>
    <row r="897" spans="1:19" ht="31.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 s="8">
        <f t="shared" si="5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t="b">
        <v>0</v>
      </c>
      <c r="O897" t="b">
        <v>0</v>
      </c>
      <c r="P897" t="s">
        <v>2013</v>
      </c>
      <c r="Q897" t="s">
        <v>2014</v>
      </c>
      <c r="R897" s="15">
        <f t="shared" si="54"/>
        <v>43134.25</v>
      </c>
      <c r="S897" s="12">
        <f t="shared" si="55"/>
        <v>43143.25</v>
      </c>
    </row>
    <row r="898" spans="1:19" ht="31.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5">
        <f t="shared" si="52"/>
        <v>7.7443434343434348</v>
      </c>
      <c r="G898" t="s">
        <v>19</v>
      </c>
      <c r="H898" s="8">
        <f t="shared" si="53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>
        <v>1310878800</v>
      </c>
      <c r="N898" t="b">
        <v>0</v>
      </c>
      <c r="O898" t="b">
        <v>1</v>
      </c>
      <c r="P898" t="s">
        <v>2007</v>
      </c>
      <c r="Q898" t="s">
        <v>2008</v>
      </c>
      <c r="R898" s="15">
        <f t="shared" si="54"/>
        <v>40738.208333333336</v>
      </c>
      <c r="S898" s="12">
        <f t="shared" si="55"/>
        <v>40741.208333333336</v>
      </c>
    </row>
    <row r="899" spans="1:19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 s="8">
        <f t="shared" ref="H899:H962" si="57">E899/I899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t="b">
        <v>0</v>
      </c>
      <c r="O899" t="b">
        <v>0</v>
      </c>
      <c r="P899" t="s">
        <v>2013</v>
      </c>
      <c r="Q899" t="s">
        <v>2014</v>
      </c>
      <c r="R899" s="15">
        <f t="shared" ref="R899:R962" si="58">(((L899/60)/60)/24)+DATE(1970,1,1)</f>
        <v>43583.208333333328</v>
      </c>
      <c r="S899" s="12">
        <f t="shared" ref="S899:S962" si="59">(((M899/60)/60)/24)+DATE(1970,1,1)</f>
        <v>43585.208333333328</v>
      </c>
    </row>
    <row r="900" spans="1:19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 s="8">
        <f t="shared" si="57"/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t="b">
        <v>0</v>
      </c>
      <c r="O900" t="b">
        <v>0</v>
      </c>
      <c r="P900" t="s">
        <v>2015</v>
      </c>
      <c r="Q900" t="s">
        <v>2016</v>
      </c>
      <c r="R900" s="15">
        <f t="shared" si="58"/>
        <v>43815.25</v>
      </c>
      <c r="S900" s="12">
        <f t="shared" si="59"/>
        <v>43821.25</v>
      </c>
    </row>
    <row r="901" spans="1:19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5">
        <f t="shared" si="56"/>
        <v>4.0709677419354842</v>
      </c>
      <c r="G901" t="s">
        <v>19</v>
      </c>
      <c r="H901" s="8">
        <f t="shared" si="57"/>
        <v>102.60162601626017</v>
      </c>
      <c r="I901">
        <v>123</v>
      </c>
      <c r="J901" t="s">
        <v>86</v>
      </c>
      <c r="K901" t="s">
        <v>87</v>
      </c>
      <c r="L901">
        <v>1381122000</v>
      </c>
      <c r="M901">
        <v>1382677200</v>
      </c>
      <c r="N901" t="b">
        <v>0</v>
      </c>
      <c r="O901" t="b">
        <v>0</v>
      </c>
      <c r="P901" t="s">
        <v>2009</v>
      </c>
      <c r="Q901" t="s">
        <v>2032</v>
      </c>
      <c r="R901" s="15">
        <f t="shared" si="58"/>
        <v>41554.208333333336</v>
      </c>
      <c r="S901" s="12">
        <f t="shared" si="59"/>
        <v>41572.208333333336</v>
      </c>
    </row>
    <row r="902" spans="1:19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5">
        <f t="shared" si="56"/>
        <v>0.02</v>
      </c>
      <c r="G902" t="s">
        <v>14</v>
      </c>
      <c r="H902" s="8">
        <f t="shared" si="57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t="b">
        <v>0</v>
      </c>
      <c r="O902" t="b">
        <v>1</v>
      </c>
      <c r="P902" t="s">
        <v>2011</v>
      </c>
      <c r="Q902" t="s">
        <v>2012</v>
      </c>
      <c r="R902" s="15">
        <f t="shared" si="58"/>
        <v>41901.208333333336</v>
      </c>
      <c r="S902" s="12">
        <f t="shared" si="59"/>
        <v>41902.208333333336</v>
      </c>
    </row>
    <row r="903" spans="1:19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5">
        <f t="shared" si="56"/>
        <v>1.5617857142857143</v>
      </c>
      <c r="G903" t="s">
        <v>19</v>
      </c>
      <c r="H903" s="8">
        <f t="shared" si="57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t="b">
        <v>0</v>
      </c>
      <c r="O903" t="b">
        <v>1</v>
      </c>
      <c r="P903" t="s">
        <v>2009</v>
      </c>
      <c r="Q903" t="s">
        <v>2010</v>
      </c>
      <c r="R903" s="15">
        <f t="shared" si="58"/>
        <v>43298.208333333328</v>
      </c>
      <c r="S903" s="12">
        <f t="shared" si="59"/>
        <v>43331.208333333328</v>
      </c>
    </row>
    <row r="904" spans="1:19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5">
        <f t="shared" si="56"/>
        <v>2.5242857142857145</v>
      </c>
      <c r="G904" t="s">
        <v>19</v>
      </c>
      <c r="H904" s="8">
        <f t="shared" si="57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t="b">
        <v>0</v>
      </c>
      <c r="O904" t="b">
        <v>0</v>
      </c>
      <c r="P904" t="s">
        <v>2011</v>
      </c>
      <c r="Q904" t="s">
        <v>2012</v>
      </c>
      <c r="R904" s="15">
        <f t="shared" si="58"/>
        <v>42399.25</v>
      </c>
      <c r="S904" s="12">
        <f t="shared" si="59"/>
        <v>42441.25</v>
      </c>
    </row>
    <row r="905" spans="1:19" ht="31.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5">
        <f t="shared" si="56"/>
        <v>1.729268292682927E-2</v>
      </c>
      <c r="G905" t="s">
        <v>42</v>
      </c>
      <c r="H905" s="8">
        <f t="shared" si="57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t="b">
        <v>0</v>
      </c>
      <c r="O905" t="b">
        <v>1</v>
      </c>
      <c r="P905" t="s">
        <v>2021</v>
      </c>
      <c r="Q905" t="s">
        <v>2022</v>
      </c>
      <c r="R905" s="15">
        <f t="shared" si="58"/>
        <v>41034.208333333336</v>
      </c>
      <c r="S905" s="12">
        <f t="shared" si="59"/>
        <v>41049.208333333336</v>
      </c>
    </row>
    <row r="906" spans="1:19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 s="8">
        <f t="shared" si="57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t="b">
        <v>0</v>
      </c>
      <c r="O906" t="b">
        <v>0</v>
      </c>
      <c r="P906" t="s">
        <v>2021</v>
      </c>
      <c r="Q906" t="s">
        <v>2030</v>
      </c>
      <c r="R906" s="15">
        <f t="shared" si="58"/>
        <v>41186.208333333336</v>
      </c>
      <c r="S906" s="12">
        <f t="shared" si="59"/>
        <v>41190.208333333336</v>
      </c>
    </row>
    <row r="907" spans="1:19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5">
        <f t="shared" si="56"/>
        <v>1.6398734177215191</v>
      </c>
      <c r="G907" t="s">
        <v>19</v>
      </c>
      <c r="H907" s="8">
        <f t="shared" si="57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t="b">
        <v>0</v>
      </c>
      <c r="O907" t="b">
        <v>0</v>
      </c>
      <c r="P907" t="s">
        <v>2013</v>
      </c>
      <c r="Q907" t="s">
        <v>2014</v>
      </c>
      <c r="R907" s="15">
        <f t="shared" si="58"/>
        <v>41536.208333333336</v>
      </c>
      <c r="S907" s="12">
        <f t="shared" si="59"/>
        <v>41539.208333333336</v>
      </c>
    </row>
    <row r="908" spans="1:19" ht="31.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5">
        <f t="shared" si="56"/>
        <v>1.6298181818181818</v>
      </c>
      <c r="G908" t="s">
        <v>19</v>
      </c>
      <c r="H908" s="8">
        <f t="shared" si="57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t="b">
        <v>1</v>
      </c>
      <c r="O908" t="b">
        <v>1</v>
      </c>
      <c r="P908" t="s">
        <v>2015</v>
      </c>
      <c r="Q908" t="s">
        <v>2016</v>
      </c>
      <c r="R908" s="15">
        <f t="shared" si="58"/>
        <v>42868.208333333328</v>
      </c>
      <c r="S908" s="12">
        <f t="shared" si="59"/>
        <v>42904.208333333328</v>
      </c>
    </row>
    <row r="909" spans="1:19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 s="8">
        <f t="shared" si="57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t="b">
        <v>0</v>
      </c>
      <c r="O909" t="b">
        <v>0</v>
      </c>
      <c r="P909" t="s">
        <v>2013</v>
      </c>
      <c r="Q909" t="s">
        <v>2014</v>
      </c>
      <c r="R909" s="15">
        <f t="shared" si="58"/>
        <v>40660.208333333336</v>
      </c>
      <c r="S909" s="12">
        <f t="shared" si="59"/>
        <v>40667.208333333336</v>
      </c>
    </row>
    <row r="910" spans="1:19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5">
        <f t="shared" si="56"/>
        <v>3.1924083769633507</v>
      </c>
      <c r="G910" t="s">
        <v>19</v>
      </c>
      <c r="H910" s="8">
        <f t="shared" si="57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t="b">
        <v>0</v>
      </c>
      <c r="O910" t="b">
        <v>0</v>
      </c>
      <c r="P910" t="s">
        <v>2024</v>
      </c>
      <c r="Q910" t="s">
        <v>2025</v>
      </c>
      <c r="R910" s="15">
        <f t="shared" si="58"/>
        <v>41031.208333333336</v>
      </c>
      <c r="S910" s="12">
        <f t="shared" si="59"/>
        <v>41042.208333333336</v>
      </c>
    </row>
    <row r="911" spans="1:19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5">
        <f t="shared" si="56"/>
        <v>4.7894444444444444</v>
      </c>
      <c r="G911" t="s">
        <v>19</v>
      </c>
      <c r="H911" s="8">
        <f t="shared" si="57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2013</v>
      </c>
      <c r="Q911" t="s">
        <v>2014</v>
      </c>
      <c r="R911" s="15">
        <f t="shared" si="58"/>
        <v>43255.208333333328</v>
      </c>
      <c r="S911" s="12">
        <f t="shared" si="59"/>
        <v>43282.208333333328</v>
      </c>
    </row>
    <row r="912" spans="1:19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5">
        <f t="shared" si="56"/>
        <v>0.19556634304207121</v>
      </c>
      <c r="G912" t="s">
        <v>63</v>
      </c>
      <c r="H912" s="8">
        <f t="shared" si="57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t="b">
        <v>0</v>
      </c>
      <c r="O912" t="b">
        <v>0</v>
      </c>
      <c r="P912" t="s">
        <v>2013</v>
      </c>
      <c r="Q912" t="s">
        <v>2014</v>
      </c>
      <c r="R912" s="15">
        <f t="shared" si="58"/>
        <v>42026.25</v>
      </c>
      <c r="S912" s="12">
        <f t="shared" si="59"/>
        <v>42027.25</v>
      </c>
    </row>
    <row r="913" spans="1:19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5">
        <f t="shared" si="56"/>
        <v>1.9894827586206896</v>
      </c>
      <c r="G913" t="s">
        <v>19</v>
      </c>
      <c r="H913" s="8">
        <f t="shared" si="57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t="b">
        <v>1</v>
      </c>
      <c r="O913" t="b">
        <v>0</v>
      </c>
      <c r="P913" t="s">
        <v>2011</v>
      </c>
      <c r="Q913" t="s">
        <v>2012</v>
      </c>
      <c r="R913" s="15">
        <f t="shared" si="58"/>
        <v>43717.208333333328</v>
      </c>
      <c r="S913" s="12">
        <f t="shared" si="59"/>
        <v>43719.208333333328</v>
      </c>
    </row>
    <row r="914" spans="1:19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5">
        <f t="shared" si="56"/>
        <v>7.95</v>
      </c>
      <c r="G914" t="s">
        <v>19</v>
      </c>
      <c r="H914" s="8">
        <f t="shared" si="57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t="b">
        <v>1</v>
      </c>
      <c r="O914" t="b">
        <v>0</v>
      </c>
      <c r="P914" t="s">
        <v>2015</v>
      </c>
      <c r="Q914" t="s">
        <v>2018</v>
      </c>
      <c r="R914" s="15">
        <f t="shared" si="58"/>
        <v>41157.208333333336</v>
      </c>
      <c r="S914" s="12">
        <f t="shared" si="59"/>
        <v>41170.208333333336</v>
      </c>
    </row>
    <row r="915" spans="1:19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 s="8">
        <f t="shared" si="57"/>
        <v>67.946462715105156</v>
      </c>
      <c r="I915">
        <v>523</v>
      </c>
      <c r="J915" t="s">
        <v>24</v>
      </c>
      <c r="K915" t="s">
        <v>25</v>
      </c>
      <c r="L915">
        <v>1557637200</v>
      </c>
      <c r="M915">
        <v>1558760400</v>
      </c>
      <c r="N915" t="b">
        <v>0</v>
      </c>
      <c r="O915" t="b">
        <v>0</v>
      </c>
      <c r="P915" t="s">
        <v>2015</v>
      </c>
      <c r="Q915" t="s">
        <v>2018</v>
      </c>
      <c r="R915" s="15">
        <f t="shared" si="58"/>
        <v>43597.208333333328</v>
      </c>
      <c r="S915" s="12">
        <f t="shared" si="59"/>
        <v>43610.208333333328</v>
      </c>
    </row>
    <row r="916" spans="1:19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 s="8">
        <f t="shared" si="57"/>
        <v>26.070921985815602</v>
      </c>
      <c r="I916">
        <v>141</v>
      </c>
      <c r="J916" t="s">
        <v>36</v>
      </c>
      <c r="K916" t="s">
        <v>37</v>
      </c>
      <c r="L916">
        <v>1375592400</v>
      </c>
      <c r="M916">
        <v>1376629200</v>
      </c>
      <c r="N916" t="b">
        <v>0</v>
      </c>
      <c r="O916" t="b">
        <v>0</v>
      </c>
      <c r="P916" t="s">
        <v>2013</v>
      </c>
      <c r="Q916" t="s">
        <v>2014</v>
      </c>
      <c r="R916" s="15">
        <f t="shared" si="58"/>
        <v>41490.208333333336</v>
      </c>
      <c r="S916" s="12">
        <f t="shared" si="59"/>
        <v>41502.208333333336</v>
      </c>
    </row>
    <row r="917" spans="1:19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5">
        <f t="shared" si="56"/>
        <v>1.5562827640984909</v>
      </c>
      <c r="G917" t="s">
        <v>19</v>
      </c>
      <c r="H917" s="8">
        <f t="shared" si="57"/>
        <v>105.0032154340836</v>
      </c>
      <c r="I917">
        <v>1866</v>
      </c>
      <c r="J917" t="s">
        <v>36</v>
      </c>
      <c r="K917" t="s">
        <v>37</v>
      </c>
      <c r="L917">
        <v>1503982800</v>
      </c>
      <c r="M917">
        <v>1504760400</v>
      </c>
      <c r="N917" t="b">
        <v>0</v>
      </c>
      <c r="O917" t="b">
        <v>0</v>
      </c>
      <c r="P917" t="s">
        <v>2015</v>
      </c>
      <c r="Q917" t="s">
        <v>2034</v>
      </c>
      <c r="R917" s="15">
        <f t="shared" si="58"/>
        <v>42976.208333333328</v>
      </c>
      <c r="S917" s="12">
        <f t="shared" si="59"/>
        <v>42985.208333333328</v>
      </c>
    </row>
    <row r="918" spans="1:19" ht="31.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 s="8">
        <f t="shared" si="57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t="b">
        <v>0</v>
      </c>
      <c r="O918" t="b">
        <v>0</v>
      </c>
      <c r="P918" t="s">
        <v>2028</v>
      </c>
      <c r="Q918" t="s">
        <v>2029</v>
      </c>
      <c r="R918" s="15">
        <f t="shared" si="58"/>
        <v>41991.25</v>
      </c>
      <c r="S918" s="12">
        <f t="shared" si="59"/>
        <v>42000.25</v>
      </c>
    </row>
    <row r="919" spans="1:19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5">
        <f t="shared" si="56"/>
        <v>0.58250000000000002</v>
      </c>
      <c r="G919" t="s">
        <v>42</v>
      </c>
      <c r="H919" s="8">
        <f t="shared" si="57"/>
        <v>77.666666666666671</v>
      </c>
      <c r="I919">
        <v>27</v>
      </c>
      <c r="J919" t="s">
        <v>36</v>
      </c>
      <c r="K919" t="s">
        <v>37</v>
      </c>
      <c r="L919">
        <v>1309237200</v>
      </c>
      <c r="M919">
        <v>1311310800</v>
      </c>
      <c r="N919" t="b">
        <v>0</v>
      </c>
      <c r="O919" t="b">
        <v>1</v>
      </c>
      <c r="P919" t="s">
        <v>2015</v>
      </c>
      <c r="Q919" t="s">
        <v>2026</v>
      </c>
      <c r="R919" s="15">
        <f t="shared" si="58"/>
        <v>40722.208333333336</v>
      </c>
      <c r="S919" s="12">
        <f t="shared" si="59"/>
        <v>40746.208333333336</v>
      </c>
    </row>
    <row r="920" spans="1:19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5">
        <f t="shared" si="56"/>
        <v>2.3739473684210526</v>
      </c>
      <c r="G920" t="s">
        <v>19</v>
      </c>
      <c r="H920" s="8">
        <f t="shared" si="57"/>
        <v>57.82692307692308</v>
      </c>
      <c r="I920">
        <v>156</v>
      </c>
      <c r="J920" t="s">
        <v>86</v>
      </c>
      <c r="K920" t="s">
        <v>87</v>
      </c>
      <c r="L920">
        <v>1343365200</v>
      </c>
      <c r="M920">
        <v>1344315600</v>
      </c>
      <c r="N920" t="b">
        <v>0</v>
      </c>
      <c r="O920" t="b">
        <v>0</v>
      </c>
      <c r="P920" t="s">
        <v>2021</v>
      </c>
      <c r="Q920" t="s">
        <v>2030</v>
      </c>
      <c r="R920" s="15">
        <f t="shared" si="58"/>
        <v>41117.208333333336</v>
      </c>
      <c r="S920" s="12">
        <f t="shared" si="59"/>
        <v>41128.208333333336</v>
      </c>
    </row>
    <row r="921" spans="1:19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 s="8">
        <f t="shared" si="57"/>
        <v>92.955555555555549</v>
      </c>
      <c r="I921">
        <v>225</v>
      </c>
      <c r="J921" t="s">
        <v>24</v>
      </c>
      <c r="K921" t="s">
        <v>25</v>
      </c>
      <c r="L921">
        <v>1507957200</v>
      </c>
      <c r="M921">
        <v>1510725600</v>
      </c>
      <c r="N921" t="b">
        <v>0</v>
      </c>
      <c r="O921" t="b">
        <v>1</v>
      </c>
      <c r="P921" t="s">
        <v>2013</v>
      </c>
      <c r="Q921" t="s">
        <v>2014</v>
      </c>
      <c r="R921" s="15">
        <f t="shared" si="58"/>
        <v>43022.208333333328</v>
      </c>
      <c r="S921" s="12">
        <f t="shared" si="59"/>
        <v>43054.25</v>
      </c>
    </row>
    <row r="922" spans="1:19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5">
        <f t="shared" si="56"/>
        <v>1.8256603773584905</v>
      </c>
      <c r="G922" t="s">
        <v>19</v>
      </c>
      <c r="H922" s="8">
        <f t="shared" si="57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t="b">
        <v>1</v>
      </c>
      <c r="O922" t="b">
        <v>0</v>
      </c>
      <c r="P922" t="s">
        <v>2015</v>
      </c>
      <c r="Q922" t="s">
        <v>2023</v>
      </c>
      <c r="R922" s="15">
        <f t="shared" si="58"/>
        <v>43503.25</v>
      </c>
      <c r="S922" s="12">
        <f t="shared" si="59"/>
        <v>43523.25</v>
      </c>
    </row>
    <row r="923" spans="1:19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 s="8">
        <f t="shared" si="57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t="b">
        <v>0</v>
      </c>
      <c r="O923" t="b">
        <v>0</v>
      </c>
      <c r="P923" t="s">
        <v>2011</v>
      </c>
      <c r="Q923" t="s">
        <v>2012</v>
      </c>
      <c r="R923" s="15">
        <f t="shared" si="58"/>
        <v>40951.25</v>
      </c>
      <c r="S923" s="12">
        <f t="shared" si="59"/>
        <v>40965.25</v>
      </c>
    </row>
    <row r="924" spans="1:19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5">
        <f t="shared" si="56"/>
        <v>1.7595330739299611</v>
      </c>
      <c r="G924" t="s">
        <v>19</v>
      </c>
      <c r="H924" s="8">
        <f t="shared" si="57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t="b">
        <v>0</v>
      </c>
      <c r="O924" t="b">
        <v>1</v>
      </c>
      <c r="P924" t="s">
        <v>2009</v>
      </c>
      <c r="Q924" t="s">
        <v>2036</v>
      </c>
      <c r="R924" s="15">
        <f t="shared" si="58"/>
        <v>43443.25</v>
      </c>
      <c r="S924" s="12">
        <f t="shared" si="59"/>
        <v>43452.25</v>
      </c>
    </row>
    <row r="925" spans="1:19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5">
        <f t="shared" si="56"/>
        <v>2.3788235294117648</v>
      </c>
      <c r="G925" t="s">
        <v>19</v>
      </c>
      <c r="H925" s="8">
        <f t="shared" si="57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t="b">
        <v>0</v>
      </c>
      <c r="O925" t="b">
        <v>0</v>
      </c>
      <c r="P925" t="s">
        <v>2013</v>
      </c>
      <c r="Q925" t="s">
        <v>2014</v>
      </c>
      <c r="R925" s="15">
        <f t="shared" si="58"/>
        <v>40373.208333333336</v>
      </c>
      <c r="S925" s="12">
        <f t="shared" si="59"/>
        <v>40374.208333333336</v>
      </c>
    </row>
    <row r="926" spans="1:19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5">
        <f t="shared" si="56"/>
        <v>4.8805076142131982</v>
      </c>
      <c r="G926" t="s">
        <v>19</v>
      </c>
      <c r="H926" s="8">
        <f t="shared" si="57"/>
        <v>84.006989951944078</v>
      </c>
      <c r="I926">
        <v>2289</v>
      </c>
      <c r="J926" t="s">
        <v>94</v>
      </c>
      <c r="K926" t="s">
        <v>95</v>
      </c>
      <c r="L926">
        <v>1572498000</v>
      </c>
      <c r="M926">
        <v>1573452000</v>
      </c>
      <c r="N926" t="b">
        <v>0</v>
      </c>
      <c r="O926" t="b">
        <v>0</v>
      </c>
      <c r="P926" t="s">
        <v>2013</v>
      </c>
      <c r="Q926" t="s">
        <v>2014</v>
      </c>
      <c r="R926" s="15">
        <f t="shared" si="58"/>
        <v>43769.208333333328</v>
      </c>
      <c r="S926" s="12">
        <f t="shared" si="59"/>
        <v>43780.25</v>
      </c>
    </row>
    <row r="927" spans="1:19" ht="31.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5">
        <f t="shared" si="56"/>
        <v>2.2406666666666668</v>
      </c>
      <c r="G927" t="s">
        <v>19</v>
      </c>
      <c r="H927" s="8">
        <f t="shared" si="57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t="b">
        <v>0</v>
      </c>
      <c r="O927" t="b">
        <v>0</v>
      </c>
      <c r="P927" t="s">
        <v>2013</v>
      </c>
      <c r="Q927" t="s">
        <v>2014</v>
      </c>
      <c r="R927" s="15">
        <f t="shared" si="58"/>
        <v>43000.208333333328</v>
      </c>
      <c r="S927" s="12">
        <f t="shared" si="59"/>
        <v>43012.208333333328</v>
      </c>
    </row>
    <row r="928" spans="1:19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 s="8">
        <f t="shared" si="57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t="b">
        <v>0</v>
      </c>
      <c r="O928" t="b">
        <v>0</v>
      </c>
      <c r="P928" t="s">
        <v>2007</v>
      </c>
      <c r="Q928" t="s">
        <v>2008</v>
      </c>
      <c r="R928" s="15">
        <f t="shared" si="58"/>
        <v>42502.208333333328</v>
      </c>
      <c r="S928" s="12">
        <f t="shared" si="59"/>
        <v>42506.208333333328</v>
      </c>
    </row>
    <row r="929" spans="1:19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 s="8">
        <f t="shared" si="57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t="b">
        <v>0</v>
      </c>
      <c r="O929" t="b">
        <v>0</v>
      </c>
      <c r="P929" t="s">
        <v>2013</v>
      </c>
      <c r="Q929" t="s">
        <v>2014</v>
      </c>
      <c r="R929" s="15">
        <f t="shared" si="58"/>
        <v>41102.208333333336</v>
      </c>
      <c r="S929" s="12">
        <f t="shared" si="59"/>
        <v>41131.208333333336</v>
      </c>
    </row>
    <row r="930" spans="1:19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5">
        <f t="shared" si="56"/>
        <v>1.1731541218637993</v>
      </c>
      <c r="G930" t="s">
        <v>19</v>
      </c>
      <c r="H930" s="8">
        <f t="shared" si="57"/>
        <v>51.995234312946785</v>
      </c>
      <c r="I930">
        <v>3777</v>
      </c>
      <c r="J930" t="s">
        <v>94</v>
      </c>
      <c r="K930" t="s">
        <v>95</v>
      </c>
      <c r="L930">
        <v>1388296800</v>
      </c>
      <c r="M930">
        <v>1389074400</v>
      </c>
      <c r="N930" t="b">
        <v>0</v>
      </c>
      <c r="O930" t="b">
        <v>0</v>
      </c>
      <c r="P930" t="s">
        <v>2011</v>
      </c>
      <c r="Q930" t="s">
        <v>2012</v>
      </c>
      <c r="R930" s="15">
        <f t="shared" si="58"/>
        <v>41637.25</v>
      </c>
      <c r="S930" s="12">
        <f t="shared" si="59"/>
        <v>41646.25</v>
      </c>
    </row>
    <row r="931" spans="1:19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5">
        <f t="shared" si="56"/>
        <v>2.173090909090909</v>
      </c>
      <c r="G931" t="s">
        <v>19</v>
      </c>
      <c r="H931" s="8">
        <f t="shared" si="57"/>
        <v>64.956521739130437</v>
      </c>
      <c r="I931">
        <v>184</v>
      </c>
      <c r="J931" t="s">
        <v>36</v>
      </c>
      <c r="K931" t="s">
        <v>37</v>
      </c>
      <c r="L931">
        <v>1493787600</v>
      </c>
      <c r="M931">
        <v>1494997200</v>
      </c>
      <c r="N931" t="b">
        <v>0</v>
      </c>
      <c r="O931" t="b">
        <v>0</v>
      </c>
      <c r="P931" t="s">
        <v>2013</v>
      </c>
      <c r="Q931" t="s">
        <v>2014</v>
      </c>
      <c r="R931" s="15">
        <f t="shared" si="58"/>
        <v>42858.208333333328</v>
      </c>
      <c r="S931" s="12">
        <f t="shared" si="59"/>
        <v>42872.208333333328</v>
      </c>
    </row>
    <row r="932" spans="1:19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5">
        <f t="shared" si="56"/>
        <v>1.1228571428571428</v>
      </c>
      <c r="G932" t="s">
        <v>19</v>
      </c>
      <c r="H932" s="8">
        <f t="shared" si="57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t="b">
        <v>0</v>
      </c>
      <c r="O932" t="b">
        <v>1</v>
      </c>
      <c r="P932" t="s">
        <v>2013</v>
      </c>
      <c r="Q932" t="s">
        <v>2014</v>
      </c>
      <c r="R932" s="15">
        <f t="shared" si="58"/>
        <v>42060.25</v>
      </c>
      <c r="S932" s="12">
        <f t="shared" si="59"/>
        <v>42067.25</v>
      </c>
    </row>
    <row r="933" spans="1:19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 s="8">
        <f t="shared" si="57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t="b">
        <v>0</v>
      </c>
      <c r="O933" t="b">
        <v>1</v>
      </c>
      <c r="P933" t="s">
        <v>2013</v>
      </c>
      <c r="Q933" t="s">
        <v>2014</v>
      </c>
      <c r="R933" s="15">
        <f t="shared" si="58"/>
        <v>41818.208333333336</v>
      </c>
      <c r="S933" s="12">
        <f t="shared" si="59"/>
        <v>41820.208333333336</v>
      </c>
    </row>
    <row r="934" spans="1:19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5">
        <f t="shared" si="56"/>
        <v>2.1230434782608696</v>
      </c>
      <c r="G934" t="s">
        <v>19</v>
      </c>
      <c r="H934" s="8">
        <f t="shared" si="57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t="b">
        <v>0</v>
      </c>
      <c r="O934" t="b">
        <v>0</v>
      </c>
      <c r="P934" t="s">
        <v>2009</v>
      </c>
      <c r="Q934" t="s">
        <v>2010</v>
      </c>
      <c r="R934" s="15">
        <f t="shared" si="58"/>
        <v>41709.208333333336</v>
      </c>
      <c r="S934" s="12">
        <f t="shared" si="59"/>
        <v>41712.208333333336</v>
      </c>
    </row>
    <row r="935" spans="1:19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5">
        <f t="shared" si="56"/>
        <v>2.3974657534246577</v>
      </c>
      <c r="G935" t="s">
        <v>19</v>
      </c>
      <c r="H935" s="8">
        <f t="shared" si="57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t="b">
        <v>0</v>
      </c>
      <c r="O935" t="b">
        <v>0</v>
      </c>
      <c r="P935" t="s">
        <v>2013</v>
      </c>
      <c r="Q935" t="s">
        <v>2014</v>
      </c>
      <c r="R935" s="15">
        <f t="shared" si="58"/>
        <v>41372.208333333336</v>
      </c>
      <c r="S935" s="12">
        <f t="shared" si="59"/>
        <v>41385.208333333336</v>
      </c>
    </row>
    <row r="936" spans="1:19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5">
        <f t="shared" si="56"/>
        <v>1.8193548387096774</v>
      </c>
      <c r="G936" t="s">
        <v>19</v>
      </c>
      <c r="H936" s="8">
        <f t="shared" si="57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t="b">
        <v>0</v>
      </c>
      <c r="O936" t="b">
        <v>0</v>
      </c>
      <c r="P936" t="s">
        <v>2013</v>
      </c>
      <c r="Q936" t="s">
        <v>2014</v>
      </c>
      <c r="R936" s="15">
        <f t="shared" si="58"/>
        <v>42422.25</v>
      </c>
      <c r="S936" s="12">
        <f t="shared" si="59"/>
        <v>42428.25</v>
      </c>
    </row>
    <row r="937" spans="1:19" ht="31.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5">
        <f t="shared" si="56"/>
        <v>1.6413114754098361</v>
      </c>
      <c r="G937" t="s">
        <v>19</v>
      </c>
      <c r="H937" s="8">
        <f t="shared" si="57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t="b">
        <v>0</v>
      </c>
      <c r="O937" t="b">
        <v>0</v>
      </c>
      <c r="P937" t="s">
        <v>2013</v>
      </c>
      <c r="Q937" t="s">
        <v>2014</v>
      </c>
      <c r="R937" s="15">
        <f t="shared" si="58"/>
        <v>42209.208333333328</v>
      </c>
      <c r="S937" s="12">
        <f t="shared" si="59"/>
        <v>42216.208333333328</v>
      </c>
    </row>
    <row r="938" spans="1:19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 s="8">
        <f t="shared" si="57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t="b">
        <v>1</v>
      </c>
      <c r="O938" t="b">
        <v>0</v>
      </c>
      <c r="P938" t="s">
        <v>2013</v>
      </c>
      <c r="Q938" t="s">
        <v>2014</v>
      </c>
      <c r="R938" s="15">
        <f t="shared" si="58"/>
        <v>43668.208333333328</v>
      </c>
      <c r="S938" s="12">
        <f t="shared" si="59"/>
        <v>43671.208333333328</v>
      </c>
    </row>
    <row r="939" spans="1:19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5">
        <f t="shared" si="56"/>
        <v>0.49643859649122807</v>
      </c>
      <c r="G939" t="s">
        <v>63</v>
      </c>
      <c r="H939" s="8">
        <f t="shared" si="57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t="b">
        <v>0</v>
      </c>
      <c r="O939" t="b">
        <v>0</v>
      </c>
      <c r="P939" t="s">
        <v>2015</v>
      </c>
      <c r="Q939" t="s">
        <v>2016</v>
      </c>
      <c r="R939" s="15">
        <f t="shared" si="58"/>
        <v>42334.25</v>
      </c>
      <c r="S939" s="12">
        <f t="shared" si="59"/>
        <v>42343.25</v>
      </c>
    </row>
    <row r="940" spans="1:19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5">
        <f t="shared" si="56"/>
        <v>1.0970652173913042</v>
      </c>
      <c r="G940" t="s">
        <v>19</v>
      </c>
      <c r="H940" s="8">
        <f t="shared" si="57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t="b">
        <v>0</v>
      </c>
      <c r="O940" t="b">
        <v>1</v>
      </c>
      <c r="P940" t="s">
        <v>2021</v>
      </c>
      <c r="Q940" t="s">
        <v>2027</v>
      </c>
      <c r="R940" s="15">
        <f t="shared" si="58"/>
        <v>43263.208333333328</v>
      </c>
      <c r="S940" s="12">
        <f t="shared" si="59"/>
        <v>43299.208333333328</v>
      </c>
    </row>
    <row r="941" spans="1:19" ht="31.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 s="8">
        <f t="shared" si="57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t="b">
        <v>0</v>
      </c>
      <c r="O941" t="b">
        <v>1</v>
      </c>
      <c r="P941" t="s">
        <v>2024</v>
      </c>
      <c r="Q941" t="s">
        <v>2025</v>
      </c>
      <c r="R941" s="15">
        <f t="shared" si="58"/>
        <v>40670.208333333336</v>
      </c>
      <c r="S941" s="12">
        <f t="shared" si="59"/>
        <v>40687.208333333336</v>
      </c>
    </row>
    <row r="942" spans="1:19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5">
        <f t="shared" si="56"/>
        <v>0.62232323232323228</v>
      </c>
      <c r="G942" t="s">
        <v>42</v>
      </c>
      <c r="H942" s="8">
        <f t="shared" si="57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2011</v>
      </c>
      <c r="Q942" t="s">
        <v>2012</v>
      </c>
      <c r="R942" s="15">
        <f t="shared" si="58"/>
        <v>41244.25</v>
      </c>
      <c r="S942" s="12">
        <f t="shared" si="59"/>
        <v>41266.25</v>
      </c>
    </row>
    <row r="943" spans="1:19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 s="8">
        <f t="shared" si="57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t="b">
        <v>1</v>
      </c>
      <c r="O943" t="b">
        <v>0</v>
      </c>
      <c r="P943" t="s">
        <v>2013</v>
      </c>
      <c r="Q943" t="s">
        <v>2014</v>
      </c>
      <c r="R943" s="15">
        <f t="shared" si="58"/>
        <v>40552.25</v>
      </c>
      <c r="S943" s="12">
        <f t="shared" si="59"/>
        <v>40587.25</v>
      </c>
    </row>
    <row r="944" spans="1:19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 s="8">
        <f t="shared" si="57"/>
        <v>92.611940298507463</v>
      </c>
      <c r="I944">
        <v>67</v>
      </c>
      <c r="J944" t="s">
        <v>24</v>
      </c>
      <c r="K944" t="s">
        <v>25</v>
      </c>
      <c r="L944">
        <v>1295935200</v>
      </c>
      <c r="M944">
        <v>1296194400</v>
      </c>
      <c r="N944" t="b">
        <v>0</v>
      </c>
      <c r="O944" t="b">
        <v>0</v>
      </c>
      <c r="P944" t="s">
        <v>2013</v>
      </c>
      <c r="Q944" t="s">
        <v>2014</v>
      </c>
      <c r="R944" s="15">
        <f t="shared" si="58"/>
        <v>40568.25</v>
      </c>
      <c r="S944" s="12">
        <f t="shared" si="59"/>
        <v>40571.25</v>
      </c>
    </row>
    <row r="945" spans="1:19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5">
        <f t="shared" si="56"/>
        <v>1.5958666666666668</v>
      </c>
      <c r="G945" t="s">
        <v>19</v>
      </c>
      <c r="H945" s="8">
        <f t="shared" si="57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t="b">
        <v>0</v>
      </c>
      <c r="O945" t="b">
        <v>0</v>
      </c>
      <c r="P945" t="s">
        <v>2007</v>
      </c>
      <c r="Q945" t="s">
        <v>2008</v>
      </c>
      <c r="R945" s="15">
        <f t="shared" si="58"/>
        <v>41906.208333333336</v>
      </c>
      <c r="S945" s="12">
        <f t="shared" si="59"/>
        <v>41941.208333333336</v>
      </c>
    </row>
    <row r="946" spans="1:19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 s="8">
        <f t="shared" si="57"/>
        <v>30.958174904942965</v>
      </c>
      <c r="I946">
        <v>263</v>
      </c>
      <c r="J946" t="s">
        <v>24</v>
      </c>
      <c r="K946" t="s">
        <v>25</v>
      </c>
      <c r="L946">
        <v>1486706400</v>
      </c>
      <c r="M946">
        <v>1488348000</v>
      </c>
      <c r="N946" t="b">
        <v>0</v>
      </c>
      <c r="O946" t="b">
        <v>0</v>
      </c>
      <c r="P946" t="s">
        <v>2028</v>
      </c>
      <c r="Q946" t="s">
        <v>2029</v>
      </c>
      <c r="R946" s="15">
        <f t="shared" si="58"/>
        <v>42776.25</v>
      </c>
      <c r="S946" s="12">
        <f t="shared" si="59"/>
        <v>42795.25</v>
      </c>
    </row>
    <row r="947" spans="1:19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 s="8">
        <f t="shared" si="57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t="b">
        <v>1</v>
      </c>
      <c r="O947" t="b">
        <v>0</v>
      </c>
      <c r="P947" t="s">
        <v>2028</v>
      </c>
      <c r="Q947" t="s">
        <v>2029</v>
      </c>
      <c r="R947" s="15">
        <f t="shared" si="58"/>
        <v>41004.208333333336</v>
      </c>
      <c r="S947" s="12">
        <f t="shared" si="59"/>
        <v>41019.208333333336</v>
      </c>
    </row>
    <row r="948" spans="1:19" ht="31.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 s="8">
        <f t="shared" si="57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t="b">
        <v>0</v>
      </c>
      <c r="O948" t="b">
        <v>0</v>
      </c>
      <c r="P948" t="s">
        <v>2013</v>
      </c>
      <c r="Q948" t="s">
        <v>2014</v>
      </c>
      <c r="R948" s="15">
        <f t="shared" si="58"/>
        <v>40710.208333333336</v>
      </c>
      <c r="S948" s="12">
        <f t="shared" si="59"/>
        <v>40712.208333333336</v>
      </c>
    </row>
    <row r="949" spans="1:19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 s="8">
        <f t="shared" si="57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t="b">
        <v>0</v>
      </c>
      <c r="O949" t="b">
        <v>0</v>
      </c>
      <c r="P949" t="s">
        <v>2013</v>
      </c>
      <c r="Q949" t="s">
        <v>2014</v>
      </c>
      <c r="R949" s="15">
        <f t="shared" si="58"/>
        <v>41908.208333333336</v>
      </c>
      <c r="S949" s="12">
        <f t="shared" si="59"/>
        <v>41915.208333333336</v>
      </c>
    </row>
    <row r="950" spans="1:19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5">
        <f t="shared" si="56"/>
        <v>0.62957446808510642</v>
      </c>
      <c r="G950" t="s">
        <v>63</v>
      </c>
      <c r="H950" s="8">
        <f t="shared" si="57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t="b">
        <v>1</v>
      </c>
      <c r="O950" t="b">
        <v>1</v>
      </c>
      <c r="P950" t="s">
        <v>2015</v>
      </c>
      <c r="Q950" t="s">
        <v>2016</v>
      </c>
      <c r="R950" s="15">
        <f t="shared" si="58"/>
        <v>41985.25</v>
      </c>
      <c r="S950" s="12">
        <f t="shared" si="59"/>
        <v>41995.25</v>
      </c>
    </row>
    <row r="951" spans="1:19" ht="31.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5">
        <f t="shared" si="56"/>
        <v>1.6135593220338984</v>
      </c>
      <c r="G951" t="s">
        <v>19</v>
      </c>
      <c r="H951" s="8">
        <f t="shared" si="57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t="b">
        <v>0</v>
      </c>
      <c r="O951" t="b">
        <v>0</v>
      </c>
      <c r="P951" t="s">
        <v>2011</v>
      </c>
      <c r="Q951" t="s">
        <v>2012</v>
      </c>
      <c r="R951" s="15">
        <f t="shared" si="58"/>
        <v>42112.208333333328</v>
      </c>
      <c r="S951" s="12">
        <f t="shared" si="59"/>
        <v>42131.208333333328</v>
      </c>
    </row>
    <row r="952" spans="1:19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5">
        <f t="shared" si="56"/>
        <v>0.05</v>
      </c>
      <c r="G952" t="s">
        <v>14</v>
      </c>
      <c r="H952" s="8">
        <f t="shared" si="57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t="b">
        <v>0</v>
      </c>
      <c r="O952" t="b">
        <v>1</v>
      </c>
      <c r="P952" t="s">
        <v>2013</v>
      </c>
      <c r="Q952" t="s">
        <v>2014</v>
      </c>
      <c r="R952" s="15">
        <f t="shared" si="58"/>
        <v>43571.208333333328</v>
      </c>
      <c r="S952" s="12">
        <f t="shared" si="59"/>
        <v>43576.208333333328</v>
      </c>
    </row>
    <row r="953" spans="1:19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5">
        <f t="shared" si="56"/>
        <v>10.969379310344827</v>
      </c>
      <c r="G953" t="s">
        <v>19</v>
      </c>
      <c r="H953" s="8">
        <f t="shared" si="57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t="b">
        <v>0</v>
      </c>
      <c r="O953" t="b">
        <v>1</v>
      </c>
      <c r="P953" t="s">
        <v>2009</v>
      </c>
      <c r="Q953" t="s">
        <v>2010</v>
      </c>
      <c r="R953" s="15">
        <f t="shared" si="58"/>
        <v>42730.25</v>
      </c>
      <c r="S953" s="12">
        <f t="shared" si="59"/>
        <v>42731.25</v>
      </c>
    </row>
    <row r="954" spans="1:19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5">
        <f t="shared" si="56"/>
        <v>0.70094158075601376</v>
      </c>
      <c r="G954" t="s">
        <v>63</v>
      </c>
      <c r="H954" s="8">
        <f t="shared" si="57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t="b">
        <v>0</v>
      </c>
      <c r="O954" t="b">
        <v>0</v>
      </c>
      <c r="P954" t="s">
        <v>2015</v>
      </c>
      <c r="Q954" t="s">
        <v>2016</v>
      </c>
      <c r="R954" s="15">
        <f t="shared" si="58"/>
        <v>42591.208333333328</v>
      </c>
      <c r="S954" s="12">
        <f t="shared" si="59"/>
        <v>42605.208333333328</v>
      </c>
    </row>
    <row r="955" spans="1:19" ht="31.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5">
        <f t="shared" si="56"/>
        <v>0.6</v>
      </c>
      <c r="G955" t="s">
        <v>14</v>
      </c>
      <c r="H955" s="8">
        <f t="shared" si="57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t="b">
        <v>0</v>
      </c>
      <c r="O955" t="b">
        <v>1</v>
      </c>
      <c r="P955" t="s">
        <v>2015</v>
      </c>
      <c r="Q955" t="s">
        <v>2037</v>
      </c>
      <c r="R955" s="15">
        <f t="shared" si="58"/>
        <v>42358.25</v>
      </c>
      <c r="S955" s="12">
        <f t="shared" si="59"/>
        <v>42394.25</v>
      </c>
    </row>
    <row r="956" spans="1:19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5">
        <f t="shared" si="56"/>
        <v>3.6709859154929578</v>
      </c>
      <c r="G956" t="s">
        <v>19</v>
      </c>
      <c r="H956" s="8">
        <f t="shared" si="57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>
        <v>1350363600</v>
      </c>
      <c r="N956" t="b">
        <v>0</v>
      </c>
      <c r="O956" t="b">
        <v>0</v>
      </c>
      <c r="P956" t="s">
        <v>2011</v>
      </c>
      <c r="Q956" t="s">
        <v>2012</v>
      </c>
      <c r="R956" s="15">
        <f t="shared" si="58"/>
        <v>41174.208333333336</v>
      </c>
      <c r="S956" s="12">
        <f t="shared" si="59"/>
        <v>41198.208333333336</v>
      </c>
    </row>
    <row r="957" spans="1:19" ht="31.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5">
        <f t="shared" si="56"/>
        <v>11.09</v>
      </c>
      <c r="G957" t="s">
        <v>19</v>
      </c>
      <c r="H957" s="8">
        <f t="shared" si="57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t="b">
        <v>0</v>
      </c>
      <c r="O957" t="b">
        <v>0</v>
      </c>
      <c r="P957" t="s">
        <v>2013</v>
      </c>
      <c r="Q957" t="s">
        <v>2014</v>
      </c>
      <c r="R957" s="15">
        <f t="shared" si="58"/>
        <v>41238.25</v>
      </c>
      <c r="S957" s="12">
        <f t="shared" si="59"/>
        <v>41240.25</v>
      </c>
    </row>
    <row r="958" spans="1:19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 s="8">
        <f t="shared" si="57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t="b">
        <v>0</v>
      </c>
      <c r="O958" t="b">
        <v>0</v>
      </c>
      <c r="P958" t="s">
        <v>2015</v>
      </c>
      <c r="Q958" t="s">
        <v>2037</v>
      </c>
      <c r="R958" s="15">
        <f t="shared" si="58"/>
        <v>42360.25</v>
      </c>
      <c r="S958" s="12">
        <f t="shared" si="59"/>
        <v>42364.25</v>
      </c>
    </row>
    <row r="959" spans="1:19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5">
        <f t="shared" si="56"/>
        <v>1.2687755102040816</v>
      </c>
      <c r="G959" t="s">
        <v>19</v>
      </c>
      <c r="H959" s="8">
        <f t="shared" si="57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t="b">
        <v>0</v>
      </c>
      <c r="O959" t="b">
        <v>0</v>
      </c>
      <c r="P959" t="s">
        <v>2013</v>
      </c>
      <c r="Q959" t="s">
        <v>2014</v>
      </c>
      <c r="R959" s="15">
        <f t="shared" si="58"/>
        <v>40955.25</v>
      </c>
      <c r="S959" s="12">
        <f t="shared" si="59"/>
        <v>40958.25</v>
      </c>
    </row>
    <row r="960" spans="1:19" ht="31.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5">
        <f t="shared" si="56"/>
        <v>7.3463636363636367</v>
      </c>
      <c r="G960" t="s">
        <v>19</v>
      </c>
      <c r="H960" s="8">
        <f t="shared" si="57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t="b">
        <v>0</v>
      </c>
      <c r="O960" t="b">
        <v>0</v>
      </c>
      <c r="P960" t="s">
        <v>2015</v>
      </c>
      <c r="Q960" t="s">
        <v>2023</v>
      </c>
      <c r="R960" s="15">
        <f t="shared" si="58"/>
        <v>40350.208333333336</v>
      </c>
      <c r="S960" s="12">
        <f t="shared" si="59"/>
        <v>40372.208333333336</v>
      </c>
    </row>
    <row r="961" spans="1:19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 s="8">
        <f t="shared" si="57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t="b">
        <v>0</v>
      </c>
      <c r="O961" t="b">
        <v>0</v>
      </c>
      <c r="P961" t="s">
        <v>2021</v>
      </c>
      <c r="Q961" t="s">
        <v>2033</v>
      </c>
      <c r="R961" s="15">
        <f t="shared" si="58"/>
        <v>40357.208333333336</v>
      </c>
      <c r="S961" s="12">
        <f t="shared" si="59"/>
        <v>40385.208333333336</v>
      </c>
    </row>
    <row r="962" spans="1:19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 s="8">
        <f t="shared" si="57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t="b">
        <v>0</v>
      </c>
      <c r="O962" t="b">
        <v>0</v>
      </c>
      <c r="P962" t="s">
        <v>2011</v>
      </c>
      <c r="Q962" t="s">
        <v>2012</v>
      </c>
      <c r="R962" s="15">
        <f t="shared" si="58"/>
        <v>42408.25</v>
      </c>
      <c r="S962" s="12">
        <f t="shared" si="59"/>
        <v>42445.208333333328</v>
      </c>
    </row>
    <row r="963" spans="1:19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19</v>
      </c>
      <c r="H963" s="8">
        <f t="shared" ref="H963:H1026" si="61">E963/I963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t="b">
        <v>0</v>
      </c>
      <c r="O963" t="b">
        <v>0</v>
      </c>
      <c r="P963" t="s">
        <v>2021</v>
      </c>
      <c r="Q963" t="s">
        <v>2033</v>
      </c>
      <c r="R963" s="15">
        <f t="shared" ref="R963:R1001" si="62">(((L963/60)/60)/24)+DATE(1970,1,1)</f>
        <v>40591.25</v>
      </c>
      <c r="S963" s="12">
        <f t="shared" ref="S963:S1001" si="63">(((M963/60)/60)/24)+DATE(1970,1,1)</f>
        <v>40595.25</v>
      </c>
    </row>
    <row r="964" spans="1:19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5">
        <f t="shared" si="60"/>
        <v>2.9602777777777778</v>
      </c>
      <c r="G964" t="s">
        <v>19</v>
      </c>
      <c r="H964" s="8">
        <f t="shared" si="61"/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t="b">
        <v>0</v>
      </c>
      <c r="O964" t="b">
        <v>0</v>
      </c>
      <c r="P964" t="s">
        <v>2007</v>
      </c>
      <c r="Q964" t="s">
        <v>2008</v>
      </c>
      <c r="R964" s="15">
        <f t="shared" si="62"/>
        <v>41592.25</v>
      </c>
      <c r="S964" s="12">
        <f t="shared" si="63"/>
        <v>41613.25</v>
      </c>
    </row>
    <row r="965" spans="1:19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 s="8">
        <f t="shared" si="61"/>
        <v>43.833333333333336</v>
      </c>
      <c r="I965">
        <v>114</v>
      </c>
      <c r="J965" t="s">
        <v>94</v>
      </c>
      <c r="K965" t="s">
        <v>95</v>
      </c>
      <c r="L965">
        <v>1299304800</v>
      </c>
      <c r="M965">
        <v>1299823200</v>
      </c>
      <c r="N965" t="b">
        <v>0</v>
      </c>
      <c r="O965" t="b">
        <v>1</v>
      </c>
      <c r="P965" t="s">
        <v>2028</v>
      </c>
      <c r="Q965" t="s">
        <v>2029</v>
      </c>
      <c r="R965" s="15">
        <f t="shared" si="62"/>
        <v>40607.25</v>
      </c>
      <c r="S965" s="12">
        <f t="shared" si="63"/>
        <v>40613.25</v>
      </c>
    </row>
    <row r="966" spans="1:19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5">
        <f t="shared" si="60"/>
        <v>3.5578378378378379</v>
      </c>
      <c r="G966" t="s">
        <v>19</v>
      </c>
      <c r="H966" s="8">
        <f t="shared" si="61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t="b">
        <v>0</v>
      </c>
      <c r="O966" t="b">
        <v>0</v>
      </c>
      <c r="P966" t="s">
        <v>2013</v>
      </c>
      <c r="Q966" t="s">
        <v>2014</v>
      </c>
      <c r="R966" s="15">
        <f t="shared" si="62"/>
        <v>42135.208333333328</v>
      </c>
      <c r="S966" s="12">
        <f t="shared" si="63"/>
        <v>42140.208333333328</v>
      </c>
    </row>
    <row r="967" spans="1:19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5">
        <f t="shared" si="60"/>
        <v>3.8640909090909092</v>
      </c>
      <c r="G967" t="s">
        <v>19</v>
      </c>
      <c r="H967" s="8">
        <f t="shared" si="61"/>
        <v>41.067632850241544</v>
      </c>
      <c r="I967">
        <v>207</v>
      </c>
      <c r="J967" t="s">
        <v>36</v>
      </c>
      <c r="K967" t="s">
        <v>37</v>
      </c>
      <c r="L967">
        <v>1264399200</v>
      </c>
      <c r="M967">
        <v>1267855200</v>
      </c>
      <c r="N967" t="b">
        <v>0</v>
      </c>
      <c r="O967" t="b">
        <v>0</v>
      </c>
      <c r="P967" t="s">
        <v>2009</v>
      </c>
      <c r="Q967" t="s">
        <v>2010</v>
      </c>
      <c r="R967" s="15">
        <f t="shared" si="62"/>
        <v>40203.25</v>
      </c>
      <c r="S967" s="12">
        <f t="shared" si="63"/>
        <v>40243.25</v>
      </c>
    </row>
    <row r="968" spans="1:19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5">
        <f t="shared" si="60"/>
        <v>7.9223529411764702</v>
      </c>
      <c r="G968" t="s">
        <v>19</v>
      </c>
      <c r="H968" s="8">
        <f t="shared" si="61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t="b">
        <v>0</v>
      </c>
      <c r="O968" t="b">
        <v>0</v>
      </c>
      <c r="P968" t="s">
        <v>2013</v>
      </c>
      <c r="Q968" t="s">
        <v>2014</v>
      </c>
      <c r="R968" s="15">
        <f t="shared" si="62"/>
        <v>42901.208333333328</v>
      </c>
      <c r="S968" s="12">
        <f t="shared" si="63"/>
        <v>42903.208333333328</v>
      </c>
    </row>
    <row r="969" spans="1:19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5">
        <f t="shared" si="60"/>
        <v>1.3703393665158372</v>
      </c>
      <c r="G969" t="s">
        <v>19</v>
      </c>
      <c r="H969" s="8">
        <f t="shared" si="61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t="b">
        <v>0</v>
      </c>
      <c r="O969" t="b">
        <v>0</v>
      </c>
      <c r="P969" t="s">
        <v>2009</v>
      </c>
      <c r="Q969" t="s">
        <v>2036</v>
      </c>
      <c r="R969" s="15">
        <f t="shared" si="62"/>
        <v>41005.208333333336</v>
      </c>
      <c r="S969" s="12">
        <f t="shared" si="63"/>
        <v>41042.208333333336</v>
      </c>
    </row>
    <row r="970" spans="1:19" ht="31.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5">
        <f t="shared" si="60"/>
        <v>3.3820833333333336</v>
      </c>
      <c r="G970" t="s">
        <v>19</v>
      </c>
      <c r="H970" s="8">
        <f t="shared" si="61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t="b">
        <v>0</v>
      </c>
      <c r="O970" t="b">
        <v>0</v>
      </c>
      <c r="P970" t="s">
        <v>2007</v>
      </c>
      <c r="Q970" t="s">
        <v>2008</v>
      </c>
      <c r="R970" s="15">
        <f t="shared" si="62"/>
        <v>40544.25</v>
      </c>
      <c r="S970" s="12">
        <f t="shared" si="63"/>
        <v>40559.25</v>
      </c>
    </row>
    <row r="971" spans="1:19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5">
        <f t="shared" si="60"/>
        <v>1.0822784810126582</v>
      </c>
      <c r="G971" t="s">
        <v>19</v>
      </c>
      <c r="H971" s="8">
        <f t="shared" si="61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t="b">
        <v>0</v>
      </c>
      <c r="O971" t="b">
        <v>0</v>
      </c>
      <c r="P971" t="s">
        <v>2013</v>
      </c>
      <c r="Q971" t="s">
        <v>2014</v>
      </c>
      <c r="R971" s="15">
        <f t="shared" si="62"/>
        <v>43821.25</v>
      </c>
      <c r="S971" s="12">
        <f t="shared" si="63"/>
        <v>43828.25</v>
      </c>
    </row>
    <row r="972" spans="1:19" ht="31.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 s="8">
        <f t="shared" si="61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t="b">
        <v>0</v>
      </c>
      <c r="O972" t="b">
        <v>0</v>
      </c>
      <c r="P972" t="s">
        <v>2013</v>
      </c>
      <c r="Q972" t="s">
        <v>2014</v>
      </c>
      <c r="R972" s="15">
        <f t="shared" si="62"/>
        <v>40672.208333333336</v>
      </c>
      <c r="S972" s="12">
        <f t="shared" si="63"/>
        <v>40673.208333333336</v>
      </c>
    </row>
    <row r="973" spans="1:19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 s="8">
        <f t="shared" si="61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t="b">
        <v>0</v>
      </c>
      <c r="O973" t="b">
        <v>0</v>
      </c>
      <c r="P973" t="s">
        <v>2015</v>
      </c>
      <c r="Q973" t="s">
        <v>2034</v>
      </c>
      <c r="R973" s="15">
        <f t="shared" si="62"/>
        <v>41555.208333333336</v>
      </c>
      <c r="S973" s="12">
        <f t="shared" si="63"/>
        <v>41561.208333333336</v>
      </c>
    </row>
    <row r="974" spans="1:19" ht="31.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5">
        <f t="shared" si="60"/>
        <v>2.283934426229508</v>
      </c>
      <c r="G974" t="s">
        <v>19</v>
      </c>
      <c r="H974" s="8">
        <f t="shared" si="61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t="b">
        <v>0</v>
      </c>
      <c r="O974" t="b">
        <v>1</v>
      </c>
      <c r="P974" t="s">
        <v>2011</v>
      </c>
      <c r="Q974" t="s">
        <v>2012</v>
      </c>
      <c r="R974" s="15">
        <f t="shared" si="62"/>
        <v>41792.208333333336</v>
      </c>
      <c r="S974" s="12">
        <f t="shared" si="63"/>
        <v>41801.208333333336</v>
      </c>
    </row>
    <row r="975" spans="1:19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 s="8">
        <f t="shared" si="61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t="b">
        <v>0</v>
      </c>
      <c r="O975" t="b">
        <v>1</v>
      </c>
      <c r="P975" t="s">
        <v>2013</v>
      </c>
      <c r="Q975" t="s">
        <v>2014</v>
      </c>
      <c r="R975" s="15">
        <f t="shared" si="62"/>
        <v>40522.25</v>
      </c>
      <c r="S975" s="12">
        <f t="shared" si="63"/>
        <v>40524.25</v>
      </c>
    </row>
    <row r="976" spans="1:19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5">
        <f t="shared" si="60"/>
        <v>3.73875</v>
      </c>
      <c r="G976" t="s">
        <v>19</v>
      </c>
      <c r="H976" s="8">
        <f t="shared" si="61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t="b">
        <v>0</v>
      </c>
      <c r="O976" t="b">
        <v>0</v>
      </c>
      <c r="P976" t="s">
        <v>2009</v>
      </c>
      <c r="Q976" t="s">
        <v>2019</v>
      </c>
      <c r="R976" s="15">
        <f t="shared" si="62"/>
        <v>41412.208333333336</v>
      </c>
      <c r="S976" s="12">
        <f t="shared" si="63"/>
        <v>41413.208333333336</v>
      </c>
    </row>
    <row r="977" spans="1:19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5">
        <f t="shared" si="60"/>
        <v>1.5492592592592593</v>
      </c>
      <c r="G977" t="s">
        <v>19</v>
      </c>
      <c r="H977" s="8">
        <f t="shared" si="61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t="b">
        <v>0</v>
      </c>
      <c r="O977" t="b">
        <v>1</v>
      </c>
      <c r="P977" t="s">
        <v>2013</v>
      </c>
      <c r="Q977" t="s">
        <v>2014</v>
      </c>
      <c r="R977" s="15">
        <f t="shared" si="62"/>
        <v>42337.25</v>
      </c>
      <c r="S977" s="12">
        <f t="shared" si="63"/>
        <v>42376.25</v>
      </c>
    </row>
    <row r="978" spans="1:19" ht="31.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5">
        <f t="shared" si="60"/>
        <v>3.2214999999999998</v>
      </c>
      <c r="G978" t="s">
        <v>19</v>
      </c>
      <c r="H978" s="8">
        <f t="shared" si="61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t="b">
        <v>0</v>
      </c>
      <c r="O978" t="b">
        <v>1</v>
      </c>
      <c r="P978" t="s">
        <v>2013</v>
      </c>
      <c r="Q978" t="s">
        <v>2014</v>
      </c>
      <c r="R978" s="15">
        <f t="shared" si="62"/>
        <v>40571.25</v>
      </c>
      <c r="S978" s="12">
        <f t="shared" si="63"/>
        <v>40577.25</v>
      </c>
    </row>
    <row r="979" spans="1:19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 s="8">
        <f t="shared" si="61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t="b">
        <v>0</v>
      </c>
      <c r="O979" t="b">
        <v>0</v>
      </c>
      <c r="P979" t="s">
        <v>2007</v>
      </c>
      <c r="Q979" t="s">
        <v>2008</v>
      </c>
      <c r="R979" s="15">
        <f t="shared" si="62"/>
        <v>43138.25</v>
      </c>
      <c r="S979" s="12">
        <f t="shared" si="63"/>
        <v>43170.25</v>
      </c>
    </row>
    <row r="980" spans="1:19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5">
        <f t="shared" si="60"/>
        <v>8.641</v>
      </c>
      <c r="G980" t="s">
        <v>19</v>
      </c>
      <c r="H980" s="8">
        <f t="shared" si="61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t="b">
        <v>0</v>
      </c>
      <c r="O980" t="b">
        <v>0</v>
      </c>
      <c r="P980" t="s">
        <v>2024</v>
      </c>
      <c r="Q980" t="s">
        <v>2025</v>
      </c>
      <c r="R980" s="15">
        <f t="shared" si="62"/>
        <v>42686.25</v>
      </c>
      <c r="S980" s="12">
        <f t="shared" si="63"/>
        <v>42708.25</v>
      </c>
    </row>
    <row r="981" spans="1:19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5">
        <f t="shared" si="60"/>
        <v>1.432624584717608</v>
      </c>
      <c r="G981" t="s">
        <v>19</v>
      </c>
      <c r="H981" s="8">
        <f t="shared" si="61"/>
        <v>84.969458128078813</v>
      </c>
      <c r="I981">
        <v>1015</v>
      </c>
      <c r="J981" t="s">
        <v>36</v>
      </c>
      <c r="K981" t="s">
        <v>37</v>
      </c>
      <c r="L981">
        <v>1426395600</v>
      </c>
      <c r="M981">
        <v>1426914000</v>
      </c>
      <c r="N981" t="b">
        <v>0</v>
      </c>
      <c r="O981" t="b">
        <v>0</v>
      </c>
      <c r="P981" t="s">
        <v>2013</v>
      </c>
      <c r="Q981" t="s">
        <v>2014</v>
      </c>
      <c r="R981" s="15">
        <f t="shared" si="62"/>
        <v>42078.208333333328</v>
      </c>
      <c r="S981" s="12">
        <f t="shared" si="63"/>
        <v>42084.208333333328</v>
      </c>
    </row>
    <row r="982" spans="1:19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 s="8">
        <f t="shared" si="61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t="b">
        <v>1</v>
      </c>
      <c r="O982" t="b">
        <v>0</v>
      </c>
      <c r="P982" t="s">
        <v>2021</v>
      </c>
      <c r="Q982" t="s">
        <v>2022</v>
      </c>
      <c r="R982" s="15">
        <f t="shared" si="62"/>
        <v>42307.208333333328</v>
      </c>
      <c r="S982" s="12">
        <f t="shared" si="63"/>
        <v>42312.25</v>
      </c>
    </row>
    <row r="983" spans="1:19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5">
        <f t="shared" si="60"/>
        <v>1.7822388059701493</v>
      </c>
      <c r="G983" t="s">
        <v>19</v>
      </c>
      <c r="H983" s="8">
        <f t="shared" si="61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t="b">
        <v>0</v>
      </c>
      <c r="O983" t="b">
        <v>0</v>
      </c>
      <c r="P983" t="s">
        <v>2011</v>
      </c>
      <c r="Q983" t="s">
        <v>2012</v>
      </c>
      <c r="R983" s="15">
        <f t="shared" si="62"/>
        <v>43094.25</v>
      </c>
      <c r="S983" s="12">
        <f t="shared" si="63"/>
        <v>43127.25</v>
      </c>
    </row>
    <row r="984" spans="1:19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 s="8">
        <f t="shared" si="61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t="b">
        <v>0</v>
      </c>
      <c r="O984" t="b">
        <v>1</v>
      </c>
      <c r="P984" t="s">
        <v>2015</v>
      </c>
      <c r="Q984" t="s">
        <v>2016</v>
      </c>
      <c r="R984" s="15">
        <f t="shared" si="62"/>
        <v>40743.208333333336</v>
      </c>
      <c r="S984" s="12">
        <f t="shared" si="63"/>
        <v>40745.208333333336</v>
      </c>
    </row>
    <row r="985" spans="1:19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5">
        <f t="shared" si="60"/>
        <v>1.4593648334624323</v>
      </c>
      <c r="G985" t="s">
        <v>19</v>
      </c>
      <c r="H985" s="8">
        <f t="shared" si="61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t="b">
        <v>0</v>
      </c>
      <c r="O985" t="b">
        <v>0</v>
      </c>
      <c r="P985" t="s">
        <v>2015</v>
      </c>
      <c r="Q985" t="s">
        <v>2016</v>
      </c>
      <c r="R985" s="15">
        <f t="shared" si="62"/>
        <v>43681.208333333328</v>
      </c>
      <c r="S985" s="12">
        <f t="shared" si="63"/>
        <v>43696.208333333328</v>
      </c>
    </row>
    <row r="986" spans="1:19" ht="31.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5">
        <f t="shared" si="60"/>
        <v>1.5246153846153847</v>
      </c>
      <c r="G986" t="s">
        <v>19</v>
      </c>
      <c r="H986" s="8">
        <f t="shared" si="61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t="b">
        <v>0</v>
      </c>
      <c r="O986" t="b">
        <v>0</v>
      </c>
      <c r="P986" t="s">
        <v>2013</v>
      </c>
      <c r="Q986" t="s">
        <v>2014</v>
      </c>
      <c r="R986" s="15">
        <f t="shared" si="62"/>
        <v>43716.208333333328</v>
      </c>
      <c r="S986" s="12">
        <f t="shared" si="63"/>
        <v>43742.208333333328</v>
      </c>
    </row>
    <row r="987" spans="1:19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 s="8">
        <f t="shared" si="61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t="b">
        <v>0</v>
      </c>
      <c r="O987" t="b">
        <v>1</v>
      </c>
      <c r="P987" t="s">
        <v>2009</v>
      </c>
      <c r="Q987" t="s">
        <v>2010</v>
      </c>
      <c r="R987" s="15">
        <f t="shared" si="62"/>
        <v>41614.25</v>
      </c>
      <c r="S987" s="12">
        <f t="shared" si="63"/>
        <v>41640.25</v>
      </c>
    </row>
    <row r="988" spans="1:19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 s="8">
        <f t="shared" si="61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t="b">
        <v>0</v>
      </c>
      <c r="O988" t="b">
        <v>0</v>
      </c>
      <c r="P988" t="s">
        <v>2009</v>
      </c>
      <c r="Q988" t="s">
        <v>2010</v>
      </c>
      <c r="R988" s="15">
        <f t="shared" si="62"/>
        <v>40638.208333333336</v>
      </c>
      <c r="S988" s="12">
        <f t="shared" si="63"/>
        <v>40652.208333333336</v>
      </c>
    </row>
    <row r="989" spans="1:19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5">
        <f t="shared" si="60"/>
        <v>2.1679032258064517</v>
      </c>
      <c r="G989" t="s">
        <v>19</v>
      </c>
      <c r="H989" s="8">
        <f t="shared" si="61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t="b">
        <v>0</v>
      </c>
      <c r="O989" t="b">
        <v>0</v>
      </c>
      <c r="P989" t="s">
        <v>2015</v>
      </c>
      <c r="Q989" t="s">
        <v>2016</v>
      </c>
      <c r="R989" s="15">
        <f t="shared" si="62"/>
        <v>42852.208333333328</v>
      </c>
      <c r="S989" s="12">
        <f t="shared" si="63"/>
        <v>42866.208333333328</v>
      </c>
    </row>
    <row r="990" spans="1:19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 s="8">
        <f t="shared" si="61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t="b">
        <v>0</v>
      </c>
      <c r="O990" t="b">
        <v>0</v>
      </c>
      <c r="P990" t="s">
        <v>2021</v>
      </c>
      <c r="Q990" t="s">
        <v>2030</v>
      </c>
      <c r="R990" s="15">
        <f t="shared" si="62"/>
        <v>42686.25</v>
      </c>
      <c r="S990" s="12">
        <f t="shared" si="63"/>
        <v>42707.25</v>
      </c>
    </row>
    <row r="991" spans="1:19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5">
        <f t="shared" si="60"/>
        <v>4.9958333333333336</v>
      </c>
      <c r="G991" t="s">
        <v>19</v>
      </c>
      <c r="H991" s="8">
        <f t="shared" si="61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t="b">
        <v>0</v>
      </c>
      <c r="O991" t="b">
        <v>0</v>
      </c>
      <c r="P991" t="s">
        <v>2021</v>
      </c>
      <c r="Q991" t="s">
        <v>2033</v>
      </c>
      <c r="R991" s="15">
        <f t="shared" si="62"/>
        <v>43571.208333333328</v>
      </c>
      <c r="S991" s="12">
        <f t="shared" si="63"/>
        <v>43576.208333333328</v>
      </c>
    </row>
    <row r="992" spans="1:19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 s="8">
        <f t="shared" si="61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t="b">
        <v>0</v>
      </c>
      <c r="O992" t="b">
        <v>1</v>
      </c>
      <c r="P992" t="s">
        <v>2015</v>
      </c>
      <c r="Q992" t="s">
        <v>2018</v>
      </c>
      <c r="R992" s="15">
        <f t="shared" si="62"/>
        <v>42432.25</v>
      </c>
      <c r="S992" s="12">
        <f t="shared" si="63"/>
        <v>42454.208333333328</v>
      </c>
    </row>
    <row r="993" spans="1:19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5">
        <f t="shared" si="60"/>
        <v>1.131734693877551</v>
      </c>
      <c r="G993" t="s">
        <v>19</v>
      </c>
      <c r="H993" s="8">
        <f t="shared" si="61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t="b">
        <v>0</v>
      </c>
      <c r="O993" t="b">
        <v>1</v>
      </c>
      <c r="P993" t="s">
        <v>2009</v>
      </c>
      <c r="Q993" t="s">
        <v>2010</v>
      </c>
      <c r="R993" s="15">
        <f t="shared" si="62"/>
        <v>41907.208333333336</v>
      </c>
      <c r="S993" s="12">
        <f t="shared" si="63"/>
        <v>41911.208333333336</v>
      </c>
    </row>
    <row r="994" spans="1:19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5">
        <f t="shared" si="60"/>
        <v>4.2654838709677421</v>
      </c>
      <c r="G994" t="s">
        <v>19</v>
      </c>
      <c r="H994" s="8">
        <f t="shared" si="61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t="b">
        <v>0</v>
      </c>
      <c r="O994" t="b">
        <v>1</v>
      </c>
      <c r="P994" t="s">
        <v>2015</v>
      </c>
      <c r="Q994" t="s">
        <v>2018</v>
      </c>
      <c r="R994" s="15">
        <f t="shared" si="62"/>
        <v>43227.208333333328</v>
      </c>
      <c r="S994" s="12">
        <f t="shared" si="63"/>
        <v>43241.208333333328</v>
      </c>
    </row>
    <row r="995" spans="1:19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5">
        <f t="shared" si="60"/>
        <v>0.77632653061224488</v>
      </c>
      <c r="G995" t="s">
        <v>63</v>
      </c>
      <c r="H995" s="8">
        <f t="shared" si="61"/>
        <v>101.44</v>
      </c>
      <c r="I995">
        <v>75</v>
      </c>
      <c r="J995" t="s">
        <v>94</v>
      </c>
      <c r="K995" t="s">
        <v>95</v>
      </c>
      <c r="L995">
        <v>1450936800</v>
      </c>
      <c r="M995">
        <v>1452405600</v>
      </c>
      <c r="N995" t="b">
        <v>0</v>
      </c>
      <c r="O995" t="b">
        <v>1</v>
      </c>
      <c r="P995" t="s">
        <v>2028</v>
      </c>
      <c r="Q995" t="s">
        <v>2029</v>
      </c>
      <c r="R995" s="15">
        <f t="shared" si="62"/>
        <v>42362.25</v>
      </c>
      <c r="S995" s="12">
        <f t="shared" si="63"/>
        <v>42379.25</v>
      </c>
    </row>
    <row r="996" spans="1:19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 s="8">
        <f t="shared" si="61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t="b">
        <v>0</v>
      </c>
      <c r="O996" t="b">
        <v>1</v>
      </c>
      <c r="P996" t="s">
        <v>2021</v>
      </c>
      <c r="Q996" t="s">
        <v>2033</v>
      </c>
      <c r="R996" s="15">
        <f t="shared" si="62"/>
        <v>41929.208333333336</v>
      </c>
      <c r="S996" s="12">
        <f t="shared" si="63"/>
        <v>41935.208333333336</v>
      </c>
    </row>
    <row r="997" spans="1:19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5">
        <f t="shared" si="60"/>
        <v>1.5746762589928058</v>
      </c>
      <c r="G997" t="s">
        <v>19</v>
      </c>
      <c r="H997" s="8">
        <f t="shared" si="61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t="b">
        <v>0</v>
      </c>
      <c r="O997" t="b">
        <v>1</v>
      </c>
      <c r="P997" t="s">
        <v>2007</v>
      </c>
      <c r="Q997" t="s">
        <v>2008</v>
      </c>
      <c r="R997" s="15">
        <f t="shared" si="62"/>
        <v>43408.208333333328</v>
      </c>
      <c r="S997" s="12">
        <f t="shared" si="63"/>
        <v>43437.25</v>
      </c>
    </row>
    <row r="998" spans="1:19" ht="31.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 s="8">
        <f t="shared" si="61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t="b">
        <v>0</v>
      </c>
      <c r="O998" t="b">
        <v>0</v>
      </c>
      <c r="P998" t="s">
        <v>2013</v>
      </c>
      <c r="Q998" t="s">
        <v>2014</v>
      </c>
      <c r="R998" s="15">
        <f t="shared" si="62"/>
        <v>41276.25</v>
      </c>
      <c r="S998" s="12">
        <f t="shared" si="63"/>
        <v>41306.25</v>
      </c>
    </row>
    <row r="999" spans="1:19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5">
        <f t="shared" si="60"/>
        <v>0.60565789473684206</v>
      </c>
      <c r="G999" t="s">
        <v>63</v>
      </c>
      <c r="H999" s="8">
        <f t="shared" si="61"/>
        <v>33.115107913669064</v>
      </c>
      <c r="I999">
        <v>139</v>
      </c>
      <c r="J999" t="s">
        <v>94</v>
      </c>
      <c r="K999" t="s">
        <v>95</v>
      </c>
      <c r="L999">
        <v>1390197600</v>
      </c>
      <c r="M999">
        <v>1390629600</v>
      </c>
      <c r="N999" t="b">
        <v>0</v>
      </c>
      <c r="O999" t="b">
        <v>0</v>
      </c>
      <c r="P999" t="s">
        <v>2013</v>
      </c>
      <c r="Q999" t="s">
        <v>2014</v>
      </c>
      <c r="R999" s="15">
        <f t="shared" si="62"/>
        <v>41659.25</v>
      </c>
      <c r="S999" s="12">
        <f t="shared" si="63"/>
        <v>41664.25</v>
      </c>
    </row>
    <row r="1000" spans="1:19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 s="8">
        <f t="shared" si="61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t="b">
        <v>0</v>
      </c>
      <c r="O1000" t="b">
        <v>1</v>
      </c>
      <c r="P1000" t="s">
        <v>2009</v>
      </c>
      <c r="Q1000" t="s">
        <v>2019</v>
      </c>
      <c r="R1000" s="15">
        <f t="shared" si="62"/>
        <v>40220.25</v>
      </c>
      <c r="S1000" s="12">
        <f t="shared" si="63"/>
        <v>40234.25</v>
      </c>
    </row>
    <row r="1001" spans="1:19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5">
        <f t="shared" si="60"/>
        <v>0.56542754275427543</v>
      </c>
      <c r="G1001" t="s">
        <v>63</v>
      </c>
      <c r="H1001" s="8">
        <f t="shared" si="61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t="b">
        <v>0</v>
      </c>
      <c r="O1001" t="b">
        <v>0</v>
      </c>
      <c r="P1001" t="s">
        <v>2007</v>
      </c>
      <c r="Q1001" t="s">
        <v>2008</v>
      </c>
      <c r="R1001" s="15">
        <f t="shared" si="62"/>
        <v>42550.208333333328</v>
      </c>
      <c r="S1001" s="12">
        <f t="shared" si="63"/>
        <v>42557.208333333328</v>
      </c>
    </row>
  </sheetData>
  <autoFilter ref="G1:G1001"/>
  <conditionalFormatting sqref="G1:H1048576">
    <cfRule type="containsText" dxfId="9" priority="2" operator="containsText" text="cance">
      <formula>NOT(ISERROR(SEARCH("cance",G1)))</formula>
    </cfRule>
    <cfRule type="containsText" dxfId="8" priority="3" operator="containsText" text="cancelled">
      <formula>NOT(ISERROR(SEARCH("cancelled",G1)))</formula>
    </cfRule>
    <cfRule type="cellIs" dxfId="7" priority="4" operator="equal">
      <formula>"failed"</formula>
    </cfRule>
    <cfRule type="containsText" dxfId="6" priority="5" operator="containsText" text="live">
      <formula>NOT(ISERROR(SEARCH("live",G1)))</formula>
    </cfRule>
    <cfRule type="containsText" dxfId="5" priority="6" operator="containsText" text="success">
      <formula>NOT(ISERROR(SEARCH("success",G1)))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3"/>
  <sheetViews>
    <sheetView zoomScale="80" zoomScaleNormal="80" workbookViewId="0">
      <selection activeCell="A6" sqref="A6"/>
    </sheetView>
  </sheetViews>
  <sheetFormatPr defaultRowHeight="15.75"/>
  <cols>
    <col min="1" max="1" width="28.5" customWidth="1"/>
    <col min="2" max="2" width="14.5" customWidth="1"/>
    <col min="5" max="5" width="12" customWidth="1"/>
    <col min="6" max="6" width="17" customWidth="1"/>
    <col min="7" max="7" width="13.375" customWidth="1"/>
    <col min="8" max="8" width="12" customWidth="1"/>
  </cols>
  <sheetData>
    <row r="1" spans="1:8" s="16" customFormat="1" ht="39.75" customHeight="1">
      <c r="A1" s="16" t="s">
        <v>2061</v>
      </c>
      <c r="B1" s="16" t="s">
        <v>2062</v>
      </c>
      <c r="C1" s="16" t="s">
        <v>2063</v>
      </c>
      <c r="D1" s="16" t="s">
        <v>2064</v>
      </c>
      <c r="E1" s="16" t="s">
        <v>2065</v>
      </c>
      <c r="F1" s="16" t="s">
        <v>2066</v>
      </c>
      <c r="G1" s="16" t="s">
        <v>2067</v>
      </c>
      <c r="H1" s="16" t="s">
        <v>2068</v>
      </c>
    </row>
    <row r="2" spans="1:8">
      <c r="A2" t="s">
        <v>2069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5">
        <f>B2/$E2</f>
        <v>0.58823529411764708</v>
      </c>
      <c r="G2" s="5">
        <f>C2/$E2</f>
        <v>0.39215686274509803</v>
      </c>
      <c r="H2" s="5">
        <f>D2/$E2</f>
        <v>1.9607843137254902E-2</v>
      </c>
    </row>
    <row r="3" spans="1:8">
      <c r="A3" t="s">
        <v>2070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5">
        <f t="shared" ref="F3:H13" si="1">B3/$E3</f>
        <v>0.82683982683982682</v>
      </c>
      <c r="G3" s="5">
        <f t="shared" si="1"/>
        <v>0.16450216450216451</v>
      </c>
      <c r="H3" s="5">
        <f t="shared" si="1"/>
        <v>8.658008658008658E-3</v>
      </c>
    </row>
    <row r="4" spans="1:8">
      <c r="A4" t="s">
        <v>2071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5">
        <f t="shared" si="1"/>
        <v>0.52063492063492067</v>
      </c>
      <c r="G4" s="5">
        <f t="shared" si="1"/>
        <v>0.4</v>
      </c>
      <c r="H4" s="5">
        <f t="shared" si="1"/>
        <v>7.9365079365079361E-2</v>
      </c>
    </row>
    <row r="5" spans="1:8">
      <c r="A5" t="s">
        <v>2072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5">
        <f t="shared" si="1"/>
        <v>0.44444444444444442</v>
      </c>
      <c r="G5" s="5">
        <f t="shared" si="1"/>
        <v>0.55555555555555558</v>
      </c>
      <c r="H5" s="5">
        <f t="shared" si="1"/>
        <v>0</v>
      </c>
    </row>
    <row r="6" spans="1:8">
      <c r="A6" t="s">
        <v>2073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5">
        <f t="shared" si="1"/>
        <v>1</v>
      </c>
      <c r="G6" s="5">
        <f t="shared" si="1"/>
        <v>0</v>
      </c>
      <c r="H6" s="5">
        <f t="shared" si="1"/>
        <v>0</v>
      </c>
    </row>
    <row r="7" spans="1:8">
      <c r="A7" t="s">
        <v>2074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5">
        <f t="shared" si="1"/>
        <v>1</v>
      </c>
      <c r="G7" s="5">
        <f t="shared" si="1"/>
        <v>0</v>
      </c>
      <c r="H7" s="5">
        <f t="shared" si="1"/>
        <v>0</v>
      </c>
    </row>
    <row r="8" spans="1:8">
      <c r="A8" t="s">
        <v>2075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5">
        <f t="shared" si="1"/>
        <v>0.7857142857142857</v>
      </c>
      <c r="G8" s="5">
        <f t="shared" si="1"/>
        <v>0.21428571428571427</v>
      </c>
      <c r="H8" s="5">
        <f t="shared" si="1"/>
        <v>0</v>
      </c>
    </row>
    <row r="9" spans="1:8">
      <c r="A9" t="s">
        <v>2076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5">
        <f t="shared" si="1"/>
        <v>1</v>
      </c>
      <c r="G9" s="5">
        <f t="shared" si="1"/>
        <v>0</v>
      </c>
      <c r="H9" s="5">
        <f t="shared" si="1"/>
        <v>0</v>
      </c>
    </row>
    <row r="10" spans="1:8">
      <c r="A10" t="s">
        <v>2077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5">
        <f t="shared" si="1"/>
        <v>0.66666666666666663</v>
      </c>
      <c r="G10" s="5">
        <f t="shared" si="1"/>
        <v>0.25</v>
      </c>
      <c r="H10" s="5">
        <f t="shared" si="1"/>
        <v>8.3333333333333329E-2</v>
      </c>
    </row>
    <row r="11" spans="1:8">
      <c r="A11" t="s">
        <v>2078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5">
        <f t="shared" si="1"/>
        <v>0.7857142857142857</v>
      </c>
      <c r="G11" s="5">
        <f t="shared" si="1"/>
        <v>0.21428571428571427</v>
      </c>
      <c r="H11" s="5">
        <f t="shared" si="1"/>
        <v>0</v>
      </c>
    </row>
    <row r="12" spans="1:8">
      <c r="A12" t="s">
        <v>2079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5">
        <f t="shared" si="1"/>
        <v>0.72727272727272729</v>
      </c>
      <c r="G12" s="5">
        <f t="shared" si="1"/>
        <v>0.27272727272727271</v>
      </c>
      <c r="H12" s="5">
        <f t="shared" si="1"/>
        <v>0</v>
      </c>
    </row>
    <row r="13" spans="1:8">
      <c r="A13" t="s">
        <v>2080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5">
        <f t="shared" si="1"/>
        <v>0.3737704918032787</v>
      </c>
      <c r="G13" s="5">
        <f t="shared" si="1"/>
        <v>0.53442622950819674</v>
      </c>
      <c r="H13" s="5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567"/>
  <sheetViews>
    <sheetView workbookViewId="0">
      <selection activeCell="B24" sqref="B24"/>
    </sheetView>
  </sheetViews>
  <sheetFormatPr defaultRowHeight="15.75"/>
  <cols>
    <col min="1" max="1" width="12" customWidth="1"/>
    <col min="2" max="2" width="23.875" customWidth="1"/>
    <col min="3" max="3" width="16" customWidth="1"/>
    <col min="7" max="7" width="19.5" customWidth="1"/>
    <col min="9" max="9" width="17.375" customWidth="1"/>
  </cols>
  <sheetData>
    <row r="2" spans="1:10">
      <c r="A2" s="1" t="s">
        <v>4</v>
      </c>
      <c r="B2" s="1" t="s">
        <v>5</v>
      </c>
      <c r="F2" s="1" t="s">
        <v>4</v>
      </c>
      <c r="G2" s="1" t="s">
        <v>5</v>
      </c>
    </row>
    <row r="3" spans="1:10">
      <c r="A3" t="s">
        <v>14</v>
      </c>
      <c r="B3">
        <v>0</v>
      </c>
      <c r="C3" t="s">
        <v>2081</v>
      </c>
      <c r="D3" s="6">
        <f>AVERAGE(B2:B366)</f>
        <v>585.61538461538464</v>
      </c>
      <c r="F3" t="s">
        <v>19</v>
      </c>
      <c r="G3">
        <v>158</v>
      </c>
      <c r="I3" t="s">
        <v>2081</v>
      </c>
      <c r="J3">
        <f>AVERAGE(G3:G567)</f>
        <v>851.14690265486729</v>
      </c>
    </row>
    <row r="4" spans="1:10">
      <c r="A4" t="s">
        <v>14</v>
      </c>
      <c r="B4">
        <v>24</v>
      </c>
      <c r="C4" t="s">
        <v>2082</v>
      </c>
      <c r="D4">
        <f>MEDIAN(B3:B366)</f>
        <v>114.5</v>
      </c>
      <c r="F4" t="s">
        <v>19</v>
      </c>
      <c r="G4">
        <v>1425</v>
      </c>
      <c r="I4" t="s">
        <v>2083</v>
      </c>
      <c r="J4">
        <f>MEDIAN(G3:G567)</f>
        <v>201</v>
      </c>
    </row>
    <row r="5" spans="1:10">
      <c r="A5" t="s">
        <v>14</v>
      </c>
      <c r="B5">
        <v>53</v>
      </c>
      <c r="C5" t="s">
        <v>2084</v>
      </c>
      <c r="D5">
        <f>MIN(B3:B366)</f>
        <v>0</v>
      </c>
      <c r="F5" t="s">
        <v>19</v>
      </c>
      <c r="G5">
        <v>174</v>
      </c>
      <c r="I5" t="s">
        <v>2084</v>
      </c>
      <c r="J5">
        <f>MIN(G3:G567)</f>
        <v>16</v>
      </c>
    </row>
    <row r="6" spans="1:10">
      <c r="A6" t="s">
        <v>14</v>
      </c>
      <c r="B6">
        <v>18</v>
      </c>
      <c r="C6" t="s">
        <v>2085</v>
      </c>
      <c r="D6">
        <f>MAX(B3:B366)</f>
        <v>6080</v>
      </c>
      <c r="F6" t="s">
        <v>19</v>
      </c>
      <c r="G6">
        <v>227</v>
      </c>
      <c r="I6" t="s">
        <v>2085</v>
      </c>
      <c r="J6">
        <f>MAX(G3:G567)</f>
        <v>7295</v>
      </c>
    </row>
    <row r="7" spans="1:10">
      <c r="A7" t="s">
        <v>14</v>
      </c>
      <c r="B7">
        <v>44</v>
      </c>
      <c r="C7" t="s">
        <v>2086</v>
      </c>
      <c r="D7">
        <f>VARP(B3:B366)</f>
        <v>921574.68174133555</v>
      </c>
      <c r="F7" t="s">
        <v>19</v>
      </c>
      <c r="G7">
        <v>220</v>
      </c>
      <c r="I7" t="s">
        <v>2086</v>
      </c>
      <c r="J7">
        <f>VAR(G3:G567)</f>
        <v>1606216.5936295739</v>
      </c>
    </row>
    <row r="8" spans="1:10">
      <c r="A8" t="s">
        <v>14</v>
      </c>
      <c r="B8">
        <v>27</v>
      </c>
      <c r="C8" t="s">
        <v>2087</v>
      </c>
      <c r="D8">
        <f>STDEV(B3:B366)</f>
        <v>961.30819978260524</v>
      </c>
      <c r="F8" t="s">
        <v>19</v>
      </c>
      <c r="G8">
        <v>98</v>
      </c>
      <c r="I8" t="s">
        <v>2087</v>
      </c>
      <c r="J8">
        <f>STDEV(G3:G567)</f>
        <v>1267.366006183523</v>
      </c>
    </row>
    <row r="9" spans="1:10">
      <c r="A9" t="s">
        <v>14</v>
      </c>
      <c r="B9">
        <v>55</v>
      </c>
      <c r="F9" t="s">
        <v>19</v>
      </c>
      <c r="G9">
        <v>100</v>
      </c>
    </row>
    <row r="10" spans="1:10">
      <c r="A10" t="s">
        <v>14</v>
      </c>
      <c r="B10">
        <v>200</v>
      </c>
      <c r="F10" t="s">
        <v>19</v>
      </c>
      <c r="G10">
        <v>1249</v>
      </c>
    </row>
    <row r="11" spans="1:10">
      <c r="A11" t="s">
        <v>14</v>
      </c>
      <c r="B11">
        <v>452</v>
      </c>
      <c r="F11" t="s">
        <v>19</v>
      </c>
      <c r="G11">
        <v>1396</v>
      </c>
    </row>
    <row r="12" spans="1:10">
      <c r="A12" t="s">
        <v>14</v>
      </c>
      <c r="B12">
        <v>674</v>
      </c>
      <c r="F12" t="s">
        <v>19</v>
      </c>
      <c r="G12">
        <v>890</v>
      </c>
    </row>
    <row r="13" spans="1:10">
      <c r="A13" t="s">
        <v>14</v>
      </c>
      <c r="B13">
        <v>558</v>
      </c>
      <c r="F13" t="s">
        <v>19</v>
      </c>
      <c r="G13">
        <v>142</v>
      </c>
    </row>
    <row r="14" spans="1:10">
      <c r="A14" t="s">
        <v>14</v>
      </c>
      <c r="B14">
        <v>15</v>
      </c>
      <c r="F14" t="s">
        <v>19</v>
      </c>
      <c r="G14">
        <v>2673</v>
      </c>
    </row>
    <row r="15" spans="1:10">
      <c r="A15" t="s">
        <v>14</v>
      </c>
      <c r="B15">
        <v>2307</v>
      </c>
      <c r="F15" t="s">
        <v>19</v>
      </c>
      <c r="G15">
        <v>163</v>
      </c>
    </row>
    <row r="16" spans="1:10">
      <c r="A16" t="s">
        <v>14</v>
      </c>
      <c r="B16">
        <v>88</v>
      </c>
      <c r="F16" t="s">
        <v>19</v>
      </c>
      <c r="G16">
        <v>2220</v>
      </c>
    </row>
    <row r="17" spans="1:7">
      <c r="A17" t="s">
        <v>14</v>
      </c>
      <c r="B17">
        <v>48</v>
      </c>
      <c r="F17" t="s">
        <v>19</v>
      </c>
      <c r="G17">
        <v>1606</v>
      </c>
    </row>
    <row r="18" spans="1:7">
      <c r="A18" t="s">
        <v>14</v>
      </c>
      <c r="B18">
        <v>1</v>
      </c>
      <c r="F18" t="s">
        <v>19</v>
      </c>
      <c r="G18">
        <v>129</v>
      </c>
    </row>
    <row r="19" spans="1:7">
      <c r="A19" t="s">
        <v>14</v>
      </c>
      <c r="B19">
        <v>1467</v>
      </c>
      <c r="F19" t="s">
        <v>19</v>
      </c>
      <c r="G19">
        <v>226</v>
      </c>
    </row>
    <row r="20" spans="1:7">
      <c r="A20" t="s">
        <v>14</v>
      </c>
      <c r="B20">
        <v>75</v>
      </c>
      <c r="F20" t="s">
        <v>19</v>
      </c>
      <c r="G20">
        <v>5419</v>
      </c>
    </row>
    <row r="21" spans="1:7">
      <c r="A21" t="s">
        <v>14</v>
      </c>
      <c r="B21">
        <v>120</v>
      </c>
      <c r="F21" t="s">
        <v>19</v>
      </c>
      <c r="G21">
        <v>165</v>
      </c>
    </row>
    <row r="22" spans="1:7">
      <c r="A22" t="s">
        <v>14</v>
      </c>
      <c r="B22">
        <v>2253</v>
      </c>
      <c r="F22" t="s">
        <v>19</v>
      </c>
      <c r="G22">
        <v>1965</v>
      </c>
    </row>
    <row r="23" spans="1:7">
      <c r="A23" t="s">
        <v>14</v>
      </c>
      <c r="B23">
        <v>5</v>
      </c>
      <c r="F23" t="s">
        <v>19</v>
      </c>
      <c r="G23">
        <v>16</v>
      </c>
    </row>
    <row r="24" spans="1:7">
      <c r="A24" t="s">
        <v>14</v>
      </c>
      <c r="B24">
        <v>38</v>
      </c>
      <c r="F24" t="s">
        <v>19</v>
      </c>
      <c r="G24">
        <v>107</v>
      </c>
    </row>
    <row r="25" spans="1:7">
      <c r="A25" t="s">
        <v>14</v>
      </c>
      <c r="B25">
        <v>12</v>
      </c>
      <c r="F25" t="s">
        <v>19</v>
      </c>
      <c r="G25">
        <v>134</v>
      </c>
    </row>
    <row r="26" spans="1:7">
      <c r="A26" t="s">
        <v>14</v>
      </c>
      <c r="B26">
        <v>1684</v>
      </c>
      <c r="F26" t="s">
        <v>19</v>
      </c>
      <c r="G26">
        <v>198</v>
      </c>
    </row>
    <row r="27" spans="1:7">
      <c r="A27" t="s">
        <v>14</v>
      </c>
      <c r="B27">
        <v>56</v>
      </c>
      <c r="F27" t="s">
        <v>19</v>
      </c>
      <c r="G27">
        <v>111</v>
      </c>
    </row>
    <row r="28" spans="1:7">
      <c r="A28" t="s">
        <v>14</v>
      </c>
      <c r="B28">
        <v>838</v>
      </c>
      <c r="F28" t="s">
        <v>19</v>
      </c>
      <c r="G28">
        <v>222</v>
      </c>
    </row>
    <row r="29" spans="1:7">
      <c r="A29" t="s">
        <v>14</v>
      </c>
      <c r="B29">
        <v>1000</v>
      </c>
      <c r="F29" t="s">
        <v>19</v>
      </c>
      <c r="G29">
        <v>6212</v>
      </c>
    </row>
    <row r="30" spans="1:7">
      <c r="A30" t="s">
        <v>14</v>
      </c>
      <c r="B30">
        <v>1482</v>
      </c>
      <c r="F30" t="s">
        <v>19</v>
      </c>
      <c r="G30">
        <v>98</v>
      </c>
    </row>
    <row r="31" spans="1:7">
      <c r="A31" t="s">
        <v>14</v>
      </c>
      <c r="B31">
        <v>106</v>
      </c>
      <c r="F31" t="s">
        <v>19</v>
      </c>
      <c r="G31">
        <v>92</v>
      </c>
    </row>
    <row r="32" spans="1:7">
      <c r="A32" t="s">
        <v>14</v>
      </c>
      <c r="B32">
        <v>679</v>
      </c>
      <c r="F32" t="s">
        <v>19</v>
      </c>
      <c r="G32">
        <v>149</v>
      </c>
    </row>
    <row r="33" spans="1:7">
      <c r="A33" t="s">
        <v>14</v>
      </c>
      <c r="B33">
        <v>1220</v>
      </c>
      <c r="F33" t="s">
        <v>19</v>
      </c>
      <c r="G33">
        <v>2431</v>
      </c>
    </row>
    <row r="34" spans="1:7">
      <c r="A34" t="s">
        <v>14</v>
      </c>
      <c r="B34">
        <v>1</v>
      </c>
      <c r="F34" t="s">
        <v>19</v>
      </c>
      <c r="G34">
        <v>303</v>
      </c>
    </row>
    <row r="35" spans="1:7">
      <c r="A35" t="s">
        <v>14</v>
      </c>
      <c r="B35">
        <v>37</v>
      </c>
      <c r="F35" t="s">
        <v>19</v>
      </c>
      <c r="G35">
        <v>209</v>
      </c>
    </row>
    <row r="36" spans="1:7">
      <c r="A36" t="s">
        <v>14</v>
      </c>
      <c r="B36">
        <v>60</v>
      </c>
      <c r="F36" t="s">
        <v>19</v>
      </c>
      <c r="G36">
        <v>131</v>
      </c>
    </row>
    <row r="37" spans="1:7">
      <c r="A37" t="s">
        <v>14</v>
      </c>
      <c r="B37">
        <v>296</v>
      </c>
      <c r="F37" t="s">
        <v>19</v>
      </c>
      <c r="G37">
        <v>164</v>
      </c>
    </row>
    <row r="38" spans="1:7">
      <c r="A38" t="s">
        <v>14</v>
      </c>
      <c r="B38">
        <v>3304</v>
      </c>
      <c r="F38" t="s">
        <v>19</v>
      </c>
      <c r="G38">
        <v>201</v>
      </c>
    </row>
    <row r="39" spans="1:7">
      <c r="A39" t="s">
        <v>14</v>
      </c>
      <c r="B39">
        <v>73</v>
      </c>
      <c r="F39" t="s">
        <v>19</v>
      </c>
      <c r="G39">
        <v>211</v>
      </c>
    </row>
    <row r="40" spans="1:7">
      <c r="A40" t="s">
        <v>14</v>
      </c>
      <c r="B40">
        <v>3387</v>
      </c>
      <c r="F40" t="s">
        <v>19</v>
      </c>
      <c r="G40">
        <v>128</v>
      </c>
    </row>
    <row r="41" spans="1:7">
      <c r="A41" t="s">
        <v>14</v>
      </c>
      <c r="B41">
        <v>662</v>
      </c>
      <c r="F41" t="s">
        <v>19</v>
      </c>
      <c r="G41">
        <v>1600</v>
      </c>
    </row>
    <row r="42" spans="1:7">
      <c r="A42" t="s">
        <v>14</v>
      </c>
      <c r="B42">
        <v>774</v>
      </c>
      <c r="F42" t="s">
        <v>19</v>
      </c>
      <c r="G42">
        <v>249</v>
      </c>
    </row>
    <row r="43" spans="1:7">
      <c r="A43" t="s">
        <v>14</v>
      </c>
      <c r="B43">
        <v>672</v>
      </c>
      <c r="F43" t="s">
        <v>19</v>
      </c>
      <c r="G43">
        <v>236</v>
      </c>
    </row>
    <row r="44" spans="1:7">
      <c r="A44" t="s">
        <v>14</v>
      </c>
      <c r="B44">
        <v>940</v>
      </c>
      <c r="F44" t="s">
        <v>19</v>
      </c>
      <c r="G44">
        <v>4065</v>
      </c>
    </row>
    <row r="45" spans="1:7">
      <c r="A45" t="s">
        <v>14</v>
      </c>
      <c r="B45">
        <v>117</v>
      </c>
      <c r="F45" t="s">
        <v>19</v>
      </c>
      <c r="G45">
        <v>246</v>
      </c>
    </row>
    <row r="46" spans="1:7">
      <c r="A46" t="s">
        <v>14</v>
      </c>
      <c r="B46">
        <v>115</v>
      </c>
      <c r="F46" t="s">
        <v>19</v>
      </c>
      <c r="G46">
        <v>2475</v>
      </c>
    </row>
    <row r="47" spans="1:7">
      <c r="A47" t="s">
        <v>14</v>
      </c>
      <c r="B47">
        <v>326</v>
      </c>
      <c r="F47" t="s">
        <v>19</v>
      </c>
      <c r="G47">
        <v>76</v>
      </c>
    </row>
    <row r="48" spans="1:7">
      <c r="A48" t="s">
        <v>14</v>
      </c>
      <c r="B48">
        <v>1</v>
      </c>
      <c r="F48" t="s">
        <v>19</v>
      </c>
      <c r="G48">
        <v>54</v>
      </c>
    </row>
    <row r="49" spans="1:7">
      <c r="A49" t="s">
        <v>14</v>
      </c>
      <c r="B49">
        <v>1467</v>
      </c>
      <c r="F49" t="s">
        <v>19</v>
      </c>
      <c r="G49">
        <v>88</v>
      </c>
    </row>
    <row r="50" spans="1:7">
      <c r="A50" t="s">
        <v>14</v>
      </c>
      <c r="B50">
        <v>5681</v>
      </c>
      <c r="F50" t="s">
        <v>19</v>
      </c>
      <c r="G50">
        <v>85</v>
      </c>
    </row>
    <row r="51" spans="1:7">
      <c r="A51" t="s">
        <v>14</v>
      </c>
      <c r="B51">
        <v>1059</v>
      </c>
      <c r="F51" t="s">
        <v>19</v>
      </c>
      <c r="G51">
        <v>170</v>
      </c>
    </row>
    <row r="52" spans="1:7">
      <c r="A52" t="s">
        <v>14</v>
      </c>
      <c r="B52">
        <v>1194</v>
      </c>
      <c r="F52" t="s">
        <v>19</v>
      </c>
      <c r="G52">
        <v>330</v>
      </c>
    </row>
    <row r="53" spans="1:7">
      <c r="A53" t="s">
        <v>14</v>
      </c>
      <c r="B53">
        <v>30</v>
      </c>
      <c r="F53" t="s">
        <v>19</v>
      </c>
      <c r="G53">
        <v>127</v>
      </c>
    </row>
    <row r="54" spans="1:7">
      <c r="A54" t="s">
        <v>14</v>
      </c>
      <c r="B54">
        <v>75</v>
      </c>
      <c r="F54" t="s">
        <v>19</v>
      </c>
      <c r="G54">
        <v>411</v>
      </c>
    </row>
    <row r="55" spans="1:7">
      <c r="A55" t="s">
        <v>14</v>
      </c>
      <c r="B55">
        <v>955</v>
      </c>
      <c r="F55" t="s">
        <v>19</v>
      </c>
      <c r="G55">
        <v>180</v>
      </c>
    </row>
    <row r="56" spans="1:7">
      <c r="A56" t="s">
        <v>14</v>
      </c>
      <c r="B56">
        <v>67</v>
      </c>
      <c r="F56" t="s">
        <v>19</v>
      </c>
      <c r="G56">
        <v>374</v>
      </c>
    </row>
    <row r="57" spans="1:7">
      <c r="A57" t="s">
        <v>14</v>
      </c>
      <c r="B57">
        <v>5</v>
      </c>
      <c r="F57" t="s">
        <v>19</v>
      </c>
      <c r="G57">
        <v>71</v>
      </c>
    </row>
    <row r="58" spans="1:7">
      <c r="A58" t="s">
        <v>14</v>
      </c>
      <c r="B58">
        <v>26</v>
      </c>
      <c r="F58" t="s">
        <v>19</v>
      </c>
      <c r="G58">
        <v>203</v>
      </c>
    </row>
    <row r="59" spans="1:7">
      <c r="A59" t="s">
        <v>14</v>
      </c>
      <c r="B59">
        <v>1130</v>
      </c>
      <c r="F59" t="s">
        <v>19</v>
      </c>
      <c r="G59">
        <v>113</v>
      </c>
    </row>
    <row r="60" spans="1:7">
      <c r="A60" t="s">
        <v>14</v>
      </c>
      <c r="B60">
        <v>782</v>
      </c>
      <c r="F60" t="s">
        <v>19</v>
      </c>
      <c r="G60">
        <v>96</v>
      </c>
    </row>
    <row r="61" spans="1:7">
      <c r="A61" t="s">
        <v>14</v>
      </c>
      <c r="B61">
        <v>210</v>
      </c>
      <c r="F61" t="s">
        <v>19</v>
      </c>
      <c r="G61">
        <v>498</v>
      </c>
    </row>
    <row r="62" spans="1:7">
      <c r="A62" t="s">
        <v>14</v>
      </c>
      <c r="B62">
        <v>136</v>
      </c>
      <c r="F62" t="s">
        <v>19</v>
      </c>
      <c r="G62">
        <v>180</v>
      </c>
    </row>
    <row r="63" spans="1:7">
      <c r="A63" t="s">
        <v>14</v>
      </c>
      <c r="B63">
        <v>86</v>
      </c>
      <c r="F63" t="s">
        <v>19</v>
      </c>
      <c r="G63">
        <v>27</v>
      </c>
    </row>
    <row r="64" spans="1:7">
      <c r="A64" t="s">
        <v>14</v>
      </c>
      <c r="B64">
        <v>19</v>
      </c>
      <c r="F64" t="s">
        <v>19</v>
      </c>
      <c r="G64">
        <v>2331</v>
      </c>
    </row>
    <row r="65" spans="1:7">
      <c r="A65" t="s">
        <v>14</v>
      </c>
      <c r="B65">
        <v>886</v>
      </c>
      <c r="F65" t="s">
        <v>19</v>
      </c>
      <c r="G65">
        <v>113</v>
      </c>
    </row>
    <row r="66" spans="1:7">
      <c r="A66" t="s">
        <v>14</v>
      </c>
      <c r="B66">
        <v>35</v>
      </c>
      <c r="F66" t="s">
        <v>19</v>
      </c>
      <c r="G66">
        <v>164</v>
      </c>
    </row>
    <row r="67" spans="1:7">
      <c r="A67" t="s">
        <v>14</v>
      </c>
      <c r="B67">
        <v>24</v>
      </c>
      <c r="F67" t="s">
        <v>19</v>
      </c>
      <c r="G67">
        <v>164</v>
      </c>
    </row>
    <row r="68" spans="1:7">
      <c r="A68" t="s">
        <v>14</v>
      </c>
      <c r="B68">
        <v>86</v>
      </c>
      <c r="F68" t="s">
        <v>19</v>
      </c>
      <c r="G68">
        <v>336</v>
      </c>
    </row>
    <row r="69" spans="1:7">
      <c r="A69" t="s">
        <v>14</v>
      </c>
      <c r="B69">
        <v>243</v>
      </c>
      <c r="F69" t="s">
        <v>19</v>
      </c>
      <c r="G69">
        <v>1917</v>
      </c>
    </row>
    <row r="70" spans="1:7">
      <c r="A70" t="s">
        <v>14</v>
      </c>
      <c r="B70">
        <v>65</v>
      </c>
      <c r="F70" t="s">
        <v>19</v>
      </c>
      <c r="G70">
        <v>95</v>
      </c>
    </row>
    <row r="71" spans="1:7">
      <c r="A71" t="s">
        <v>14</v>
      </c>
      <c r="B71">
        <v>100</v>
      </c>
      <c r="F71" t="s">
        <v>19</v>
      </c>
      <c r="G71">
        <v>147</v>
      </c>
    </row>
    <row r="72" spans="1:7">
      <c r="A72" t="s">
        <v>14</v>
      </c>
      <c r="B72">
        <v>168</v>
      </c>
      <c r="F72" t="s">
        <v>19</v>
      </c>
      <c r="G72">
        <v>86</v>
      </c>
    </row>
    <row r="73" spans="1:7">
      <c r="A73" t="s">
        <v>14</v>
      </c>
      <c r="B73">
        <v>13</v>
      </c>
      <c r="F73" t="s">
        <v>19</v>
      </c>
      <c r="G73">
        <v>83</v>
      </c>
    </row>
    <row r="74" spans="1:7">
      <c r="A74" t="s">
        <v>14</v>
      </c>
      <c r="B74">
        <v>1</v>
      </c>
      <c r="F74" t="s">
        <v>19</v>
      </c>
      <c r="G74">
        <v>676</v>
      </c>
    </row>
    <row r="75" spans="1:7">
      <c r="A75" t="s">
        <v>14</v>
      </c>
      <c r="B75">
        <v>40</v>
      </c>
      <c r="F75" t="s">
        <v>19</v>
      </c>
      <c r="G75">
        <v>361</v>
      </c>
    </row>
    <row r="76" spans="1:7">
      <c r="A76" t="s">
        <v>14</v>
      </c>
      <c r="B76">
        <v>226</v>
      </c>
      <c r="F76" t="s">
        <v>19</v>
      </c>
      <c r="G76">
        <v>131</v>
      </c>
    </row>
    <row r="77" spans="1:7">
      <c r="A77" t="s">
        <v>14</v>
      </c>
      <c r="B77">
        <v>1625</v>
      </c>
      <c r="F77" t="s">
        <v>19</v>
      </c>
      <c r="G77">
        <v>126</v>
      </c>
    </row>
    <row r="78" spans="1:7">
      <c r="A78" t="s">
        <v>14</v>
      </c>
      <c r="B78">
        <v>143</v>
      </c>
      <c r="F78" t="s">
        <v>19</v>
      </c>
      <c r="G78">
        <v>275</v>
      </c>
    </row>
    <row r="79" spans="1:7">
      <c r="A79" t="s">
        <v>14</v>
      </c>
      <c r="B79">
        <v>934</v>
      </c>
      <c r="F79" t="s">
        <v>19</v>
      </c>
      <c r="G79">
        <v>67</v>
      </c>
    </row>
    <row r="80" spans="1:7">
      <c r="A80" t="s">
        <v>14</v>
      </c>
      <c r="B80">
        <v>17</v>
      </c>
      <c r="F80" t="s">
        <v>19</v>
      </c>
      <c r="G80">
        <v>154</v>
      </c>
    </row>
    <row r="81" spans="1:7">
      <c r="A81" t="s">
        <v>14</v>
      </c>
      <c r="B81">
        <v>2179</v>
      </c>
      <c r="F81" t="s">
        <v>19</v>
      </c>
      <c r="G81">
        <v>1782</v>
      </c>
    </row>
    <row r="82" spans="1:7">
      <c r="A82" t="s">
        <v>14</v>
      </c>
      <c r="B82">
        <v>931</v>
      </c>
      <c r="F82" t="s">
        <v>19</v>
      </c>
      <c r="G82">
        <v>903</v>
      </c>
    </row>
    <row r="83" spans="1:7">
      <c r="A83" t="s">
        <v>14</v>
      </c>
      <c r="B83">
        <v>92</v>
      </c>
      <c r="F83" t="s">
        <v>19</v>
      </c>
      <c r="G83">
        <v>94</v>
      </c>
    </row>
    <row r="84" spans="1:7">
      <c r="A84" t="s">
        <v>14</v>
      </c>
      <c r="B84">
        <v>57</v>
      </c>
      <c r="F84" t="s">
        <v>19</v>
      </c>
      <c r="G84">
        <v>180</v>
      </c>
    </row>
    <row r="85" spans="1:7">
      <c r="A85" t="s">
        <v>14</v>
      </c>
      <c r="B85">
        <v>41</v>
      </c>
      <c r="F85" t="s">
        <v>19</v>
      </c>
      <c r="G85">
        <v>533</v>
      </c>
    </row>
    <row r="86" spans="1:7">
      <c r="A86" t="s">
        <v>14</v>
      </c>
      <c r="B86">
        <v>1</v>
      </c>
      <c r="F86" t="s">
        <v>19</v>
      </c>
      <c r="G86">
        <v>2443</v>
      </c>
    </row>
    <row r="87" spans="1:7">
      <c r="A87" t="s">
        <v>14</v>
      </c>
      <c r="B87">
        <v>101</v>
      </c>
      <c r="F87" t="s">
        <v>19</v>
      </c>
      <c r="G87">
        <v>89</v>
      </c>
    </row>
    <row r="88" spans="1:7">
      <c r="A88" t="s">
        <v>14</v>
      </c>
      <c r="B88">
        <v>1335</v>
      </c>
      <c r="F88" t="s">
        <v>19</v>
      </c>
      <c r="G88">
        <v>159</v>
      </c>
    </row>
    <row r="89" spans="1:7">
      <c r="A89" t="s">
        <v>14</v>
      </c>
      <c r="B89">
        <v>15</v>
      </c>
      <c r="F89" t="s">
        <v>19</v>
      </c>
      <c r="G89">
        <v>50</v>
      </c>
    </row>
    <row r="90" spans="1:7">
      <c r="A90" t="s">
        <v>14</v>
      </c>
      <c r="B90">
        <v>454</v>
      </c>
      <c r="F90" t="s">
        <v>19</v>
      </c>
      <c r="G90">
        <v>186</v>
      </c>
    </row>
    <row r="91" spans="1:7">
      <c r="A91" t="s">
        <v>14</v>
      </c>
      <c r="B91">
        <v>3182</v>
      </c>
      <c r="F91" t="s">
        <v>19</v>
      </c>
      <c r="G91">
        <v>1071</v>
      </c>
    </row>
    <row r="92" spans="1:7">
      <c r="A92" t="s">
        <v>14</v>
      </c>
      <c r="B92">
        <v>15</v>
      </c>
      <c r="F92" t="s">
        <v>19</v>
      </c>
      <c r="G92">
        <v>117</v>
      </c>
    </row>
    <row r="93" spans="1:7">
      <c r="A93" t="s">
        <v>14</v>
      </c>
      <c r="B93">
        <v>133</v>
      </c>
      <c r="F93" t="s">
        <v>19</v>
      </c>
      <c r="G93">
        <v>70</v>
      </c>
    </row>
    <row r="94" spans="1:7">
      <c r="A94" t="s">
        <v>14</v>
      </c>
      <c r="B94">
        <v>2062</v>
      </c>
      <c r="F94" t="s">
        <v>19</v>
      </c>
      <c r="G94">
        <v>135</v>
      </c>
    </row>
    <row r="95" spans="1:7">
      <c r="A95" t="s">
        <v>14</v>
      </c>
      <c r="B95">
        <v>29</v>
      </c>
      <c r="F95" t="s">
        <v>19</v>
      </c>
      <c r="G95">
        <v>768</v>
      </c>
    </row>
    <row r="96" spans="1:7">
      <c r="A96" t="s">
        <v>14</v>
      </c>
      <c r="B96">
        <v>132</v>
      </c>
      <c r="F96" t="s">
        <v>19</v>
      </c>
      <c r="G96">
        <v>199</v>
      </c>
    </row>
    <row r="97" spans="1:7">
      <c r="A97" t="s">
        <v>14</v>
      </c>
      <c r="B97">
        <v>137</v>
      </c>
      <c r="F97" t="s">
        <v>19</v>
      </c>
      <c r="G97">
        <v>107</v>
      </c>
    </row>
    <row r="98" spans="1:7">
      <c r="A98" t="s">
        <v>14</v>
      </c>
      <c r="B98">
        <v>908</v>
      </c>
      <c r="F98" t="s">
        <v>19</v>
      </c>
      <c r="G98">
        <v>195</v>
      </c>
    </row>
    <row r="99" spans="1:7">
      <c r="A99" t="s">
        <v>14</v>
      </c>
      <c r="B99">
        <v>10</v>
      </c>
      <c r="F99" t="s">
        <v>19</v>
      </c>
      <c r="G99">
        <v>3376</v>
      </c>
    </row>
    <row r="100" spans="1:7">
      <c r="A100" t="s">
        <v>14</v>
      </c>
      <c r="B100">
        <v>1910</v>
      </c>
      <c r="F100" t="s">
        <v>19</v>
      </c>
      <c r="G100">
        <v>41</v>
      </c>
    </row>
    <row r="101" spans="1:7">
      <c r="A101" t="s">
        <v>14</v>
      </c>
      <c r="B101">
        <v>38</v>
      </c>
      <c r="F101" t="s">
        <v>19</v>
      </c>
      <c r="G101">
        <v>1821</v>
      </c>
    </row>
    <row r="102" spans="1:7">
      <c r="A102" t="s">
        <v>14</v>
      </c>
      <c r="B102">
        <v>104</v>
      </c>
      <c r="F102" t="s">
        <v>19</v>
      </c>
      <c r="G102">
        <v>164</v>
      </c>
    </row>
    <row r="103" spans="1:7">
      <c r="A103" t="s">
        <v>14</v>
      </c>
      <c r="B103">
        <v>49</v>
      </c>
      <c r="F103" t="s">
        <v>19</v>
      </c>
      <c r="G103">
        <v>157</v>
      </c>
    </row>
    <row r="104" spans="1:7">
      <c r="A104" t="s">
        <v>14</v>
      </c>
      <c r="B104">
        <v>1</v>
      </c>
      <c r="F104" t="s">
        <v>19</v>
      </c>
      <c r="G104">
        <v>246</v>
      </c>
    </row>
    <row r="105" spans="1:7">
      <c r="A105" t="s">
        <v>14</v>
      </c>
      <c r="B105">
        <v>245</v>
      </c>
      <c r="F105" t="s">
        <v>19</v>
      </c>
      <c r="G105">
        <v>1396</v>
      </c>
    </row>
    <row r="106" spans="1:7">
      <c r="A106" t="s">
        <v>14</v>
      </c>
      <c r="B106">
        <v>32</v>
      </c>
      <c r="F106" t="s">
        <v>19</v>
      </c>
      <c r="G106">
        <v>2506</v>
      </c>
    </row>
    <row r="107" spans="1:7">
      <c r="A107" t="s">
        <v>14</v>
      </c>
      <c r="B107">
        <v>7</v>
      </c>
      <c r="F107" t="s">
        <v>19</v>
      </c>
      <c r="G107">
        <v>244</v>
      </c>
    </row>
    <row r="108" spans="1:7">
      <c r="A108" t="s">
        <v>14</v>
      </c>
      <c r="B108">
        <v>803</v>
      </c>
      <c r="F108" t="s">
        <v>19</v>
      </c>
      <c r="G108">
        <v>146</v>
      </c>
    </row>
    <row r="109" spans="1:7">
      <c r="A109" t="s">
        <v>14</v>
      </c>
      <c r="B109">
        <v>16</v>
      </c>
      <c r="F109" t="s">
        <v>19</v>
      </c>
      <c r="G109">
        <v>1267</v>
      </c>
    </row>
    <row r="110" spans="1:7">
      <c r="A110" t="s">
        <v>14</v>
      </c>
      <c r="B110">
        <v>31</v>
      </c>
      <c r="F110" t="s">
        <v>19</v>
      </c>
      <c r="G110">
        <v>1561</v>
      </c>
    </row>
    <row r="111" spans="1:7">
      <c r="A111" t="s">
        <v>14</v>
      </c>
      <c r="B111">
        <v>108</v>
      </c>
      <c r="F111" t="s">
        <v>19</v>
      </c>
      <c r="G111">
        <v>48</v>
      </c>
    </row>
    <row r="112" spans="1:7">
      <c r="A112" t="s">
        <v>14</v>
      </c>
      <c r="B112">
        <v>30</v>
      </c>
      <c r="F112" t="s">
        <v>19</v>
      </c>
      <c r="G112">
        <v>2739</v>
      </c>
    </row>
    <row r="113" spans="1:7">
      <c r="A113" t="s">
        <v>14</v>
      </c>
      <c r="B113">
        <v>17</v>
      </c>
      <c r="F113" t="s">
        <v>19</v>
      </c>
      <c r="G113">
        <v>3537</v>
      </c>
    </row>
    <row r="114" spans="1:7">
      <c r="A114" t="s">
        <v>14</v>
      </c>
      <c r="B114">
        <v>80</v>
      </c>
      <c r="F114" t="s">
        <v>19</v>
      </c>
      <c r="G114">
        <v>2107</v>
      </c>
    </row>
    <row r="115" spans="1:7">
      <c r="A115" t="s">
        <v>14</v>
      </c>
      <c r="B115">
        <v>2468</v>
      </c>
      <c r="F115" t="s">
        <v>19</v>
      </c>
      <c r="G115">
        <v>3318</v>
      </c>
    </row>
    <row r="116" spans="1:7">
      <c r="A116" t="s">
        <v>14</v>
      </c>
      <c r="B116">
        <v>26</v>
      </c>
      <c r="F116" t="s">
        <v>19</v>
      </c>
      <c r="G116">
        <v>340</v>
      </c>
    </row>
    <row r="117" spans="1:7">
      <c r="A117" t="s">
        <v>14</v>
      </c>
      <c r="B117">
        <v>73</v>
      </c>
      <c r="F117" t="s">
        <v>19</v>
      </c>
      <c r="G117">
        <v>1442</v>
      </c>
    </row>
    <row r="118" spans="1:7">
      <c r="A118" t="s">
        <v>14</v>
      </c>
      <c r="B118">
        <v>128</v>
      </c>
      <c r="F118" t="s">
        <v>19</v>
      </c>
      <c r="G118">
        <v>126</v>
      </c>
    </row>
    <row r="119" spans="1:7">
      <c r="A119" t="s">
        <v>14</v>
      </c>
      <c r="B119">
        <v>33</v>
      </c>
      <c r="F119" t="s">
        <v>19</v>
      </c>
      <c r="G119">
        <v>524</v>
      </c>
    </row>
    <row r="120" spans="1:7">
      <c r="A120" t="s">
        <v>14</v>
      </c>
      <c r="B120">
        <v>1072</v>
      </c>
      <c r="F120" t="s">
        <v>19</v>
      </c>
      <c r="G120">
        <v>1989</v>
      </c>
    </row>
    <row r="121" spans="1:7">
      <c r="A121" t="s">
        <v>14</v>
      </c>
      <c r="B121">
        <v>393</v>
      </c>
      <c r="F121" t="s">
        <v>19</v>
      </c>
      <c r="G121">
        <v>157</v>
      </c>
    </row>
    <row r="122" spans="1:7">
      <c r="A122" t="s">
        <v>14</v>
      </c>
      <c r="B122">
        <v>1257</v>
      </c>
      <c r="F122" t="s">
        <v>19</v>
      </c>
      <c r="G122">
        <v>4498</v>
      </c>
    </row>
    <row r="123" spans="1:7">
      <c r="A123" t="s">
        <v>14</v>
      </c>
      <c r="B123">
        <v>328</v>
      </c>
      <c r="F123" t="s">
        <v>19</v>
      </c>
      <c r="G123">
        <v>80</v>
      </c>
    </row>
    <row r="124" spans="1:7">
      <c r="A124" t="s">
        <v>14</v>
      </c>
      <c r="B124">
        <v>147</v>
      </c>
      <c r="F124" t="s">
        <v>19</v>
      </c>
      <c r="G124">
        <v>43</v>
      </c>
    </row>
    <row r="125" spans="1:7">
      <c r="A125" t="s">
        <v>14</v>
      </c>
      <c r="B125">
        <v>830</v>
      </c>
      <c r="F125" t="s">
        <v>19</v>
      </c>
      <c r="G125">
        <v>2053</v>
      </c>
    </row>
    <row r="126" spans="1:7">
      <c r="A126" t="s">
        <v>14</v>
      </c>
      <c r="B126">
        <v>331</v>
      </c>
      <c r="F126" t="s">
        <v>19</v>
      </c>
      <c r="G126">
        <v>168</v>
      </c>
    </row>
    <row r="127" spans="1:7">
      <c r="A127" t="s">
        <v>14</v>
      </c>
      <c r="B127">
        <v>25</v>
      </c>
      <c r="F127" t="s">
        <v>19</v>
      </c>
      <c r="G127">
        <v>4289</v>
      </c>
    </row>
    <row r="128" spans="1:7">
      <c r="A128" t="s">
        <v>14</v>
      </c>
      <c r="B128">
        <v>3483</v>
      </c>
      <c r="F128" t="s">
        <v>19</v>
      </c>
      <c r="G128">
        <v>165</v>
      </c>
    </row>
    <row r="129" spans="1:7">
      <c r="A129" t="s">
        <v>14</v>
      </c>
      <c r="B129">
        <v>923</v>
      </c>
      <c r="F129" t="s">
        <v>19</v>
      </c>
      <c r="G129">
        <v>1815</v>
      </c>
    </row>
    <row r="130" spans="1:7">
      <c r="A130" t="s">
        <v>14</v>
      </c>
      <c r="B130">
        <v>1</v>
      </c>
      <c r="F130" t="s">
        <v>19</v>
      </c>
      <c r="G130">
        <v>397</v>
      </c>
    </row>
    <row r="131" spans="1:7">
      <c r="A131" t="s">
        <v>14</v>
      </c>
      <c r="B131">
        <v>33</v>
      </c>
      <c r="F131" t="s">
        <v>19</v>
      </c>
      <c r="G131">
        <v>1539</v>
      </c>
    </row>
    <row r="132" spans="1:7">
      <c r="A132" t="s">
        <v>14</v>
      </c>
      <c r="B132">
        <v>40</v>
      </c>
      <c r="F132" t="s">
        <v>19</v>
      </c>
      <c r="G132">
        <v>138</v>
      </c>
    </row>
    <row r="133" spans="1:7">
      <c r="A133" t="s">
        <v>14</v>
      </c>
      <c r="B133">
        <v>23</v>
      </c>
      <c r="F133" t="s">
        <v>19</v>
      </c>
      <c r="G133">
        <v>3594</v>
      </c>
    </row>
    <row r="134" spans="1:7">
      <c r="A134" t="s">
        <v>14</v>
      </c>
      <c r="B134">
        <v>75</v>
      </c>
      <c r="F134" t="s">
        <v>19</v>
      </c>
      <c r="G134">
        <v>5880</v>
      </c>
    </row>
    <row r="135" spans="1:7">
      <c r="A135" t="s">
        <v>14</v>
      </c>
      <c r="B135">
        <v>2176</v>
      </c>
      <c r="F135" t="s">
        <v>19</v>
      </c>
      <c r="G135">
        <v>112</v>
      </c>
    </row>
    <row r="136" spans="1:7">
      <c r="A136" t="s">
        <v>14</v>
      </c>
      <c r="B136">
        <v>441</v>
      </c>
      <c r="F136" t="s">
        <v>19</v>
      </c>
      <c r="G136">
        <v>943</v>
      </c>
    </row>
    <row r="137" spans="1:7">
      <c r="A137" t="s">
        <v>14</v>
      </c>
      <c r="B137">
        <v>25</v>
      </c>
      <c r="F137" t="s">
        <v>19</v>
      </c>
      <c r="G137">
        <v>2468</v>
      </c>
    </row>
    <row r="138" spans="1:7">
      <c r="A138" t="s">
        <v>14</v>
      </c>
      <c r="B138">
        <v>127</v>
      </c>
      <c r="F138" t="s">
        <v>19</v>
      </c>
      <c r="G138">
        <v>2551</v>
      </c>
    </row>
    <row r="139" spans="1:7">
      <c r="A139" t="s">
        <v>14</v>
      </c>
      <c r="B139">
        <v>355</v>
      </c>
      <c r="F139" t="s">
        <v>19</v>
      </c>
      <c r="G139">
        <v>101</v>
      </c>
    </row>
    <row r="140" spans="1:7">
      <c r="A140" t="s">
        <v>14</v>
      </c>
      <c r="B140">
        <v>44</v>
      </c>
      <c r="F140" t="s">
        <v>19</v>
      </c>
      <c r="G140">
        <v>92</v>
      </c>
    </row>
    <row r="141" spans="1:7">
      <c r="A141" t="s">
        <v>14</v>
      </c>
      <c r="B141">
        <v>67</v>
      </c>
      <c r="F141" t="s">
        <v>19</v>
      </c>
      <c r="G141">
        <v>62</v>
      </c>
    </row>
    <row r="142" spans="1:7">
      <c r="A142" t="s">
        <v>14</v>
      </c>
      <c r="B142">
        <v>1068</v>
      </c>
      <c r="F142" t="s">
        <v>19</v>
      </c>
      <c r="G142">
        <v>149</v>
      </c>
    </row>
    <row r="143" spans="1:7">
      <c r="A143" t="s">
        <v>14</v>
      </c>
      <c r="B143">
        <v>424</v>
      </c>
      <c r="F143" t="s">
        <v>19</v>
      </c>
      <c r="G143">
        <v>329</v>
      </c>
    </row>
    <row r="144" spans="1:7">
      <c r="A144" t="s">
        <v>14</v>
      </c>
      <c r="B144">
        <v>151</v>
      </c>
      <c r="F144" t="s">
        <v>19</v>
      </c>
      <c r="G144">
        <v>97</v>
      </c>
    </row>
    <row r="145" spans="1:7">
      <c r="A145" t="s">
        <v>14</v>
      </c>
      <c r="B145">
        <v>1608</v>
      </c>
      <c r="F145" t="s">
        <v>19</v>
      </c>
      <c r="G145">
        <v>1784</v>
      </c>
    </row>
    <row r="146" spans="1:7">
      <c r="A146" t="s">
        <v>14</v>
      </c>
      <c r="B146">
        <v>941</v>
      </c>
      <c r="F146" t="s">
        <v>19</v>
      </c>
      <c r="G146">
        <v>1684</v>
      </c>
    </row>
    <row r="147" spans="1:7">
      <c r="A147" t="s">
        <v>14</v>
      </c>
      <c r="B147">
        <v>1</v>
      </c>
      <c r="F147" t="s">
        <v>19</v>
      </c>
      <c r="G147">
        <v>250</v>
      </c>
    </row>
    <row r="148" spans="1:7">
      <c r="A148" t="s">
        <v>14</v>
      </c>
      <c r="B148">
        <v>40</v>
      </c>
      <c r="F148" t="s">
        <v>19</v>
      </c>
      <c r="G148">
        <v>238</v>
      </c>
    </row>
    <row r="149" spans="1:7">
      <c r="A149" t="s">
        <v>14</v>
      </c>
      <c r="B149">
        <v>3015</v>
      </c>
      <c r="F149" t="s">
        <v>19</v>
      </c>
      <c r="G149">
        <v>53</v>
      </c>
    </row>
    <row r="150" spans="1:7">
      <c r="A150" t="s">
        <v>14</v>
      </c>
      <c r="B150">
        <v>435</v>
      </c>
      <c r="F150" t="s">
        <v>19</v>
      </c>
      <c r="G150">
        <v>214</v>
      </c>
    </row>
    <row r="151" spans="1:7">
      <c r="A151" t="s">
        <v>14</v>
      </c>
      <c r="B151">
        <v>714</v>
      </c>
      <c r="F151" t="s">
        <v>19</v>
      </c>
      <c r="G151">
        <v>222</v>
      </c>
    </row>
    <row r="152" spans="1:7">
      <c r="A152" t="s">
        <v>14</v>
      </c>
      <c r="B152">
        <v>5497</v>
      </c>
      <c r="F152" t="s">
        <v>19</v>
      </c>
      <c r="G152">
        <v>1884</v>
      </c>
    </row>
    <row r="153" spans="1:7">
      <c r="A153" t="s">
        <v>14</v>
      </c>
      <c r="B153">
        <v>418</v>
      </c>
      <c r="F153" t="s">
        <v>19</v>
      </c>
      <c r="G153">
        <v>218</v>
      </c>
    </row>
    <row r="154" spans="1:7">
      <c r="A154" t="s">
        <v>14</v>
      </c>
      <c r="B154">
        <v>1439</v>
      </c>
      <c r="F154" t="s">
        <v>19</v>
      </c>
      <c r="G154">
        <v>6465</v>
      </c>
    </row>
    <row r="155" spans="1:7">
      <c r="A155" t="s">
        <v>14</v>
      </c>
      <c r="B155">
        <v>15</v>
      </c>
      <c r="F155" t="s">
        <v>19</v>
      </c>
      <c r="G155">
        <v>59</v>
      </c>
    </row>
    <row r="156" spans="1:7">
      <c r="A156" t="s">
        <v>14</v>
      </c>
      <c r="B156">
        <v>1999</v>
      </c>
      <c r="F156" t="s">
        <v>19</v>
      </c>
      <c r="G156">
        <v>88</v>
      </c>
    </row>
    <row r="157" spans="1:7">
      <c r="A157" t="s">
        <v>14</v>
      </c>
      <c r="B157">
        <v>118</v>
      </c>
      <c r="F157" t="s">
        <v>19</v>
      </c>
      <c r="G157">
        <v>1697</v>
      </c>
    </row>
    <row r="158" spans="1:7">
      <c r="A158" t="s">
        <v>14</v>
      </c>
      <c r="B158">
        <v>162</v>
      </c>
      <c r="F158" t="s">
        <v>19</v>
      </c>
      <c r="G158">
        <v>92</v>
      </c>
    </row>
    <row r="159" spans="1:7">
      <c r="A159" t="s">
        <v>14</v>
      </c>
      <c r="B159">
        <v>83</v>
      </c>
      <c r="F159" t="s">
        <v>19</v>
      </c>
      <c r="G159">
        <v>186</v>
      </c>
    </row>
    <row r="160" spans="1:7">
      <c r="A160" t="s">
        <v>14</v>
      </c>
      <c r="B160">
        <v>747</v>
      </c>
      <c r="F160" t="s">
        <v>19</v>
      </c>
      <c r="G160">
        <v>138</v>
      </c>
    </row>
    <row r="161" spans="1:7">
      <c r="A161" t="s">
        <v>14</v>
      </c>
      <c r="B161">
        <v>84</v>
      </c>
      <c r="F161" t="s">
        <v>19</v>
      </c>
      <c r="G161">
        <v>261</v>
      </c>
    </row>
    <row r="162" spans="1:7">
      <c r="A162" t="s">
        <v>14</v>
      </c>
      <c r="B162">
        <v>91</v>
      </c>
      <c r="F162" t="s">
        <v>19</v>
      </c>
      <c r="G162">
        <v>107</v>
      </c>
    </row>
    <row r="163" spans="1:7">
      <c r="A163" t="s">
        <v>14</v>
      </c>
      <c r="B163">
        <v>792</v>
      </c>
      <c r="F163" t="s">
        <v>19</v>
      </c>
      <c r="G163">
        <v>199</v>
      </c>
    </row>
    <row r="164" spans="1:7">
      <c r="A164" t="s">
        <v>14</v>
      </c>
      <c r="B164">
        <v>32</v>
      </c>
      <c r="F164" t="s">
        <v>19</v>
      </c>
      <c r="G164">
        <v>5512</v>
      </c>
    </row>
    <row r="165" spans="1:7">
      <c r="A165" t="s">
        <v>14</v>
      </c>
      <c r="B165">
        <v>186</v>
      </c>
      <c r="F165" t="s">
        <v>19</v>
      </c>
      <c r="G165">
        <v>86</v>
      </c>
    </row>
    <row r="166" spans="1:7">
      <c r="A166" t="s">
        <v>14</v>
      </c>
      <c r="B166">
        <v>605</v>
      </c>
      <c r="F166" t="s">
        <v>19</v>
      </c>
      <c r="G166">
        <v>2768</v>
      </c>
    </row>
    <row r="167" spans="1:7">
      <c r="A167" t="s">
        <v>14</v>
      </c>
      <c r="B167">
        <v>1</v>
      </c>
      <c r="F167" t="s">
        <v>19</v>
      </c>
      <c r="G167">
        <v>48</v>
      </c>
    </row>
    <row r="168" spans="1:7">
      <c r="A168" t="s">
        <v>14</v>
      </c>
      <c r="B168">
        <v>31</v>
      </c>
      <c r="F168" t="s">
        <v>19</v>
      </c>
      <c r="G168">
        <v>87</v>
      </c>
    </row>
    <row r="169" spans="1:7">
      <c r="A169" t="s">
        <v>14</v>
      </c>
      <c r="B169">
        <v>1181</v>
      </c>
      <c r="F169" t="s">
        <v>19</v>
      </c>
      <c r="G169">
        <v>1894</v>
      </c>
    </row>
    <row r="170" spans="1:7">
      <c r="A170" t="s">
        <v>14</v>
      </c>
      <c r="B170">
        <v>39</v>
      </c>
      <c r="F170" t="s">
        <v>19</v>
      </c>
      <c r="G170">
        <v>282</v>
      </c>
    </row>
    <row r="171" spans="1:7">
      <c r="A171" t="s">
        <v>14</v>
      </c>
      <c r="B171">
        <v>46</v>
      </c>
      <c r="F171" t="s">
        <v>19</v>
      </c>
      <c r="G171">
        <v>116</v>
      </c>
    </row>
    <row r="172" spans="1:7">
      <c r="A172" t="s">
        <v>14</v>
      </c>
      <c r="B172">
        <v>105</v>
      </c>
      <c r="F172" t="s">
        <v>19</v>
      </c>
      <c r="G172">
        <v>83</v>
      </c>
    </row>
    <row r="173" spans="1:7">
      <c r="A173" t="s">
        <v>14</v>
      </c>
      <c r="B173">
        <v>535</v>
      </c>
      <c r="F173" t="s">
        <v>19</v>
      </c>
      <c r="G173">
        <v>91</v>
      </c>
    </row>
    <row r="174" spans="1:7">
      <c r="A174" t="s">
        <v>14</v>
      </c>
      <c r="B174">
        <v>16</v>
      </c>
      <c r="F174" t="s">
        <v>19</v>
      </c>
      <c r="G174">
        <v>546</v>
      </c>
    </row>
    <row r="175" spans="1:7">
      <c r="A175" t="s">
        <v>14</v>
      </c>
      <c r="B175">
        <v>575</v>
      </c>
      <c r="F175" t="s">
        <v>19</v>
      </c>
      <c r="G175">
        <v>393</v>
      </c>
    </row>
    <row r="176" spans="1:7">
      <c r="A176" t="s">
        <v>14</v>
      </c>
      <c r="B176">
        <v>1120</v>
      </c>
      <c r="F176" t="s">
        <v>19</v>
      </c>
      <c r="G176">
        <v>133</v>
      </c>
    </row>
    <row r="177" spans="1:7">
      <c r="A177" t="s">
        <v>14</v>
      </c>
      <c r="B177">
        <v>113</v>
      </c>
      <c r="F177" t="s">
        <v>19</v>
      </c>
      <c r="G177">
        <v>254</v>
      </c>
    </row>
    <row r="178" spans="1:7">
      <c r="A178" t="s">
        <v>14</v>
      </c>
      <c r="B178">
        <v>1538</v>
      </c>
      <c r="F178" t="s">
        <v>19</v>
      </c>
      <c r="G178">
        <v>176</v>
      </c>
    </row>
    <row r="179" spans="1:7">
      <c r="A179" t="s">
        <v>14</v>
      </c>
      <c r="B179">
        <v>9</v>
      </c>
      <c r="F179" t="s">
        <v>19</v>
      </c>
      <c r="G179">
        <v>337</v>
      </c>
    </row>
    <row r="180" spans="1:7">
      <c r="A180" t="s">
        <v>14</v>
      </c>
      <c r="B180">
        <v>554</v>
      </c>
      <c r="F180" t="s">
        <v>19</v>
      </c>
      <c r="G180">
        <v>107</v>
      </c>
    </row>
    <row r="181" spans="1:7">
      <c r="A181" t="s">
        <v>14</v>
      </c>
      <c r="B181">
        <v>648</v>
      </c>
      <c r="F181" t="s">
        <v>19</v>
      </c>
      <c r="G181">
        <v>183</v>
      </c>
    </row>
    <row r="182" spans="1:7">
      <c r="A182" t="s">
        <v>14</v>
      </c>
      <c r="B182">
        <v>21</v>
      </c>
      <c r="F182" t="s">
        <v>19</v>
      </c>
      <c r="G182">
        <v>72</v>
      </c>
    </row>
    <row r="183" spans="1:7">
      <c r="A183" t="s">
        <v>14</v>
      </c>
      <c r="B183">
        <v>54</v>
      </c>
      <c r="F183" t="s">
        <v>19</v>
      </c>
      <c r="G183">
        <v>295</v>
      </c>
    </row>
    <row r="184" spans="1:7">
      <c r="A184" t="s">
        <v>14</v>
      </c>
      <c r="B184">
        <v>120</v>
      </c>
      <c r="F184" t="s">
        <v>19</v>
      </c>
      <c r="G184">
        <v>142</v>
      </c>
    </row>
    <row r="185" spans="1:7">
      <c r="A185" t="s">
        <v>14</v>
      </c>
      <c r="B185">
        <v>579</v>
      </c>
      <c r="F185" t="s">
        <v>19</v>
      </c>
      <c r="G185">
        <v>85</v>
      </c>
    </row>
    <row r="186" spans="1:7">
      <c r="A186" t="s">
        <v>14</v>
      </c>
      <c r="B186">
        <v>2072</v>
      </c>
      <c r="F186" t="s">
        <v>19</v>
      </c>
      <c r="G186">
        <v>659</v>
      </c>
    </row>
    <row r="187" spans="1:7">
      <c r="A187" t="s">
        <v>14</v>
      </c>
      <c r="B187">
        <v>0</v>
      </c>
      <c r="F187" t="s">
        <v>19</v>
      </c>
      <c r="G187">
        <v>121</v>
      </c>
    </row>
    <row r="188" spans="1:7">
      <c r="A188" t="s">
        <v>14</v>
      </c>
      <c r="B188">
        <v>1796</v>
      </c>
      <c r="F188" t="s">
        <v>19</v>
      </c>
      <c r="G188">
        <v>3742</v>
      </c>
    </row>
    <row r="189" spans="1:7">
      <c r="A189" t="s">
        <v>14</v>
      </c>
      <c r="B189">
        <v>62</v>
      </c>
      <c r="F189" t="s">
        <v>19</v>
      </c>
      <c r="G189">
        <v>223</v>
      </c>
    </row>
    <row r="190" spans="1:7">
      <c r="A190" t="s">
        <v>14</v>
      </c>
      <c r="B190">
        <v>347</v>
      </c>
      <c r="F190" t="s">
        <v>19</v>
      </c>
      <c r="G190">
        <v>133</v>
      </c>
    </row>
    <row r="191" spans="1:7">
      <c r="A191" t="s">
        <v>14</v>
      </c>
      <c r="B191">
        <v>19</v>
      </c>
      <c r="F191" t="s">
        <v>19</v>
      </c>
      <c r="G191">
        <v>5168</v>
      </c>
    </row>
    <row r="192" spans="1:7">
      <c r="A192" t="s">
        <v>14</v>
      </c>
      <c r="B192">
        <v>1258</v>
      </c>
      <c r="F192" t="s">
        <v>19</v>
      </c>
      <c r="G192">
        <v>307</v>
      </c>
    </row>
    <row r="193" spans="1:7">
      <c r="A193" t="s">
        <v>14</v>
      </c>
      <c r="B193">
        <v>362</v>
      </c>
      <c r="F193" t="s">
        <v>19</v>
      </c>
      <c r="G193">
        <v>2441</v>
      </c>
    </row>
    <row r="194" spans="1:7">
      <c r="A194" t="s">
        <v>14</v>
      </c>
      <c r="B194">
        <v>133</v>
      </c>
      <c r="F194" t="s">
        <v>19</v>
      </c>
      <c r="G194">
        <v>1385</v>
      </c>
    </row>
    <row r="195" spans="1:7">
      <c r="A195" t="s">
        <v>14</v>
      </c>
      <c r="B195">
        <v>846</v>
      </c>
      <c r="F195" t="s">
        <v>19</v>
      </c>
      <c r="G195">
        <v>190</v>
      </c>
    </row>
    <row r="196" spans="1:7">
      <c r="A196" t="s">
        <v>14</v>
      </c>
      <c r="B196">
        <v>10</v>
      </c>
      <c r="F196" t="s">
        <v>19</v>
      </c>
      <c r="G196">
        <v>470</v>
      </c>
    </row>
    <row r="197" spans="1:7">
      <c r="A197" t="s">
        <v>14</v>
      </c>
      <c r="B197">
        <v>191</v>
      </c>
      <c r="F197" t="s">
        <v>19</v>
      </c>
      <c r="G197">
        <v>253</v>
      </c>
    </row>
    <row r="198" spans="1:7">
      <c r="A198" t="s">
        <v>14</v>
      </c>
      <c r="B198">
        <v>1979</v>
      </c>
      <c r="F198" t="s">
        <v>19</v>
      </c>
      <c r="G198">
        <v>1113</v>
      </c>
    </row>
    <row r="199" spans="1:7">
      <c r="A199" t="s">
        <v>14</v>
      </c>
      <c r="B199">
        <v>63</v>
      </c>
      <c r="F199" t="s">
        <v>19</v>
      </c>
      <c r="G199">
        <v>2283</v>
      </c>
    </row>
    <row r="200" spans="1:7">
      <c r="A200" t="s">
        <v>14</v>
      </c>
      <c r="B200">
        <v>6080</v>
      </c>
      <c r="F200" t="s">
        <v>19</v>
      </c>
      <c r="G200">
        <v>1095</v>
      </c>
    </row>
    <row r="201" spans="1:7">
      <c r="A201" t="s">
        <v>14</v>
      </c>
      <c r="B201">
        <v>80</v>
      </c>
      <c r="F201" t="s">
        <v>19</v>
      </c>
      <c r="G201">
        <v>1690</v>
      </c>
    </row>
    <row r="202" spans="1:7">
      <c r="A202" t="s">
        <v>14</v>
      </c>
      <c r="B202">
        <v>9</v>
      </c>
      <c r="F202" t="s">
        <v>19</v>
      </c>
      <c r="G202">
        <v>191</v>
      </c>
    </row>
    <row r="203" spans="1:7">
      <c r="A203" t="s">
        <v>14</v>
      </c>
      <c r="B203">
        <v>1784</v>
      </c>
      <c r="F203" t="s">
        <v>19</v>
      </c>
      <c r="G203">
        <v>2013</v>
      </c>
    </row>
    <row r="204" spans="1:7">
      <c r="A204" t="s">
        <v>14</v>
      </c>
      <c r="B204">
        <v>243</v>
      </c>
      <c r="F204" t="s">
        <v>19</v>
      </c>
      <c r="G204">
        <v>1703</v>
      </c>
    </row>
    <row r="205" spans="1:7">
      <c r="A205" t="s">
        <v>14</v>
      </c>
      <c r="B205">
        <v>1296</v>
      </c>
      <c r="F205" t="s">
        <v>19</v>
      </c>
      <c r="G205">
        <v>80</v>
      </c>
    </row>
    <row r="206" spans="1:7">
      <c r="A206" t="s">
        <v>14</v>
      </c>
      <c r="B206">
        <v>77</v>
      </c>
      <c r="F206" t="s">
        <v>19</v>
      </c>
      <c r="G206">
        <v>41</v>
      </c>
    </row>
    <row r="207" spans="1:7">
      <c r="A207" t="s">
        <v>14</v>
      </c>
      <c r="B207">
        <v>395</v>
      </c>
      <c r="F207" t="s">
        <v>19</v>
      </c>
      <c r="G207">
        <v>187</v>
      </c>
    </row>
    <row r="208" spans="1:7">
      <c r="A208" t="s">
        <v>14</v>
      </c>
      <c r="B208">
        <v>49</v>
      </c>
      <c r="F208" t="s">
        <v>19</v>
      </c>
      <c r="G208">
        <v>2875</v>
      </c>
    </row>
    <row r="209" spans="1:7">
      <c r="A209" t="s">
        <v>14</v>
      </c>
      <c r="B209">
        <v>180</v>
      </c>
      <c r="F209" t="s">
        <v>19</v>
      </c>
      <c r="G209">
        <v>88</v>
      </c>
    </row>
    <row r="210" spans="1:7">
      <c r="A210" t="s">
        <v>14</v>
      </c>
      <c r="B210">
        <v>2690</v>
      </c>
      <c r="F210" t="s">
        <v>19</v>
      </c>
      <c r="G210">
        <v>191</v>
      </c>
    </row>
    <row r="211" spans="1:7">
      <c r="A211" t="s">
        <v>14</v>
      </c>
      <c r="B211">
        <v>2779</v>
      </c>
      <c r="F211" t="s">
        <v>19</v>
      </c>
      <c r="G211">
        <v>139</v>
      </c>
    </row>
    <row r="212" spans="1:7">
      <c r="A212" t="s">
        <v>14</v>
      </c>
      <c r="B212">
        <v>92</v>
      </c>
      <c r="F212" t="s">
        <v>19</v>
      </c>
      <c r="G212">
        <v>186</v>
      </c>
    </row>
    <row r="213" spans="1:7">
      <c r="A213" t="s">
        <v>14</v>
      </c>
      <c r="B213">
        <v>1028</v>
      </c>
      <c r="F213" t="s">
        <v>19</v>
      </c>
      <c r="G213">
        <v>112</v>
      </c>
    </row>
    <row r="214" spans="1:7">
      <c r="A214" t="s">
        <v>14</v>
      </c>
      <c r="B214">
        <v>26</v>
      </c>
      <c r="F214" t="s">
        <v>19</v>
      </c>
      <c r="G214">
        <v>101</v>
      </c>
    </row>
    <row r="215" spans="1:7">
      <c r="A215" t="s">
        <v>14</v>
      </c>
      <c r="B215">
        <v>1790</v>
      </c>
      <c r="F215" t="s">
        <v>19</v>
      </c>
      <c r="G215">
        <v>206</v>
      </c>
    </row>
    <row r="216" spans="1:7">
      <c r="A216" t="s">
        <v>14</v>
      </c>
      <c r="B216">
        <v>37</v>
      </c>
      <c r="F216" t="s">
        <v>19</v>
      </c>
      <c r="G216">
        <v>154</v>
      </c>
    </row>
    <row r="217" spans="1:7">
      <c r="A217" t="s">
        <v>14</v>
      </c>
      <c r="B217">
        <v>35</v>
      </c>
      <c r="F217" t="s">
        <v>19</v>
      </c>
      <c r="G217">
        <v>5966</v>
      </c>
    </row>
    <row r="218" spans="1:7">
      <c r="A218" t="s">
        <v>14</v>
      </c>
      <c r="B218">
        <v>558</v>
      </c>
      <c r="F218" t="s">
        <v>19</v>
      </c>
      <c r="G218">
        <v>169</v>
      </c>
    </row>
    <row r="219" spans="1:7">
      <c r="A219" t="s">
        <v>14</v>
      </c>
      <c r="B219">
        <v>64</v>
      </c>
      <c r="F219" t="s">
        <v>19</v>
      </c>
      <c r="G219">
        <v>2106</v>
      </c>
    </row>
    <row r="220" spans="1:7">
      <c r="A220" t="s">
        <v>14</v>
      </c>
      <c r="B220">
        <v>245</v>
      </c>
      <c r="F220" t="s">
        <v>19</v>
      </c>
      <c r="G220">
        <v>131</v>
      </c>
    </row>
    <row r="221" spans="1:7">
      <c r="A221" t="s">
        <v>14</v>
      </c>
      <c r="B221">
        <v>71</v>
      </c>
      <c r="F221" t="s">
        <v>19</v>
      </c>
      <c r="G221">
        <v>84</v>
      </c>
    </row>
    <row r="222" spans="1:7">
      <c r="A222" t="s">
        <v>14</v>
      </c>
      <c r="B222">
        <v>42</v>
      </c>
      <c r="F222" t="s">
        <v>19</v>
      </c>
      <c r="G222">
        <v>155</v>
      </c>
    </row>
    <row r="223" spans="1:7">
      <c r="A223" t="s">
        <v>14</v>
      </c>
      <c r="B223">
        <v>156</v>
      </c>
      <c r="F223" t="s">
        <v>19</v>
      </c>
      <c r="G223">
        <v>189</v>
      </c>
    </row>
    <row r="224" spans="1:7">
      <c r="A224" t="s">
        <v>14</v>
      </c>
      <c r="B224">
        <v>1368</v>
      </c>
      <c r="F224" t="s">
        <v>19</v>
      </c>
      <c r="G224">
        <v>4799</v>
      </c>
    </row>
    <row r="225" spans="1:7">
      <c r="A225" t="s">
        <v>14</v>
      </c>
      <c r="B225">
        <v>102</v>
      </c>
      <c r="F225" t="s">
        <v>19</v>
      </c>
      <c r="G225">
        <v>1137</v>
      </c>
    </row>
    <row r="226" spans="1:7">
      <c r="A226" t="s">
        <v>14</v>
      </c>
      <c r="B226">
        <v>86</v>
      </c>
      <c r="F226" t="s">
        <v>19</v>
      </c>
      <c r="G226">
        <v>1152</v>
      </c>
    </row>
    <row r="227" spans="1:7">
      <c r="A227" t="s">
        <v>14</v>
      </c>
      <c r="B227">
        <v>253</v>
      </c>
      <c r="F227" t="s">
        <v>19</v>
      </c>
      <c r="G227">
        <v>50</v>
      </c>
    </row>
    <row r="228" spans="1:7">
      <c r="A228" t="s">
        <v>14</v>
      </c>
      <c r="B228">
        <v>157</v>
      </c>
      <c r="F228" t="s">
        <v>19</v>
      </c>
      <c r="G228">
        <v>3059</v>
      </c>
    </row>
    <row r="229" spans="1:7">
      <c r="A229" t="s">
        <v>14</v>
      </c>
      <c r="B229">
        <v>183</v>
      </c>
      <c r="F229" t="s">
        <v>19</v>
      </c>
      <c r="G229">
        <v>34</v>
      </c>
    </row>
    <row r="230" spans="1:7">
      <c r="A230" t="s">
        <v>14</v>
      </c>
      <c r="B230">
        <v>82</v>
      </c>
      <c r="F230" t="s">
        <v>19</v>
      </c>
      <c r="G230">
        <v>220</v>
      </c>
    </row>
    <row r="231" spans="1:7">
      <c r="A231" t="s">
        <v>14</v>
      </c>
      <c r="B231">
        <v>1</v>
      </c>
      <c r="F231" t="s">
        <v>19</v>
      </c>
      <c r="G231">
        <v>1604</v>
      </c>
    </row>
    <row r="232" spans="1:7">
      <c r="A232" t="s">
        <v>14</v>
      </c>
      <c r="B232">
        <v>1198</v>
      </c>
      <c r="F232" t="s">
        <v>19</v>
      </c>
      <c r="G232">
        <v>454</v>
      </c>
    </row>
    <row r="233" spans="1:7">
      <c r="A233" t="s">
        <v>14</v>
      </c>
      <c r="B233">
        <v>648</v>
      </c>
      <c r="F233" t="s">
        <v>19</v>
      </c>
      <c r="G233">
        <v>123</v>
      </c>
    </row>
    <row r="234" spans="1:7">
      <c r="A234" t="s">
        <v>14</v>
      </c>
      <c r="B234">
        <v>64</v>
      </c>
      <c r="F234" t="s">
        <v>19</v>
      </c>
      <c r="G234">
        <v>299</v>
      </c>
    </row>
    <row r="235" spans="1:7">
      <c r="A235" t="s">
        <v>14</v>
      </c>
      <c r="B235">
        <v>62</v>
      </c>
      <c r="F235" t="s">
        <v>19</v>
      </c>
      <c r="G235">
        <v>2237</v>
      </c>
    </row>
    <row r="236" spans="1:7">
      <c r="A236" t="s">
        <v>14</v>
      </c>
      <c r="B236">
        <v>750</v>
      </c>
      <c r="F236" t="s">
        <v>19</v>
      </c>
      <c r="G236">
        <v>645</v>
      </c>
    </row>
    <row r="237" spans="1:7">
      <c r="A237" t="s">
        <v>14</v>
      </c>
      <c r="B237">
        <v>105</v>
      </c>
      <c r="F237" t="s">
        <v>19</v>
      </c>
      <c r="G237">
        <v>484</v>
      </c>
    </row>
    <row r="238" spans="1:7">
      <c r="A238" t="s">
        <v>14</v>
      </c>
      <c r="B238">
        <v>2604</v>
      </c>
      <c r="F238" t="s">
        <v>19</v>
      </c>
      <c r="G238">
        <v>154</v>
      </c>
    </row>
    <row r="239" spans="1:7">
      <c r="A239" t="s">
        <v>14</v>
      </c>
      <c r="B239">
        <v>65</v>
      </c>
      <c r="F239" t="s">
        <v>19</v>
      </c>
      <c r="G239">
        <v>82</v>
      </c>
    </row>
    <row r="240" spans="1:7">
      <c r="A240" t="s">
        <v>14</v>
      </c>
      <c r="B240">
        <v>94</v>
      </c>
      <c r="F240" t="s">
        <v>19</v>
      </c>
      <c r="G240">
        <v>134</v>
      </c>
    </row>
    <row r="241" spans="1:7">
      <c r="A241" t="s">
        <v>14</v>
      </c>
      <c r="B241">
        <v>257</v>
      </c>
      <c r="F241" t="s">
        <v>19</v>
      </c>
      <c r="G241">
        <v>5203</v>
      </c>
    </row>
    <row r="242" spans="1:7">
      <c r="A242" t="s">
        <v>14</v>
      </c>
      <c r="B242">
        <v>2928</v>
      </c>
      <c r="F242" t="s">
        <v>19</v>
      </c>
      <c r="G242">
        <v>94</v>
      </c>
    </row>
    <row r="243" spans="1:7">
      <c r="A243" t="s">
        <v>14</v>
      </c>
      <c r="B243">
        <v>4697</v>
      </c>
      <c r="F243" t="s">
        <v>19</v>
      </c>
      <c r="G243">
        <v>205</v>
      </c>
    </row>
    <row r="244" spans="1:7">
      <c r="A244" t="s">
        <v>14</v>
      </c>
      <c r="B244">
        <v>2915</v>
      </c>
      <c r="F244" t="s">
        <v>19</v>
      </c>
      <c r="G244">
        <v>92</v>
      </c>
    </row>
    <row r="245" spans="1:7">
      <c r="A245" t="s">
        <v>14</v>
      </c>
      <c r="B245">
        <v>18</v>
      </c>
      <c r="F245" t="s">
        <v>19</v>
      </c>
      <c r="G245">
        <v>219</v>
      </c>
    </row>
    <row r="246" spans="1:7">
      <c r="A246" t="s">
        <v>14</v>
      </c>
      <c r="B246">
        <v>602</v>
      </c>
      <c r="F246" t="s">
        <v>19</v>
      </c>
      <c r="G246">
        <v>2526</v>
      </c>
    </row>
    <row r="247" spans="1:7">
      <c r="A247" t="s">
        <v>14</v>
      </c>
      <c r="B247">
        <v>1</v>
      </c>
      <c r="F247" t="s">
        <v>19</v>
      </c>
      <c r="G247">
        <v>94</v>
      </c>
    </row>
    <row r="248" spans="1:7">
      <c r="A248" t="s">
        <v>14</v>
      </c>
      <c r="B248">
        <v>3868</v>
      </c>
      <c r="F248" t="s">
        <v>19</v>
      </c>
      <c r="G248">
        <v>1713</v>
      </c>
    </row>
    <row r="249" spans="1:7">
      <c r="A249" t="s">
        <v>14</v>
      </c>
      <c r="B249">
        <v>504</v>
      </c>
      <c r="F249" t="s">
        <v>19</v>
      </c>
      <c r="G249">
        <v>249</v>
      </c>
    </row>
    <row r="250" spans="1:7">
      <c r="A250" t="s">
        <v>14</v>
      </c>
      <c r="B250">
        <v>14</v>
      </c>
      <c r="F250" t="s">
        <v>19</v>
      </c>
      <c r="G250">
        <v>192</v>
      </c>
    </row>
    <row r="251" spans="1:7">
      <c r="A251" t="s">
        <v>14</v>
      </c>
      <c r="B251">
        <v>750</v>
      </c>
      <c r="F251" t="s">
        <v>19</v>
      </c>
      <c r="G251">
        <v>247</v>
      </c>
    </row>
    <row r="252" spans="1:7">
      <c r="A252" t="s">
        <v>14</v>
      </c>
      <c r="B252">
        <v>77</v>
      </c>
      <c r="F252" t="s">
        <v>19</v>
      </c>
      <c r="G252">
        <v>2293</v>
      </c>
    </row>
    <row r="253" spans="1:7">
      <c r="A253" t="s">
        <v>14</v>
      </c>
      <c r="B253">
        <v>752</v>
      </c>
      <c r="F253" t="s">
        <v>19</v>
      </c>
      <c r="G253">
        <v>3131</v>
      </c>
    </row>
    <row r="254" spans="1:7">
      <c r="A254" t="s">
        <v>14</v>
      </c>
      <c r="B254">
        <v>131</v>
      </c>
      <c r="F254" t="s">
        <v>19</v>
      </c>
      <c r="G254">
        <v>143</v>
      </c>
    </row>
    <row r="255" spans="1:7">
      <c r="A255" t="s">
        <v>14</v>
      </c>
      <c r="B255">
        <v>87</v>
      </c>
      <c r="F255" t="s">
        <v>19</v>
      </c>
      <c r="G255">
        <v>296</v>
      </c>
    </row>
    <row r="256" spans="1:7">
      <c r="A256" t="s">
        <v>14</v>
      </c>
      <c r="B256">
        <v>1063</v>
      </c>
      <c r="F256" t="s">
        <v>19</v>
      </c>
      <c r="G256">
        <v>170</v>
      </c>
    </row>
    <row r="257" spans="1:7">
      <c r="A257" t="s">
        <v>14</v>
      </c>
      <c r="B257">
        <v>76</v>
      </c>
      <c r="F257" t="s">
        <v>19</v>
      </c>
      <c r="G257">
        <v>86</v>
      </c>
    </row>
    <row r="258" spans="1:7">
      <c r="A258" t="s">
        <v>14</v>
      </c>
      <c r="B258">
        <v>4428</v>
      </c>
      <c r="F258" t="s">
        <v>19</v>
      </c>
      <c r="G258">
        <v>6286</v>
      </c>
    </row>
    <row r="259" spans="1:7">
      <c r="A259" t="s">
        <v>14</v>
      </c>
      <c r="B259">
        <v>58</v>
      </c>
      <c r="F259" t="s">
        <v>19</v>
      </c>
      <c r="G259">
        <v>3727</v>
      </c>
    </row>
    <row r="260" spans="1:7">
      <c r="A260" t="s">
        <v>14</v>
      </c>
      <c r="B260">
        <v>111</v>
      </c>
      <c r="F260" t="s">
        <v>19</v>
      </c>
      <c r="G260">
        <v>1605</v>
      </c>
    </row>
    <row r="261" spans="1:7">
      <c r="A261" t="s">
        <v>14</v>
      </c>
      <c r="B261">
        <v>2955</v>
      </c>
      <c r="F261" t="s">
        <v>19</v>
      </c>
      <c r="G261">
        <v>2120</v>
      </c>
    </row>
    <row r="262" spans="1:7">
      <c r="A262" t="s">
        <v>14</v>
      </c>
      <c r="B262">
        <v>1657</v>
      </c>
      <c r="F262" t="s">
        <v>19</v>
      </c>
      <c r="G262">
        <v>50</v>
      </c>
    </row>
    <row r="263" spans="1:7">
      <c r="A263" t="s">
        <v>14</v>
      </c>
      <c r="B263">
        <v>926</v>
      </c>
      <c r="F263" t="s">
        <v>19</v>
      </c>
      <c r="G263">
        <v>2080</v>
      </c>
    </row>
    <row r="264" spans="1:7">
      <c r="A264" t="s">
        <v>14</v>
      </c>
      <c r="B264">
        <v>77</v>
      </c>
      <c r="F264" t="s">
        <v>19</v>
      </c>
      <c r="G264">
        <v>2105</v>
      </c>
    </row>
    <row r="265" spans="1:7">
      <c r="A265" t="s">
        <v>14</v>
      </c>
      <c r="B265">
        <v>1748</v>
      </c>
      <c r="F265" t="s">
        <v>19</v>
      </c>
      <c r="G265">
        <v>2436</v>
      </c>
    </row>
    <row r="266" spans="1:7">
      <c r="A266" t="s">
        <v>14</v>
      </c>
      <c r="B266">
        <v>79</v>
      </c>
      <c r="F266" t="s">
        <v>19</v>
      </c>
      <c r="G266">
        <v>80</v>
      </c>
    </row>
    <row r="267" spans="1:7">
      <c r="A267" t="s">
        <v>14</v>
      </c>
      <c r="B267">
        <v>889</v>
      </c>
      <c r="F267" t="s">
        <v>19</v>
      </c>
      <c r="G267">
        <v>42</v>
      </c>
    </row>
    <row r="268" spans="1:7">
      <c r="A268" t="s">
        <v>14</v>
      </c>
      <c r="B268">
        <v>56</v>
      </c>
      <c r="F268" t="s">
        <v>19</v>
      </c>
      <c r="G268">
        <v>139</v>
      </c>
    </row>
    <row r="269" spans="1:7">
      <c r="A269" t="s">
        <v>14</v>
      </c>
      <c r="B269">
        <v>1</v>
      </c>
      <c r="F269" t="s">
        <v>19</v>
      </c>
      <c r="G269">
        <v>159</v>
      </c>
    </row>
    <row r="270" spans="1:7">
      <c r="A270" t="s">
        <v>14</v>
      </c>
      <c r="B270">
        <v>83</v>
      </c>
      <c r="F270" t="s">
        <v>19</v>
      </c>
      <c r="G270">
        <v>381</v>
      </c>
    </row>
    <row r="271" spans="1:7">
      <c r="A271" t="s">
        <v>14</v>
      </c>
      <c r="B271">
        <v>2025</v>
      </c>
      <c r="F271" t="s">
        <v>19</v>
      </c>
      <c r="G271">
        <v>194</v>
      </c>
    </row>
    <row r="272" spans="1:7">
      <c r="A272" t="s">
        <v>14</v>
      </c>
      <c r="B272">
        <v>14</v>
      </c>
      <c r="F272" t="s">
        <v>19</v>
      </c>
      <c r="G272">
        <v>106</v>
      </c>
    </row>
    <row r="273" spans="1:7">
      <c r="A273" t="s">
        <v>14</v>
      </c>
      <c r="B273">
        <v>656</v>
      </c>
      <c r="F273" t="s">
        <v>19</v>
      </c>
      <c r="G273">
        <v>142</v>
      </c>
    </row>
    <row r="274" spans="1:7">
      <c r="A274" t="s">
        <v>14</v>
      </c>
      <c r="B274">
        <v>1596</v>
      </c>
      <c r="F274" t="s">
        <v>19</v>
      </c>
      <c r="G274">
        <v>211</v>
      </c>
    </row>
    <row r="275" spans="1:7">
      <c r="A275" t="s">
        <v>14</v>
      </c>
      <c r="B275">
        <v>10</v>
      </c>
      <c r="F275" t="s">
        <v>19</v>
      </c>
      <c r="G275">
        <v>2756</v>
      </c>
    </row>
    <row r="276" spans="1:7">
      <c r="A276" t="s">
        <v>14</v>
      </c>
      <c r="B276">
        <v>1121</v>
      </c>
      <c r="F276" t="s">
        <v>19</v>
      </c>
      <c r="G276">
        <v>173</v>
      </c>
    </row>
    <row r="277" spans="1:7">
      <c r="A277" t="s">
        <v>14</v>
      </c>
      <c r="B277">
        <v>15</v>
      </c>
      <c r="F277" t="s">
        <v>19</v>
      </c>
      <c r="G277">
        <v>87</v>
      </c>
    </row>
    <row r="278" spans="1:7">
      <c r="A278" t="s">
        <v>14</v>
      </c>
      <c r="B278">
        <v>191</v>
      </c>
      <c r="F278" t="s">
        <v>19</v>
      </c>
      <c r="G278">
        <v>1572</v>
      </c>
    </row>
    <row r="279" spans="1:7">
      <c r="A279" t="s">
        <v>14</v>
      </c>
      <c r="B279">
        <v>16</v>
      </c>
      <c r="F279" t="s">
        <v>19</v>
      </c>
      <c r="G279">
        <v>2346</v>
      </c>
    </row>
    <row r="280" spans="1:7">
      <c r="A280" t="s">
        <v>14</v>
      </c>
      <c r="B280">
        <v>17</v>
      </c>
      <c r="F280" t="s">
        <v>19</v>
      </c>
      <c r="G280">
        <v>115</v>
      </c>
    </row>
    <row r="281" spans="1:7">
      <c r="A281" t="s">
        <v>14</v>
      </c>
      <c r="B281">
        <v>34</v>
      </c>
      <c r="F281" t="s">
        <v>19</v>
      </c>
      <c r="G281">
        <v>85</v>
      </c>
    </row>
    <row r="282" spans="1:7">
      <c r="A282" t="s">
        <v>14</v>
      </c>
      <c r="B282">
        <v>1</v>
      </c>
      <c r="F282" t="s">
        <v>19</v>
      </c>
      <c r="G282">
        <v>144</v>
      </c>
    </row>
    <row r="283" spans="1:7">
      <c r="A283" t="s">
        <v>14</v>
      </c>
      <c r="B283">
        <v>1274</v>
      </c>
      <c r="F283" t="s">
        <v>19</v>
      </c>
      <c r="G283">
        <v>2443</v>
      </c>
    </row>
    <row r="284" spans="1:7">
      <c r="A284" t="s">
        <v>14</v>
      </c>
      <c r="B284">
        <v>210</v>
      </c>
      <c r="F284" t="s">
        <v>19</v>
      </c>
      <c r="G284">
        <v>64</v>
      </c>
    </row>
    <row r="285" spans="1:7">
      <c r="A285" t="s">
        <v>14</v>
      </c>
      <c r="B285">
        <v>248</v>
      </c>
      <c r="F285" t="s">
        <v>19</v>
      </c>
      <c r="G285">
        <v>268</v>
      </c>
    </row>
    <row r="286" spans="1:7">
      <c r="A286" t="s">
        <v>14</v>
      </c>
      <c r="B286">
        <v>513</v>
      </c>
      <c r="F286" t="s">
        <v>19</v>
      </c>
      <c r="G286">
        <v>195</v>
      </c>
    </row>
    <row r="287" spans="1:7">
      <c r="A287" t="s">
        <v>14</v>
      </c>
      <c r="B287">
        <v>3410</v>
      </c>
      <c r="F287" t="s">
        <v>19</v>
      </c>
      <c r="G287">
        <v>186</v>
      </c>
    </row>
    <row r="288" spans="1:7">
      <c r="A288" t="s">
        <v>14</v>
      </c>
      <c r="B288">
        <v>10</v>
      </c>
      <c r="F288" t="s">
        <v>19</v>
      </c>
      <c r="G288">
        <v>460</v>
      </c>
    </row>
    <row r="289" spans="1:7">
      <c r="A289" t="s">
        <v>14</v>
      </c>
      <c r="B289">
        <v>2201</v>
      </c>
      <c r="F289" t="s">
        <v>19</v>
      </c>
      <c r="G289">
        <v>2528</v>
      </c>
    </row>
    <row r="290" spans="1:7">
      <c r="A290" t="s">
        <v>14</v>
      </c>
      <c r="B290">
        <v>676</v>
      </c>
      <c r="F290" t="s">
        <v>19</v>
      </c>
      <c r="G290">
        <v>3657</v>
      </c>
    </row>
    <row r="291" spans="1:7">
      <c r="A291" t="s">
        <v>14</v>
      </c>
      <c r="B291">
        <v>831</v>
      </c>
      <c r="F291" t="s">
        <v>19</v>
      </c>
      <c r="G291">
        <v>131</v>
      </c>
    </row>
    <row r="292" spans="1:7">
      <c r="A292" t="s">
        <v>14</v>
      </c>
      <c r="B292">
        <v>859</v>
      </c>
      <c r="F292" t="s">
        <v>19</v>
      </c>
      <c r="G292">
        <v>239</v>
      </c>
    </row>
    <row r="293" spans="1:7">
      <c r="A293" t="s">
        <v>14</v>
      </c>
      <c r="B293">
        <v>45</v>
      </c>
      <c r="F293" t="s">
        <v>19</v>
      </c>
      <c r="G293">
        <v>78</v>
      </c>
    </row>
    <row r="294" spans="1:7">
      <c r="A294" t="s">
        <v>14</v>
      </c>
      <c r="B294">
        <v>6</v>
      </c>
      <c r="F294" t="s">
        <v>19</v>
      </c>
      <c r="G294">
        <v>1773</v>
      </c>
    </row>
    <row r="295" spans="1:7">
      <c r="A295" t="s">
        <v>14</v>
      </c>
      <c r="B295">
        <v>7</v>
      </c>
      <c r="F295" t="s">
        <v>19</v>
      </c>
      <c r="G295">
        <v>32</v>
      </c>
    </row>
    <row r="296" spans="1:7">
      <c r="A296" t="s">
        <v>14</v>
      </c>
      <c r="B296">
        <v>31</v>
      </c>
      <c r="F296" t="s">
        <v>19</v>
      </c>
      <c r="G296">
        <v>369</v>
      </c>
    </row>
    <row r="297" spans="1:7">
      <c r="A297" t="s">
        <v>14</v>
      </c>
      <c r="B297">
        <v>78</v>
      </c>
      <c r="F297" t="s">
        <v>19</v>
      </c>
      <c r="G297">
        <v>89</v>
      </c>
    </row>
    <row r="298" spans="1:7">
      <c r="A298" t="s">
        <v>14</v>
      </c>
      <c r="B298">
        <v>1225</v>
      </c>
      <c r="F298" t="s">
        <v>19</v>
      </c>
      <c r="G298">
        <v>147</v>
      </c>
    </row>
    <row r="299" spans="1:7">
      <c r="A299" t="s">
        <v>14</v>
      </c>
      <c r="B299">
        <v>1</v>
      </c>
      <c r="F299" t="s">
        <v>19</v>
      </c>
      <c r="G299">
        <v>126</v>
      </c>
    </row>
    <row r="300" spans="1:7">
      <c r="A300" t="s">
        <v>14</v>
      </c>
      <c r="B300">
        <v>67</v>
      </c>
      <c r="F300" t="s">
        <v>19</v>
      </c>
      <c r="G300">
        <v>2218</v>
      </c>
    </row>
    <row r="301" spans="1:7">
      <c r="A301" t="s">
        <v>14</v>
      </c>
      <c r="B301">
        <v>19</v>
      </c>
      <c r="F301" t="s">
        <v>19</v>
      </c>
      <c r="G301">
        <v>202</v>
      </c>
    </row>
    <row r="302" spans="1:7">
      <c r="A302" t="s">
        <v>14</v>
      </c>
      <c r="B302">
        <v>2108</v>
      </c>
      <c r="F302" t="s">
        <v>19</v>
      </c>
      <c r="G302">
        <v>140</v>
      </c>
    </row>
    <row r="303" spans="1:7">
      <c r="A303" t="s">
        <v>14</v>
      </c>
      <c r="B303">
        <v>679</v>
      </c>
      <c r="F303" t="s">
        <v>19</v>
      </c>
      <c r="G303">
        <v>1052</v>
      </c>
    </row>
    <row r="304" spans="1:7">
      <c r="A304" t="s">
        <v>14</v>
      </c>
      <c r="B304">
        <v>36</v>
      </c>
      <c r="F304" t="s">
        <v>19</v>
      </c>
      <c r="G304">
        <v>247</v>
      </c>
    </row>
    <row r="305" spans="1:7">
      <c r="A305" t="s">
        <v>14</v>
      </c>
      <c r="B305">
        <v>47</v>
      </c>
      <c r="F305" t="s">
        <v>19</v>
      </c>
      <c r="G305">
        <v>84</v>
      </c>
    </row>
    <row r="306" spans="1:7">
      <c r="A306" t="s">
        <v>14</v>
      </c>
      <c r="B306">
        <v>70</v>
      </c>
      <c r="F306" t="s">
        <v>19</v>
      </c>
      <c r="G306">
        <v>88</v>
      </c>
    </row>
    <row r="307" spans="1:7">
      <c r="A307" t="s">
        <v>14</v>
      </c>
      <c r="B307">
        <v>154</v>
      </c>
      <c r="F307" t="s">
        <v>19</v>
      </c>
      <c r="G307">
        <v>156</v>
      </c>
    </row>
    <row r="308" spans="1:7">
      <c r="A308" t="s">
        <v>14</v>
      </c>
      <c r="B308">
        <v>22</v>
      </c>
      <c r="F308" t="s">
        <v>19</v>
      </c>
      <c r="G308">
        <v>2985</v>
      </c>
    </row>
    <row r="309" spans="1:7">
      <c r="A309" t="s">
        <v>14</v>
      </c>
      <c r="B309">
        <v>1758</v>
      </c>
      <c r="F309" t="s">
        <v>19</v>
      </c>
      <c r="G309">
        <v>762</v>
      </c>
    </row>
    <row r="310" spans="1:7">
      <c r="A310" t="s">
        <v>14</v>
      </c>
      <c r="B310">
        <v>94</v>
      </c>
      <c r="F310" t="s">
        <v>19</v>
      </c>
      <c r="G310">
        <v>554</v>
      </c>
    </row>
    <row r="311" spans="1:7">
      <c r="A311" t="s">
        <v>14</v>
      </c>
      <c r="B311">
        <v>33</v>
      </c>
      <c r="F311" t="s">
        <v>19</v>
      </c>
      <c r="G311">
        <v>135</v>
      </c>
    </row>
    <row r="312" spans="1:7">
      <c r="A312" t="s">
        <v>14</v>
      </c>
      <c r="B312">
        <v>1</v>
      </c>
      <c r="F312" t="s">
        <v>19</v>
      </c>
      <c r="G312">
        <v>122</v>
      </c>
    </row>
    <row r="313" spans="1:7">
      <c r="A313" t="s">
        <v>14</v>
      </c>
      <c r="B313">
        <v>31</v>
      </c>
      <c r="F313" t="s">
        <v>19</v>
      </c>
      <c r="G313">
        <v>221</v>
      </c>
    </row>
    <row r="314" spans="1:7">
      <c r="A314" t="s">
        <v>14</v>
      </c>
      <c r="B314">
        <v>35</v>
      </c>
      <c r="F314" t="s">
        <v>19</v>
      </c>
      <c r="G314">
        <v>126</v>
      </c>
    </row>
    <row r="315" spans="1:7">
      <c r="A315" t="s">
        <v>14</v>
      </c>
      <c r="B315">
        <v>63</v>
      </c>
      <c r="F315" t="s">
        <v>19</v>
      </c>
      <c r="G315">
        <v>1022</v>
      </c>
    </row>
    <row r="316" spans="1:7">
      <c r="A316" t="s">
        <v>14</v>
      </c>
      <c r="B316">
        <v>526</v>
      </c>
      <c r="F316" t="s">
        <v>19</v>
      </c>
      <c r="G316">
        <v>3177</v>
      </c>
    </row>
    <row r="317" spans="1:7">
      <c r="A317" t="s">
        <v>14</v>
      </c>
      <c r="B317">
        <v>121</v>
      </c>
      <c r="F317" t="s">
        <v>19</v>
      </c>
      <c r="G317">
        <v>198</v>
      </c>
    </row>
    <row r="318" spans="1:7">
      <c r="A318" t="s">
        <v>14</v>
      </c>
      <c r="B318">
        <v>67</v>
      </c>
      <c r="F318" t="s">
        <v>19</v>
      </c>
      <c r="G318">
        <v>85</v>
      </c>
    </row>
    <row r="319" spans="1:7">
      <c r="A319" t="s">
        <v>14</v>
      </c>
      <c r="B319">
        <v>57</v>
      </c>
      <c r="F319" t="s">
        <v>19</v>
      </c>
      <c r="G319">
        <v>3596</v>
      </c>
    </row>
    <row r="320" spans="1:7">
      <c r="A320" t="s">
        <v>14</v>
      </c>
      <c r="B320">
        <v>1229</v>
      </c>
      <c r="F320" t="s">
        <v>19</v>
      </c>
      <c r="G320">
        <v>244</v>
      </c>
    </row>
    <row r="321" spans="1:7">
      <c r="A321" t="s">
        <v>14</v>
      </c>
      <c r="B321">
        <v>12</v>
      </c>
      <c r="F321" t="s">
        <v>19</v>
      </c>
      <c r="G321">
        <v>5180</v>
      </c>
    </row>
    <row r="322" spans="1:7">
      <c r="A322" t="s">
        <v>14</v>
      </c>
      <c r="B322">
        <v>452</v>
      </c>
      <c r="F322" t="s">
        <v>19</v>
      </c>
      <c r="G322">
        <v>589</v>
      </c>
    </row>
    <row r="323" spans="1:7">
      <c r="A323" t="s">
        <v>14</v>
      </c>
      <c r="B323">
        <v>1886</v>
      </c>
      <c r="F323" t="s">
        <v>19</v>
      </c>
      <c r="G323">
        <v>2725</v>
      </c>
    </row>
    <row r="324" spans="1:7">
      <c r="A324" t="s">
        <v>14</v>
      </c>
      <c r="B324">
        <v>1825</v>
      </c>
      <c r="F324" t="s">
        <v>19</v>
      </c>
      <c r="G324">
        <v>300</v>
      </c>
    </row>
    <row r="325" spans="1:7">
      <c r="A325" t="s">
        <v>14</v>
      </c>
      <c r="B325">
        <v>31</v>
      </c>
      <c r="F325" t="s">
        <v>19</v>
      </c>
      <c r="G325">
        <v>144</v>
      </c>
    </row>
    <row r="326" spans="1:7">
      <c r="A326" t="s">
        <v>14</v>
      </c>
      <c r="B326">
        <v>107</v>
      </c>
      <c r="F326" t="s">
        <v>19</v>
      </c>
      <c r="G326">
        <v>87</v>
      </c>
    </row>
    <row r="327" spans="1:7">
      <c r="A327" t="s">
        <v>14</v>
      </c>
      <c r="B327">
        <v>27</v>
      </c>
      <c r="F327" t="s">
        <v>19</v>
      </c>
      <c r="G327">
        <v>3116</v>
      </c>
    </row>
    <row r="328" spans="1:7">
      <c r="A328" t="s">
        <v>14</v>
      </c>
      <c r="B328">
        <v>1221</v>
      </c>
      <c r="F328" t="s">
        <v>19</v>
      </c>
      <c r="G328">
        <v>909</v>
      </c>
    </row>
    <row r="329" spans="1:7">
      <c r="A329" t="s">
        <v>14</v>
      </c>
      <c r="B329">
        <v>1</v>
      </c>
      <c r="F329" t="s">
        <v>19</v>
      </c>
      <c r="G329">
        <v>1613</v>
      </c>
    </row>
    <row r="330" spans="1:7">
      <c r="A330" t="s">
        <v>14</v>
      </c>
      <c r="B330">
        <v>16</v>
      </c>
      <c r="F330" t="s">
        <v>19</v>
      </c>
      <c r="G330">
        <v>136</v>
      </c>
    </row>
    <row r="331" spans="1:7">
      <c r="A331" t="s">
        <v>14</v>
      </c>
      <c r="B331">
        <v>41</v>
      </c>
      <c r="F331" t="s">
        <v>19</v>
      </c>
      <c r="G331">
        <v>130</v>
      </c>
    </row>
    <row r="332" spans="1:7">
      <c r="A332" t="s">
        <v>14</v>
      </c>
      <c r="B332">
        <v>523</v>
      </c>
      <c r="F332" t="s">
        <v>19</v>
      </c>
      <c r="G332">
        <v>102</v>
      </c>
    </row>
    <row r="333" spans="1:7">
      <c r="A333" t="s">
        <v>14</v>
      </c>
      <c r="B333">
        <v>141</v>
      </c>
      <c r="F333" t="s">
        <v>19</v>
      </c>
      <c r="G333">
        <v>4006</v>
      </c>
    </row>
    <row r="334" spans="1:7">
      <c r="A334" t="s">
        <v>14</v>
      </c>
      <c r="B334">
        <v>52</v>
      </c>
      <c r="F334" t="s">
        <v>19</v>
      </c>
      <c r="G334">
        <v>1629</v>
      </c>
    </row>
    <row r="335" spans="1:7">
      <c r="A335" t="s">
        <v>14</v>
      </c>
      <c r="B335">
        <v>225</v>
      </c>
      <c r="F335" t="s">
        <v>19</v>
      </c>
      <c r="G335">
        <v>2188</v>
      </c>
    </row>
    <row r="336" spans="1:7">
      <c r="A336" t="s">
        <v>14</v>
      </c>
      <c r="B336">
        <v>38</v>
      </c>
      <c r="F336" t="s">
        <v>19</v>
      </c>
      <c r="G336">
        <v>2409</v>
      </c>
    </row>
    <row r="337" spans="1:7">
      <c r="A337" t="s">
        <v>14</v>
      </c>
      <c r="B337">
        <v>15</v>
      </c>
      <c r="F337" t="s">
        <v>19</v>
      </c>
      <c r="G337">
        <v>194</v>
      </c>
    </row>
    <row r="338" spans="1:7">
      <c r="A338" t="s">
        <v>14</v>
      </c>
      <c r="B338">
        <v>37</v>
      </c>
      <c r="F338" t="s">
        <v>19</v>
      </c>
      <c r="G338">
        <v>1140</v>
      </c>
    </row>
    <row r="339" spans="1:7">
      <c r="A339" t="s">
        <v>14</v>
      </c>
      <c r="B339">
        <v>112</v>
      </c>
      <c r="F339" t="s">
        <v>19</v>
      </c>
      <c r="G339">
        <v>102</v>
      </c>
    </row>
    <row r="340" spans="1:7">
      <c r="A340" t="s">
        <v>14</v>
      </c>
      <c r="B340">
        <v>21</v>
      </c>
      <c r="F340" t="s">
        <v>19</v>
      </c>
      <c r="G340">
        <v>2857</v>
      </c>
    </row>
    <row r="341" spans="1:7">
      <c r="A341" t="s">
        <v>14</v>
      </c>
      <c r="B341">
        <v>67</v>
      </c>
      <c r="F341" t="s">
        <v>19</v>
      </c>
      <c r="G341">
        <v>107</v>
      </c>
    </row>
    <row r="342" spans="1:7">
      <c r="A342" t="s">
        <v>14</v>
      </c>
      <c r="B342">
        <v>78</v>
      </c>
      <c r="F342" t="s">
        <v>19</v>
      </c>
      <c r="G342">
        <v>160</v>
      </c>
    </row>
    <row r="343" spans="1:7">
      <c r="A343" t="s">
        <v>14</v>
      </c>
      <c r="B343">
        <v>67</v>
      </c>
      <c r="F343" t="s">
        <v>19</v>
      </c>
      <c r="G343">
        <v>2230</v>
      </c>
    </row>
    <row r="344" spans="1:7">
      <c r="A344" t="s">
        <v>14</v>
      </c>
      <c r="B344">
        <v>263</v>
      </c>
      <c r="F344" t="s">
        <v>19</v>
      </c>
      <c r="G344">
        <v>316</v>
      </c>
    </row>
    <row r="345" spans="1:7">
      <c r="A345" t="s">
        <v>14</v>
      </c>
      <c r="B345">
        <v>1691</v>
      </c>
      <c r="F345" t="s">
        <v>19</v>
      </c>
      <c r="G345">
        <v>117</v>
      </c>
    </row>
    <row r="346" spans="1:7">
      <c r="A346" t="s">
        <v>14</v>
      </c>
      <c r="B346">
        <v>181</v>
      </c>
      <c r="F346" t="s">
        <v>19</v>
      </c>
      <c r="G346">
        <v>6406</v>
      </c>
    </row>
    <row r="347" spans="1:7">
      <c r="A347" t="s">
        <v>14</v>
      </c>
      <c r="B347">
        <v>13</v>
      </c>
      <c r="F347" t="s">
        <v>19</v>
      </c>
      <c r="G347">
        <v>192</v>
      </c>
    </row>
    <row r="348" spans="1:7">
      <c r="A348" t="s">
        <v>14</v>
      </c>
      <c r="B348">
        <v>1</v>
      </c>
      <c r="F348" t="s">
        <v>19</v>
      </c>
      <c r="G348">
        <v>26</v>
      </c>
    </row>
    <row r="349" spans="1:7">
      <c r="A349" t="s">
        <v>14</v>
      </c>
      <c r="B349">
        <v>21</v>
      </c>
      <c r="F349" t="s">
        <v>19</v>
      </c>
      <c r="G349">
        <v>723</v>
      </c>
    </row>
    <row r="350" spans="1:7">
      <c r="A350" t="s">
        <v>14</v>
      </c>
      <c r="B350">
        <v>830</v>
      </c>
      <c r="F350" t="s">
        <v>19</v>
      </c>
      <c r="G350">
        <v>170</v>
      </c>
    </row>
    <row r="351" spans="1:7">
      <c r="A351" t="s">
        <v>14</v>
      </c>
      <c r="B351">
        <v>130</v>
      </c>
      <c r="F351" t="s">
        <v>19</v>
      </c>
      <c r="G351">
        <v>238</v>
      </c>
    </row>
    <row r="352" spans="1:7">
      <c r="A352" t="s">
        <v>14</v>
      </c>
      <c r="B352">
        <v>55</v>
      </c>
      <c r="F352" t="s">
        <v>19</v>
      </c>
      <c r="G352">
        <v>55</v>
      </c>
    </row>
    <row r="353" spans="1:7">
      <c r="A353" t="s">
        <v>14</v>
      </c>
      <c r="B353">
        <v>114</v>
      </c>
      <c r="F353" t="s">
        <v>19</v>
      </c>
      <c r="G353">
        <v>128</v>
      </c>
    </row>
    <row r="354" spans="1:7">
      <c r="A354" t="s">
        <v>14</v>
      </c>
      <c r="B354">
        <v>594</v>
      </c>
      <c r="F354" t="s">
        <v>19</v>
      </c>
      <c r="G354">
        <v>2144</v>
      </c>
    </row>
    <row r="355" spans="1:7">
      <c r="A355" t="s">
        <v>14</v>
      </c>
      <c r="B355">
        <v>24</v>
      </c>
      <c r="F355" t="s">
        <v>19</v>
      </c>
      <c r="G355">
        <v>2693</v>
      </c>
    </row>
    <row r="356" spans="1:7">
      <c r="A356" t="s">
        <v>14</v>
      </c>
      <c r="B356">
        <v>252</v>
      </c>
      <c r="F356" t="s">
        <v>19</v>
      </c>
      <c r="G356">
        <v>432</v>
      </c>
    </row>
    <row r="357" spans="1:7">
      <c r="A357" t="s">
        <v>14</v>
      </c>
      <c r="B357">
        <v>67</v>
      </c>
      <c r="F357" t="s">
        <v>19</v>
      </c>
      <c r="G357">
        <v>189</v>
      </c>
    </row>
    <row r="358" spans="1:7">
      <c r="A358" t="s">
        <v>14</v>
      </c>
      <c r="B358">
        <v>742</v>
      </c>
      <c r="F358" t="s">
        <v>19</v>
      </c>
      <c r="G358">
        <v>154</v>
      </c>
    </row>
    <row r="359" spans="1:7">
      <c r="A359" t="s">
        <v>14</v>
      </c>
      <c r="B359">
        <v>75</v>
      </c>
      <c r="F359" t="s">
        <v>19</v>
      </c>
      <c r="G359">
        <v>96</v>
      </c>
    </row>
    <row r="360" spans="1:7">
      <c r="A360" t="s">
        <v>14</v>
      </c>
      <c r="B360">
        <v>4405</v>
      </c>
      <c r="F360" t="s">
        <v>19</v>
      </c>
      <c r="G360">
        <v>3063</v>
      </c>
    </row>
    <row r="361" spans="1:7">
      <c r="A361" t="s">
        <v>14</v>
      </c>
      <c r="B361">
        <v>92</v>
      </c>
      <c r="F361" t="s">
        <v>19</v>
      </c>
      <c r="G361">
        <v>2266</v>
      </c>
    </row>
    <row r="362" spans="1:7">
      <c r="A362" t="s">
        <v>14</v>
      </c>
      <c r="B362">
        <v>64</v>
      </c>
      <c r="F362" t="s">
        <v>19</v>
      </c>
      <c r="G362">
        <v>194</v>
      </c>
    </row>
    <row r="363" spans="1:7">
      <c r="A363" t="s">
        <v>14</v>
      </c>
      <c r="B363">
        <v>64</v>
      </c>
      <c r="F363" t="s">
        <v>19</v>
      </c>
      <c r="G363">
        <v>129</v>
      </c>
    </row>
    <row r="364" spans="1:7">
      <c r="A364" t="s">
        <v>14</v>
      </c>
      <c r="B364">
        <v>842</v>
      </c>
      <c r="F364" t="s">
        <v>19</v>
      </c>
      <c r="G364">
        <v>375</v>
      </c>
    </row>
    <row r="365" spans="1:7">
      <c r="A365" t="s">
        <v>14</v>
      </c>
      <c r="B365">
        <v>112</v>
      </c>
      <c r="F365" t="s">
        <v>19</v>
      </c>
      <c r="G365">
        <v>409</v>
      </c>
    </row>
    <row r="366" spans="1:7">
      <c r="A366" t="s">
        <v>14</v>
      </c>
      <c r="B366">
        <v>374</v>
      </c>
      <c r="F366" t="s">
        <v>19</v>
      </c>
      <c r="G366">
        <v>234</v>
      </c>
    </row>
    <row r="367" spans="1:7">
      <c r="F367" t="s">
        <v>19</v>
      </c>
      <c r="G367">
        <v>3016</v>
      </c>
    </row>
    <row r="368" spans="1:7">
      <c r="F368" t="s">
        <v>19</v>
      </c>
      <c r="G368">
        <v>264</v>
      </c>
    </row>
    <row r="369" spans="6:7">
      <c r="F369" t="s">
        <v>19</v>
      </c>
      <c r="G369">
        <v>272</v>
      </c>
    </row>
    <row r="370" spans="6:7">
      <c r="F370" t="s">
        <v>19</v>
      </c>
      <c r="G370">
        <v>419</v>
      </c>
    </row>
    <row r="371" spans="6:7">
      <c r="F371" t="s">
        <v>19</v>
      </c>
      <c r="G371">
        <v>1621</v>
      </c>
    </row>
    <row r="372" spans="6:7">
      <c r="F372" t="s">
        <v>19</v>
      </c>
      <c r="G372">
        <v>1101</v>
      </c>
    </row>
    <row r="373" spans="6:7">
      <c r="F373" t="s">
        <v>19</v>
      </c>
      <c r="G373">
        <v>1073</v>
      </c>
    </row>
    <row r="374" spans="6:7">
      <c r="F374" t="s">
        <v>19</v>
      </c>
      <c r="G374">
        <v>331</v>
      </c>
    </row>
    <row r="375" spans="6:7">
      <c r="F375" t="s">
        <v>19</v>
      </c>
      <c r="G375">
        <v>1170</v>
      </c>
    </row>
    <row r="376" spans="6:7">
      <c r="F376" t="s">
        <v>19</v>
      </c>
      <c r="G376">
        <v>363</v>
      </c>
    </row>
    <row r="377" spans="6:7">
      <c r="F377" t="s">
        <v>19</v>
      </c>
      <c r="G377">
        <v>103</v>
      </c>
    </row>
    <row r="378" spans="6:7">
      <c r="F378" t="s">
        <v>19</v>
      </c>
      <c r="G378">
        <v>147</v>
      </c>
    </row>
    <row r="379" spans="6:7">
      <c r="F379" t="s">
        <v>19</v>
      </c>
      <c r="G379">
        <v>110</v>
      </c>
    </row>
    <row r="380" spans="6:7">
      <c r="F380" t="s">
        <v>19</v>
      </c>
      <c r="G380">
        <v>134</v>
      </c>
    </row>
    <row r="381" spans="6:7">
      <c r="F381" t="s">
        <v>19</v>
      </c>
      <c r="G381">
        <v>269</v>
      </c>
    </row>
    <row r="382" spans="6:7">
      <c r="F382" t="s">
        <v>19</v>
      </c>
      <c r="G382">
        <v>175</v>
      </c>
    </row>
    <row r="383" spans="6:7">
      <c r="F383" t="s">
        <v>19</v>
      </c>
      <c r="G383">
        <v>69</v>
      </c>
    </row>
    <row r="384" spans="6:7">
      <c r="F384" t="s">
        <v>19</v>
      </c>
      <c r="G384">
        <v>190</v>
      </c>
    </row>
    <row r="385" spans="6:7">
      <c r="F385" t="s">
        <v>19</v>
      </c>
      <c r="G385">
        <v>237</v>
      </c>
    </row>
    <row r="386" spans="6:7">
      <c r="F386" t="s">
        <v>19</v>
      </c>
      <c r="G386">
        <v>196</v>
      </c>
    </row>
    <row r="387" spans="6:7">
      <c r="F387" t="s">
        <v>19</v>
      </c>
      <c r="G387">
        <v>7295</v>
      </c>
    </row>
    <row r="388" spans="6:7">
      <c r="F388" t="s">
        <v>19</v>
      </c>
      <c r="G388">
        <v>2893</v>
      </c>
    </row>
    <row r="389" spans="6:7">
      <c r="F389" t="s">
        <v>19</v>
      </c>
      <c r="G389">
        <v>820</v>
      </c>
    </row>
    <row r="390" spans="6:7">
      <c r="F390" t="s">
        <v>19</v>
      </c>
      <c r="G390">
        <v>2038</v>
      </c>
    </row>
    <row r="391" spans="6:7">
      <c r="F391" t="s">
        <v>19</v>
      </c>
      <c r="G391">
        <v>116</v>
      </c>
    </row>
    <row r="392" spans="6:7">
      <c r="F392" t="s">
        <v>19</v>
      </c>
      <c r="G392">
        <v>1345</v>
      </c>
    </row>
    <row r="393" spans="6:7">
      <c r="F393" t="s">
        <v>19</v>
      </c>
      <c r="G393">
        <v>168</v>
      </c>
    </row>
    <row r="394" spans="6:7">
      <c r="F394" t="s">
        <v>19</v>
      </c>
      <c r="G394">
        <v>137</v>
      </c>
    </row>
    <row r="395" spans="6:7">
      <c r="F395" t="s">
        <v>19</v>
      </c>
      <c r="G395">
        <v>186</v>
      </c>
    </row>
    <row r="396" spans="6:7">
      <c r="F396" t="s">
        <v>19</v>
      </c>
      <c r="G396">
        <v>125</v>
      </c>
    </row>
    <row r="397" spans="6:7">
      <c r="F397" t="s">
        <v>19</v>
      </c>
      <c r="G397">
        <v>202</v>
      </c>
    </row>
    <row r="398" spans="6:7">
      <c r="F398" t="s">
        <v>19</v>
      </c>
      <c r="G398">
        <v>103</v>
      </c>
    </row>
    <row r="399" spans="6:7">
      <c r="F399" t="s">
        <v>19</v>
      </c>
      <c r="G399">
        <v>1785</v>
      </c>
    </row>
    <row r="400" spans="6:7">
      <c r="F400" t="s">
        <v>19</v>
      </c>
      <c r="G400">
        <v>157</v>
      </c>
    </row>
    <row r="401" spans="6:7">
      <c r="F401" t="s">
        <v>19</v>
      </c>
      <c r="G401">
        <v>555</v>
      </c>
    </row>
    <row r="402" spans="6:7">
      <c r="F402" t="s">
        <v>19</v>
      </c>
      <c r="G402">
        <v>297</v>
      </c>
    </row>
    <row r="403" spans="6:7">
      <c r="F403" t="s">
        <v>19</v>
      </c>
      <c r="G403">
        <v>123</v>
      </c>
    </row>
    <row r="404" spans="6:7">
      <c r="F404" t="s">
        <v>19</v>
      </c>
      <c r="G404">
        <v>3036</v>
      </c>
    </row>
    <row r="405" spans="6:7">
      <c r="F405" t="s">
        <v>19</v>
      </c>
      <c r="G405">
        <v>144</v>
      </c>
    </row>
    <row r="406" spans="6:7">
      <c r="F406" t="s">
        <v>19</v>
      </c>
      <c r="G406">
        <v>121</v>
      </c>
    </row>
    <row r="407" spans="6:7">
      <c r="F407" t="s">
        <v>19</v>
      </c>
      <c r="G407">
        <v>181</v>
      </c>
    </row>
    <row r="408" spans="6:7">
      <c r="F408" t="s">
        <v>19</v>
      </c>
      <c r="G408">
        <v>122</v>
      </c>
    </row>
    <row r="409" spans="6:7">
      <c r="F409" t="s">
        <v>19</v>
      </c>
      <c r="G409">
        <v>1071</v>
      </c>
    </row>
    <row r="410" spans="6:7">
      <c r="F410" t="s">
        <v>19</v>
      </c>
      <c r="G410">
        <v>980</v>
      </c>
    </row>
    <row r="411" spans="6:7">
      <c r="F411" t="s">
        <v>19</v>
      </c>
      <c r="G411">
        <v>536</v>
      </c>
    </row>
    <row r="412" spans="6:7">
      <c r="F412" t="s">
        <v>19</v>
      </c>
      <c r="G412">
        <v>1991</v>
      </c>
    </row>
    <row r="413" spans="6:7">
      <c r="F413" t="s">
        <v>19</v>
      </c>
      <c r="G413">
        <v>180</v>
      </c>
    </row>
    <row r="414" spans="6:7">
      <c r="F414" t="s">
        <v>19</v>
      </c>
      <c r="G414">
        <v>130</v>
      </c>
    </row>
    <row r="415" spans="6:7">
      <c r="F415" t="s">
        <v>19</v>
      </c>
      <c r="G415">
        <v>122</v>
      </c>
    </row>
    <row r="416" spans="6:7">
      <c r="F416" t="s">
        <v>19</v>
      </c>
      <c r="G416">
        <v>140</v>
      </c>
    </row>
    <row r="417" spans="6:7">
      <c r="F417" t="s">
        <v>19</v>
      </c>
      <c r="G417">
        <v>3388</v>
      </c>
    </row>
    <row r="418" spans="6:7">
      <c r="F418" t="s">
        <v>19</v>
      </c>
      <c r="G418">
        <v>280</v>
      </c>
    </row>
    <row r="419" spans="6:7">
      <c r="F419" t="s">
        <v>19</v>
      </c>
      <c r="G419">
        <v>366</v>
      </c>
    </row>
    <row r="420" spans="6:7">
      <c r="F420" t="s">
        <v>19</v>
      </c>
      <c r="G420">
        <v>270</v>
      </c>
    </row>
    <row r="421" spans="6:7">
      <c r="F421" t="s">
        <v>19</v>
      </c>
      <c r="G421">
        <v>137</v>
      </c>
    </row>
    <row r="422" spans="6:7">
      <c r="F422" t="s">
        <v>19</v>
      </c>
      <c r="G422">
        <v>3205</v>
      </c>
    </row>
    <row r="423" spans="6:7">
      <c r="F423" t="s">
        <v>19</v>
      </c>
      <c r="G423">
        <v>288</v>
      </c>
    </row>
    <row r="424" spans="6:7">
      <c r="F424" t="s">
        <v>19</v>
      </c>
      <c r="G424">
        <v>148</v>
      </c>
    </row>
    <row r="425" spans="6:7">
      <c r="F425" t="s">
        <v>19</v>
      </c>
      <c r="G425">
        <v>114</v>
      </c>
    </row>
    <row r="426" spans="6:7">
      <c r="F426" t="s">
        <v>19</v>
      </c>
      <c r="G426">
        <v>1518</v>
      </c>
    </row>
    <row r="427" spans="6:7">
      <c r="F427" t="s">
        <v>19</v>
      </c>
      <c r="G427">
        <v>166</v>
      </c>
    </row>
    <row r="428" spans="6:7">
      <c r="F428" t="s">
        <v>19</v>
      </c>
      <c r="G428">
        <v>100</v>
      </c>
    </row>
    <row r="429" spans="6:7">
      <c r="F429" t="s">
        <v>19</v>
      </c>
      <c r="G429">
        <v>235</v>
      </c>
    </row>
    <row r="430" spans="6:7">
      <c r="F430" t="s">
        <v>19</v>
      </c>
      <c r="G430">
        <v>148</v>
      </c>
    </row>
    <row r="431" spans="6:7">
      <c r="F431" t="s">
        <v>19</v>
      </c>
      <c r="G431">
        <v>198</v>
      </c>
    </row>
    <row r="432" spans="6:7">
      <c r="F432" t="s">
        <v>19</v>
      </c>
      <c r="G432">
        <v>150</v>
      </c>
    </row>
    <row r="433" spans="6:7">
      <c r="F433" t="s">
        <v>19</v>
      </c>
      <c r="G433">
        <v>216</v>
      </c>
    </row>
    <row r="434" spans="6:7">
      <c r="F434" t="s">
        <v>19</v>
      </c>
      <c r="G434">
        <v>5139</v>
      </c>
    </row>
    <row r="435" spans="6:7">
      <c r="F435" t="s">
        <v>19</v>
      </c>
      <c r="G435">
        <v>2353</v>
      </c>
    </row>
    <row r="436" spans="6:7">
      <c r="F436" t="s">
        <v>19</v>
      </c>
      <c r="G436">
        <v>78</v>
      </c>
    </row>
    <row r="437" spans="6:7">
      <c r="F437" t="s">
        <v>19</v>
      </c>
      <c r="G437">
        <v>174</v>
      </c>
    </row>
    <row r="438" spans="6:7">
      <c r="F438" t="s">
        <v>19</v>
      </c>
      <c r="G438">
        <v>164</v>
      </c>
    </row>
    <row r="439" spans="6:7">
      <c r="F439" t="s">
        <v>19</v>
      </c>
      <c r="G439">
        <v>161</v>
      </c>
    </row>
    <row r="440" spans="6:7">
      <c r="F440" t="s">
        <v>19</v>
      </c>
      <c r="G440">
        <v>138</v>
      </c>
    </row>
    <row r="441" spans="6:7">
      <c r="F441" t="s">
        <v>19</v>
      </c>
      <c r="G441">
        <v>3308</v>
      </c>
    </row>
    <row r="442" spans="6:7">
      <c r="F442" t="s">
        <v>19</v>
      </c>
      <c r="G442">
        <v>127</v>
      </c>
    </row>
    <row r="443" spans="6:7">
      <c r="F443" t="s">
        <v>19</v>
      </c>
      <c r="G443">
        <v>207</v>
      </c>
    </row>
    <row r="444" spans="6:7">
      <c r="F444" t="s">
        <v>19</v>
      </c>
      <c r="G444">
        <v>181</v>
      </c>
    </row>
    <row r="445" spans="6:7">
      <c r="F445" t="s">
        <v>19</v>
      </c>
      <c r="G445">
        <v>110</v>
      </c>
    </row>
    <row r="446" spans="6:7">
      <c r="F446" t="s">
        <v>19</v>
      </c>
      <c r="G446">
        <v>185</v>
      </c>
    </row>
    <row r="447" spans="6:7">
      <c r="F447" t="s">
        <v>19</v>
      </c>
      <c r="G447">
        <v>121</v>
      </c>
    </row>
    <row r="448" spans="6:7">
      <c r="F448" t="s">
        <v>19</v>
      </c>
      <c r="G448">
        <v>106</v>
      </c>
    </row>
    <row r="449" spans="6:7">
      <c r="F449" t="s">
        <v>19</v>
      </c>
      <c r="G449">
        <v>142</v>
      </c>
    </row>
    <row r="450" spans="6:7">
      <c r="F450" t="s">
        <v>19</v>
      </c>
      <c r="G450">
        <v>233</v>
      </c>
    </row>
    <row r="451" spans="6:7">
      <c r="F451" t="s">
        <v>19</v>
      </c>
      <c r="G451">
        <v>218</v>
      </c>
    </row>
    <row r="452" spans="6:7">
      <c r="F452" t="s">
        <v>19</v>
      </c>
      <c r="G452">
        <v>76</v>
      </c>
    </row>
    <row r="453" spans="6:7">
      <c r="F453" t="s">
        <v>19</v>
      </c>
      <c r="G453">
        <v>43</v>
      </c>
    </row>
    <row r="454" spans="6:7">
      <c r="F454" t="s">
        <v>19</v>
      </c>
      <c r="G454">
        <v>221</v>
      </c>
    </row>
    <row r="455" spans="6:7">
      <c r="F455" t="s">
        <v>19</v>
      </c>
      <c r="G455">
        <v>2805</v>
      </c>
    </row>
    <row r="456" spans="6:7">
      <c r="F456" t="s">
        <v>19</v>
      </c>
      <c r="G456">
        <v>68</v>
      </c>
    </row>
    <row r="457" spans="6:7">
      <c r="F457" t="s">
        <v>19</v>
      </c>
      <c r="G457">
        <v>183</v>
      </c>
    </row>
    <row r="458" spans="6:7">
      <c r="F458" t="s">
        <v>19</v>
      </c>
      <c r="G458">
        <v>133</v>
      </c>
    </row>
    <row r="459" spans="6:7">
      <c r="F459" t="s">
        <v>19</v>
      </c>
      <c r="G459">
        <v>2489</v>
      </c>
    </row>
    <row r="460" spans="6:7">
      <c r="F460" t="s">
        <v>19</v>
      </c>
      <c r="G460">
        <v>69</v>
      </c>
    </row>
    <row r="461" spans="6:7">
      <c r="F461" t="s">
        <v>19</v>
      </c>
      <c r="G461">
        <v>279</v>
      </c>
    </row>
    <row r="462" spans="6:7">
      <c r="F462" t="s">
        <v>19</v>
      </c>
      <c r="G462">
        <v>210</v>
      </c>
    </row>
    <row r="463" spans="6:7">
      <c r="F463" t="s">
        <v>19</v>
      </c>
      <c r="G463">
        <v>2100</v>
      </c>
    </row>
    <row r="464" spans="6:7">
      <c r="F464" t="s">
        <v>19</v>
      </c>
      <c r="G464">
        <v>252</v>
      </c>
    </row>
    <row r="465" spans="6:7">
      <c r="F465" t="s">
        <v>19</v>
      </c>
      <c r="G465">
        <v>1280</v>
      </c>
    </row>
    <row r="466" spans="6:7">
      <c r="F466" t="s">
        <v>19</v>
      </c>
      <c r="G466">
        <v>157</v>
      </c>
    </row>
    <row r="467" spans="6:7">
      <c r="F467" t="s">
        <v>19</v>
      </c>
      <c r="G467">
        <v>194</v>
      </c>
    </row>
    <row r="468" spans="6:7">
      <c r="F468" t="s">
        <v>19</v>
      </c>
      <c r="G468">
        <v>82</v>
      </c>
    </row>
    <row r="469" spans="6:7">
      <c r="F469" t="s">
        <v>19</v>
      </c>
      <c r="G469">
        <v>4233</v>
      </c>
    </row>
    <row r="470" spans="6:7">
      <c r="F470" t="s">
        <v>19</v>
      </c>
      <c r="G470">
        <v>1297</v>
      </c>
    </row>
    <row r="471" spans="6:7">
      <c r="F471" t="s">
        <v>19</v>
      </c>
      <c r="G471">
        <v>165</v>
      </c>
    </row>
    <row r="472" spans="6:7">
      <c r="F472" t="s">
        <v>19</v>
      </c>
      <c r="G472">
        <v>119</v>
      </c>
    </row>
    <row r="473" spans="6:7">
      <c r="F473" t="s">
        <v>19</v>
      </c>
      <c r="G473">
        <v>1797</v>
      </c>
    </row>
    <row r="474" spans="6:7">
      <c r="F474" t="s">
        <v>19</v>
      </c>
      <c r="G474">
        <v>261</v>
      </c>
    </row>
    <row r="475" spans="6:7">
      <c r="F475" t="s">
        <v>19</v>
      </c>
      <c r="G475">
        <v>157</v>
      </c>
    </row>
    <row r="476" spans="6:7">
      <c r="F476" t="s">
        <v>19</v>
      </c>
      <c r="G476">
        <v>3533</v>
      </c>
    </row>
    <row r="477" spans="6:7">
      <c r="F477" t="s">
        <v>19</v>
      </c>
      <c r="G477">
        <v>155</v>
      </c>
    </row>
    <row r="478" spans="6:7">
      <c r="F478" t="s">
        <v>19</v>
      </c>
      <c r="G478">
        <v>132</v>
      </c>
    </row>
    <row r="479" spans="6:7">
      <c r="F479" t="s">
        <v>19</v>
      </c>
      <c r="G479">
        <v>1354</v>
      </c>
    </row>
    <row r="480" spans="6:7">
      <c r="F480" t="s">
        <v>19</v>
      </c>
      <c r="G480">
        <v>48</v>
      </c>
    </row>
    <row r="481" spans="6:7">
      <c r="F481" t="s">
        <v>19</v>
      </c>
      <c r="G481">
        <v>110</v>
      </c>
    </row>
    <row r="482" spans="6:7">
      <c r="F482" t="s">
        <v>19</v>
      </c>
      <c r="G482">
        <v>172</v>
      </c>
    </row>
    <row r="483" spans="6:7">
      <c r="F483" t="s">
        <v>19</v>
      </c>
      <c r="G483">
        <v>307</v>
      </c>
    </row>
    <row r="484" spans="6:7">
      <c r="F484" t="s">
        <v>19</v>
      </c>
      <c r="G484">
        <v>160</v>
      </c>
    </row>
    <row r="485" spans="6:7">
      <c r="F485" t="s">
        <v>19</v>
      </c>
      <c r="G485">
        <v>1467</v>
      </c>
    </row>
    <row r="486" spans="6:7">
      <c r="F486" t="s">
        <v>19</v>
      </c>
      <c r="G486">
        <v>2662</v>
      </c>
    </row>
    <row r="487" spans="6:7">
      <c r="F487" t="s">
        <v>19</v>
      </c>
      <c r="G487">
        <v>452</v>
      </c>
    </row>
    <row r="488" spans="6:7">
      <c r="F488" t="s">
        <v>19</v>
      </c>
      <c r="G488">
        <v>158</v>
      </c>
    </row>
    <row r="489" spans="6:7">
      <c r="F489" t="s">
        <v>19</v>
      </c>
      <c r="G489">
        <v>225</v>
      </c>
    </row>
    <row r="490" spans="6:7">
      <c r="F490" t="s">
        <v>19</v>
      </c>
      <c r="G490">
        <v>65</v>
      </c>
    </row>
    <row r="491" spans="6:7">
      <c r="F491" t="s">
        <v>19</v>
      </c>
      <c r="G491">
        <v>163</v>
      </c>
    </row>
    <row r="492" spans="6:7">
      <c r="F492" t="s">
        <v>19</v>
      </c>
      <c r="G492">
        <v>85</v>
      </c>
    </row>
    <row r="493" spans="6:7">
      <c r="F493" t="s">
        <v>19</v>
      </c>
      <c r="G493">
        <v>217</v>
      </c>
    </row>
    <row r="494" spans="6:7">
      <c r="F494" t="s">
        <v>19</v>
      </c>
      <c r="G494">
        <v>150</v>
      </c>
    </row>
    <row r="495" spans="6:7">
      <c r="F495" t="s">
        <v>19</v>
      </c>
      <c r="G495">
        <v>3272</v>
      </c>
    </row>
    <row r="496" spans="6:7">
      <c r="F496" t="s">
        <v>19</v>
      </c>
      <c r="G496">
        <v>300</v>
      </c>
    </row>
    <row r="497" spans="6:7">
      <c r="F497" t="s">
        <v>19</v>
      </c>
      <c r="G497">
        <v>126</v>
      </c>
    </row>
    <row r="498" spans="6:7">
      <c r="F498" t="s">
        <v>19</v>
      </c>
      <c r="G498">
        <v>2320</v>
      </c>
    </row>
    <row r="499" spans="6:7">
      <c r="F499" t="s">
        <v>19</v>
      </c>
      <c r="G499">
        <v>81</v>
      </c>
    </row>
    <row r="500" spans="6:7">
      <c r="F500" t="s">
        <v>19</v>
      </c>
      <c r="G500">
        <v>1887</v>
      </c>
    </row>
    <row r="501" spans="6:7">
      <c r="F501" t="s">
        <v>19</v>
      </c>
      <c r="G501">
        <v>4358</v>
      </c>
    </row>
    <row r="502" spans="6:7">
      <c r="F502" t="s">
        <v>19</v>
      </c>
      <c r="G502">
        <v>53</v>
      </c>
    </row>
    <row r="503" spans="6:7">
      <c r="F503" t="s">
        <v>19</v>
      </c>
      <c r="G503">
        <v>2414</v>
      </c>
    </row>
    <row r="504" spans="6:7">
      <c r="F504" t="s">
        <v>19</v>
      </c>
      <c r="G504">
        <v>80</v>
      </c>
    </row>
    <row r="505" spans="6:7">
      <c r="F505" t="s">
        <v>19</v>
      </c>
      <c r="G505">
        <v>193</v>
      </c>
    </row>
    <row r="506" spans="6:7">
      <c r="F506" t="s">
        <v>19</v>
      </c>
      <c r="G506">
        <v>52</v>
      </c>
    </row>
    <row r="507" spans="6:7">
      <c r="F507" t="s">
        <v>19</v>
      </c>
      <c r="G507">
        <v>290</v>
      </c>
    </row>
    <row r="508" spans="6:7">
      <c r="F508" t="s">
        <v>19</v>
      </c>
      <c r="G508">
        <v>122</v>
      </c>
    </row>
    <row r="509" spans="6:7">
      <c r="F509" t="s">
        <v>19</v>
      </c>
      <c r="G509">
        <v>1470</v>
      </c>
    </row>
    <row r="510" spans="6:7">
      <c r="F510" t="s">
        <v>19</v>
      </c>
      <c r="G510">
        <v>165</v>
      </c>
    </row>
    <row r="511" spans="6:7">
      <c r="F511" t="s">
        <v>19</v>
      </c>
      <c r="G511">
        <v>182</v>
      </c>
    </row>
    <row r="512" spans="6:7">
      <c r="F512" t="s">
        <v>19</v>
      </c>
      <c r="G512">
        <v>199</v>
      </c>
    </row>
    <row r="513" spans="6:7">
      <c r="F513" t="s">
        <v>19</v>
      </c>
      <c r="G513">
        <v>56</v>
      </c>
    </row>
    <row r="514" spans="6:7">
      <c r="F514" t="s">
        <v>19</v>
      </c>
      <c r="G514">
        <v>1460</v>
      </c>
    </row>
    <row r="515" spans="6:7">
      <c r="F515" t="s">
        <v>19</v>
      </c>
      <c r="G515">
        <v>123</v>
      </c>
    </row>
    <row r="516" spans="6:7">
      <c r="F516" t="s">
        <v>19</v>
      </c>
      <c r="G516">
        <v>159</v>
      </c>
    </row>
    <row r="517" spans="6:7">
      <c r="F517" t="s">
        <v>19</v>
      </c>
      <c r="G517">
        <v>110</v>
      </c>
    </row>
    <row r="518" spans="6:7">
      <c r="F518" t="s">
        <v>19</v>
      </c>
      <c r="G518">
        <v>236</v>
      </c>
    </row>
    <row r="519" spans="6:7">
      <c r="F519" t="s">
        <v>19</v>
      </c>
      <c r="G519">
        <v>191</v>
      </c>
    </row>
    <row r="520" spans="6:7">
      <c r="F520" t="s">
        <v>19</v>
      </c>
      <c r="G520">
        <v>3934</v>
      </c>
    </row>
    <row r="521" spans="6:7">
      <c r="F521" t="s">
        <v>19</v>
      </c>
      <c r="G521">
        <v>80</v>
      </c>
    </row>
    <row r="522" spans="6:7">
      <c r="F522" t="s">
        <v>19</v>
      </c>
      <c r="G522">
        <v>462</v>
      </c>
    </row>
    <row r="523" spans="6:7">
      <c r="F523" t="s">
        <v>19</v>
      </c>
      <c r="G523">
        <v>179</v>
      </c>
    </row>
    <row r="524" spans="6:7">
      <c r="F524" t="s">
        <v>19</v>
      </c>
      <c r="G524">
        <v>1866</v>
      </c>
    </row>
    <row r="525" spans="6:7">
      <c r="F525" t="s">
        <v>19</v>
      </c>
      <c r="G525">
        <v>156</v>
      </c>
    </row>
    <row r="526" spans="6:7">
      <c r="F526" t="s">
        <v>19</v>
      </c>
      <c r="G526">
        <v>255</v>
      </c>
    </row>
    <row r="527" spans="6:7">
      <c r="F527" t="s">
        <v>19</v>
      </c>
      <c r="G527">
        <v>2261</v>
      </c>
    </row>
    <row r="528" spans="6:7">
      <c r="F528" t="s">
        <v>19</v>
      </c>
      <c r="G528">
        <v>40</v>
      </c>
    </row>
    <row r="529" spans="6:7">
      <c r="F529" t="s">
        <v>19</v>
      </c>
      <c r="G529">
        <v>2289</v>
      </c>
    </row>
    <row r="530" spans="6:7">
      <c r="F530" t="s">
        <v>19</v>
      </c>
      <c r="G530">
        <v>65</v>
      </c>
    </row>
    <row r="531" spans="6:7">
      <c r="F531" t="s">
        <v>19</v>
      </c>
      <c r="G531">
        <v>3777</v>
      </c>
    </row>
    <row r="532" spans="6:7">
      <c r="F532" t="s">
        <v>19</v>
      </c>
      <c r="G532">
        <v>184</v>
      </c>
    </row>
    <row r="533" spans="6:7">
      <c r="F533" t="s">
        <v>19</v>
      </c>
      <c r="G533">
        <v>85</v>
      </c>
    </row>
    <row r="534" spans="6:7">
      <c r="F534" t="s">
        <v>19</v>
      </c>
      <c r="G534">
        <v>144</v>
      </c>
    </row>
    <row r="535" spans="6:7">
      <c r="F535" t="s">
        <v>19</v>
      </c>
      <c r="G535">
        <v>1902</v>
      </c>
    </row>
    <row r="536" spans="6:7">
      <c r="F536" t="s">
        <v>19</v>
      </c>
      <c r="G536">
        <v>105</v>
      </c>
    </row>
    <row r="537" spans="6:7">
      <c r="F537" t="s">
        <v>19</v>
      </c>
      <c r="G537">
        <v>132</v>
      </c>
    </row>
    <row r="538" spans="6:7">
      <c r="F538" t="s">
        <v>19</v>
      </c>
      <c r="G538">
        <v>96</v>
      </c>
    </row>
    <row r="539" spans="6:7">
      <c r="F539" t="s">
        <v>19</v>
      </c>
      <c r="G539">
        <v>114</v>
      </c>
    </row>
    <row r="540" spans="6:7">
      <c r="F540" t="s">
        <v>19</v>
      </c>
      <c r="G540">
        <v>203</v>
      </c>
    </row>
    <row r="541" spans="6:7">
      <c r="F541" t="s">
        <v>19</v>
      </c>
      <c r="G541">
        <v>1559</v>
      </c>
    </row>
    <row r="542" spans="6:7">
      <c r="F542" t="s">
        <v>19</v>
      </c>
      <c r="G542">
        <v>1548</v>
      </c>
    </row>
    <row r="543" spans="6:7">
      <c r="F543" t="s">
        <v>19</v>
      </c>
      <c r="G543">
        <v>80</v>
      </c>
    </row>
    <row r="544" spans="6:7">
      <c r="F544" t="s">
        <v>19</v>
      </c>
      <c r="G544">
        <v>131</v>
      </c>
    </row>
    <row r="545" spans="6:7">
      <c r="F545" t="s">
        <v>19</v>
      </c>
      <c r="G545">
        <v>112</v>
      </c>
    </row>
    <row r="546" spans="6:7">
      <c r="F546" t="s">
        <v>19</v>
      </c>
      <c r="G546">
        <v>155</v>
      </c>
    </row>
    <row r="547" spans="6:7">
      <c r="F547" t="s">
        <v>19</v>
      </c>
      <c r="G547">
        <v>266</v>
      </c>
    </row>
    <row r="548" spans="6:7">
      <c r="F548" t="s">
        <v>19</v>
      </c>
      <c r="G548">
        <v>155</v>
      </c>
    </row>
    <row r="549" spans="6:7">
      <c r="F549" t="s">
        <v>19</v>
      </c>
      <c r="G549">
        <v>207</v>
      </c>
    </row>
    <row r="550" spans="6:7">
      <c r="F550" t="s">
        <v>19</v>
      </c>
      <c r="G550">
        <v>245</v>
      </c>
    </row>
    <row r="551" spans="6:7">
      <c r="F551" t="s">
        <v>19</v>
      </c>
      <c r="G551">
        <v>1573</v>
      </c>
    </row>
    <row r="552" spans="6:7">
      <c r="F552" t="s">
        <v>19</v>
      </c>
      <c r="G552">
        <v>114</v>
      </c>
    </row>
    <row r="553" spans="6:7">
      <c r="F553" t="s">
        <v>19</v>
      </c>
      <c r="G553">
        <v>93</v>
      </c>
    </row>
    <row r="554" spans="6:7">
      <c r="F554" t="s">
        <v>19</v>
      </c>
      <c r="G554">
        <v>1681</v>
      </c>
    </row>
    <row r="555" spans="6:7">
      <c r="F555" t="s">
        <v>19</v>
      </c>
      <c r="G555">
        <v>32</v>
      </c>
    </row>
    <row r="556" spans="6:7">
      <c r="F556" t="s">
        <v>19</v>
      </c>
      <c r="G556">
        <v>135</v>
      </c>
    </row>
    <row r="557" spans="6:7">
      <c r="F557" t="s">
        <v>19</v>
      </c>
      <c r="G557">
        <v>140</v>
      </c>
    </row>
    <row r="558" spans="6:7">
      <c r="F558" t="s">
        <v>19</v>
      </c>
      <c r="G558">
        <v>92</v>
      </c>
    </row>
    <row r="559" spans="6:7">
      <c r="F559" t="s">
        <v>19</v>
      </c>
      <c r="G559">
        <v>1015</v>
      </c>
    </row>
    <row r="560" spans="6:7">
      <c r="F560" t="s">
        <v>19</v>
      </c>
      <c r="G560">
        <v>323</v>
      </c>
    </row>
    <row r="561" spans="6:7">
      <c r="F561" t="s">
        <v>19</v>
      </c>
      <c r="G561">
        <v>2326</v>
      </c>
    </row>
    <row r="562" spans="6:7">
      <c r="F562" t="s">
        <v>19</v>
      </c>
      <c r="G562">
        <v>381</v>
      </c>
    </row>
    <row r="563" spans="6:7">
      <c r="F563" t="s">
        <v>19</v>
      </c>
      <c r="G563">
        <v>480</v>
      </c>
    </row>
    <row r="564" spans="6:7">
      <c r="F564" t="s">
        <v>19</v>
      </c>
      <c r="G564">
        <v>226</v>
      </c>
    </row>
    <row r="565" spans="6:7">
      <c r="F565" t="s">
        <v>19</v>
      </c>
      <c r="G565">
        <v>241</v>
      </c>
    </row>
    <row r="566" spans="6:7">
      <c r="F566" t="s">
        <v>19</v>
      </c>
      <c r="G566">
        <v>132</v>
      </c>
    </row>
    <row r="567" spans="6:7">
      <c r="F567" t="s">
        <v>19</v>
      </c>
      <c r="G567">
        <v>2043</v>
      </c>
    </row>
  </sheetData>
  <conditionalFormatting sqref="F2:F567 A2:A366">
    <cfRule type="containsText" dxfId="4" priority="1" operator="containsText" text="cance">
      <formula>NOT(ISERROR(SEARCH("cance",A2)))</formula>
    </cfRule>
    <cfRule type="containsText" dxfId="3" priority="2" operator="containsText" text="cancelled">
      <formula>NOT(ISERROR(SEARCH("cancelled",A2)))</formula>
    </cfRule>
    <cfRule type="cellIs" dxfId="2" priority="3" operator="equal">
      <formula>"failed"</formula>
    </cfRule>
    <cfRule type="containsText" dxfId="1" priority="4" operator="containsText" text="live">
      <formula>NOT(ISERROR(SEARCH("live",A2)))</formula>
    </cfRule>
    <cfRule type="containsText" dxfId="0" priority="5" operator="containsText" text="success">
      <formula>NOT(ISERROR(SEARCH("success",A2)))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Lenovo</cp:lastModifiedBy>
  <dcterms:created xsi:type="dcterms:W3CDTF">2021-09-29T18:52:28Z</dcterms:created>
  <dcterms:modified xsi:type="dcterms:W3CDTF">2023-08-25T02:39:18Z</dcterms:modified>
</cp:coreProperties>
</file>