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aki/Downloads/"/>
    </mc:Choice>
  </mc:AlternateContent>
  <xr:revisionPtr revIDLastSave="0" documentId="13_ncr:1_{2F353613-9930-BB40-AC33-25F937676573}" xr6:coauthVersionLast="46" xr6:coauthVersionMax="46" xr10:uidLastSave="{00000000-0000-0000-0000-000000000000}"/>
  <bookViews>
    <workbookView xWindow="40" yWindow="500" windowWidth="35180" windowHeight="17440" activeTab="7" xr2:uid="{4EDB7CFB-6292-1C44-9892-BBA26B7B670F}"/>
  </bookViews>
  <sheets>
    <sheet name="TODO" sheetId="2" r:id="rId1"/>
    <sheet name="リスク登録簿" sheetId="3" r:id="rId2"/>
    <sheet name="定義" sheetId="1" r:id="rId3"/>
    <sheet name="対応" sheetId="4" r:id="rId4"/>
    <sheet name="デシジョン・ツリー" sheetId="5" r:id="rId5"/>
    <sheet name="Sheet1" sheetId="6" r:id="rId6"/>
    <sheet name="Sheet2" sheetId="7" r:id="rId7"/>
    <sheet name="Sheet3" sheetId="8" r:id="rId8"/>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8" i="8" l="1"/>
  <c r="C17" i="8"/>
  <c r="C16" i="8"/>
  <c r="C15" i="8"/>
  <c r="C14" i="8"/>
  <c r="D13" i="8"/>
  <c r="D12" i="8"/>
  <c r="C8" i="8"/>
  <c r="C7" i="8"/>
  <c r="B7" i="8"/>
  <c r="I13" i="8"/>
  <c r="I12" i="8"/>
  <c r="I11" i="8"/>
  <c r="I10" i="8"/>
  <c r="I9" i="8"/>
  <c r="I7" i="8"/>
  <c r="I8" i="8"/>
  <c r="I6" i="8"/>
  <c r="I5" i="8"/>
  <c r="I4" i="8"/>
  <c r="D4" i="7"/>
  <c r="D5" i="7"/>
  <c r="D6" i="7"/>
  <c r="D7" i="7"/>
  <c r="D8" i="7"/>
  <c r="D3" i="7"/>
  <c r="E4" i="6"/>
  <c r="E5" i="6"/>
  <c r="E6" i="6"/>
  <c r="E3" i="6"/>
  <c r="F4" i="6"/>
  <c r="F5" i="6"/>
  <c r="F6" i="6"/>
  <c r="F3" i="6"/>
  <c r="C19" i="8" l="1"/>
  <c r="D19" i="8"/>
  <c r="E19" i="8" s="1"/>
  <c r="B9" i="8"/>
  <c r="C9" i="8" s="1"/>
  <c r="E12" i="8"/>
  <c r="E15" i="8"/>
  <c r="D8" i="8"/>
  <c r="E17" i="8"/>
  <c r="E16" i="8"/>
  <c r="E14" i="8"/>
  <c r="E13" i="8"/>
  <c r="E18" i="8"/>
  <c r="E7" i="5"/>
  <c r="E6" i="5"/>
  <c r="H5" i="5" s="1"/>
  <c r="E5" i="5"/>
  <c r="E4" i="5"/>
  <c r="D9" i="8" l="1"/>
  <c r="C21" i="8"/>
  <c r="H4" i="5"/>
  <c r="D21" i="8" l="1"/>
  <c r="E21"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中西 亮詞</author>
  </authors>
  <commentList>
    <comment ref="C2" authorId="0" shapeId="0" xr:uid="{D784989D-C540-5647-8E01-4E534DAFD742}">
      <text>
        <r>
          <rPr>
            <b/>
            <sz val="10"/>
            <color rgb="FF000000"/>
            <rFont val="游ゴシック"/>
            <family val="3"/>
            <charset val="128"/>
            <scheme val="minor"/>
          </rPr>
          <t>記載項目</t>
        </r>
        <r>
          <rPr>
            <b/>
            <sz val="10"/>
            <color rgb="FF000000"/>
            <rFont val="游ゴシック"/>
            <family val="3"/>
            <charset val="128"/>
            <scheme val="minor"/>
          </rPr>
          <t xml:space="preserve">
</t>
        </r>
        <r>
          <rPr>
            <sz val="10"/>
            <color rgb="FF000000"/>
            <rFont val="Yu Gothic UI"/>
          </rPr>
          <t>1. Asana</t>
        </r>
        <r>
          <rPr>
            <sz val="10"/>
            <color rgb="FF000000"/>
            <rFont val="Yu Gothic UI"/>
          </rPr>
          <t>のタイトル</t>
        </r>
        <r>
          <rPr>
            <sz val="10"/>
            <color rgb="FF000000"/>
            <rFont val="Yu Gothic UI"/>
          </rPr>
          <t xml:space="preserve">
</t>
        </r>
        <r>
          <rPr>
            <sz val="10"/>
            <color rgb="FF000000"/>
            <rFont val="Yu Gothic UI"/>
          </rPr>
          <t>2. Asana</t>
        </r>
        <r>
          <rPr>
            <sz val="10"/>
            <color rgb="FF000000"/>
            <rFont val="Yu Gothic UI"/>
          </rPr>
          <t>のリンク</t>
        </r>
      </text>
    </comment>
    <comment ref="D3" authorId="0" shapeId="0" xr:uid="{5FDDFAC8-9BEA-294F-8598-DB63092EEEF0}">
      <text>
        <r>
          <rPr>
            <sz val="10"/>
            <color rgb="FF000000"/>
            <rFont val="Yu Gothic UI"/>
          </rPr>
          <t>\30</t>
        </r>
        <r>
          <rPr>
            <sz val="10"/>
            <color rgb="FF000000"/>
            <rFont val="Yu Gothic UI"/>
          </rPr>
          <t>万</t>
        </r>
        <r>
          <rPr>
            <sz val="10"/>
            <color rgb="FF000000"/>
            <rFont val="Yu Gothic UI"/>
          </rPr>
          <t>〜</t>
        </r>
        <r>
          <rPr>
            <sz val="10"/>
            <color rgb="FF000000"/>
            <rFont val="Yu Gothic UI"/>
          </rPr>
          <t>\90</t>
        </r>
        <r>
          <rPr>
            <sz val="10"/>
            <color rgb="FF000000"/>
            <rFont val="Yu Gothic UI"/>
          </rPr>
          <t>万に相当する作業ができなくなる。</t>
        </r>
      </text>
    </comment>
    <comment ref="E3" authorId="0" shapeId="0" xr:uid="{8A4A095F-996C-5545-8491-B4E448DB5B12}">
      <text>
        <r>
          <rPr>
            <sz val="10"/>
            <color rgb="FF000000"/>
            <rFont val="Yu Gothic UI"/>
          </rPr>
          <t>発生確率は</t>
        </r>
        <r>
          <rPr>
            <sz val="10"/>
            <color rgb="FF000000"/>
            <rFont val="Yu Gothic UI"/>
          </rPr>
          <t>『</t>
        </r>
        <r>
          <rPr>
            <sz val="10"/>
            <color rgb="FF000000"/>
            <rFont val="Yu Gothic UI"/>
          </rPr>
          <t>極めて低い</t>
        </r>
        <r>
          <rPr>
            <sz val="10"/>
            <color rgb="FF000000"/>
            <rFont val="Yu Gothic UI"/>
          </rPr>
          <t>』</t>
        </r>
        <r>
          <rPr>
            <sz val="10"/>
            <color rgb="FF000000"/>
            <rFont val="Yu Gothic UI"/>
          </rPr>
          <t>に該当する</t>
        </r>
      </text>
    </comment>
  </commentList>
</comments>
</file>

<file path=xl/sharedStrings.xml><?xml version="1.0" encoding="utf-8"?>
<sst xmlns="http://schemas.openxmlformats.org/spreadsheetml/2006/main" count="208" uniqueCount="154">
  <si>
    <t>スケール</t>
    <phoneticPr fontId="2"/>
  </si>
  <si>
    <t>+ / - プロジェクトの目標に与える影響</t>
    <phoneticPr fontId="2"/>
  </si>
  <si>
    <t>時間</t>
    <rPh sb="0" eb="2">
      <t>ジカn</t>
    </rPh>
    <phoneticPr fontId="2"/>
  </si>
  <si>
    <t>コスト</t>
    <phoneticPr fontId="2"/>
  </si>
  <si>
    <t>品質</t>
    <rPh sb="0" eb="2">
      <t>ヒンシテゥ</t>
    </rPh>
    <phoneticPr fontId="2"/>
  </si>
  <si>
    <t>極めて高い</t>
    <rPh sb="0" eb="1">
      <t>キワメ</t>
    </rPh>
    <phoneticPr fontId="2"/>
  </si>
  <si>
    <t>高</t>
    <rPh sb="0" eb="1">
      <t>タカイ</t>
    </rPh>
    <phoneticPr fontId="2"/>
  </si>
  <si>
    <t>中</t>
    <rPh sb="0" eb="1">
      <t>チュウ</t>
    </rPh>
    <phoneticPr fontId="2"/>
  </si>
  <si>
    <t>低</t>
    <rPh sb="0" eb="1">
      <t>ヒクイ</t>
    </rPh>
    <phoneticPr fontId="2"/>
  </si>
  <si>
    <t>極めて低い</t>
    <rPh sb="0" eb="1">
      <t>キワメ</t>
    </rPh>
    <phoneticPr fontId="2"/>
  </si>
  <si>
    <t>ゼロ</t>
    <phoneticPr fontId="2"/>
  </si>
  <si>
    <t>&gt; 70%</t>
    <phoneticPr fontId="2"/>
  </si>
  <si>
    <t>51 - 70%</t>
    <phoneticPr fontId="2"/>
  </si>
  <si>
    <t>31 - 50%</t>
    <phoneticPr fontId="2"/>
  </si>
  <si>
    <t>11 - 30%</t>
    <phoneticPr fontId="2"/>
  </si>
  <si>
    <t>1 - 10%</t>
    <phoneticPr fontId="2"/>
  </si>
  <si>
    <t>&lt;1 %</t>
    <phoneticPr fontId="2"/>
  </si>
  <si>
    <t>&gt;</t>
    <phoneticPr fontId="2"/>
  </si>
  <si>
    <t>~</t>
    <phoneticPr fontId="2"/>
  </si>
  <si>
    <t>&lt;</t>
    <phoneticPr fontId="2"/>
  </si>
  <si>
    <t>変更なし</t>
    <rPh sb="0" eb="2">
      <t>ヘンコウ</t>
    </rPh>
    <phoneticPr fontId="2"/>
  </si>
  <si>
    <t>w</t>
    <phoneticPr fontId="2"/>
  </si>
  <si>
    <t>m</t>
    <phoneticPr fontId="2"/>
  </si>
  <si>
    <t>全体的な機能に極めて著しい影響あり</t>
    <rPh sb="7" eb="8">
      <t>ゼンタイ</t>
    </rPh>
    <phoneticPr fontId="2"/>
  </si>
  <si>
    <t>全体的な機能に著しい影響あり</t>
    <rPh sb="0" eb="1">
      <t>ゼンタイ</t>
    </rPh>
    <rPh sb="4" eb="5">
      <t>ゼンタイ</t>
    </rPh>
    <phoneticPr fontId="2"/>
  </si>
  <si>
    <t>主要機能にある程度の影響あり</t>
    <phoneticPr fontId="2"/>
  </si>
  <si>
    <t>全体的な機能に些細な影響あり</t>
    <rPh sb="0" eb="1">
      <t>ゼンタイ</t>
    </rPh>
    <rPh sb="4" eb="5">
      <t>ゼンタイ</t>
    </rPh>
    <phoneticPr fontId="2"/>
  </si>
  <si>
    <t>二次機能に些細な影響あり</t>
    <rPh sb="0" eb="2">
      <t>ニジ</t>
    </rPh>
    <rPh sb="2" eb="4">
      <t>ニジキノ</t>
    </rPh>
    <phoneticPr fontId="2"/>
  </si>
  <si>
    <t>機能に影響なし</t>
    <rPh sb="0" eb="2">
      <t>キノウニエイク</t>
    </rPh>
    <phoneticPr fontId="2"/>
  </si>
  <si>
    <t>リスクの発生確立・影響度の定義</t>
    <rPh sb="9" eb="12">
      <t>エイキョウ</t>
    </rPh>
    <rPh sb="13" eb="15">
      <t>テイギ</t>
    </rPh>
    <phoneticPr fontId="2"/>
  </si>
  <si>
    <t xml:space="preserve"> 影響度</t>
    <rPh sb="1" eb="4">
      <t>エイキョウ</t>
    </rPh>
    <phoneticPr fontId="2"/>
  </si>
  <si>
    <t>PIマトリックス</t>
    <phoneticPr fontId="2"/>
  </si>
  <si>
    <t>リスク・ランク</t>
    <phoneticPr fontId="2"/>
  </si>
  <si>
    <t>スコア値</t>
    <phoneticPr fontId="2"/>
  </si>
  <si>
    <t>リスク・スコア</t>
    <phoneticPr fontId="2"/>
  </si>
  <si>
    <t>A</t>
    <phoneticPr fontId="2"/>
  </si>
  <si>
    <t>B</t>
    <phoneticPr fontId="2"/>
  </si>
  <si>
    <t>C</t>
    <phoneticPr fontId="2"/>
  </si>
  <si>
    <t>S</t>
    <phoneticPr fontId="2"/>
  </si>
  <si>
    <t>D</t>
    <phoneticPr fontId="2"/>
  </si>
  <si>
    <t>E</t>
    <phoneticPr fontId="2"/>
  </si>
  <si>
    <t>No</t>
    <phoneticPr fontId="2"/>
  </si>
  <si>
    <t>リスク内容</t>
    <phoneticPr fontId="2"/>
  </si>
  <si>
    <t>影響度</t>
    <rPh sb="0" eb="3">
      <t>エイキョウ</t>
    </rPh>
    <phoneticPr fontId="2"/>
  </si>
  <si>
    <t>ランク</t>
    <phoneticPr fontId="2"/>
  </si>
  <si>
    <t>分類</t>
    <rPh sb="0" eb="2">
      <t>ブンルイ</t>
    </rPh>
    <phoneticPr fontId="2"/>
  </si>
  <si>
    <t>対策</t>
    <rPh sb="0" eb="2">
      <t>タイサク</t>
    </rPh>
    <phoneticPr fontId="2"/>
  </si>
  <si>
    <t>担当</t>
    <rPh sb="0" eb="2">
      <t>タントウ</t>
    </rPh>
    <phoneticPr fontId="2"/>
  </si>
  <si>
    <t>アクション期限</t>
    <phoneticPr fontId="2"/>
  </si>
  <si>
    <t>完了日</t>
    <rPh sb="0" eb="2">
      <t>カンリョウ</t>
    </rPh>
    <rPh sb="2" eb="3">
      <t xml:space="preserve">ビ </t>
    </rPh>
    <phoneticPr fontId="2"/>
  </si>
  <si>
    <t>完了結果</t>
    <rPh sb="0" eb="4">
      <t>カンリョウケク</t>
    </rPh>
    <phoneticPr fontId="2"/>
  </si>
  <si>
    <t>(例)通勤中に車に轢かれ2ヶ月の入院</t>
    <rPh sb="1" eb="2">
      <t>レイ</t>
    </rPh>
    <rPh sb="3" eb="6">
      <t>ツウ</t>
    </rPh>
    <rPh sb="7" eb="8">
      <t>クルマ</t>
    </rPh>
    <rPh sb="9" eb="10">
      <t>ヒカレ</t>
    </rPh>
    <rPh sb="16" eb="18">
      <t>ニュウイn</t>
    </rPh>
    <phoneticPr fontId="2"/>
  </si>
  <si>
    <t>発生確率</t>
    <rPh sb="0" eb="2">
      <t>ハッセイ</t>
    </rPh>
    <rPh sb="2" eb="4">
      <t>カクリテゥ</t>
    </rPh>
    <phoneticPr fontId="2"/>
  </si>
  <si>
    <t>査定した発生確率と影響度に基づいて、優先順位づけを行う。</t>
    <rPh sb="6" eb="8">
      <t>カクリテゥ</t>
    </rPh>
    <rPh sb="9" eb="12">
      <t>サテイシテ</t>
    </rPh>
    <phoneticPr fontId="2"/>
  </si>
  <si>
    <t>開発</t>
    <rPh sb="0" eb="2">
      <t>カイハテゥ</t>
    </rPh>
    <phoneticPr fontId="2"/>
  </si>
  <si>
    <t>転嫁</t>
    <rPh sb="0" eb="2">
      <t>テンカ</t>
    </rPh>
    <phoneticPr fontId="2"/>
  </si>
  <si>
    <t>スコア</t>
    <phoneticPr fontId="2"/>
  </si>
  <si>
    <t>具体的な対応策</t>
    <rPh sb="0" eb="3">
      <t>グタイ</t>
    </rPh>
    <phoneticPr fontId="2"/>
  </si>
  <si>
    <t>二次リスク</t>
    <rPh sb="0" eb="2">
      <t>ニジリス</t>
    </rPh>
    <phoneticPr fontId="2"/>
  </si>
  <si>
    <t># TODO</t>
    <phoneticPr fontId="2"/>
  </si>
  <si>
    <t>リスクの特定</t>
    <phoneticPr fontId="2"/>
  </si>
  <si>
    <t>リスクの定性的分析</t>
    <rPh sb="0" eb="2">
      <t>リスクノテイセイ</t>
    </rPh>
    <phoneticPr fontId="2"/>
  </si>
  <si>
    <t>リスクの定量的分析</t>
    <rPh sb="4" eb="5">
      <t>テイリョウ</t>
    </rPh>
    <phoneticPr fontId="2"/>
  </si>
  <si>
    <t>リスク対応の計画</t>
    <phoneticPr fontId="2"/>
  </si>
  <si>
    <t>リスク対応策の実行</t>
    <rPh sb="0" eb="1">
      <t>リスクタイオウサクン</t>
    </rPh>
    <phoneticPr fontId="2"/>
  </si>
  <si>
    <t>リスクの監視</t>
    <rPh sb="4" eb="6">
      <t>カンセィ</t>
    </rPh>
    <phoneticPr fontId="2"/>
  </si>
  <si>
    <t>リスク・マネジメントの計画が完了していること</t>
    <rPh sb="14" eb="16">
      <t>カンリョウ</t>
    </rPh>
    <phoneticPr fontId="2"/>
  </si>
  <si>
    <t># 前提条件</t>
    <rPh sb="2" eb="6">
      <t>ゼンテイ</t>
    </rPh>
    <phoneticPr fontId="2"/>
  </si>
  <si>
    <t>リスク登録簿の『リスクの内容』を記載する</t>
    <rPh sb="16" eb="18">
      <t>キサイ</t>
    </rPh>
    <phoneticPr fontId="2"/>
  </si>
  <si>
    <t>リスク登録簿の『ランク』を記載する</t>
    <rPh sb="0" eb="3">
      <t>リスクトウ</t>
    </rPh>
    <rPh sb="13" eb="15">
      <t>キサイ</t>
    </rPh>
    <phoneticPr fontId="2"/>
  </si>
  <si>
    <t>リスク報告書の更新</t>
    <phoneticPr fontId="2"/>
  </si>
  <si>
    <t>信号を守る</t>
    <rPh sb="0" eb="2">
      <t>シンゴ</t>
    </rPh>
    <phoneticPr fontId="2"/>
  </si>
  <si>
    <t>リスク登録簿の『対応』を記載する</t>
    <rPh sb="8" eb="10">
      <t>タイオウ</t>
    </rPh>
    <rPh sb="12" eb="14">
      <t>キサイ</t>
    </rPh>
    <phoneticPr fontId="2"/>
  </si>
  <si>
    <t>リスク登録簿の『アクション期日』に合わせて実行</t>
    <rPh sb="17" eb="18">
      <t>アワセ</t>
    </rPh>
    <rPh sb="21" eb="23">
      <t>ジッコウ</t>
    </rPh>
    <phoneticPr fontId="2"/>
  </si>
  <si>
    <t>リスク登録簿の『完了結果』に結果を記載する</t>
    <rPh sb="8" eb="12">
      <t>カンリョウ</t>
    </rPh>
    <rPh sb="14" eb="16">
      <t>ケッカ</t>
    </rPh>
    <phoneticPr fontId="2"/>
  </si>
  <si>
    <t>脅威への戦略</t>
  </si>
  <si>
    <t>エスカレーション(Escalete)</t>
  </si>
  <si>
    <t>回避(Avoid)</t>
  </si>
  <si>
    <t>転嫁(Transfer)</t>
  </si>
  <si>
    <t>軽減(Migrate)</t>
  </si>
  <si>
    <t>活用(Exploit)</t>
  </si>
  <si>
    <t>共有(Share)</t>
  </si>
  <si>
    <t>受容(Accept)</t>
  </si>
  <si>
    <t>強化(Enhance)</t>
    <rPh sb="0" eb="2">
      <t>キョウ</t>
    </rPh>
    <phoneticPr fontId="2"/>
  </si>
  <si>
    <t>脅威を完全に除去して発生確率をゼロにする</t>
  </si>
  <si>
    <t>脅威のオーナーシップを第三者へ転嫁する</t>
    <phoneticPr fontId="2"/>
  </si>
  <si>
    <t>いかなる積極的な行動もとらない</t>
    <phoneticPr fontId="2"/>
  </si>
  <si>
    <t>発生確率や影響度を、受容可能な限界値まで軽減する</t>
    <phoneticPr fontId="2"/>
  </si>
  <si>
    <t>スコープ外の事項をエスカレーションする</t>
    <phoneticPr fontId="2"/>
  </si>
  <si>
    <t>好機の発生確立を100%に高めるための行動を取る</t>
    <rPh sb="0" eb="2">
      <t xml:space="preserve">コウキ </t>
    </rPh>
    <rPh sb="3" eb="7">
      <t>ハッセイ</t>
    </rPh>
    <rPh sb="19" eb="21">
      <t>コウドウ</t>
    </rPh>
    <phoneticPr fontId="2"/>
  </si>
  <si>
    <t>ベネフィットを共有する代償に関係者を増加する</t>
    <rPh sb="7" eb="9">
      <t>キョウユウ</t>
    </rPh>
    <rPh sb="11" eb="13">
      <t>ダイショウ</t>
    </rPh>
    <rPh sb="14" eb="17">
      <t>カンケイ</t>
    </rPh>
    <phoneticPr fontId="2"/>
  </si>
  <si>
    <t>好機の発生確率や影響度、またはその両者を増大させる</t>
    <phoneticPr fontId="2"/>
  </si>
  <si>
    <t>受容(Accept)</t>
    <rPh sb="0" eb="2">
      <t>ジュヨウ</t>
    </rPh>
    <phoneticPr fontId="2"/>
  </si>
  <si>
    <t>好機の存在を認めつつも、いかなる積極的行動もとらない</t>
    <phoneticPr fontId="2"/>
  </si>
  <si>
    <t>好機への戦略</t>
    <rPh sb="0" eb="2">
      <t>コウキ</t>
    </rPh>
    <phoneticPr fontId="2"/>
  </si>
  <si>
    <t>転嫁と共有(Transfer/Share)</t>
    <rPh sb="0" eb="2">
      <t>テンカ</t>
    </rPh>
    <rPh sb="3" eb="5">
      <t>キョウユウ</t>
    </rPh>
    <phoneticPr fontId="2"/>
  </si>
  <si>
    <t>軽減と強化(Migrate/Enhance)</t>
    <rPh sb="0" eb="2">
      <t>ケイゲn</t>
    </rPh>
    <phoneticPr fontId="2"/>
  </si>
  <si>
    <t>全体リスクのレベルが著しくマイナスで、合意済のリスクの閾値を超えている場合に適用する</t>
    <rPh sb="0" eb="2">
      <t>ゼンタイ</t>
    </rPh>
    <rPh sb="27" eb="29">
      <t>ゴウイ</t>
    </rPh>
    <rPh sb="38" eb="40">
      <t>テキヨウ</t>
    </rPh>
    <phoneticPr fontId="2"/>
  </si>
  <si>
    <t>全体リスクのレベルが著しくプラスで、合意済のリスクの閾値を超えている場合に適用する</t>
    <rPh sb="0" eb="2">
      <t>ゼンタイ</t>
    </rPh>
    <rPh sb="26" eb="28">
      <t>ゴウイ</t>
    </rPh>
    <rPh sb="37" eb="39">
      <t>テキヨウ</t>
    </rPh>
    <phoneticPr fontId="2"/>
  </si>
  <si>
    <t>全体リスクのレベルが高く、それに組織が効果的に対処できない場合、第三者が組織に代わって関与する</t>
    <rPh sb="0" eb="2">
      <t>ゼンタイ</t>
    </rPh>
    <rPh sb="19" eb="22">
      <t>ソレニソシキ</t>
    </rPh>
    <rPh sb="36" eb="38">
      <t>ダイサンシャ</t>
    </rPh>
    <phoneticPr fontId="2"/>
  </si>
  <si>
    <t>プロジェクト目標を達成する機会を最大限利用するために全体リスク・レベルを変更する</t>
    <phoneticPr fontId="2"/>
  </si>
  <si>
    <t>全体リスクが合意された閾値を超えていても、現在定義されている通りプロジェクトを継続する</t>
    <rPh sb="6" eb="8">
      <t>ゼンタイ</t>
    </rPh>
    <rPh sb="21" eb="25">
      <t>ゲンザイテイグ</t>
    </rPh>
    <rPh sb="30" eb="31">
      <t>トオリ</t>
    </rPh>
    <phoneticPr fontId="2"/>
  </si>
  <si>
    <t>プロジェクトの全体リスクのための戦略</t>
    <rPh sb="7" eb="9">
      <t>プロジェクトノゼンタイ</t>
    </rPh>
    <phoneticPr fontId="2"/>
  </si>
  <si>
    <t># 概要</t>
    <rPh sb="2" eb="4">
      <t>ガイヨウ</t>
    </rPh>
    <phoneticPr fontId="2"/>
  </si>
  <si>
    <t>プロジェクトのリスクを一括管理するための登録簿</t>
    <rPh sb="20" eb="23">
      <t>トウロク</t>
    </rPh>
    <phoneticPr fontId="2"/>
  </si>
  <si>
    <t># ゴール</t>
    <phoneticPr fontId="2"/>
  </si>
  <si>
    <t>リスク対応計画を作成し、リスクに未然に対応を行い不良コストを軽減する</t>
    <rPh sb="3" eb="4">
      <t>リスクタイオウ</t>
    </rPh>
    <rPh sb="22" eb="23">
      <t>オコナイ</t>
    </rPh>
    <rPh sb="24" eb="26">
      <t>フリョウ</t>
    </rPh>
    <phoneticPr fontId="2"/>
  </si>
  <si>
    <t>金額</t>
    <rPh sb="0" eb="2">
      <t>キンガク</t>
    </rPh>
    <phoneticPr fontId="2"/>
  </si>
  <si>
    <t>確率(%)</t>
    <phoneticPr fontId="2"/>
  </si>
  <si>
    <t>EMV</t>
    <phoneticPr fontId="2"/>
  </si>
  <si>
    <t>選択肢</t>
    <rPh sb="0" eb="3">
      <t>センタク</t>
    </rPh>
    <phoneticPr fontId="2"/>
  </si>
  <si>
    <t>結果</t>
    <rPh sb="0" eb="2">
      <t>ケッカ</t>
    </rPh>
    <phoneticPr fontId="2"/>
  </si>
  <si>
    <t>範囲</t>
    <rPh sb="0" eb="2">
      <t>ハンイ</t>
    </rPh>
    <phoneticPr fontId="2"/>
  </si>
  <si>
    <t>c</t>
    <phoneticPr fontId="2"/>
  </si>
  <si>
    <t>e</t>
    <phoneticPr fontId="2"/>
  </si>
  <si>
    <t>リスク</t>
    <phoneticPr fontId="2"/>
  </si>
  <si>
    <t>XD出力のHTML/CSSが活用不可</t>
    <rPh sb="10" eb="12">
      <t>シュテゥ</t>
    </rPh>
    <rPh sb="14" eb="18">
      <t>カツヨウ</t>
    </rPh>
    <phoneticPr fontId="2"/>
  </si>
  <si>
    <t>負の影響</t>
    <rPh sb="0" eb="1">
      <t xml:space="preserve">フ </t>
    </rPh>
    <phoneticPr fontId="2"/>
  </si>
  <si>
    <t>正の影響</t>
    <rPh sb="0" eb="1">
      <t xml:space="preserve">セイ </t>
    </rPh>
    <phoneticPr fontId="2"/>
  </si>
  <si>
    <t>外部コーダーの協力</t>
    <rPh sb="0" eb="2">
      <t>ガイブ</t>
    </rPh>
    <rPh sb="7" eb="9">
      <t>キョウリョク</t>
    </rPh>
    <phoneticPr fontId="2"/>
  </si>
  <si>
    <t>最遅</t>
    <rPh sb="0" eb="1">
      <t>モットモ</t>
    </rPh>
    <phoneticPr fontId="2"/>
  </si>
  <si>
    <t>小売価格変更</t>
    <rPh sb="0" eb="4">
      <t>コウリカ</t>
    </rPh>
    <rPh sb="4" eb="6">
      <t>ヘンコウ</t>
    </rPh>
    <phoneticPr fontId="2"/>
  </si>
  <si>
    <t>トライアル率</t>
    <phoneticPr fontId="2"/>
  </si>
  <si>
    <t>転換率</t>
    <rPh sb="0" eb="3">
      <t>テンカ</t>
    </rPh>
    <phoneticPr fontId="2"/>
  </si>
  <si>
    <t>購買頻度</t>
    <rPh sb="0" eb="4">
      <t>コウバイ</t>
    </rPh>
    <phoneticPr fontId="2"/>
  </si>
  <si>
    <t>原価</t>
    <rPh sb="0" eb="2">
      <t xml:space="preserve">ゲンカ </t>
    </rPh>
    <phoneticPr fontId="2"/>
  </si>
  <si>
    <t>配荷ポイント</t>
    <rPh sb="0" eb="2">
      <t xml:space="preserve">ヒカポインテ </t>
    </rPh>
    <phoneticPr fontId="2"/>
  </si>
  <si>
    <t>ワーストケース</t>
    <phoneticPr fontId="2"/>
  </si>
  <si>
    <t>ベストケース</t>
    <phoneticPr fontId="2"/>
  </si>
  <si>
    <t>ベスト・ワースト</t>
    <phoneticPr fontId="2"/>
  </si>
  <si>
    <t>単価</t>
    <rPh sb="0" eb="2">
      <t>タンカ</t>
    </rPh>
    <phoneticPr fontId="2"/>
  </si>
  <si>
    <t>数量</t>
    <rPh sb="0" eb="2">
      <t>スウ</t>
    </rPh>
    <phoneticPr fontId="2"/>
  </si>
  <si>
    <t>売上高</t>
    <rPh sb="0" eb="3">
      <t>ウリアゲダカ</t>
    </rPh>
    <phoneticPr fontId="2"/>
  </si>
  <si>
    <t>売上単価</t>
    <rPh sb="0" eb="1">
      <t>ウリアゲ</t>
    </rPh>
    <phoneticPr fontId="2"/>
  </si>
  <si>
    <t>売上総利益</t>
    <rPh sb="0" eb="5">
      <t>ウリアゲ</t>
    </rPh>
    <phoneticPr fontId="2"/>
  </si>
  <si>
    <t>販売管理費</t>
    <rPh sb="0" eb="5">
      <t>ハンバイ</t>
    </rPh>
    <phoneticPr fontId="2"/>
  </si>
  <si>
    <t>物流費</t>
    <rPh sb="0" eb="3">
      <t>ブツリュウ</t>
    </rPh>
    <phoneticPr fontId="2"/>
  </si>
  <si>
    <t>手数料</t>
    <rPh sb="0" eb="3">
      <t>テスウ</t>
    </rPh>
    <phoneticPr fontId="2"/>
  </si>
  <si>
    <t>人件費</t>
    <rPh sb="0" eb="3">
      <t>ジンケn</t>
    </rPh>
    <phoneticPr fontId="2"/>
  </si>
  <si>
    <t>広告宣伝費</t>
    <rPh sb="0" eb="5">
      <t>コウコクセn</t>
    </rPh>
    <phoneticPr fontId="2"/>
  </si>
  <si>
    <t>地代家賃</t>
    <rPh sb="0" eb="4">
      <t>チダイヤチn</t>
    </rPh>
    <phoneticPr fontId="2"/>
  </si>
  <si>
    <t>研究開発費</t>
    <rPh sb="0" eb="5">
      <t>ケンキュウ</t>
    </rPh>
    <phoneticPr fontId="2"/>
  </si>
  <si>
    <t>その他</t>
    <phoneticPr fontId="2"/>
  </si>
  <si>
    <t>合計</t>
    <rPh sb="0" eb="2">
      <t>ゴウケイ</t>
    </rPh>
    <phoneticPr fontId="2"/>
  </si>
  <si>
    <t>総額</t>
    <rPh sb="0" eb="2">
      <t>ソウガク</t>
    </rPh>
    <phoneticPr fontId="2"/>
  </si>
  <si>
    <t>売上高費</t>
    <rPh sb="0" eb="4">
      <t>ウリアゲデ</t>
    </rPh>
    <phoneticPr fontId="2"/>
  </si>
  <si>
    <t>(円)</t>
    <rPh sb="1" eb="2">
      <t xml:space="preserve">エン </t>
    </rPh>
    <phoneticPr fontId="2"/>
  </si>
  <si>
    <t>(%)</t>
    <phoneticPr fontId="2"/>
  </si>
  <si>
    <t>営業総利益</t>
    <rPh sb="0" eb="5">
      <t>エイギョウ</t>
    </rPh>
    <phoneticPr fontId="2"/>
  </si>
  <si>
    <t>BASE</t>
    <phoneticPr fontId="2"/>
  </si>
  <si>
    <t>INPUT項目</t>
    <rPh sb="5" eb="7">
      <t>コウモク</t>
    </rPh>
    <phoneticPr fontId="2"/>
  </si>
  <si>
    <t>10%変化</t>
    <rPh sb="3" eb="5">
      <t>ヘンカ</t>
    </rPh>
    <phoneticPr fontId="2"/>
  </si>
  <si>
    <t>OUTPUT(利益額)</t>
    <rPh sb="7" eb="10">
      <t>リエキ</t>
    </rPh>
    <phoneticPr fontId="2"/>
  </si>
  <si>
    <t>GAP</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</si>
</sst>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9" formatCode="0.0%"/>
  </numFmts>
  <fonts count="10">
    <font>
      <sz val="12"/>
      <color theme="1"/>
      <name val="游ゴシック"/>
      <family val="2"/>
      <charset val="128"/>
      <scheme val="minor"/>
    </font>
    <font>
      <sz val="12"/>
      <color theme="0"/>
      <name val="游ゴシック"/>
      <family val="2"/>
      <charset val="128"/>
      <scheme val="minor"/>
    </font>
    <font>
      <sz val="6"/>
      <name val="游ゴシック"/>
      <family val="2"/>
      <charset val="128"/>
      <scheme val="minor"/>
    </font>
    <font>
      <sz val="12"/>
      <color theme="0"/>
      <name val="游ゴシック"/>
      <family val="3"/>
      <charset val="128"/>
      <scheme val="minor"/>
    </font>
    <font>
      <sz val="10"/>
      <color rgb="FF000000"/>
      <name val="Yu Gothic UI"/>
    </font>
    <font>
      <b/>
      <sz val="10"/>
      <color rgb="FF000000"/>
      <name val="游ゴシック"/>
      <family val="3"/>
      <charset val="128"/>
      <scheme val="minor"/>
    </font>
    <font>
      <u/>
      <sz val="12"/>
      <color theme="10"/>
      <name val="游ゴシック"/>
      <family val="2"/>
      <charset val="128"/>
      <scheme val="minor"/>
    </font>
    <font>
      <sz val="12"/>
      <color rgb="FF000000"/>
      <name val="游ゴシック"/>
      <family val="3"/>
      <charset val="128"/>
      <scheme val="minor"/>
    </font>
    <font>
      <sz val="12"/>
      <color theme="1"/>
      <name val="游ゴシック"/>
      <family val="2"/>
      <charset val="128"/>
      <scheme val="minor"/>
    </font>
    <font>
      <sz val="12"/>
      <color rgb="FFFF0000"/>
      <name val="游ゴシック"/>
      <family val="2"/>
      <charset val="128"/>
      <scheme val="minor"/>
    </font>
  </fonts>
  <fills count="10">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79998168889431442"/>
        <bgColor indexed="64"/>
      </patternFill>
    </fill>
    <fill>
      <patternFill patternType="solid">
        <fgColor theme="9" tint="0.79998168889431442"/>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double">
        <color indexed="64"/>
      </bottom>
      <diagonal/>
    </border>
  </borders>
  <cellStyleXfs count="3">
    <xf numFmtId="0" fontId="0" fillId="0" borderId="0">
      <alignment vertical="center"/>
    </xf>
    <xf numFmtId="0" fontId="6" fillId="0" borderId="0" applyNumberFormat="0" applyFill="0" applyBorder="0" applyAlignment="0" applyProtection="0">
      <alignment vertical="center"/>
    </xf>
    <xf numFmtId="9" fontId="8" fillId="0" borderId="0" applyFont="0" applyFill="0" applyBorder="0" applyAlignment="0" applyProtection="0">
      <alignment vertical="center"/>
    </xf>
  </cellStyleXfs>
  <cellXfs count="76">
    <xf numFmtId="0" fontId="0" fillId="0" borderId="0" xfId="0">
      <alignment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3" fontId="0" fillId="0" borderId="1" xfId="0" applyNumberFormat="1" applyBorder="1" applyAlignment="1">
      <alignment horizontal="center" vertical="center"/>
    </xf>
    <xf numFmtId="3" fontId="0" fillId="0" borderId="1" xfId="0" applyNumberFormat="1" applyBorder="1" applyAlignment="1">
      <alignment horizontal="right" vertical="center"/>
    </xf>
    <xf numFmtId="0" fontId="0" fillId="0" borderId="1" xfId="0" applyBorder="1" applyAlignment="1">
      <alignment horizontal="left" vertical="center"/>
    </xf>
    <xf numFmtId="0" fontId="0" fillId="4" borderId="1" xfId="0" applyFill="1" applyBorder="1" applyAlignment="1">
      <alignment horizontal="center" vertical="center"/>
    </xf>
    <xf numFmtId="0" fontId="0" fillId="5" borderId="0" xfId="0" applyFill="1" applyBorder="1">
      <alignment vertical="center"/>
    </xf>
    <xf numFmtId="0" fontId="0" fillId="5" borderId="0" xfId="0" applyFill="1">
      <alignment vertical="center"/>
    </xf>
    <xf numFmtId="0" fontId="0" fillId="0" borderId="1" xfId="0" applyBorder="1">
      <alignment vertical="center"/>
    </xf>
    <xf numFmtId="0" fontId="0" fillId="5" borderId="1" xfId="0" applyFill="1" applyBorder="1" applyAlignment="1">
      <alignment horizontal="center" vertical="center"/>
    </xf>
    <xf numFmtId="0" fontId="0" fillId="8" borderId="1" xfId="0" applyFill="1" applyBorder="1" applyAlignment="1">
      <alignment horizontal="center" vertical="center"/>
    </xf>
    <xf numFmtId="0" fontId="0" fillId="9" borderId="1" xfId="0" applyFill="1" applyBorder="1" applyAlignment="1">
      <alignment horizontal="center" vertical="center"/>
    </xf>
    <xf numFmtId="0" fontId="1" fillId="7" borderId="1" xfId="0" applyFont="1" applyFill="1" applyBorder="1" applyAlignment="1">
      <alignment horizontal="center" vertical="center"/>
    </xf>
    <xf numFmtId="0" fontId="3" fillId="7" borderId="1" xfId="0" applyFont="1" applyFill="1" applyBorder="1" applyAlignment="1">
      <alignment horizontal="center" vertical="center"/>
    </xf>
    <xf numFmtId="0" fontId="0" fillId="5" borderId="1" xfId="0" applyFill="1" applyBorder="1">
      <alignment vertical="center"/>
    </xf>
    <xf numFmtId="0" fontId="0" fillId="2" borderId="1" xfId="0" applyFill="1" applyBorder="1">
      <alignment vertical="center"/>
    </xf>
    <xf numFmtId="0" fontId="0" fillId="5" borderId="0" xfId="0" applyFill="1" applyBorder="1" applyAlignment="1">
      <alignment horizontal="center" vertical="center"/>
    </xf>
    <xf numFmtId="0" fontId="0" fillId="5" borderId="0" xfId="0" applyFill="1" applyBorder="1" applyAlignment="1">
      <alignment horizontal="left" vertical="center"/>
    </xf>
    <xf numFmtId="0" fontId="0" fillId="0" borderId="1" xfId="0" applyBorder="1" applyAlignment="1">
      <alignment vertical="center"/>
    </xf>
    <xf numFmtId="0" fontId="6" fillId="0" borderId="1" xfId="1" applyBorder="1">
      <alignment vertical="center"/>
    </xf>
    <xf numFmtId="0" fontId="6" fillId="2" borderId="1" xfId="1" applyFill="1" applyBorder="1" applyAlignment="1">
      <alignment horizontal="center" vertical="center"/>
    </xf>
    <xf numFmtId="0" fontId="0" fillId="5" borderId="1" xfId="0" applyFill="1" applyBorder="1" applyAlignment="1">
      <alignment horizontal="right" vertical="center"/>
    </xf>
    <xf numFmtId="0" fontId="7" fillId="0" borderId="1" xfId="0" applyFont="1" applyBorder="1">
      <alignment vertical="center"/>
    </xf>
    <xf numFmtId="0" fontId="7" fillId="2" borderId="1" xfId="0" applyFont="1" applyFill="1" applyBorder="1">
      <alignment vertical="center"/>
    </xf>
    <xf numFmtId="0" fontId="0" fillId="2" borderId="1" xfId="0" applyFill="1" applyBorder="1" applyAlignment="1">
      <alignment vertical="center"/>
    </xf>
    <xf numFmtId="0" fontId="0" fillId="0" borderId="1" xfId="0" applyBorder="1" applyAlignment="1">
      <alignment horizontal="left" vertical="center"/>
    </xf>
    <xf numFmtId="0" fontId="0" fillId="2" borderId="1" xfId="0" applyFill="1" applyBorder="1" applyAlignment="1">
      <alignment horizontal="left" vertical="center"/>
    </xf>
    <xf numFmtId="0" fontId="0" fillId="5" borderId="1" xfId="0" applyFill="1" applyBorder="1" applyAlignment="1">
      <alignment horizontal="left" vertical="center"/>
    </xf>
    <xf numFmtId="0" fontId="0" fillId="0" borderId="1" xfId="0" applyFill="1" applyBorder="1">
      <alignment vertical="center"/>
    </xf>
    <xf numFmtId="0" fontId="0" fillId="4" borderId="7" xfId="0" applyFill="1" applyBorder="1" applyAlignment="1">
      <alignment horizontal="center" vertical="center"/>
    </xf>
    <xf numFmtId="0" fontId="0" fillId="4" borderId="8"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3" borderId="8" xfId="0" applyFill="1" applyBorder="1" applyAlignment="1">
      <alignment horizontal="center" vertical="center"/>
    </xf>
    <xf numFmtId="0" fontId="0" fillId="2" borderId="1" xfId="0" applyFill="1" applyBorder="1" applyAlignment="1">
      <alignment horizontal="center" vertical="center"/>
    </xf>
    <xf numFmtId="0" fontId="0" fillId="5" borderId="5" xfId="0" applyFill="1" applyBorder="1" applyAlignment="1">
      <alignment horizontal="center" vertical="center"/>
    </xf>
    <xf numFmtId="0" fontId="0" fillId="5" borderId="0" xfId="0" applyFill="1" applyBorder="1" applyAlignment="1">
      <alignment horizontal="center" vertical="center"/>
    </xf>
    <xf numFmtId="0" fontId="0" fillId="3" borderId="1" xfId="0" applyFill="1" applyBorder="1" applyAlignment="1">
      <alignment horizontal="center" vertical="center"/>
    </xf>
    <xf numFmtId="0" fontId="0" fillId="6" borderId="8" xfId="0" applyFill="1" applyBorder="1" applyAlignment="1">
      <alignment horizontal="center" vertical="center"/>
    </xf>
    <xf numFmtId="0" fontId="0" fillId="5" borderId="6" xfId="0" applyFill="1" applyBorder="1" applyAlignment="1">
      <alignment horizontal="center" vertical="center"/>
    </xf>
    <xf numFmtId="0" fontId="0" fillId="5" borderId="10" xfId="0" applyFill="1" applyBorder="1" applyAlignment="1">
      <alignment horizontal="center" vertical="center"/>
    </xf>
    <xf numFmtId="0" fontId="0" fillId="5" borderId="12" xfId="0" applyFill="1" applyBorder="1" applyAlignment="1">
      <alignment horizontal="center" vertical="center"/>
    </xf>
    <xf numFmtId="0" fontId="0" fillId="5" borderId="0" xfId="0" applyFill="1" applyAlignment="1">
      <alignment horizontal="center" vertical="center"/>
    </xf>
    <xf numFmtId="0" fontId="0" fillId="5" borderId="1" xfId="0" applyFill="1" applyBorder="1" applyAlignment="1">
      <alignment horizontal="center" vertical="center"/>
    </xf>
    <xf numFmtId="0" fontId="0" fillId="4" borderId="1" xfId="0" applyFill="1" applyBorder="1" applyAlignment="1">
      <alignment horizontal="center" vertical="center"/>
    </xf>
    <xf numFmtId="0" fontId="0" fillId="4" borderId="1" xfId="0" quotePrefix="1" applyFill="1" applyBorder="1" applyAlignment="1">
      <alignment horizontal="center" vertical="center"/>
    </xf>
    <xf numFmtId="0" fontId="0" fillId="0" borderId="1" xfId="0" applyBorder="1" applyAlignment="1">
      <alignment horizontal="center" vertical="center"/>
    </xf>
    <xf numFmtId="0" fontId="0" fillId="4" borderId="11" xfId="0" applyFill="1" applyBorder="1" applyAlignment="1">
      <alignment horizontal="center" vertical="center"/>
    </xf>
    <xf numFmtId="0" fontId="0" fillId="4" borderId="9" xfId="0" applyFill="1" applyBorder="1" applyAlignment="1">
      <alignment horizontal="center" vertical="center"/>
    </xf>
    <xf numFmtId="9" fontId="0" fillId="0" borderId="0" xfId="2" applyNumberFormat="1" applyFont="1">
      <alignment vertical="center"/>
    </xf>
    <xf numFmtId="0" fontId="0" fillId="0" borderId="5"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3" xfId="0" applyBorder="1">
      <alignment vertical="center"/>
    </xf>
    <xf numFmtId="0" fontId="0" fillId="0" borderId="14" xfId="0" applyBorder="1">
      <alignment vertical="center"/>
    </xf>
    <xf numFmtId="10" fontId="0" fillId="0" borderId="15" xfId="0" applyNumberFormat="1" applyBorder="1">
      <alignment vertical="center"/>
    </xf>
    <xf numFmtId="9" fontId="0" fillId="0" borderId="4" xfId="2" applyNumberFormat="1" applyFont="1" applyBorder="1">
      <alignment vertical="center"/>
    </xf>
    <xf numFmtId="179" fontId="0" fillId="0" borderId="0" xfId="0" applyNumberFormat="1">
      <alignment vertical="center"/>
    </xf>
    <xf numFmtId="0" fontId="0" fillId="0" borderId="16" xfId="0" applyBorder="1">
      <alignment vertical="center"/>
    </xf>
    <xf numFmtId="179" fontId="0" fillId="0" borderId="16" xfId="2" applyNumberFormat="1" applyFont="1" applyBorder="1">
      <alignment vertical="center"/>
    </xf>
    <xf numFmtId="0" fontId="0" fillId="0" borderId="5" xfId="0" applyBorder="1">
      <alignment vertical="center"/>
    </xf>
    <xf numFmtId="179" fontId="0" fillId="0" borderId="5" xfId="0" applyNumberFormat="1" applyBorder="1">
      <alignment vertical="center"/>
    </xf>
    <xf numFmtId="179" fontId="0" fillId="0" borderId="15" xfId="2" applyNumberFormat="1" applyFont="1" applyBorder="1">
      <alignment vertical="center"/>
    </xf>
    <xf numFmtId="0" fontId="9" fillId="2" borderId="0" xfId="0" applyFont="1" applyFill="1">
      <alignment vertical="center"/>
    </xf>
    <xf numFmtId="0" fontId="9" fillId="2" borderId="5" xfId="0" applyFont="1" applyFill="1" applyBorder="1">
      <alignment vertical="center"/>
    </xf>
    <xf numFmtId="0" fontId="0" fillId="5" borderId="1" xfId="0" applyFont="1" applyFill="1" applyBorder="1">
      <alignment vertical="center"/>
    </xf>
    <xf numFmtId="0" fontId="0" fillId="4" borderId="2" xfId="0" applyFill="1" applyBorder="1" applyAlignment="1">
      <alignment horizontal="center" vertical="center"/>
    </xf>
    <xf numFmtId="0" fontId="0" fillId="4" borderId="4" xfId="0" applyFill="1" applyBorder="1" applyAlignment="1">
      <alignment horizontal="center" vertical="center"/>
    </xf>
    <xf numFmtId="0" fontId="0" fillId="4" borderId="1" xfId="0" applyFill="1" applyBorder="1">
      <alignment vertical="center"/>
    </xf>
    <xf numFmtId="1" fontId="0" fillId="0" borderId="0" xfId="0" applyNumberFormat="1">
      <alignment vertical="center"/>
    </xf>
    <xf numFmtId="1" fontId="0" fillId="0" borderId="5" xfId="0" applyNumberFormat="1" applyBorder="1">
      <alignment vertical="center"/>
    </xf>
    <xf numFmtId="1" fontId="0" fillId="0" borderId="16" xfId="0" applyNumberFormat="1" applyBorder="1">
      <alignment vertical="center"/>
    </xf>
    <xf numFmtId="1" fontId="0" fillId="0" borderId="14" xfId="0" applyNumberFormat="1" applyBorder="1">
      <alignment vertical="center"/>
    </xf>
  </cellXfs>
  <cellStyles count="3">
    <cellStyle name="パーセント" xfId="2" builtinId="5"/>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ja-JP" altLang="ja-JP" sz="1800" b="0" i="0" baseline="0">
                <a:effectLst/>
              </a:rPr>
              <a:t>感度分析</a:t>
            </a:r>
            <a:endParaRPr lang="en-US" altLang="ja-JP" sz="1800" b="0" i="0" baseline="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barChart>
        <c:barDir val="bar"/>
        <c:grouping val="clustered"/>
        <c:varyColors val="0"/>
        <c:ser>
          <c:idx val="0"/>
          <c:order val="0"/>
          <c:tx>
            <c:strRef>
              <c:f>Sheet1!$D$2</c:f>
              <c:strCache>
                <c:ptCount val="1"/>
                <c:pt idx="0">
                  <c:v>正の影響</c:v>
                </c:pt>
              </c:strCache>
            </c:strRef>
          </c:tx>
          <c:spPr>
            <a:solidFill>
              <a:schemeClr val="accent1"/>
            </a:solidFill>
            <a:ln>
              <a:noFill/>
            </a:ln>
            <a:effectLst/>
          </c:spPr>
          <c:invertIfNegative val="0"/>
          <c:cat>
            <c:strRef>
              <c:f>Sheet1!$B$3:$B$6</c:f>
              <c:strCache>
                <c:ptCount val="4"/>
                <c:pt idx="0">
                  <c:v>XD出力のHTML/CSSが活用不可</c:v>
                </c:pt>
                <c:pt idx="1">
                  <c:v>外部コーダーの協力</c:v>
                </c:pt>
                <c:pt idx="2">
                  <c:v>c</c:v>
                </c:pt>
                <c:pt idx="3">
                  <c:v>e</c:v>
                </c:pt>
              </c:strCache>
            </c:strRef>
          </c:cat>
          <c:val>
            <c:numRef>
              <c:f>Sheet1!$D$3:$D$6</c:f>
              <c:numCache>
                <c:formatCode>General</c:formatCode>
                <c:ptCount val="4"/>
                <c:pt idx="0">
                  <c:v>10</c:v>
                </c:pt>
                <c:pt idx="1">
                  <c:v>10</c:v>
                </c:pt>
                <c:pt idx="2">
                  <c:v>10</c:v>
                </c:pt>
                <c:pt idx="3">
                  <c:v>10</c:v>
                </c:pt>
              </c:numCache>
            </c:numRef>
          </c:val>
          <c:extLst>
            <c:ext xmlns:c16="http://schemas.microsoft.com/office/drawing/2014/chart" uri="{C3380CC4-5D6E-409C-BE32-E72D297353CC}">
              <c16:uniqueId val="{00000000-468F-4346-A684-9003B042BB11}"/>
            </c:ext>
          </c:extLst>
        </c:ser>
        <c:ser>
          <c:idx val="1"/>
          <c:order val="1"/>
          <c:tx>
            <c:strRef>
              <c:f>Sheet1!$E$2</c:f>
              <c:strCache>
                <c:ptCount val="1"/>
                <c:pt idx="0">
                  <c:v>負の影響</c:v>
                </c:pt>
              </c:strCache>
            </c:strRef>
          </c:tx>
          <c:spPr>
            <a:solidFill>
              <a:schemeClr val="accent2"/>
            </a:solidFill>
            <a:ln>
              <a:noFill/>
            </a:ln>
            <a:effectLst/>
          </c:spPr>
          <c:invertIfNegative val="0"/>
          <c:cat>
            <c:strRef>
              <c:f>Sheet1!$B$3:$B$6</c:f>
              <c:strCache>
                <c:ptCount val="4"/>
                <c:pt idx="0">
                  <c:v>XD出力のHTML/CSSが活用不可</c:v>
                </c:pt>
                <c:pt idx="1">
                  <c:v>外部コーダーの協力</c:v>
                </c:pt>
                <c:pt idx="2">
                  <c:v>c</c:v>
                </c:pt>
                <c:pt idx="3">
                  <c:v>e</c:v>
                </c:pt>
              </c:strCache>
            </c:strRef>
          </c:cat>
          <c:val>
            <c:numRef>
              <c:f>Sheet1!$E$3:$E$6</c:f>
              <c:numCache>
                <c:formatCode>General</c:formatCode>
                <c:ptCount val="4"/>
                <c:pt idx="0">
                  <c:v>-4</c:v>
                </c:pt>
                <c:pt idx="1">
                  <c:v>-3</c:v>
                </c:pt>
                <c:pt idx="2">
                  <c:v>-2</c:v>
                </c:pt>
                <c:pt idx="3">
                  <c:v>-1</c:v>
                </c:pt>
              </c:numCache>
            </c:numRef>
          </c:val>
          <c:extLst>
            <c:ext xmlns:c16="http://schemas.microsoft.com/office/drawing/2014/chart" uri="{C3380CC4-5D6E-409C-BE32-E72D297353CC}">
              <c16:uniqueId val="{00000001-468F-4346-A684-9003B042BB11}"/>
            </c:ext>
          </c:extLst>
        </c:ser>
        <c:dLbls>
          <c:showLegendKey val="0"/>
          <c:showVal val="0"/>
          <c:showCatName val="0"/>
          <c:showSerName val="0"/>
          <c:showPercent val="0"/>
          <c:showBubbleSize val="0"/>
        </c:dLbls>
        <c:gapWidth val="182"/>
        <c:overlap val="-27"/>
        <c:axId val="1854145952"/>
        <c:axId val="1854612624"/>
      </c:barChart>
      <c:catAx>
        <c:axId val="1854145952"/>
        <c:scaling>
          <c:orientation val="maxMin"/>
        </c:scaling>
        <c:delete val="0"/>
        <c:axPos val="l"/>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1854612624"/>
        <c:crossesAt val="2"/>
        <c:auto val="1"/>
        <c:lblAlgn val="ctr"/>
        <c:lblOffset val="100"/>
        <c:noMultiLvlLbl val="0"/>
      </c:catAx>
      <c:valAx>
        <c:axId val="1854612624"/>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18541459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barChart>
        <c:barDir val="bar"/>
        <c:grouping val="stacked"/>
        <c:varyColors val="0"/>
        <c:ser>
          <c:idx val="0"/>
          <c:order val="0"/>
          <c:tx>
            <c:strRef>
              <c:f>Sheet2!$C$2</c:f>
              <c:strCache>
                <c:ptCount val="1"/>
                <c:pt idx="0">
                  <c:v>ワーストケース</c:v>
                </c:pt>
              </c:strCache>
            </c:strRef>
          </c:tx>
          <c:spPr>
            <a:noFill/>
            <a:ln>
              <a:noFill/>
            </a:ln>
            <a:effectLst/>
          </c:spPr>
          <c:invertIfNegative val="0"/>
          <c:dPt>
            <c:idx val="0"/>
            <c:invertIfNegative val="0"/>
            <c:bubble3D val="0"/>
            <c:spPr>
              <a:solidFill>
                <a:schemeClr val="accent2"/>
              </a:solidFill>
              <a:ln>
                <a:noFill/>
              </a:ln>
              <a:effectLst/>
            </c:spPr>
            <c:extLst>
              <c:ext xmlns:c16="http://schemas.microsoft.com/office/drawing/2014/chart" uri="{C3380CC4-5D6E-409C-BE32-E72D297353CC}">
                <c16:uniqueId val="{00000004-E28C-4046-B6AD-183C8D65E852}"/>
              </c:ext>
            </c:extLst>
          </c:dPt>
          <c:dLbls>
            <c:dLbl>
              <c:idx val="0"/>
              <c:layout>
                <c:manualLayout>
                  <c:x val="-5.5986001749781307E-2"/>
                  <c:y val="0"/>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E28C-4046-B6AD-183C8D65E85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Sheet2!$B$3:$B$8</c:f>
              <c:strCache>
                <c:ptCount val="6"/>
                <c:pt idx="0">
                  <c:v>小売価格変更</c:v>
                </c:pt>
                <c:pt idx="1">
                  <c:v>トライアル率</c:v>
                </c:pt>
                <c:pt idx="2">
                  <c:v>転換率</c:v>
                </c:pt>
                <c:pt idx="3">
                  <c:v>購買頻度</c:v>
                </c:pt>
                <c:pt idx="4">
                  <c:v>原価</c:v>
                </c:pt>
                <c:pt idx="5">
                  <c:v>配荷ポイント</c:v>
                </c:pt>
              </c:strCache>
            </c:strRef>
          </c:cat>
          <c:val>
            <c:numRef>
              <c:f>Sheet2!$C$3:$C$8</c:f>
              <c:numCache>
                <c:formatCode>General</c:formatCode>
                <c:ptCount val="6"/>
                <c:pt idx="0">
                  <c:v>-305</c:v>
                </c:pt>
                <c:pt idx="1">
                  <c:v>605</c:v>
                </c:pt>
                <c:pt idx="2">
                  <c:v>1200</c:v>
                </c:pt>
                <c:pt idx="3">
                  <c:v>1480</c:v>
                </c:pt>
                <c:pt idx="4">
                  <c:v>1375</c:v>
                </c:pt>
                <c:pt idx="5">
                  <c:v>1445</c:v>
                </c:pt>
              </c:numCache>
            </c:numRef>
          </c:val>
          <c:extLst>
            <c:ext xmlns:c16="http://schemas.microsoft.com/office/drawing/2014/chart" uri="{C3380CC4-5D6E-409C-BE32-E72D297353CC}">
              <c16:uniqueId val="{00000000-E28C-4046-B6AD-183C8D65E852}"/>
            </c:ext>
          </c:extLst>
        </c:ser>
        <c:ser>
          <c:idx val="1"/>
          <c:order val="1"/>
          <c:tx>
            <c:strRef>
              <c:f>Sheet2!$D$2</c:f>
              <c:strCache>
                <c:ptCount val="1"/>
                <c:pt idx="0">
                  <c:v>ベスト・ワースト</c:v>
                </c:pt>
              </c:strCache>
            </c:strRef>
          </c:tx>
          <c:spPr>
            <a:solidFill>
              <a:schemeClr val="accent2"/>
            </a:solidFill>
            <a:ln>
              <a:noFill/>
            </a:ln>
            <a:effectLst/>
          </c:spPr>
          <c:invertIfNegative val="0"/>
          <c:cat>
            <c:strRef>
              <c:f>Sheet2!$B$3:$B$8</c:f>
              <c:strCache>
                <c:ptCount val="6"/>
                <c:pt idx="0">
                  <c:v>小売価格変更</c:v>
                </c:pt>
                <c:pt idx="1">
                  <c:v>トライアル率</c:v>
                </c:pt>
                <c:pt idx="2">
                  <c:v>転換率</c:v>
                </c:pt>
                <c:pt idx="3">
                  <c:v>購買頻度</c:v>
                </c:pt>
                <c:pt idx="4">
                  <c:v>原価</c:v>
                </c:pt>
                <c:pt idx="5">
                  <c:v>配荷ポイント</c:v>
                </c:pt>
              </c:strCache>
            </c:strRef>
          </c:cat>
          <c:val>
            <c:numRef>
              <c:f>Sheet2!$D$3:$D$8</c:f>
              <c:numCache>
                <c:formatCode>General</c:formatCode>
                <c:ptCount val="6"/>
                <c:pt idx="0">
                  <c:v>2495</c:v>
                </c:pt>
                <c:pt idx="1">
                  <c:v>1785</c:v>
                </c:pt>
                <c:pt idx="2">
                  <c:v>910</c:v>
                </c:pt>
                <c:pt idx="3">
                  <c:v>630</c:v>
                </c:pt>
                <c:pt idx="4">
                  <c:v>420</c:v>
                </c:pt>
                <c:pt idx="5">
                  <c:v>350</c:v>
                </c:pt>
              </c:numCache>
            </c:numRef>
          </c:val>
          <c:extLst>
            <c:ext xmlns:c16="http://schemas.microsoft.com/office/drawing/2014/chart" uri="{C3380CC4-5D6E-409C-BE32-E72D297353CC}">
              <c16:uniqueId val="{00000001-E28C-4046-B6AD-183C8D65E852}"/>
            </c:ext>
          </c:extLst>
        </c:ser>
        <c:ser>
          <c:idx val="2"/>
          <c:order val="2"/>
          <c:tx>
            <c:strRef>
              <c:f>Sheet2!$E$2</c:f>
              <c:strCache>
                <c:ptCount val="1"/>
                <c:pt idx="0">
                  <c:v>ベストケース</c:v>
                </c:pt>
              </c:strCache>
            </c:strRef>
          </c:tx>
          <c:spPr>
            <a:no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Sheet2!$B$3:$B$8</c:f>
              <c:strCache>
                <c:ptCount val="6"/>
                <c:pt idx="0">
                  <c:v>小売価格変更</c:v>
                </c:pt>
                <c:pt idx="1">
                  <c:v>トライアル率</c:v>
                </c:pt>
                <c:pt idx="2">
                  <c:v>転換率</c:v>
                </c:pt>
                <c:pt idx="3">
                  <c:v>購買頻度</c:v>
                </c:pt>
                <c:pt idx="4">
                  <c:v>原価</c:v>
                </c:pt>
                <c:pt idx="5">
                  <c:v>配荷ポイント</c:v>
                </c:pt>
              </c:strCache>
            </c:strRef>
          </c:cat>
          <c:val>
            <c:numRef>
              <c:f>Sheet2!$E$3:$E$8</c:f>
              <c:numCache>
                <c:formatCode>General</c:formatCode>
                <c:ptCount val="6"/>
                <c:pt idx="0">
                  <c:v>2495</c:v>
                </c:pt>
                <c:pt idx="1">
                  <c:v>2390</c:v>
                </c:pt>
                <c:pt idx="2">
                  <c:v>2110</c:v>
                </c:pt>
                <c:pt idx="3">
                  <c:v>2110</c:v>
                </c:pt>
                <c:pt idx="4">
                  <c:v>1795</c:v>
                </c:pt>
                <c:pt idx="5">
                  <c:v>1795</c:v>
                </c:pt>
              </c:numCache>
            </c:numRef>
          </c:val>
          <c:extLst>
            <c:ext xmlns:c16="http://schemas.microsoft.com/office/drawing/2014/chart" uri="{C3380CC4-5D6E-409C-BE32-E72D297353CC}">
              <c16:uniqueId val="{00000002-E28C-4046-B6AD-183C8D65E852}"/>
            </c:ext>
          </c:extLst>
        </c:ser>
        <c:dLbls>
          <c:showLegendKey val="0"/>
          <c:showVal val="0"/>
          <c:showCatName val="0"/>
          <c:showSerName val="0"/>
          <c:showPercent val="0"/>
          <c:showBubbleSize val="0"/>
        </c:dLbls>
        <c:gapWidth val="50"/>
        <c:overlap val="100"/>
        <c:axId val="459487311"/>
        <c:axId val="459478815"/>
      </c:barChart>
      <c:catAx>
        <c:axId val="459487311"/>
        <c:scaling>
          <c:orientation val="maxMin"/>
        </c:scaling>
        <c:delete val="0"/>
        <c:axPos val="l"/>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ja-JP"/>
          </a:p>
        </c:txPr>
        <c:crossAx val="459478815"/>
        <c:crossesAt val="1795"/>
        <c:auto val="1"/>
        <c:lblAlgn val="ctr"/>
        <c:lblOffset val="100"/>
        <c:noMultiLvlLbl val="0"/>
      </c:catAx>
      <c:valAx>
        <c:axId val="459478815"/>
        <c:scaling>
          <c:orientation val="minMax"/>
          <c:max val="3000"/>
          <c:min val="-500"/>
        </c:scaling>
        <c:delete val="0"/>
        <c:axPos val="t"/>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4594873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7</xdr:col>
      <xdr:colOff>0</xdr:colOff>
      <xdr:row>0</xdr:row>
      <xdr:rowOff>241300</xdr:rowOff>
    </xdr:from>
    <xdr:to>
      <xdr:col>14</xdr:col>
      <xdr:colOff>38100</xdr:colOff>
      <xdr:row>11</xdr:row>
      <xdr:rowOff>190500</xdr:rowOff>
    </xdr:to>
    <xdr:graphicFrame macro="">
      <xdr:nvGraphicFramePr>
        <xdr:cNvPr id="9" name="グラフ 8">
          <a:extLst>
            <a:ext uri="{FF2B5EF4-FFF2-40B4-BE49-F238E27FC236}">
              <a16:creationId xmlns:a16="http://schemas.microsoft.com/office/drawing/2014/main" id="{8324C61F-1D26-0B4B-AB61-F56126AEF0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260350</xdr:colOff>
      <xdr:row>1</xdr:row>
      <xdr:rowOff>0</xdr:rowOff>
    </xdr:from>
    <xdr:to>
      <xdr:col>11</xdr:col>
      <xdr:colOff>444500</xdr:colOff>
      <xdr:row>11</xdr:row>
      <xdr:rowOff>203200</xdr:rowOff>
    </xdr:to>
    <xdr:graphicFrame macro="">
      <xdr:nvGraphicFramePr>
        <xdr:cNvPr id="2" name="グラフ 1">
          <a:extLst>
            <a:ext uri="{FF2B5EF4-FFF2-40B4-BE49-F238E27FC236}">
              <a16:creationId xmlns:a16="http://schemas.microsoft.com/office/drawing/2014/main" id="{08B7A517-518F-1946-BF7B-DEBDF15E3D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7D8ED-A04A-2D48-969E-C4CD43383D70}">
  <dimension ref="A1:H16"/>
  <sheetViews>
    <sheetView workbookViewId="0">
      <selection activeCell="C18" sqref="C18"/>
    </sheetView>
  </sheetViews>
  <sheetFormatPr baseColWidth="10" defaultRowHeight="20"/>
  <cols>
    <col min="2" max="2" width="2.7109375" customWidth="1"/>
    <col min="3" max="3" width="17.42578125" customWidth="1"/>
    <col min="4" max="4" width="10.5703125" customWidth="1"/>
  </cols>
  <sheetData>
    <row r="1" spans="1:8">
      <c r="A1" s="9"/>
      <c r="B1" s="9"/>
      <c r="C1" s="9"/>
      <c r="D1" s="9"/>
      <c r="E1" s="9"/>
      <c r="F1" s="9"/>
      <c r="G1" s="9"/>
      <c r="H1" s="9"/>
    </row>
    <row r="2" spans="1:8">
      <c r="A2" s="9"/>
      <c r="B2" s="28" t="s">
        <v>103</v>
      </c>
      <c r="C2" s="28"/>
      <c r="D2" s="28"/>
      <c r="E2" s="28"/>
      <c r="F2" s="28"/>
      <c r="G2" s="28"/>
      <c r="H2" s="9"/>
    </row>
    <row r="3" spans="1:8">
      <c r="A3" s="9"/>
      <c r="B3" s="29" t="s">
        <v>104</v>
      </c>
      <c r="C3" s="29"/>
      <c r="D3" s="29"/>
      <c r="E3" s="29"/>
      <c r="F3" s="29"/>
      <c r="G3" s="29"/>
      <c r="H3" s="9"/>
    </row>
    <row r="4" spans="1:8">
      <c r="A4" s="9"/>
      <c r="B4" s="28" t="s">
        <v>105</v>
      </c>
      <c r="C4" s="28"/>
      <c r="D4" s="28"/>
      <c r="E4" s="28"/>
      <c r="F4" s="28"/>
      <c r="G4" s="28"/>
      <c r="H4" s="9"/>
    </row>
    <row r="5" spans="1:8">
      <c r="A5" s="9"/>
      <c r="B5" s="23">
        <v>1</v>
      </c>
      <c r="C5" s="29" t="s">
        <v>106</v>
      </c>
      <c r="D5" s="29"/>
      <c r="E5" s="29"/>
      <c r="F5" s="29"/>
      <c r="G5" s="29"/>
      <c r="H5" s="9"/>
    </row>
    <row r="6" spans="1:8">
      <c r="A6" s="9"/>
      <c r="B6" s="28" t="s">
        <v>67</v>
      </c>
      <c r="C6" s="28"/>
      <c r="D6" s="28"/>
      <c r="E6" s="28"/>
      <c r="F6" s="28"/>
      <c r="G6" s="28"/>
      <c r="H6" s="9"/>
    </row>
    <row r="7" spans="1:8">
      <c r="A7" s="9"/>
      <c r="B7" s="10">
        <v>1</v>
      </c>
      <c r="C7" s="27" t="s">
        <v>66</v>
      </c>
      <c r="D7" s="27"/>
      <c r="E7" s="27"/>
      <c r="F7" s="27"/>
      <c r="G7" s="27"/>
      <c r="H7" s="9"/>
    </row>
    <row r="8" spans="1:8">
      <c r="A8" s="9"/>
      <c r="B8" s="28" t="s">
        <v>59</v>
      </c>
      <c r="C8" s="28"/>
      <c r="D8" s="28"/>
      <c r="E8" s="28"/>
      <c r="F8" s="28"/>
      <c r="G8" s="28"/>
      <c r="H8" s="9"/>
    </row>
    <row r="9" spans="1:8">
      <c r="A9" s="9"/>
      <c r="B9" s="10">
        <v>2</v>
      </c>
      <c r="C9" s="21" t="s">
        <v>60</v>
      </c>
      <c r="D9" s="30" t="s">
        <v>68</v>
      </c>
      <c r="E9" s="30"/>
      <c r="F9" s="30"/>
      <c r="G9" s="30"/>
      <c r="H9" s="9"/>
    </row>
    <row r="10" spans="1:8">
      <c r="A10" s="9"/>
      <c r="B10" s="10">
        <v>3</v>
      </c>
      <c r="C10" s="21" t="s">
        <v>61</v>
      </c>
      <c r="D10" s="27" t="s">
        <v>69</v>
      </c>
      <c r="E10" s="27"/>
      <c r="F10" s="27"/>
      <c r="G10" s="27"/>
      <c r="H10" s="9"/>
    </row>
    <row r="11" spans="1:8">
      <c r="A11" s="9"/>
      <c r="B11" s="10">
        <v>4</v>
      </c>
      <c r="C11" s="10" t="s">
        <v>62</v>
      </c>
      <c r="D11" s="27" t="s">
        <v>70</v>
      </c>
      <c r="E11" s="27"/>
      <c r="F11" s="27"/>
      <c r="G11" s="27"/>
      <c r="H11" s="9"/>
    </row>
    <row r="12" spans="1:8">
      <c r="A12" s="9"/>
      <c r="B12" s="10">
        <v>5</v>
      </c>
      <c r="C12" s="21" t="s">
        <v>63</v>
      </c>
      <c r="D12" s="27" t="s">
        <v>72</v>
      </c>
      <c r="E12" s="27"/>
      <c r="F12" s="27"/>
      <c r="G12" s="27"/>
      <c r="H12" s="9"/>
    </row>
    <row r="13" spans="1:8">
      <c r="A13" s="9"/>
      <c r="B13" s="10">
        <v>6</v>
      </c>
      <c r="C13" s="21" t="s">
        <v>64</v>
      </c>
      <c r="D13" s="27" t="s">
        <v>73</v>
      </c>
      <c r="E13" s="27"/>
      <c r="F13" s="27"/>
      <c r="G13" s="27"/>
      <c r="H13" s="9"/>
    </row>
    <row r="14" spans="1:8">
      <c r="A14" s="9"/>
      <c r="B14" s="10">
        <v>7</v>
      </c>
      <c r="C14" s="21" t="s">
        <v>65</v>
      </c>
      <c r="D14" s="27" t="s">
        <v>74</v>
      </c>
      <c r="E14" s="27"/>
      <c r="F14" s="27"/>
      <c r="G14" s="27"/>
      <c r="H14" s="9"/>
    </row>
    <row r="15" spans="1:8">
      <c r="A15" s="9"/>
      <c r="B15" s="9"/>
      <c r="C15" s="9"/>
      <c r="D15" s="9"/>
      <c r="E15" s="9"/>
      <c r="F15" s="9"/>
      <c r="G15" s="9"/>
      <c r="H15" s="9"/>
    </row>
    <row r="16" spans="1:8">
      <c r="A16" s="9"/>
      <c r="B16" s="9"/>
      <c r="C16" s="9"/>
      <c r="D16" s="9"/>
      <c r="E16" s="9"/>
      <c r="F16" s="9"/>
      <c r="G16" s="9"/>
      <c r="H16" s="9"/>
    </row>
  </sheetData>
  <mergeCells count="13">
    <mergeCell ref="D13:G13"/>
    <mergeCell ref="D14:G14"/>
    <mergeCell ref="B2:G2"/>
    <mergeCell ref="B3:G3"/>
    <mergeCell ref="B4:G4"/>
    <mergeCell ref="C5:G5"/>
    <mergeCell ref="C7:G7"/>
    <mergeCell ref="B6:G6"/>
    <mergeCell ref="D9:G9"/>
    <mergeCell ref="D10:G10"/>
    <mergeCell ref="B8:G8"/>
    <mergeCell ref="D12:G12"/>
    <mergeCell ref="D11:G11"/>
  </mergeCells>
  <phoneticPr fontId="2"/>
  <hyperlinks>
    <hyperlink ref="C9" location="リスク登録簿!C2" display="リスクの特定" xr:uid="{65FEB12E-659A-DD42-A4EE-3A75CDBDCFFA}"/>
    <hyperlink ref="C10" location="リスク登録簿!G2" display="リスクの定性的分析" xr:uid="{0D28484D-A8FE-EC49-8312-0B7BA780E256}"/>
    <hyperlink ref="C12" location="リスク登録簿!I3" display="リスク対応の計画" xr:uid="{C09449EE-03B1-8A4D-BBAD-B7A49FA502C8}"/>
    <hyperlink ref="C13" location="リスク登録簿!K3" display="リスク対応策の実行" xr:uid="{5B319929-4347-A044-B007-7D9BB739EBC9}"/>
    <hyperlink ref="C14" location="リスク登録簿!O3" display="リスクの監視" xr:uid="{3AC90F1E-8869-384E-8423-07407DDBFF2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1DFD93-51FB-9A4D-A6C4-2C8E2DE87D82}">
  <dimension ref="A1:P9"/>
  <sheetViews>
    <sheetView workbookViewId="0">
      <selection activeCell="C9" sqref="C9"/>
    </sheetView>
  </sheetViews>
  <sheetFormatPr baseColWidth="10" defaultRowHeight="20"/>
  <cols>
    <col min="2" max="2" width="3.7109375" customWidth="1"/>
    <col min="3" max="3" width="42.7109375" customWidth="1"/>
    <col min="4" max="4" width="6.7109375" customWidth="1"/>
    <col min="5" max="5" width="8.7109375" customWidth="1"/>
    <col min="6" max="6" width="6.7109375" customWidth="1"/>
    <col min="7" max="7" width="5.7109375" customWidth="1"/>
    <col min="8" max="8" width="4.7109375" customWidth="1"/>
    <col min="9" max="9" width="4.5703125" customWidth="1"/>
    <col min="10" max="10" width="4.7109375" customWidth="1"/>
    <col min="11" max="11" width="12.85546875" customWidth="1"/>
    <col min="12" max="13" width="40.7109375" customWidth="1"/>
    <col min="14" max="14" width="6.7109375" customWidth="1"/>
    <col min="15" max="15" width="8.7109375" customWidth="1"/>
  </cols>
  <sheetData>
    <row r="1" spans="1:16">
      <c r="A1" s="9"/>
      <c r="B1" s="9"/>
      <c r="C1" s="9"/>
      <c r="D1" s="9"/>
      <c r="E1" s="9"/>
      <c r="F1" s="9"/>
      <c r="G1" s="9"/>
      <c r="H1" s="9"/>
      <c r="I1" s="9"/>
      <c r="J1" s="9"/>
      <c r="K1" s="9"/>
      <c r="L1" s="9"/>
      <c r="N1" s="9"/>
      <c r="O1" s="9"/>
      <c r="P1" s="9"/>
    </row>
    <row r="2" spans="1:16">
      <c r="A2" s="9"/>
      <c r="B2" s="17" t="s">
        <v>41</v>
      </c>
      <c r="C2" s="2" t="s">
        <v>42</v>
      </c>
      <c r="D2" s="2" t="s">
        <v>43</v>
      </c>
      <c r="E2" s="2" t="s">
        <v>52</v>
      </c>
      <c r="F2" s="2" t="s">
        <v>56</v>
      </c>
      <c r="G2" s="2" t="s">
        <v>44</v>
      </c>
      <c r="H2" s="2" t="s">
        <v>45</v>
      </c>
      <c r="I2" s="22" t="s">
        <v>46</v>
      </c>
      <c r="J2" s="2" t="s">
        <v>47</v>
      </c>
      <c r="K2" s="2" t="s">
        <v>48</v>
      </c>
      <c r="L2" s="2" t="s">
        <v>57</v>
      </c>
      <c r="M2" s="2" t="s">
        <v>58</v>
      </c>
      <c r="N2" s="2" t="s">
        <v>49</v>
      </c>
      <c r="O2" s="2" t="s">
        <v>50</v>
      </c>
      <c r="P2" s="9"/>
    </row>
    <row r="3" spans="1:16">
      <c r="A3" s="9"/>
      <c r="B3" s="10">
        <v>1</v>
      </c>
      <c r="C3" s="10" t="s">
        <v>51</v>
      </c>
      <c r="D3" s="3">
        <v>3</v>
      </c>
      <c r="E3" s="3">
        <v>0.1</v>
      </c>
      <c r="F3" s="3">
        <v>0.3</v>
      </c>
      <c r="G3" s="3" t="s">
        <v>36</v>
      </c>
      <c r="H3" s="3" t="s">
        <v>54</v>
      </c>
      <c r="I3" s="3" t="s">
        <v>55</v>
      </c>
      <c r="J3" s="3"/>
      <c r="K3" s="3"/>
      <c r="L3" s="16" t="s">
        <v>71</v>
      </c>
      <c r="M3" s="10"/>
      <c r="N3" s="3"/>
      <c r="O3" s="3"/>
      <c r="P3" s="9"/>
    </row>
    <row r="4" spans="1:16">
      <c r="A4" s="9"/>
      <c r="B4" s="10">
        <v>2</v>
      </c>
      <c r="C4" s="10"/>
      <c r="D4" s="3"/>
      <c r="E4" s="3"/>
      <c r="F4" s="3"/>
      <c r="G4" s="3"/>
      <c r="H4" s="3"/>
      <c r="I4" s="1"/>
      <c r="J4" s="3"/>
      <c r="K4" s="3"/>
      <c r="L4" s="16"/>
      <c r="M4" s="10"/>
      <c r="N4" s="3"/>
      <c r="O4" s="3"/>
      <c r="P4" s="9"/>
    </row>
    <row r="5" spans="1:16">
      <c r="A5" s="9"/>
      <c r="B5" s="10">
        <v>3</v>
      </c>
      <c r="C5" s="10"/>
      <c r="D5" s="3"/>
      <c r="E5" s="3"/>
      <c r="F5" s="3"/>
      <c r="G5" s="3"/>
      <c r="H5" s="3"/>
      <c r="I5" s="20"/>
      <c r="J5" s="3"/>
      <c r="K5" s="3"/>
      <c r="L5" s="16"/>
      <c r="M5" s="10"/>
      <c r="N5" s="3"/>
      <c r="O5" s="3"/>
      <c r="P5" s="9"/>
    </row>
    <row r="6" spans="1:16">
      <c r="A6" s="9"/>
      <c r="B6" s="10">
        <v>4</v>
      </c>
      <c r="C6" s="10"/>
      <c r="D6" s="3"/>
      <c r="E6" s="3"/>
      <c r="F6" s="3"/>
      <c r="G6" s="3"/>
      <c r="H6" s="3"/>
      <c r="I6" s="20"/>
      <c r="J6" s="3"/>
      <c r="K6" s="3"/>
      <c r="L6" s="16"/>
      <c r="M6" s="10"/>
      <c r="N6" s="3"/>
      <c r="O6" s="3"/>
      <c r="P6" s="9"/>
    </row>
    <row r="7" spans="1:16">
      <c r="A7" s="9"/>
      <c r="B7" s="10">
        <v>5</v>
      </c>
      <c r="C7" s="10"/>
      <c r="D7" s="3"/>
      <c r="E7" s="3"/>
      <c r="F7" s="3"/>
      <c r="G7" s="3"/>
      <c r="H7" s="3"/>
      <c r="I7" s="20"/>
      <c r="J7" s="3"/>
      <c r="K7" s="3"/>
      <c r="L7" s="16"/>
      <c r="M7" s="10"/>
      <c r="N7" s="3"/>
      <c r="O7" s="3"/>
      <c r="P7" s="9"/>
    </row>
    <row r="8" spans="1:16">
      <c r="A8" s="9"/>
      <c r="B8" s="9"/>
      <c r="C8" s="9"/>
      <c r="D8" s="9"/>
      <c r="E8" s="9"/>
      <c r="F8" s="9"/>
      <c r="G8" s="9"/>
      <c r="H8" s="9"/>
      <c r="I8" s="9"/>
      <c r="J8" s="9"/>
      <c r="K8" s="9"/>
      <c r="L8" s="9"/>
      <c r="N8" s="9"/>
      <c r="O8" s="9"/>
      <c r="P8" s="9"/>
    </row>
    <row r="9" spans="1:16">
      <c r="A9" s="9"/>
      <c r="B9" s="9"/>
      <c r="C9" s="9"/>
      <c r="D9" s="9"/>
      <c r="E9" s="9"/>
      <c r="F9" s="9"/>
      <c r="G9" s="9"/>
      <c r="H9" s="9"/>
      <c r="I9" s="9"/>
      <c r="J9" s="9"/>
      <c r="K9" s="9"/>
      <c r="L9" s="9"/>
      <c r="M9" s="9"/>
      <c r="N9" s="9"/>
      <c r="O9" s="9"/>
      <c r="P9" s="9"/>
    </row>
  </sheetData>
  <phoneticPr fontId="2"/>
  <hyperlinks>
    <hyperlink ref="I2" location="対応!A1" display="対策" xr:uid="{508DD573-AD75-8C44-89A1-447BD89A1206}"/>
  </hyperlink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8614B6-7C9B-ED4E-BEA9-03E3A1421808}">
  <dimension ref="A1:AA13"/>
  <sheetViews>
    <sheetView workbookViewId="0">
      <selection activeCell="L16" sqref="L16"/>
    </sheetView>
  </sheetViews>
  <sheetFormatPr baseColWidth="10" defaultRowHeight="20"/>
  <cols>
    <col min="1" max="2" width="2.7109375" customWidth="1"/>
    <col min="5" max="8" width="2.7109375" customWidth="1"/>
    <col min="9" max="9" width="8.7109375" customWidth="1"/>
    <col min="10" max="10" width="2.7109375" customWidth="1"/>
    <col min="11" max="11" width="8.7109375" customWidth="1"/>
    <col min="12" max="12" width="32.140625" customWidth="1"/>
    <col min="13" max="14" width="2.7109375" customWidth="1"/>
    <col min="15" max="15" width="9.7109375" customWidth="1"/>
    <col min="16" max="20" width="3.7109375" customWidth="1"/>
    <col min="21" max="22" width="2.7109375" customWidth="1"/>
    <col min="23" max="23" width="14.28515625" customWidth="1"/>
    <col min="24" max="24" width="3.7109375" customWidth="1"/>
    <col min="25" max="25" width="2.7109375" customWidth="1"/>
    <col min="26" max="26" width="3.7109375" customWidth="1"/>
    <col min="27" max="27" width="2.7109375" customWidth="1"/>
  </cols>
  <sheetData>
    <row r="1" spans="1:27">
      <c r="A1" s="9"/>
      <c r="B1" s="9"/>
      <c r="C1" s="38"/>
      <c r="D1" s="38"/>
      <c r="E1" s="38"/>
      <c r="F1" s="38"/>
      <c r="G1" s="38"/>
      <c r="H1" s="38"/>
      <c r="I1" s="38"/>
      <c r="J1" s="38"/>
      <c r="K1" s="38"/>
      <c r="L1" s="38"/>
      <c r="M1" s="9"/>
      <c r="N1" s="9"/>
      <c r="O1" s="9"/>
      <c r="P1" s="9"/>
      <c r="Q1" s="9"/>
      <c r="R1" s="9"/>
      <c r="S1" s="9"/>
      <c r="T1" s="9"/>
      <c r="U1" s="9"/>
      <c r="V1" s="9"/>
      <c r="W1" s="9"/>
      <c r="X1" s="9"/>
      <c r="Y1" s="9"/>
      <c r="Z1" s="9"/>
      <c r="AA1" s="9"/>
    </row>
    <row r="2" spans="1:27">
      <c r="A2" s="9"/>
      <c r="B2" s="33" t="s">
        <v>29</v>
      </c>
      <c r="C2" s="34"/>
      <c r="D2" s="34"/>
      <c r="E2" s="34"/>
      <c r="F2" s="34"/>
      <c r="G2" s="34"/>
      <c r="H2" s="34"/>
      <c r="I2" s="34"/>
      <c r="J2" s="34"/>
      <c r="K2" s="34"/>
      <c r="L2" s="35"/>
      <c r="M2" s="9"/>
      <c r="N2" s="37" t="s">
        <v>31</v>
      </c>
      <c r="O2" s="37"/>
      <c r="P2" s="37"/>
      <c r="Q2" s="37"/>
      <c r="R2" s="37"/>
      <c r="S2" s="37"/>
      <c r="T2" s="37"/>
      <c r="U2" s="37"/>
      <c r="V2" s="37"/>
      <c r="W2" s="37"/>
      <c r="X2" s="37"/>
      <c r="Y2" s="37"/>
      <c r="Z2" s="37"/>
      <c r="AA2" s="9"/>
    </row>
    <row r="3" spans="1:27">
      <c r="A3" s="9"/>
      <c r="B3" s="31"/>
      <c r="C3" s="31" t="s">
        <v>0</v>
      </c>
      <c r="D3" s="47" t="s">
        <v>52</v>
      </c>
      <c r="E3" s="48" t="s">
        <v>1</v>
      </c>
      <c r="F3" s="48"/>
      <c r="G3" s="48"/>
      <c r="H3" s="48"/>
      <c r="I3" s="48"/>
      <c r="J3" s="48"/>
      <c r="K3" s="48"/>
      <c r="L3" s="48"/>
      <c r="M3" s="8"/>
      <c r="N3" s="46" t="s">
        <v>53</v>
      </c>
      <c r="O3" s="46"/>
      <c r="P3" s="46"/>
      <c r="Q3" s="46"/>
      <c r="R3" s="46"/>
      <c r="S3" s="46"/>
      <c r="T3" s="46"/>
      <c r="U3" s="46"/>
      <c r="V3" s="46"/>
      <c r="W3" s="46"/>
      <c r="X3" s="46"/>
      <c r="Y3" s="46"/>
      <c r="Z3" s="46"/>
      <c r="AA3" s="9"/>
    </row>
    <row r="4" spans="1:27">
      <c r="A4" s="9"/>
      <c r="B4" s="32"/>
      <c r="C4" s="32"/>
      <c r="D4" s="47"/>
      <c r="E4" s="47" t="s">
        <v>2</v>
      </c>
      <c r="F4" s="47"/>
      <c r="G4" s="47"/>
      <c r="H4" s="47"/>
      <c r="I4" s="47" t="s">
        <v>3</v>
      </c>
      <c r="J4" s="47"/>
      <c r="K4" s="47"/>
      <c r="L4" s="7" t="s">
        <v>4</v>
      </c>
      <c r="M4" s="9"/>
      <c r="N4" s="36" t="s">
        <v>52</v>
      </c>
      <c r="O4" s="36"/>
      <c r="P4" s="41" t="s">
        <v>34</v>
      </c>
      <c r="Q4" s="41"/>
      <c r="R4" s="41"/>
      <c r="S4" s="41"/>
      <c r="T4" s="41"/>
      <c r="U4" s="9"/>
      <c r="V4" s="50" t="s">
        <v>32</v>
      </c>
      <c r="W4" s="51"/>
      <c r="X4" s="32" t="s">
        <v>33</v>
      </c>
      <c r="Y4" s="32"/>
      <c r="Z4" s="32"/>
      <c r="AA4" s="9"/>
    </row>
    <row r="5" spans="1:27">
      <c r="A5" s="9"/>
      <c r="B5" s="11" t="s">
        <v>38</v>
      </c>
      <c r="C5" s="3" t="s">
        <v>5</v>
      </c>
      <c r="D5" s="3" t="s">
        <v>11</v>
      </c>
      <c r="E5" s="3"/>
      <c r="F5" s="3" t="s">
        <v>17</v>
      </c>
      <c r="G5" s="3">
        <v>6</v>
      </c>
      <c r="H5" s="3" t="s">
        <v>22</v>
      </c>
      <c r="I5" s="4"/>
      <c r="J5" s="4" t="s">
        <v>17</v>
      </c>
      <c r="K5" s="5">
        <v>1800000</v>
      </c>
      <c r="L5" s="6" t="s">
        <v>23</v>
      </c>
      <c r="M5" s="9"/>
      <c r="N5" s="11" t="s">
        <v>38</v>
      </c>
      <c r="O5" s="7">
        <v>0.9</v>
      </c>
      <c r="P5" s="12">
        <v>0.9</v>
      </c>
      <c r="Q5" s="14">
        <v>1.8</v>
      </c>
      <c r="R5" s="14">
        <v>2.7</v>
      </c>
      <c r="S5" s="14">
        <v>3.6</v>
      </c>
      <c r="T5" s="14">
        <v>4.5</v>
      </c>
      <c r="U5" s="9"/>
      <c r="V5" s="11" t="s">
        <v>35</v>
      </c>
      <c r="W5" s="14" t="s">
        <v>6</v>
      </c>
      <c r="X5" s="15">
        <v>1.8</v>
      </c>
      <c r="Y5" s="15" t="s">
        <v>18</v>
      </c>
      <c r="Z5" s="15">
        <v>4.5</v>
      </c>
      <c r="AA5" s="9"/>
    </row>
    <row r="6" spans="1:27">
      <c r="A6" s="9"/>
      <c r="B6" s="11" t="s">
        <v>35</v>
      </c>
      <c r="C6" s="3" t="s">
        <v>6</v>
      </c>
      <c r="D6" s="3" t="s">
        <v>12</v>
      </c>
      <c r="E6" s="3">
        <v>3</v>
      </c>
      <c r="F6" s="3" t="s">
        <v>18</v>
      </c>
      <c r="G6" s="3">
        <v>6</v>
      </c>
      <c r="H6" s="3" t="s">
        <v>22</v>
      </c>
      <c r="I6" s="5">
        <v>900000</v>
      </c>
      <c r="J6" s="3" t="s">
        <v>18</v>
      </c>
      <c r="K6" s="5">
        <v>1800000</v>
      </c>
      <c r="L6" s="6" t="s">
        <v>24</v>
      </c>
      <c r="M6" s="9"/>
      <c r="N6" s="11" t="s">
        <v>35</v>
      </c>
      <c r="O6" s="7">
        <v>0.7</v>
      </c>
      <c r="P6" s="12">
        <v>0.7</v>
      </c>
      <c r="Q6" s="12">
        <v>1.4</v>
      </c>
      <c r="R6" s="14">
        <v>2.1</v>
      </c>
      <c r="S6" s="14">
        <v>2.8</v>
      </c>
      <c r="T6" s="14">
        <v>3.5</v>
      </c>
      <c r="U6" s="9"/>
      <c r="V6" s="11" t="s">
        <v>36</v>
      </c>
      <c r="W6" s="12" t="s">
        <v>7</v>
      </c>
      <c r="X6" s="12">
        <v>0.5</v>
      </c>
      <c r="Y6" s="12" t="s">
        <v>18</v>
      </c>
      <c r="Z6" s="12">
        <v>1.5</v>
      </c>
      <c r="AA6" s="9"/>
    </row>
    <row r="7" spans="1:27">
      <c r="A7" s="9"/>
      <c r="B7" s="11" t="s">
        <v>36</v>
      </c>
      <c r="C7" s="3" t="s">
        <v>7</v>
      </c>
      <c r="D7" s="3" t="s">
        <v>13</v>
      </c>
      <c r="E7" s="3">
        <v>1</v>
      </c>
      <c r="F7" s="3" t="s">
        <v>18</v>
      </c>
      <c r="G7" s="3">
        <v>3</v>
      </c>
      <c r="H7" s="3" t="s">
        <v>22</v>
      </c>
      <c r="I7" s="5">
        <v>300000</v>
      </c>
      <c r="J7" s="3" t="s">
        <v>18</v>
      </c>
      <c r="K7" s="5">
        <v>900000</v>
      </c>
      <c r="L7" s="6" t="s">
        <v>25</v>
      </c>
      <c r="M7" s="9"/>
      <c r="N7" s="11" t="s">
        <v>36</v>
      </c>
      <c r="O7" s="7">
        <v>0.5</v>
      </c>
      <c r="P7" s="12">
        <v>0.5</v>
      </c>
      <c r="Q7" s="12">
        <v>1</v>
      </c>
      <c r="R7" s="12">
        <v>1.5</v>
      </c>
      <c r="S7" s="14">
        <v>2</v>
      </c>
      <c r="T7" s="14">
        <v>2.5</v>
      </c>
      <c r="U7" s="9"/>
      <c r="V7" s="11" t="s">
        <v>37</v>
      </c>
      <c r="W7" s="13" t="s">
        <v>8</v>
      </c>
      <c r="X7" s="13">
        <v>0.1</v>
      </c>
      <c r="Y7" s="13" t="s">
        <v>18</v>
      </c>
      <c r="Z7" s="13">
        <v>0.4</v>
      </c>
      <c r="AA7" s="9"/>
    </row>
    <row r="8" spans="1:27">
      <c r="A8" s="9"/>
      <c r="B8" s="11" t="s">
        <v>37</v>
      </c>
      <c r="C8" s="3" t="s">
        <v>8</v>
      </c>
      <c r="D8" s="3" t="s">
        <v>14</v>
      </c>
      <c r="E8" s="3">
        <v>1</v>
      </c>
      <c r="F8" s="3" t="s">
        <v>18</v>
      </c>
      <c r="G8" s="3">
        <v>4</v>
      </c>
      <c r="H8" s="3" t="s">
        <v>21</v>
      </c>
      <c r="I8" s="5">
        <v>75000</v>
      </c>
      <c r="J8" s="3" t="s">
        <v>18</v>
      </c>
      <c r="K8" s="5">
        <v>300000</v>
      </c>
      <c r="L8" s="6" t="s">
        <v>26</v>
      </c>
      <c r="M8" s="9"/>
      <c r="N8" s="11" t="s">
        <v>37</v>
      </c>
      <c r="O8" s="7">
        <v>0.3</v>
      </c>
      <c r="P8" s="13">
        <v>0.3</v>
      </c>
      <c r="Q8" s="12">
        <v>0.6</v>
      </c>
      <c r="R8" s="12">
        <v>0.9</v>
      </c>
      <c r="S8" s="12">
        <v>1.2</v>
      </c>
      <c r="T8" s="12">
        <v>1.5</v>
      </c>
      <c r="U8" s="9"/>
      <c r="V8" s="9"/>
      <c r="W8" s="9"/>
      <c r="X8" s="9"/>
      <c r="Y8" s="9"/>
      <c r="Z8" s="9"/>
      <c r="AA8" s="9"/>
    </row>
    <row r="9" spans="1:27">
      <c r="A9" s="9"/>
      <c r="B9" s="11" t="s">
        <v>39</v>
      </c>
      <c r="C9" s="3" t="s">
        <v>9</v>
      </c>
      <c r="D9" s="3" t="s">
        <v>15</v>
      </c>
      <c r="E9" s="49">
        <v>1</v>
      </c>
      <c r="F9" s="49"/>
      <c r="G9" s="49"/>
      <c r="H9" s="3" t="s">
        <v>21</v>
      </c>
      <c r="I9" s="3"/>
      <c r="J9" s="3" t="s">
        <v>19</v>
      </c>
      <c r="K9" s="5">
        <v>75000</v>
      </c>
      <c r="L9" s="6" t="s">
        <v>27</v>
      </c>
      <c r="M9" s="9"/>
      <c r="N9" s="11" t="s">
        <v>39</v>
      </c>
      <c r="O9" s="7">
        <v>0.1</v>
      </c>
      <c r="P9" s="13">
        <v>0.1</v>
      </c>
      <c r="Q9" s="13">
        <v>0.2</v>
      </c>
      <c r="R9" s="13">
        <v>0.3</v>
      </c>
      <c r="S9" s="13">
        <v>0.4</v>
      </c>
      <c r="T9" s="12">
        <v>0.5</v>
      </c>
      <c r="U9" s="9"/>
      <c r="V9" s="9"/>
      <c r="W9" s="9"/>
      <c r="X9" s="9"/>
      <c r="Y9" s="9"/>
      <c r="Z9" s="9"/>
      <c r="AA9" s="9"/>
    </row>
    <row r="10" spans="1:27">
      <c r="A10" s="9"/>
      <c r="B10" s="11" t="s">
        <v>40</v>
      </c>
      <c r="C10" s="3" t="s">
        <v>10</v>
      </c>
      <c r="D10" s="3" t="s">
        <v>16</v>
      </c>
      <c r="E10" s="27" t="s">
        <v>20</v>
      </c>
      <c r="F10" s="27"/>
      <c r="G10" s="27"/>
      <c r="H10" s="27"/>
      <c r="I10" s="27" t="s">
        <v>20</v>
      </c>
      <c r="J10" s="27"/>
      <c r="K10" s="27"/>
      <c r="L10" s="6" t="s">
        <v>28</v>
      </c>
      <c r="M10" s="9"/>
      <c r="N10" s="42"/>
      <c r="O10" s="43"/>
      <c r="P10" s="7">
        <v>1</v>
      </c>
      <c r="Q10" s="7">
        <v>2</v>
      </c>
      <c r="R10" s="7">
        <v>3</v>
      </c>
      <c r="S10" s="7">
        <v>4</v>
      </c>
      <c r="T10" s="7">
        <v>5</v>
      </c>
      <c r="U10" s="9"/>
      <c r="V10" s="9"/>
      <c r="W10" s="9"/>
      <c r="X10" s="9"/>
      <c r="Y10" s="9"/>
      <c r="Z10" s="9"/>
      <c r="AA10" s="9"/>
    </row>
    <row r="11" spans="1:27">
      <c r="A11" s="9"/>
      <c r="B11" s="18"/>
      <c r="C11" s="18"/>
      <c r="D11" s="18"/>
      <c r="E11" s="19"/>
      <c r="F11" s="19"/>
      <c r="G11" s="19"/>
      <c r="H11" s="19"/>
      <c r="I11" s="19"/>
      <c r="J11" s="19"/>
      <c r="K11" s="19"/>
      <c r="L11" s="19"/>
      <c r="M11" s="9"/>
      <c r="N11" s="39"/>
      <c r="O11" s="44"/>
      <c r="P11" s="11" t="s">
        <v>39</v>
      </c>
      <c r="Q11" s="11" t="s">
        <v>37</v>
      </c>
      <c r="R11" s="11" t="s">
        <v>36</v>
      </c>
      <c r="S11" s="11" t="s">
        <v>35</v>
      </c>
      <c r="T11" s="11" t="s">
        <v>38</v>
      </c>
      <c r="U11" s="9"/>
      <c r="V11" s="9"/>
      <c r="W11" s="9"/>
      <c r="X11" s="9"/>
      <c r="Y11" s="9"/>
      <c r="Z11" s="9"/>
      <c r="AA11" s="9"/>
    </row>
    <row r="12" spans="1:27">
      <c r="A12" s="9"/>
      <c r="B12" s="9"/>
      <c r="C12" s="39"/>
      <c r="D12" s="39"/>
      <c r="E12" s="39"/>
      <c r="F12" s="39"/>
      <c r="G12" s="39"/>
      <c r="H12" s="39"/>
      <c r="I12" s="39"/>
      <c r="J12" s="39"/>
      <c r="K12" s="39"/>
      <c r="L12" s="39"/>
      <c r="M12" s="9"/>
      <c r="N12" s="45"/>
      <c r="O12" s="44"/>
      <c r="P12" s="40" t="s">
        <v>30</v>
      </c>
      <c r="Q12" s="40"/>
      <c r="R12" s="40"/>
      <c r="S12" s="40"/>
      <c r="T12" s="40"/>
      <c r="U12" s="9"/>
      <c r="V12" s="9"/>
      <c r="W12" s="9"/>
      <c r="X12" s="9"/>
      <c r="Y12" s="9"/>
      <c r="Z12" s="9"/>
      <c r="AA12" s="9"/>
    </row>
    <row r="13" spans="1:27">
      <c r="A13" s="9"/>
      <c r="B13" s="9"/>
      <c r="C13" s="9"/>
      <c r="D13" s="9"/>
      <c r="E13" s="9"/>
      <c r="F13" s="9"/>
      <c r="G13" s="9"/>
      <c r="H13" s="9"/>
      <c r="I13" s="9"/>
      <c r="J13" s="9"/>
      <c r="K13" s="9"/>
      <c r="L13" s="9"/>
      <c r="M13" s="9"/>
      <c r="N13" s="9"/>
      <c r="O13" s="9"/>
      <c r="P13" s="9"/>
      <c r="Q13" s="9"/>
      <c r="R13" s="9"/>
      <c r="S13" s="9"/>
      <c r="T13" s="9"/>
      <c r="U13" s="9"/>
      <c r="V13" s="9"/>
      <c r="W13" s="9"/>
      <c r="X13" s="9"/>
      <c r="Y13" s="9"/>
      <c r="Z13" s="9"/>
      <c r="AA13" s="9"/>
    </row>
  </sheetData>
  <mergeCells count="20">
    <mergeCell ref="C1:L1"/>
    <mergeCell ref="C12:L12"/>
    <mergeCell ref="P12:T12"/>
    <mergeCell ref="P4:T4"/>
    <mergeCell ref="N10:O12"/>
    <mergeCell ref="N3:Z3"/>
    <mergeCell ref="D3:D4"/>
    <mergeCell ref="E3:L3"/>
    <mergeCell ref="I4:K4"/>
    <mergeCell ref="I10:K10"/>
    <mergeCell ref="E9:G9"/>
    <mergeCell ref="E4:H4"/>
    <mergeCell ref="E10:H10"/>
    <mergeCell ref="X4:Z4"/>
    <mergeCell ref="V4:W4"/>
    <mergeCell ref="B3:B4"/>
    <mergeCell ref="B2:L2"/>
    <mergeCell ref="C3:C4"/>
    <mergeCell ref="N4:O4"/>
    <mergeCell ref="N2:Z2"/>
  </mergeCells>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08381-3B75-C149-8271-091E85E8C639}">
  <dimension ref="A1:K23"/>
  <sheetViews>
    <sheetView workbookViewId="0">
      <selection activeCell="H1" sqref="H1"/>
    </sheetView>
  </sheetViews>
  <sheetFormatPr baseColWidth="10" defaultRowHeight="20"/>
  <cols>
    <col min="2" max="2" width="24.140625" customWidth="1"/>
    <col min="6" max="6" width="10.7109375" customWidth="1"/>
  </cols>
  <sheetData>
    <row r="1" spans="1:11">
      <c r="A1" s="9"/>
      <c r="B1" s="9"/>
      <c r="C1" s="9"/>
      <c r="D1" s="9"/>
      <c r="E1" s="9"/>
      <c r="F1" s="9"/>
      <c r="G1" s="9"/>
      <c r="H1" s="9"/>
      <c r="I1" s="9"/>
      <c r="J1" s="9"/>
      <c r="K1" s="9"/>
    </row>
    <row r="2" spans="1:11">
      <c r="A2" s="9"/>
      <c r="B2" s="37" t="s">
        <v>75</v>
      </c>
      <c r="C2" s="37"/>
      <c r="D2" s="37"/>
      <c r="E2" s="37"/>
      <c r="F2" s="37"/>
      <c r="G2" s="37"/>
      <c r="H2" s="9"/>
      <c r="I2" s="9"/>
      <c r="J2" s="9"/>
      <c r="K2" s="9"/>
    </row>
    <row r="3" spans="1:11">
      <c r="A3" s="9"/>
      <c r="B3" s="10" t="s">
        <v>76</v>
      </c>
      <c r="C3" s="27" t="s">
        <v>88</v>
      </c>
      <c r="D3" s="27"/>
      <c r="E3" s="27"/>
      <c r="F3" s="27"/>
      <c r="G3" s="27"/>
      <c r="H3" s="9"/>
      <c r="I3" s="9"/>
      <c r="J3" s="9"/>
      <c r="K3" s="9"/>
    </row>
    <row r="4" spans="1:11">
      <c r="A4" s="9"/>
      <c r="B4" s="10" t="s">
        <v>77</v>
      </c>
      <c r="C4" s="27" t="s">
        <v>84</v>
      </c>
      <c r="D4" s="27"/>
      <c r="E4" s="27"/>
      <c r="F4" s="27"/>
      <c r="G4" s="27"/>
      <c r="H4" s="9"/>
      <c r="I4" s="9"/>
      <c r="J4" s="9"/>
      <c r="K4" s="9"/>
    </row>
    <row r="5" spans="1:11">
      <c r="A5" s="9"/>
      <c r="B5" s="10" t="s">
        <v>78</v>
      </c>
      <c r="C5" s="27" t="s">
        <v>85</v>
      </c>
      <c r="D5" s="27"/>
      <c r="E5" s="27"/>
      <c r="F5" s="27"/>
      <c r="G5" s="27"/>
      <c r="H5" s="9"/>
      <c r="I5" s="9"/>
      <c r="J5" s="9"/>
      <c r="K5" s="9"/>
    </row>
    <row r="6" spans="1:11">
      <c r="A6" s="9"/>
      <c r="B6" s="10" t="s">
        <v>79</v>
      </c>
      <c r="C6" s="27" t="s">
        <v>87</v>
      </c>
      <c r="D6" s="27"/>
      <c r="E6" s="27"/>
      <c r="F6" s="27"/>
      <c r="G6" s="27"/>
      <c r="H6" s="9"/>
      <c r="I6" s="9"/>
      <c r="J6" s="9"/>
      <c r="K6" s="9"/>
    </row>
    <row r="7" spans="1:11">
      <c r="A7" s="9"/>
      <c r="B7" s="10" t="s">
        <v>82</v>
      </c>
      <c r="C7" s="27" t="s">
        <v>86</v>
      </c>
      <c r="D7" s="27"/>
      <c r="E7" s="27"/>
      <c r="F7" s="27"/>
      <c r="G7" s="27"/>
      <c r="H7" s="9"/>
      <c r="I7" s="9"/>
      <c r="J7" s="9"/>
      <c r="K7" s="9"/>
    </row>
    <row r="8" spans="1:11">
      <c r="A8" s="9"/>
      <c r="B8" s="37" t="s">
        <v>94</v>
      </c>
      <c r="C8" s="37"/>
      <c r="D8" s="37"/>
      <c r="E8" s="37"/>
      <c r="F8" s="37"/>
      <c r="G8" s="37"/>
      <c r="H8" s="9"/>
      <c r="I8" s="9"/>
      <c r="J8" s="9"/>
      <c r="K8" s="9"/>
    </row>
    <row r="9" spans="1:11">
      <c r="A9" s="9"/>
      <c r="B9" s="10" t="s">
        <v>76</v>
      </c>
      <c r="C9" s="27" t="s">
        <v>88</v>
      </c>
      <c r="D9" s="27"/>
      <c r="E9" s="27"/>
      <c r="F9" s="27"/>
      <c r="G9" s="27"/>
      <c r="H9" s="9"/>
      <c r="I9" s="9"/>
      <c r="J9" s="9"/>
      <c r="K9" s="9"/>
    </row>
    <row r="10" spans="1:11">
      <c r="A10" s="9"/>
      <c r="B10" s="10" t="s">
        <v>80</v>
      </c>
      <c r="C10" s="27" t="s">
        <v>89</v>
      </c>
      <c r="D10" s="27"/>
      <c r="E10" s="27"/>
      <c r="F10" s="27"/>
      <c r="G10" s="27"/>
      <c r="H10" s="9"/>
      <c r="I10" s="9"/>
      <c r="J10" s="9"/>
      <c r="K10" s="9"/>
    </row>
    <row r="11" spans="1:11">
      <c r="A11" s="9"/>
      <c r="B11" s="10" t="s">
        <v>81</v>
      </c>
      <c r="C11" s="27" t="s">
        <v>90</v>
      </c>
      <c r="D11" s="27"/>
      <c r="E11" s="27"/>
      <c r="F11" s="27"/>
      <c r="G11" s="27"/>
      <c r="H11" s="9"/>
      <c r="I11" s="9"/>
      <c r="J11" s="9"/>
      <c r="K11" s="9"/>
    </row>
    <row r="12" spans="1:11">
      <c r="A12" s="9"/>
      <c r="B12" s="10" t="s">
        <v>83</v>
      </c>
      <c r="C12" s="27" t="s">
        <v>91</v>
      </c>
      <c r="D12" s="27"/>
      <c r="E12" s="27"/>
      <c r="F12" s="27"/>
      <c r="G12" s="27"/>
      <c r="H12" s="9"/>
      <c r="I12" s="9"/>
      <c r="J12" s="9"/>
      <c r="K12" s="9"/>
    </row>
    <row r="13" spans="1:11">
      <c r="A13" s="9"/>
      <c r="B13" s="10" t="s">
        <v>92</v>
      </c>
      <c r="C13" s="27" t="s">
        <v>93</v>
      </c>
      <c r="D13" s="27"/>
      <c r="E13" s="27"/>
      <c r="F13" s="27"/>
      <c r="G13" s="27"/>
      <c r="H13" s="9"/>
      <c r="I13" s="9"/>
      <c r="J13" s="9"/>
      <c r="K13" s="9"/>
    </row>
    <row r="14" spans="1:11">
      <c r="A14" s="9"/>
      <c r="B14" s="9"/>
      <c r="C14" s="9"/>
      <c r="D14" s="9"/>
      <c r="E14" s="9"/>
      <c r="F14" s="9"/>
      <c r="G14" s="9"/>
      <c r="H14" s="9"/>
      <c r="I14" s="9"/>
      <c r="J14" s="9"/>
      <c r="K14" s="9"/>
    </row>
    <row r="15" spans="1:11">
      <c r="A15" s="9"/>
      <c r="B15" s="9"/>
      <c r="C15" s="9"/>
      <c r="D15" s="9"/>
      <c r="E15" s="9"/>
      <c r="F15" s="9"/>
      <c r="G15" s="9"/>
      <c r="H15" s="9"/>
      <c r="I15" s="9"/>
      <c r="J15" s="9"/>
      <c r="K15" s="9"/>
    </row>
    <row r="16" spans="1:11">
      <c r="A16" s="9"/>
      <c r="B16" s="37" t="s">
        <v>102</v>
      </c>
      <c r="C16" s="37"/>
      <c r="D16" s="37"/>
      <c r="E16" s="37"/>
      <c r="F16" s="37"/>
      <c r="G16" s="37"/>
      <c r="H16" s="37"/>
      <c r="I16" s="37"/>
      <c r="J16" s="37"/>
      <c r="K16" s="9"/>
    </row>
    <row r="17" spans="1:11">
      <c r="A17" s="9"/>
      <c r="B17" s="10" t="s">
        <v>77</v>
      </c>
      <c r="C17" s="27" t="s">
        <v>97</v>
      </c>
      <c r="D17" s="27"/>
      <c r="E17" s="27"/>
      <c r="F17" s="27"/>
      <c r="G17" s="27"/>
      <c r="H17" s="27"/>
      <c r="I17" s="27"/>
      <c r="J17" s="27"/>
      <c r="K17" s="9"/>
    </row>
    <row r="18" spans="1:11">
      <c r="A18" s="9"/>
      <c r="B18" s="10" t="s">
        <v>80</v>
      </c>
      <c r="C18" s="27" t="s">
        <v>98</v>
      </c>
      <c r="D18" s="27"/>
      <c r="E18" s="27"/>
      <c r="F18" s="27"/>
      <c r="G18" s="27"/>
      <c r="H18" s="27"/>
      <c r="I18" s="27"/>
      <c r="J18" s="27"/>
      <c r="K18" s="9"/>
    </row>
    <row r="19" spans="1:11">
      <c r="A19" s="9"/>
      <c r="B19" s="10" t="s">
        <v>95</v>
      </c>
      <c r="C19" s="27" t="s">
        <v>99</v>
      </c>
      <c r="D19" s="27"/>
      <c r="E19" s="27"/>
      <c r="F19" s="27"/>
      <c r="G19" s="27"/>
      <c r="H19" s="27"/>
      <c r="I19" s="27"/>
      <c r="J19" s="27"/>
      <c r="K19" s="9"/>
    </row>
    <row r="20" spans="1:11">
      <c r="A20" s="9"/>
      <c r="B20" s="10" t="s">
        <v>96</v>
      </c>
      <c r="C20" s="27" t="s">
        <v>100</v>
      </c>
      <c r="D20" s="27"/>
      <c r="E20" s="27"/>
      <c r="F20" s="27"/>
      <c r="G20" s="27"/>
      <c r="H20" s="27"/>
      <c r="I20" s="27"/>
      <c r="J20" s="27"/>
      <c r="K20" s="9"/>
    </row>
    <row r="21" spans="1:11">
      <c r="A21" s="9"/>
      <c r="B21" s="10" t="s">
        <v>92</v>
      </c>
      <c r="C21" s="27" t="s">
        <v>101</v>
      </c>
      <c r="D21" s="27"/>
      <c r="E21" s="27"/>
      <c r="F21" s="27"/>
      <c r="G21" s="27"/>
      <c r="H21" s="27"/>
      <c r="I21" s="27"/>
      <c r="J21" s="27"/>
      <c r="K21" s="9"/>
    </row>
    <row r="22" spans="1:11">
      <c r="A22" s="9"/>
      <c r="B22" s="9"/>
      <c r="C22" s="9"/>
      <c r="D22" s="9"/>
      <c r="E22" s="9"/>
      <c r="F22" s="9"/>
      <c r="G22" s="9"/>
      <c r="H22" s="9"/>
      <c r="I22" s="9"/>
      <c r="J22" s="9"/>
      <c r="K22" s="9"/>
    </row>
    <row r="23" spans="1:11">
      <c r="A23" s="9"/>
      <c r="B23" s="9"/>
      <c r="C23" s="9"/>
      <c r="D23" s="9"/>
      <c r="E23" s="9"/>
      <c r="F23" s="9"/>
      <c r="G23" s="9"/>
      <c r="H23" s="9"/>
      <c r="I23" s="9"/>
      <c r="J23" s="9"/>
      <c r="K23" s="9"/>
    </row>
  </sheetData>
  <mergeCells count="18">
    <mergeCell ref="C21:J21"/>
    <mergeCell ref="B16:J16"/>
    <mergeCell ref="C7:G7"/>
    <mergeCell ref="C9:G9"/>
    <mergeCell ref="C10:G10"/>
    <mergeCell ref="C11:G11"/>
    <mergeCell ref="C12:G12"/>
    <mergeCell ref="C13:G13"/>
    <mergeCell ref="B8:G8"/>
    <mergeCell ref="B2:G2"/>
    <mergeCell ref="C17:J17"/>
    <mergeCell ref="C18:J18"/>
    <mergeCell ref="C19:J19"/>
    <mergeCell ref="C20:J20"/>
    <mergeCell ref="C3:G3"/>
    <mergeCell ref="C4:G4"/>
    <mergeCell ref="C5:G5"/>
    <mergeCell ref="C6:G6"/>
  </mergeCells>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591C0-E5BC-684C-BC82-1097EA395D84}">
  <dimension ref="A1:I9"/>
  <sheetViews>
    <sheetView workbookViewId="0">
      <selection activeCell="H16" sqref="H16"/>
    </sheetView>
  </sheetViews>
  <sheetFormatPr baseColWidth="10" defaultRowHeight="20"/>
  <cols>
    <col min="7" max="8" width="10.7109375" customWidth="1"/>
  </cols>
  <sheetData>
    <row r="1" spans="1:9">
      <c r="A1" s="9"/>
      <c r="B1" s="9"/>
      <c r="C1" s="9"/>
      <c r="D1" s="9"/>
      <c r="E1" s="9"/>
      <c r="F1" s="9"/>
      <c r="G1" s="9"/>
      <c r="H1" s="9"/>
      <c r="I1" s="9"/>
    </row>
    <row r="2" spans="1:9">
      <c r="A2" s="9"/>
      <c r="B2" s="9"/>
      <c r="C2" s="9"/>
      <c r="D2" s="9"/>
      <c r="E2" s="9"/>
      <c r="F2" s="9"/>
      <c r="G2" s="9"/>
      <c r="H2" s="9"/>
      <c r="I2" s="9"/>
    </row>
    <row r="3" spans="1:9">
      <c r="A3" s="9"/>
      <c r="B3" s="17" t="s">
        <v>110</v>
      </c>
      <c r="C3" s="25" t="s">
        <v>108</v>
      </c>
      <c r="D3" s="17" t="s">
        <v>107</v>
      </c>
      <c r="E3" s="17" t="s">
        <v>109</v>
      </c>
      <c r="F3" s="9"/>
      <c r="G3" s="37" t="s">
        <v>111</v>
      </c>
      <c r="H3" s="37"/>
      <c r="I3" s="9"/>
    </row>
    <row r="4" spans="1:9">
      <c r="A4" s="9"/>
      <c r="B4" s="49" t="s">
        <v>35</v>
      </c>
      <c r="C4" s="10">
        <v>50</v>
      </c>
      <c r="D4" s="10">
        <v>1000</v>
      </c>
      <c r="E4" s="10">
        <f>(C4/100)*D4</f>
        <v>500</v>
      </c>
      <c r="F4" s="9"/>
      <c r="G4" s="10" t="s">
        <v>35</v>
      </c>
      <c r="H4" s="10">
        <f>E4+E5</f>
        <v>250</v>
      </c>
      <c r="I4" s="9"/>
    </row>
    <row r="5" spans="1:9">
      <c r="A5" s="9"/>
      <c r="B5" s="49"/>
      <c r="C5" s="10">
        <v>50</v>
      </c>
      <c r="D5" s="10">
        <v>-500</v>
      </c>
      <c r="E5" s="10">
        <f>(C5/100)*D5</f>
        <v>-250</v>
      </c>
      <c r="F5" s="9"/>
      <c r="G5" s="20" t="s">
        <v>36</v>
      </c>
      <c r="H5" s="10">
        <f>E6+E7</f>
        <v>500</v>
      </c>
      <c r="I5" s="9"/>
    </row>
    <row r="6" spans="1:9">
      <c r="A6" s="9"/>
      <c r="B6" s="49" t="s">
        <v>36</v>
      </c>
      <c r="C6" s="24">
        <v>30</v>
      </c>
      <c r="D6" s="24">
        <v>4000</v>
      </c>
      <c r="E6" s="10">
        <f>(C6/100)*D6</f>
        <v>1200</v>
      </c>
      <c r="F6" s="9"/>
      <c r="G6" s="9"/>
      <c r="H6" s="9"/>
      <c r="I6" s="9"/>
    </row>
    <row r="7" spans="1:9">
      <c r="A7" s="9"/>
      <c r="B7" s="49"/>
      <c r="C7" s="24">
        <v>70</v>
      </c>
      <c r="D7" s="24">
        <v>-1000</v>
      </c>
      <c r="E7" s="10">
        <f>(C7/100)*D7</f>
        <v>-700</v>
      </c>
      <c r="F7" s="9"/>
      <c r="G7" s="9"/>
      <c r="H7" s="9"/>
      <c r="I7" s="9"/>
    </row>
    <row r="8" spans="1:9">
      <c r="A8" s="9"/>
      <c r="B8" s="9"/>
      <c r="C8" s="9"/>
      <c r="D8" s="9"/>
      <c r="E8" s="9"/>
      <c r="F8" s="9"/>
      <c r="G8" s="9"/>
      <c r="H8" s="9"/>
      <c r="I8" s="9"/>
    </row>
    <row r="9" spans="1:9">
      <c r="A9" s="9"/>
      <c r="B9" s="9"/>
      <c r="C9" s="9"/>
      <c r="D9" s="9"/>
      <c r="E9" s="9"/>
      <c r="F9" s="9"/>
      <c r="G9" s="9"/>
      <c r="H9" s="9"/>
      <c r="I9" s="9"/>
    </row>
  </sheetData>
  <mergeCells count="3">
    <mergeCell ref="B4:B5"/>
    <mergeCell ref="B6:B7"/>
    <mergeCell ref="G3:H3"/>
  </mergeCells>
  <phoneticPr fontId="2"/>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B345D-52F6-7F42-ABC8-C9AACCFD2B12}">
  <dimension ref="B2:F6"/>
  <sheetViews>
    <sheetView workbookViewId="0">
      <selection activeCell="J20" sqref="J20:M25"/>
    </sheetView>
  </sheetViews>
  <sheetFormatPr baseColWidth="10" defaultRowHeight="20"/>
  <cols>
    <col min="2" max="2" width="32.140625" customWidth="1"/>
  </cols>
  <sheetData>
    <row r="2" spans="2:6">
      <c r="B2" s="26" t="s">
        <v>115</v>
      </c>
      <c r="C2" s="17" t="s">
        <v>120</v>
      </c>
      <c r="D2" s="17" t="s">
        <v>118</v>
      </c>
      <c r="E2" s="17" t="s">
        <v>117</v>
      </c>
      <c r="F2" s="17" t="s">
        <v>112</v>
      </c>
    </row>
    <row r="3" spans="2:6">
      <c r="B3" s="10" t="s">
        <v>116</v>
      </c>
      <c r="C3" s="10">
        <v>14</v>
      </c>
      <c r="D3" s="10">
        <v>10</v>
      </c>
      <c r="E3" s="10">
        <f>D3-C3</f>
        <v>-4</v>
      </c>
      <c r="F3" s="10">
        <f>C3-(D3)</f>
        <v>4</v>
      </c>
    </row>
    <row r="4" spans="2:6">
      <c r="B4" s="10" t="s">
        <v>119</v>
      </c>
      <c r="C4" s="10">
        <v>13</v>
      </c>
      <c r="D4" s="10">
        <v>10</v>
      </c>
      <c r="E4" s="10">
        <f t="shared" ref="E4:E6" si="0">D4-C4</f>
        <v>-3</v>
      </c>
      <c r="F4" s="10">
        <f>C4-(D4)</f>
        <v>3</v>
      </c>
    </row>
    <row r="5" spans="2:6">
      <c r="B5" s="10" t="s">
        <v>113</v>
      </c>
      <c r="C5" s="10">
        <v>12</v>
      </c>
      <c r="D5" s="10">
        <v>10</v>
      </c>
      <c r="E5" s="10">
        <f t="shared" si="0"/>
        <v>-2</v>
      </c>
      <c r="F5" s="10">
        <f>C5-(D5)</f>
        <v>2</v>
      </c>
    </row>
    <row r="6" spans="2:6">
      <c r="B6" s="10" t="s">
        <v>114</v>
      </c>
      <c r="C6" s="10">
        <v>11</v>
      </c>
      <c r="D6" s="10">
        <v>10</v>
      </c>
      <c r="E6" s="10">
        <f t="shared" si="0"/>
        <v>-1</v>
      </c>
      <c r="F6" s="10">
        <f>C6-(D6)</f>
        <v>1</v>
      </c>
    </row>
  </sheetData>
  <phoneticPr fontId="2"/>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86CBD8-E0AE-484A-A8F3-D3A30719653E}">
  <dimension ref="B2:E8"/>
  <sheetViews>
    <sheetView workbookViewId="0">
      <selection activeCell="O21" sqref="O21"/>
    </sheetView>
  </sheetViews>
  <sheetFormatPr baseColWidth="10" defaultRowHeight="20"/>
  <cols>
    <col min="2" max="2" width="12.7109375" customWidth="1"/>
    <col min="3" max="3" width="13.42578125" customWidth="1"/>
    <col min="4" max="4" width="14.7109375" customWidth="1"/>
    <col min="5" max="5" width="12.7109375" customWidth="1"/>
  </cols>
  <sheetData>
    <row r="2" spans="2:5">
      <c r="C2" t="s">
        <v>127</v>
      </c>
      <c r="D2" t="s">
        <v>129</v>
      </c>
      <c r="E2" t="s">
        <v>128</v>
      </c>
    </row>
    <row r="3" spans="2:5">
      <c r="B3" t="s">
        <v>121</v>
      </c>
      <c r="C3">
        <v>-305</v>
      </c>
      <c r="D3">
        <f>IF(C3&lt;0, E3, E3-C3)</f>
        <v>2495</v>
      </c>
      <c r="E3">
        <v>2495</v>
      </c>
    </row>
    <row r="4" spans="2:5">
      <c r="B4" t="s">
        <v>122</v>
      </c>
      <c r="C4">
        <v>605</v>
      </c>
      <c r="D4">
        <f t="shared" ref="D4:D8" si="0">IF(C4&lt;0, E4, E4-C4)</f>
        <v>1785</v>
      </c>
      <c r="E4">
        <v>2390</v>
      </c>
    </row>
    <row r="5" spans="2:5">
      <c r="B5" t="s">
        <v>123</v>
      </c>
      <c r="C5">
        <v>1200</v>
      </c>
      <c r="D5">
        <f t="shared" si="0"/>
        <v>910</v>
      </c>
      <c r="E5">
        <v>2110</v>
      </c>
    </row>
    <row r="6" spans="2:5">
      <c r="B6" t="s">
        <v>124</v>
      </c>
      <c r="C6">
        <v>1480</v>
      </c>
      <c r="D6">
        <f t="shared" si="0"/>
        <v>630</v>
      </c>
      <c r="E6">
        <v>2110</v>
      </c>
    </row>
    <row r="7" spans="2:5">
      <c r="B7" t="s">
        <v>125</v>
      </c>
      <c r="C7">
        <v>1375</v>
      </c>
      <c r="D7">
        <f t="shared" si="0"/>
        <v>420</v>
      </c>
      <c r="E7">
        <v>1795</v>
      </c>
    </row>
    <row r="8" spans="2:5">
      <c r="B8" t="s">
        <v>126</v>
      </c>
      <c r="C8">
        <v>1445</v>
      </c>
      <c r="D8">
        <f t="shared" si="0"/>
        <v>350</v>
      </c>
      <c r="E8">
        <v>1795</v>
      </c>
    </row>
  </sheetData>
  <phoneticPr fontId="2"/>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C42EB-9DC2-1C43-8092-279A2CF59AD9}">
  <dimension ref="A2:L21"/>
  <sheetViews>
    <sheetView tabSelected="1" workbookViewId="0">
      <selection activeCell="D5" sqref="D5"/>
    </sheetView>
  </sheetViews>
  <sheetFormatPr baseColWidth="10" defaultRowHeight="20"/>
  <cols>
    <col min="5" max="5" width="14.28515625" bestFit="1" customWidth="1"/>
  </cols>
  <sheetData>
    <row r="2" spans="1:12">
      <c r="B2" s="1" t="s">
        <v>130</v>
      </c>
      <c r="C2" s="1" t="s">
        <v>144</v>
      </c>
      <c r="D2" s="1" t="s">
        <v>145</v>
      </c>
      <c r="G2" s="31"/>
      <c r="H2" s="69" t="s">
        <v>150</v>
      </c>
      <c r="I2" s="70"/>
      <c r="J2" s="69" t="s">
        <v>152</v>
      </c>
      <c r="K2" s="70"/>
      <c r="L2" s="71"/>
    </row>
    <row r="3" spans="1:12">
      <c r="B3" s="53" t="s">
        <v>146</v>
      </c>
      <c r="C3" s="53">
        <v>1000</v>
      </c>
      <c r="D3" s="53" t="s">
        <v>147</v>
      </c>
      <c r="G3" s="32"/>
      <c r="H3" s="71" t="s">
        <v>149</v>
      </c>
      <c r="I3" s="71" t="s">
        <v>151</v>
      </c>
      <c r="J3" s="71" t="s">
        <v>149</v>
      </c>
      <c r="K3" s="71" t="s">
        <v>151</v>
      </c>
      <c r="L3" s="71" t="s">
        <v>153</v>
      </c>
    </row>
    <row r="4" spans="1:12">
      <c r="A4" t="s">
        <v>130</v>
      </c>
      <c r="B4" s="66">
        <v>1500</v>
      </c>
      <c r="G4" s="10" t="s">
        <v>130</v>
      </c>
      <c r="H4" s="10">
        <v>1500</v>
      </c>
      <c r="I4" s="10">
        <f>H4*1.1</f>
        <v>1650.0000000000002</v>
      </c>
      <c r="J4" s="10">
        <v>1150</v>
      </c>
      <c r="K4" s="10"/>
      <c r="L4" s="10"/>
    </row>
    <row r="5" spans="1:12">
      <c r="A5" t="s">
        <v>131</v>
      </c>
      <c r="B5" s="66">
        <v>10000</v>
      </c>
      <c r="G5" s="10" t="s">
        <v>131</v>
      </c>
      <c r="H5" s="10">
        <v>10000</v>
      </c>
      <c r="I5" s="10">
        <f>H5*1.1</f>
        <v>11000</v>
      </c>
      <c r="J5" s="10">
        <v>1150</v>
      </c>
      <c r="K5" s="10"/>
      <c r="L5" s="10"/>
    </row>
    <row r="6" spans="1:12" ht="21" thickBot="1">
      <c r="G6" s="10" t="s">
        <v>133</v>
      </c>
      <c r="H6" s="10">
        <v>750</v>
      </c>
      <c r="I6" s="10">
        <f>H6*0.9</f>
        <v>675</v>
      </c>
      <c r="J6" s="10">
        <v>1150</v>
      </c>
      <c r="K6" s="10"/>
      <c r="L6" s="10"/>
    </row>
    <row r="7" spans="1:12" ht="21" thickBot="1">
      <c r="A7" s="56" t="s">
        <v>132</v>
      </c>
      <c r="B7" s="57">
        <f>B4</f>
        <v>1500</v>
      </c>
      <c r="C7" s="57">
        <f>B7*B5/C3</f>
        <v>15000</v>
      </c>
      <c r="D7" s="58">
        <v>1</v>
      </c>
      <c r="G7" s="10" t="s">
        <v>136</v>
      </c>
      <c r="H7" s="68">
        <v>50</v>
      </c>
      <c r="I7" s="10">
        <f t="shared" ref="I7:I13" si="0">H7*0.9</f>
        <v>45</v>
      </c>
      <c r="J7" s="10">
        <v>1150</v>
      </c>
      <c r="K7" s="10"/>
      <c r="L7" s="10"/>
    </row>
    <row r="8" spans="1:12">
      <c r="A8" t="s">
        <v>133</v>
      </c>
      <c r="B8" s="66">
        <v>750</v>
      </c>
      <c r="C8">
        <f>B8*B5/C3</f>
        <v>7500</v>
      </c>
      <c r="D8" s="52">
        <f>(C8/C7)</f>
        <v>0.5</v>
      </c>
      <c r="G8" s="10" t="s">
        <v>137</v>
      </c>
      <c r="H8" s="68">
        <v>45</v>
      </c>
      <c r="I8" s="10">
        <f t="shared" si="0"/>
        <v>40.5</v>
      </c>
      <c r="J8" s="10">
        <v>1150</v>
      </c>
      <c r="K8" s="10"/>
      <c r="L8" s="10"/>
    </row>
    <row r="9" spans="1:12">
      <c r="A9" s="54" t="s">
        <v>134</v>
      </c>
      <c r="B9" s="55">
        <f>B7-B8</f>
        <v>750</v>
      </c>
      <c r="C9" s="55">
        <f>B9*B5/C3</f>
        <v>7500</v>
      </c>
      <c r="D9" s="59">
        <f>(C9/C7)</f>
        <v>0.5</v>
      </c>
      <c r="G9" s="10" t="s">
        <v>138</v>
      </c>
      <c r="H9" s="10">
        <v>1500</v>
      </c>
      <c r="I9" s="10">
        <f t="shared" si="0"/>
        <v>1350</v>
      </c>
      <c r="J9" s="10">
        <v>1150</v>
      </c>
      <c r="K9" s="10"/>
      <c r="L9" s="10"/>
    </row>
    <row r="10" spans="1:12">
      <c r="G10" s="10" t="s">
        <v>139</v>
      </c>
      <c r="H10" s="10">
        <v>2000</v>
      </c>
      <c r="I10" s="10">
        <f t="shared" si="0"/>
        <v>1800</v>
      </c>
      <c r="J10" s="10">
        <v>1150</v>
      </c>
      <c r="K10" s="10"/>
      <c r="L10" s="10"/>
    </row>
    <row r="11" spans="1:12">
      <c r="A11" t="s">
        <v>135</v>
      </c>
      <c r="G11" s="10" t="s">
        <v>140</v>
      </c>
      <c r="H11" s="10">
        <v>400</v>
      </c>
      <c r="I11" s="10">
        <f t="shared" si="0"/>
        <v>360</v>
      </c>
      <c r="J11" s="10">
        <v>1150</v>
      </c>
      <c r="K11" s="10"/>
      <c r="L11" s="10"/>
    </row>
    <row r="12" spans="1:12">
      <c r="B12" t="s">
        <v>136</v>
      </c>
      <c r="C12" s="66">
        <v>50</v>
      </c>
      <c r="D12">
        <f>C12*B5/C3</f>
        <v>500</v>
      </c>
      <c r="E12" s="60">
        <f>D12/C7</f>
        <v>3.3333333333333333E-2</v>
      </c>
      <c r="G12" s="10" t="s">
        <v>141</v>
      </c>
      <c r="H12" s="10">
        <v>800</v>
      </c>
      <c r="I12" s="10">
        <f t="shared" si="0"/>
        <v>720</v>
      </c>
      <c r="J12" s="10">
        <v>1150</v>
      </c>
      <c r="K12" s="10"/>
      <c r="L12" s="10"/>
    </row>
    <row r="13" spans="1:12">
      <c r="B13" t="s">
        <v>137</v>
      </c>
      <c r="C13" s="66">
        <v>45</v>
      </c>
      <c r="D13">
        <f>C13*B5/C3</f>
        <v>450</v>
      </c>
      <c r="E13" s="60">
        <f>D13/C7</f>
        <v>0.03</v>
      </c>
      <c r="G13" s="10" t="s">
        <v>142</v>
      </c>
      <c r="H13" s="10">
        <v>700</v>
      </c>
      <c r="I13" s="10">
        <f t="shared" si="0"/>
        <v>630</v>
      </c>
      <c r="J13" s="10">
        <v>1150</v>
      </c>
      <c r="K13" s="10"/>
      <c r="L13" s="10"/>
    </row>
    <row r="14" spans="1:12">
      <c r="B14" t="s">
        <v>138</v>
      </c>
      <c r="C14" s="72">
        <f>(D14/B5)*C3</f>
        <v>150</v>
      </c>
      <c r="D14" s="66">
        <v>1500</v>
      </c>
      <c r="E14" s="60">
        <f>D14/C7</f>
        <v>0.1</v>
      </c>
    </row>
    <row r="15" spans="1:12">
      <c r="B15" t="s">
        <v>139</v>
      </c>
      <c r="C15" s="72">
        <f>(D15/B5)*C3</f>
        <v>200</v>
      </c>
      <c r="D15" s="66">
        <v>2000</v>
      </c>
      <c r="E15" s="60">
        <f>D15/C7</f>
        <v>0.13333333333333333</v>
      </c>
    </row>
    <row r="16" spans="1:12">
      <c r="B16" t="s">
        <v>140</v>
      </c>
      <c r="C16" s="72">
        <f>(D16/B5)*C3</f>
        <v>40</v>
      </c>
      <c r="D16" s="66">
        <v>400</v>
      </c>
      <c r="E16" s="60">
        <f>D16/C7</f>
        <v>2.6666666666666668E-2</v>
      </c>
    </row>
    <row r="17" spans="1:5">
      <c r="B17" t="s">
        <v>141</v>
      </c>
      <c r="C17" s="72">
        <f>(D17/B5)*C3</f>
        <v>80</v>
      </c>
      <c r="D17" s="66">
        <v>800</v>
      </c>
      <c r="E17" s="60">
        <f>D17/C7</f>
        <v>5.3333333333333337E-2</v>
      </c>
    </row>
    <row r="18" spans="1:5">
      <c r="B18" s="63" t="s">
        <v>142</v>
      </c>
      <c r="C18" s="73">
        <f>(D18/B5)*C3</f>
        <v>70</v>
      </c>
      <c r="D18" s="67">
        <v>700</v>
      </c>
      <c r="E18" s="64">
        <f>D18/C7</f>
        <v>4.6666666666666669E-2</v>
      </c>
    </row>
    <row r="19" spans="1:5" ht="21" thickBot="1">
      <c r="B19" s="61" t="s">
        <v>143</v>
      </c>
      <c r="C19" s="74">
        <f>SUM(C12:C18)</f>
        <v>635</v>
      </c>
      <c r="D19" s="61">
        <f>SUM(D12:D18)</f>
        <v>6350</v>
      </c>
      <c r="E19" s="62">
        <f>D19/C7</f>
        <v>0.42333333333333334</v>
      </c>
    </row>
    <row r="20" spans="1:5" ht="22" thickTop="1" thickBot="1"/>
    <row r="21" spans="1:5" ht="21" thickBot="1">
      <c r="A21" s="56" t="s">
        <v>148</v>
      </c>
      <c r="B21" s="57"/>
      <c r="C21" s="75">
        <f>B9-C19</f>
        <v>115</v>
      </c>
      <c r="D21" s="57">
        <f>C21*B5/1000</f>
        <v>1150</v>
      </c>
      <c r="E21" s="65">
        <f>D21/C7</f>
        <v>7.6666666666666661E-2</v>
      </c>
    </row>
  </sheetData>
  <mergeCells count="3">
    <mergeCell ref="H2:I2"/>
    <mergeCell ref="J2:K2"/>
    <mergeCell ref="G2:G3"/>
  </mergeCells>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8</vt:i4>
      </vt:variant>
    </vt:vector>
  </HeadingPairs>
  <TitlesOfParts>
    <vt:vector size="8" baseType="lpstr">
      <vt:lpstr>TODO</vt:lpstr>
      <vt:lpstr>リスク登録簿</vt:lpstr>
      <vt:lpstr>定義</vt:lpstr>
      <vt:lpstr>対応</vt:lpstr>
      <vt:lpstr>デシジョン・ツリー</vt: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中西 亮詞</dc:creator>
  <cp:lastModifiedBy>中西 亮詞</cp:lastModifiedBy>
  <dcterms:created xsi:type="dcterms:W3CDTF">2020-12-06T09:59:18Z</dcterms:created>
  <dcterms:modified xsi:type="dcterms:W3CDTF">2020-12-17T01:19:57Z</dcterms:modified>
</cp:coreProperties>
</file>