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python\TFC\zaiko\"/>
    </mc:Choice>
  </mc:AlternateContent>
  <xr:revisionPtr revIDLastSave="0" documentId="13_ncr:1_{589C5C76-89C2-4D73-B849-C9A18496E153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検討表" sheetId="1" r:id="rId1"/>
    <sheet name="Sheet1" sheetId="2" r:id="rId2"/>
  </sheets>
  <definedNames>
    <definedName name="_xlnm._FilterDatabase" localSheetId="0" hidden="1">検討表!$A$7:$AKR$348</definedName>
    <definedName name="_FilterDatabase_0" localSheetId="0">検討表!$A$7:$AKR$348</definedName>
    <definedName name="_xlnm.Print_Area" localSheetId="0">検討表!$B$8:$BZ$332</definedName>
    <definedName name="_xlnm.Print_Titles" localSheetId="0">検討表!$3:$7</definedName>
    <definedName name="Print_Titles_0" localSheetId="0">検討表!$3:$7</definedName>
    <definedName name="Sheet1">#REF!</definedName>
    <definedName name="材料">#REF!</definedName>
    <definedName name="材料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S348" i="1" l="1"/>
  <c r="CS347" i="1"/>
  <c r="CS346" i="1"/>
  <c r="CS345" i="1"/>
  <c r="CS344" i="1"/>
  <c r="CS343" i="1"/>
  <c r="CS342" i="1"/>
  <c r="CS341" i="1"/>
  <c r="CS340" i="1"/>
  <c r="CS339" i="1"/>
  <c r="CS338" i="1"/>
  <c r="CS337" i="1"/>
  <c r="CS336" i="1"/>
  <c r="CS335" i="1"/>
  <c r="CS334" i="1"/>
  <c r="CS333" i="1"/>
  <c r="CS332" i="1"/>
  <c r="CS331" i="1"/>
  <c r="CS330" i="1"/>
  <c r="CS329" i="1"/>
  <c r="CS328" i="1"/>
  <c r="CS327" i="1"/>
  <c r="CS326" i="1"/>
  <c r="CS325" i="1"/>
  <c r="CS324" i="1"/>
  <c r="CS323" i="1"/>
  <c r="CS322" i="1"/>
  <c r="CS321" i="1"/>
  <c r="CS320" i="1"/>
  <c r="CS319" i="1"/>
  <c r="CS318" i="1"/>
  <c r="CS317" i="1"/>
  <c r="CS316" i="1"/>
  <c r="CS315" i="1"/>
  <c r="CS314" i="1"/>
  <c r="CS313" i="1"/>
  <c r="CS312" i="1"/>
  <c r="CS311" i="1"/>
  <c r="CS310" i="1"/>
  <c r="CS309" i="1"/>
  <c r="CS308" i="1"/>
  <c r="CS307" i="1"/>
  <c r="CS306" i="1"/>
  <c r="CS305" i="1"/>
  <c r="CS304" i="1"/>
  <c r="CS303" i="1"/>
  <c r="CS302" i="1"/>
  <c r="CS301" i="1"/>
  <c r="CS300" i="1"/>
  <c r="CS271" i="1"/>
  <c r="CS270" i="1"/>
  <c r="CS269" i="1"/>
  <c r="CS268" i="1"/>
  <c r="CS267" i="1"/>
  <c r="CS266" i="1"/>
  <c r="CS265" i="1"/>
  <c r="CS264" i="1"/>
  <c r="CS263" i="1"/>
  <c r="CS262" i="1"/>
  <c r="CS261" i="1"/>
  <c r="CS260" i="1"/>
  <c r="CS259" i="1"/>
  <c r="CS258" i="1"/>
  <c r="CS257" i="1"/>
  <c r="CS256" i="1"/>
  <c r="CS255" i="1"/>
  <c r="CS254" i="1"/>
  <c r="CS253" i="1"/>
  <c r="CS252" i="1"/>
  <c r="CS251" i="1"/>
  <c r="CS250" i="1"/>
  <c r="CS249" i="1"/>
  <c r="CS248" i="1"/>
  <c r="CS247" i="1"/>
  <c r="CS246" i="1"/>
  <c r="CS245" i="1"/>
  <c r="CS244" i="1"/>
  <c r="CS243" i="1"/>
  <c r="CS242" i="1"/>
  <c r="CS241" i="1"/>
  <c r="CS240" i="1"/>
  <c r="CS239" i="1"/>
  <c r="CS238" i="1"/>
  <c r="CS237" i="1"/>
  <c r="CS236" i="1"/>
  <c r="CS235" i="1"/>
  <c r="CS234" i="1"/>
  <c r="CS233" i="1"/>
  <c r="CS232" i="1"/>
  <c r="CS231" i="1"/>
  <c r="CS230" i="1"/>
  <c r="CS229" i="1"/>
  <c r="CS228" i="1"/>
  <c r="CS227" i="1"/>
  <c r="CS226" i="1"/>
  <c r="CS225" i="1"/>
  <c r="CS224" i="1"/>
  <c r="CS223" i="1"/>
  <c r="CS222" i="1"/>
  <c r="CS221" i="1"/>
  <c r="CS220" i="1"/>
  <c r="CS219" i="1"/>
  <c r="CS218" i="1"/>
  <c r="CS217" i="1"/>
  <c r="CS216" i="1"/>
  <c r="CS215" i="1"/>
  <c r="CS214" i="1"/>
  <c r="CS213" i="1"/>
  <c r="CS212" i="1"/>
  <c r="CS211" i="1"/>
  <c r="CS210" i="1"/>
  <c r="CS209" i="1"/>
  <c r="CS208" i="1"/>
  <c r="CS207" i="1"/>
  <c r="CS206" i="1"/>
  <c r="CS205" i="1"/>
  <c r="CS204" i="1"/>
  <c r="CS203" i="1"/>
  <c r="CS202" i="1"/>
  <c r="CS201" i="1"/>
  <c r="CS200" i="1"/>
  <c r="CS199" i="1"/>
  <c r="CS198" i="1"/>
  <c r="CS197" i="1"/>
  <c r="CS196" i="1"/>
  <c r="CS195" i="1"/>
  <c r="CS194" i="1"/>
  <c r="CS193" i="1"/>
  <c r="CS192" i="1"/>
  <c r="CS191" i="1"/>
  <c r="CS190" i="1"/>
  <c r="CS189" i="1"/>
  <c r="CS188" i="1"/>
  <c r="CS187" i="1"/>
  <c r="CS186" i="1"/>
  <c r="CS185" i="1"/>
  <c r="CS184" i="1"/>
  <c r="CS183" i="1"/>
  <c r="CS182" i="1"/>
  <c r="CS181" i="1"/>
  <c r="CS180" i="1"/>
  <c r="CS179" i="1"/>
  <c r="CS178" i="1"/>
  <c r="CS177" i="1"/>
  <c r="CS176" i="1"/>
  <c r="CS175" i="1"/>
  <c r="CS174" i="1"/>
  <c r="CS173" i="1"/>
  <c r="CS172" i="1"/>
  <c r="CS171" i="1"/>
  <c r="CS170" i="1"/>
  <c r="CS169" i="1"/>
  <c r="CS168" i="1"/>
  <c r="CS167" i="1"/>
  <c r="CS166" i="1"/>
  <c r="CS165" i="1"/>
  <c r="CS164" i="1"/>
  <c r="CS163" i="1"/>
  <c r="CS162" i="1"/>
  <c r="CS161" i="1"/>
  <c r="CS160" i="1"/>
  <c r="CS159" i="1"/>
  <c r="CS158" i="1"/>
  <c r="CS157" i="1"/>
  <c r="CS156" i="1"/>
  <c r="CS155" i="1"/>
  <c r="CS154" i="1"/>
  <c r="CS153" i="1"/>
  <c r="CS152" i="1"/>
  <c r="CS151" i="1"/>
  <c r="CS150" i="1"/>
  <c r="CS149" i="1"/>
  <c r="CS148" i="1"/>
  <c r="CS147" i="1"/>
  <c r="CS146" i="1"/>
  <c r="CS145" i="1"/>
  <c r="CS144" i="1"/>
  <c r="CS143" i="1"/>
  <c r="CS142" i="1"/>
  <c r="CS141" i="1"/>
  <c r="CS140" i="1"/>
  <c r="CS139" i="1"/>
  <c r="CS138" i="1"/>
  <c r="CS137" i="1"/>
  <c r="CS136" i="1"/>
  <c r="CS135" i="1"/>
  <c r="CS134" i="1"/>
  <c r="CS133" i="1"/>
  <c r="CS132" i="1"/>
  <c r="CS131" i="1"/>
  <c r="CS130" i="1"/>
  <c r="CS129" i="1"/>
  <c r="CS128" i="1"/>
  <c r="CS127" i="1"/>
  <c r="CS126" i="1"/>
  <c r="CS125" i="1"/>
  <c r="CS124" i="1"/>
  <c r="CS123" i="1"/>
  <c r="CS122" i="1"/>
  <c r="CS121" i="1"/>
  <c r="CS120" i="1"/>
  <c r="CS119" i="1"/>
  <c r="CS118" i="1"/>
  <c r="CS117" i="1"/>
  <c r="CS116" i="1"/>
  <c r="CS115" i="1"/>
  <c r="CS114" i="1"/>
  <c r="CS113" i="1"/>
  <c r="CS112" i="1"/>
  <c r="CS111" i="1"/>
  <c r="CS110" i="1"/>
  <c r="CS109" i="1"/>
  <c r="CS108" i="1"/>
  <c r="CS107" i="1"/>
  <c r="CS106" i="1"/>
  <c r="CS105" i="1"/>
  <c r="CS104" i="1"/>
  <c r="CS103" i="1"/>
  <c r="CS102" i="1"/>
  <c r="CS101" i="1"/>
  <c r="CS100" i="1"/>
  <c r="CS99" i="1"/>
  <c r="CS98" i="1"/>
  <c r="CS97" i="1"/>
  <c r="CS96" i="1"/>
  <c r="CS95" i="1"/>
  <c r="CS94" i="1"/>
  <c r="CS93" i="1"/>
  <c r="CS92" i="1"/>
  <c r="CS91" i="1"/>
  <c r="CS90" i="1"/>
  <c r="CS89" i="1"/>
  <c r="CS88" i="1"/>
  <c r="CS87" i="1"/>
  <c r="CS86" i="1"/>
  <c r="CS85" i="1"/>
  <c r="CS84" i="1"/>
  <c r="CS83" i="1"/>
  <c r="CS82" i="1"/>
  <c r="CS81" i="1"/>
  <c r="CS80" i="1"/>
  <c r="CS79" i="1"/>
  <c r="CS78" i="1"/>
  <c r="CS77" i="1"/>
  <c r="CS76" i="1"/>
  <c r="CS75" i="1"/>
  <c r="CS74" i="1"/>
  <c r="CS73" i="1"/>
  <c r="CS72" i="1"/>
  <c r="CS71" i="1"/>
  <c r="CS70" i="1"/>
  <c r="CS69" i="1"/>
  <c r="CS68" i="1"/>
  <c r="CS67" i="1"/>
  <c r="CS66" i="1"/>
  <c r="CS65" i="1"/>
  <c r="CS64" i="1"/>
  <c r="CS63" i="1"/>
  <c r="CS62" i="1"/>
  <c r="CS61" i="1"/>
  <c r="CS60" i="1"/>
  <c r="CS59" i="1"/>
  <c r="CS58" i="1"/>
  <c r="CS57" i="1"/>
  <c r="CS56" i="1"/>
  <c r="CS55" i="1"/>
  <c r="CS54" i="1"/>
  <c r="CS53" i="1"/>
  <c r="CS52" i="1"/>
  <c r="CS51" i="1"/>
  <c r="CS50" i="1"/>
  <c r="CS49" i="1"/>
  <c r="CS48" i="1"/>
  <c r="CS47" i="1"/>
  <c r="CS46" i="1"/>
  <c r="CS45" i="1"/>
  <c r="CS44" i="1"/>
  <c r="CS43" i="1"/>
  <c r="CS42" i="1"/>
  <c r="CS41" i="1"/>
  <c r="CS40" i="1"/>
  <c r="CS39" i="1"/>
  <c r="CS38" i="1"/>
  <c r="CS37" i="1"/>
  <c r="CS36" i="1"/>
  <c r="CS35" i="1"/>
  <c r="CS34" i="1"/>
  <c r="CS33" i="1"/>
  <c r="CS32" i="1"/>
  <c r="CS31" i="1"/>
  <c r="CS30" i="1"/>
  <c r="CS29" i="1"/>
  <c r="CS28" i="1"/>
  <c r="CS27" i="1"/>
  <c r="CS26" i="1"/>
  <c r="CS25" i="1"/>
  <c r="CS24" i="1"/>
  <c r="CS23" i="1"/>
  <c r="CS22" i="1"/>
  <c r="CS21" i="1"/>
  <c r="CS20" i="1"/>
  <c r="CS19" i="1"/>
  <c r="CS18" i="1"/>
  <c r="CS17" i="1"/>
  <c r="CS16" i="1"/>
  <c r="CS15" i="1"/>
  <c r="CS14" i="1"/>
  <c r="CS13" i="1"/>
  <c r="CS12" i="1"/>
  <c r="CS11" i="1"/>
  <c r="CS10" i="1"/>
  <c r="CS9" i="1"/>
  <c r="CS8" i="1"/>
  <c r="CB348" i="1"/>
  <c r="CB347" i="1"/>
  <c r="CB346" i="1"/>
  <c r="CB345" i="1"/>
  <c r="CB344" i="1"/>
  <c r="CB343" i="1"/>
  <c r="CB342" i="1"/>
  <c r="CB341" i="1"/>
  <c r="CB340" i="1"/>
  <c r="CB339" i="1"/>
  <c r="CB338" i="1"/>
  <c r="CB337" i="1"/>
  <c r="CB336" i="1"/>
  <c r="CB335" i="1"/>
  <c r="CB334" i="1"/>
  <c r="CB333" i="1"/>
  <c r="CB332" i="1"/>
  <c r="CB331" i="1"/>
  <c r="CB330" i="1"/>
  <c r="CB329" i="1"/>
  <c r="CB328" i="1"/>
  <c r="CB327" i="1"/>
  <c r="CB326" i="1"/>
  <c r="CB325" i="1"/>
  <c r="CB324" i="1"/>
  <c r="CB320" i="1"/>
  <c r="CB319" i="1"/>
  <c r="CB318" i="1"/>
  <c r="CB317" i="1"/>
  <c r="CB316" i="1"/>
  <c r="CB315" i="1"/>
  <c r="CB314" i="1"/>
  <c r="CB313" i="1"/>
  <c r="CB312" i="1"/>
  <c r="CB311" i="1"/>
  <c r="CB310" i="1"/>
  <c r="CB309" i="1"/>
  <c r="CB308" i="1"/>
  <c r="CB307" i="1"/>
  <c r="CB306" i="1"/>
  <c r="CB305" i="1"/>
  <c r="CB304" i="1"/>
  <c r="CB303" i="1"/>
  <c r="CB302" i="1"/>
  <c r="CB301" i="1"/>
  <c r="CB300" i="1"/>
  <c r="CB299" i="1"/>
  <c r="CB298" i="1"/>
  <c r="CB297" i="1"/>
  <c r="CB296" i="1"/>
  <c r="CB295" i="1"/>
  <c r="CB294" i="1"/>
  <c r="CB293" i="1"/>
  <c r="CB292" i="1"/>
  <c r="CB291" i="1"/>
  <c r="CB290" i="1"/>
  <c r="CB289" i="1"/>
  <c r="CB288" i="1"/>
  <c r="CB287" i="1"/>
  <c r="CB286" i="1"/>
  <c r="CB285" i="1"/>
  <c r="CB284" i="1"/>
  <c r="CB283" i="1"/>
  <c r="CB282" i="1"/>
  <c r="CB281" i="1"/>
  <c r="CB280" i="1"/>
  <c r="CB279" i="1"/>
  <c r="CB278" i="1"/>
  <c r="CB277" i="1"/>
  <c r="CB276" i="1"/>
  <c r="CB275" i="1"/>
  <c r="CB274" i="1"/>
  <c r="CB273" i="1"/>
  <c r="CB272" i="1"/>
  <c r="CB271" i="1"/>
  <c r="CB270" i="1"/>
  <c r="CB269" i="1"/>
  <c r="CB268" i="1"/>
  <c r="CB267" i="1"/>
  <c r="CB266" i="1"/>
  <c r="CB265" i="1"/>
  <c r="CB264" i="1"/>
  <c r="CB263" i="1"/>
  <c r="CB262" i="1"/>
  <c r="CB261" i="1"/>
  <c r="CB260" i="1"/>
  <c r="CB259" i="1"/>
  <c r="CB258" i="1"/>
  <c r="CB257" i="1"/>
  <c r="CB256" i="1"/>
  <c r="CB255" i="1"/>
  <c r="CB254" i="1"/>
  <c r="CB253" i="1"/>
  <c r="CB252" i="1"/>
  <c r="CB251" i="1"/>
  <c r="CB250" i="1"/>
  <c r="CB249" i="1"/>
  <c r="CB248" i="1"/>
  <c r="CB247" i="1"/>
  <c r="CB246" i="1"/>
  <c r="CB245" i="1"/>
  <c r="CB244" i="1"/>
  <c r="CB243" i="1"/>
  <c r="CB242" i="1"/>
  <c r="CB241" i="1"/>
  <c r="CB240" i="1"/>
  <c r="CB239" i="1"/>
  <c r="CB238" i="1"/>
  <c r="CB237" i="1"/>
  <c r="CB236" i="1"/>
  <c r="CB235" i="1"/>
  <c r="CB234" i="1"/>
  <c r="CB233" i="1"/>
  <c r="CB232" i="1"/>
  <c r="CB231" i="1"/>
  <c r="CB230" i="1"/>
  <c r="CB229" i="1"/>
  <c r="CB228" i="1"/>
  <c r="CB227" i="1"/>
  <c r="CB226" i="1"/>
  <c r="CB225" i="1"/>
  <c r="CB224" i="1"/>
  <c r="CB223" i="1"/>
  <c r="CB222" i="1"/>
  <c r="CB221" i="1"/>
  <c r="CB220" i="1"/>
  <c r="CB219" i="1"/>
  <c r="CB218" i="1"/>
  <c r="CB217" i="1"/>
  <c r="CB216" i="1"/>
  <c r="CB215" i="1"/>
  <c r="CB214" i="1"/>
  <c r="CB213" i="1"/>
  <c r="CB212" i="1"/>
  <c r="CB211" i="1"/>
  <c r="CB210" i="1"/>
  <c r="CB209" i="1"/>
  <c r="CB208" i="1"/>
  <c r="CB207" i="1"/>
  <c r="CB206" i="1"/>
  <c r="CB205" i="1"/>
  <c r="CB204" i="1"/>
  <c r="CB203" i="1"/>
  <c r="CB202" i="1"/>
  <c r="CB201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S5" i="1" l="1"/>
  <c r="CA4" i="1" s="1"/>
  <c r="CR348" i="1" l="1"/>
  <c r="CR347" i="1"/>
  <c r="CR346" i="1"/>
  <c r="CR345" i="1"/>
  <c r="CR344" i="1"/>
  <c r="CR343" i="1"/>
  <c r="CR342" i="1"/>
  <c r="CR341" i="1"/>
  <c r="CR340" i="1"/>
  <c r="CR339" i="1"/>
  <c r="CR338" i="1"/>
  <c r="CR337" i="1"/>
  <c r="CR336" i="1"/>
  <c r="CR335" i="1"/>
  <c r="CR334" i="1"/>
  <c r="CR333" i="1"/>
  <c r="CR332" i="1"/>
  <c r="CR331" i="1"/>
  <c r="CR330" i="1"/>
  <c r="CR329" i="1"/>
  <c r="CR328" i="1"/>
  <c r="CR327" i="1"/>
  <c r="CR326" i="1"/>
  <c r="CR325" i="1"/>
  <c r="CR324" i="1"/>
  <c r="CR323" i="1"/>
  <c r="CR322" i="1"/>
  <c r="CR321" i="1"/>
  <c r="CR320" i="1"/>
  <c r="CR319" i="1"/>
  <c r="CR318" i="1"/>
  <c r="CR317" i="1"/>
  <c r="CR316" i="1"/>
  <c r="CR315" i="1"/>
  <c r="CR314" i="1"/>
  <c r="CR313" i="1"/>
  <c r="CR312" i="1"/>
  <c r="CR311" i="1"/>
  <c r="CR310" i="1"/>
  <c r="CR309" i="1"/>
  <c r="CR308" i="1"/>
  <c r="CR307" i="1"/>
  <c r="CR306" i="1"/>
  <c r="CR305" i="1"/>
  <c r="CR304" i="1"/>
  <c r="CR303" i="1"/>
  <c r="CR302" i="1"/>
  <c r="CR301" i="1"/>
  <c r="CR300" i="1"/>
  <c r="CR269" i="1"/>
  <c r="CR268" i="1"/>
  <c r="CR267" i="1"/>
  <c r="CR265" i="1"/>
  <c r="CR263" i="1"/>
  <c r="CR26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Q348" i="1"/>
  <c r="CP348" i="1"/>
  <c r="CO348" i="1"/>
  <c r="CN348" i="1"/>
  <c r="CM348" i="1"/>
  <c r="CL348" i="1"/>
  <c r="CK348" i="1"/>
  <c r="CJ348" i="1"/>
  <c r="CI348" i="1"/>
  <c r="CH348" i="1"/>
  <c r="CG348" i="1"/>
  <c r="CF348" i="1"/>
  <c r="CE348" i="1"/>
  <c r="CD348" i="1"/>
  <c r="BL348" i="1"/>
  <c r="BK348" i="1"/>
  <c r="BJ348" i="1"/>
  <c r="CQ347" i="1"/>
  <c r="CP347" i="1"/>
  <c r="CO347" i="1"/>
  <c r="CN347" i="1"/>
  <c r="CM347" i="1"/>
  <c r="CL347" i="1"/>
  <c r="CK347" i="1"/>
  <c r="CJ347" i="1"/>
  <c r="CI347" i="1"/>
  <c r="CH347" i="1"/>
  <c r="CG347" i="1"/>
  <c r="CF347" i="1"/>
  <c r="CE347" i="1"/>
  <c r="CD347" i="1"/>
  <c r="BL347" i="1"/>
  <c r="BK347" i="1"/>
  <c r="BJ347" i="1"/>
  <c r="CQ346" i="1"/>
  <c r="CP346" i="1"/>
  <c r="CO346" i="1"/>
  <c r="CN346" i="1"/>
  <c r="CM346" i="1"/>
  <c r="CL346" i="1"/>
  <c r="CK346" i="1"/>
  <c r="CJ346" i="1"/>
  <c r="CI346" i="1"/>
  <c r="CH346" i="1"/>
  <c r="CG346" i="1"/>
  <c r="CF346" i="1"/>
  <c r="CE346" i="1"/>
  <c r="CD346" i="1"/>
  <c r="BL346" i="1"/>
  <c r="BK346" i="1"/>
  <c r="BJ346" i="1"/>
  <c r="CQ345" i="1"/>
  <c r="CP345" i="1"/>
  <c r="CO345" i="1"/>
  <c r="CN345" i="1"/>
  <c r="CM345" i="1"/>
  <c r="CL345" i="1"/>
  <c r="CK345" i="1"/>
  <c r="CJ345" i="1"/>
  <c r="CI345" i="1"/>
  <c r="CH345" i="1"/>
  <c r="CG345" i="1"/>
  <c r="CF345" i="1"/>
  <c r="CE345" i="1"/>
  <c r="CD345" i="1"/>
  <c r="BL345" i="1"/>
  <c r="BK345" i="1"/>
  <c r="BJ345" i="1"/>
  <c r="CQ344" i="1"/>
  <c r="CP344" i="1"/>
  <c r="CO344" i="1"/>
  <c r="CN344" i="1"/>
  <c r="CM344" i="1"/>
  <c r="CL344" i="1"/>
  <c r="CK344" i="1"/>
  <c r="CJ344" i="1"/>
  <c r="CI344" i="1"/>
  <c r="CH344" i="1"/>
  <c r="CG344" i="1"/>
  <c r="CF344" i="1"/>
  <c r="CE344" i="1"/>
  <c r="CD344" i="1"/>
  <c r="BL344" i="1"/>
  <c r="BK344" i="1"/>
  <c r="BJ344" i="1"/>
  <c r="CQ343" i="1"/>
  <c r="CP343" i="1"/>
  <c r="CO343" i="1"/>
  <c r="CN343" i="1"/>
  <c r="CM343" i="1"/>
  <c r="CL343" i="1"/>
  <c r="CK343" i="1"/>
  <c r="CJ343" i="1"/>
  <c r="CI343" i="1"/>
  <c r="CH343" i="1"/>
  <c r="CG343" i="1"/>
  <c r="CF343" i="1"/>
  <c r="CE343" i="1"/>
  <c r="CD343" i="1"/>
  <c r="BL343" i="1"/>
  <c r="BK343" i="1"/>
  <c r="BJ343" i="1"/>
  <c r="CQ342" i="1"/>
  <c r="CP342" i="1"/>
  <c r="CO342" i="1"/>
  <c r="CN342" i="1"/>
  <c r="CM342" i="1"/>
  <c r="CL342" i="1"/>
  <c r="CK342" i="1"/>
  <c r="CJ342" i="1"/>
  <c r="CI342" i="1"/>
  <c r="CH342" i="1"/>
  <c r="CG342" i="1"/>
  <c r="CF342" i="1"/>
  <c r="CE342" i="1"/>
  <c r="CD342" i="1"/>
  <c r="BL342" i="1"/>
  <c r="BK342" i="1"/>
  <c r="BJ342" i="1"/>
  <c r="CQ341" i="1"/>
  <c r="CP341" i="1"/>
  <c r="CO341" i="1"/>
  <c r="CN341" i="1"/>
  <c r="CM341" i="1"/>
  <c r="CL341" i="1"/>
  <c r="CK341" i="1"/>
  <c r="CJ341" i="1"/>
  <c r="CI341" i="1"/>
  <c r="CH341" i="1"/>
  <c r="CG341" i="1"/>
  <c r="CF341" i="1"/>
  <c r="CE341" i="1"/>
  <c r="CD341" i="1"/>
  <c r="BL341" i="1"/>
  <c r="BK341" i="1"/>
  <c r="BJ341" i="1"/>
  <c r="CQ340" i="1"/>
  <c r="CP340" i="1"/>
  <c r="CO340" i="1"/>
  <c r="CN340" i="1"/>
  <c r="CM340" i="1"/>
  <c r="CL340" i="1"/>
  <c r="CK340" i="1"/>
  <c r="CJ340" i="1"/>
  <c r="CI340" i="1"/>
  <c r="CH340" i="1"/>
  <c r="CG340" i="1"/>
  <c r="CF340" i="1"/>
  <c r="CE340" i="1"/>
  <c r="CD340" i="1"/>
  <c r="BL340" i="1"/>
  <c r="BK340" i="1"/>
  <c r="BJ340" i="1"/>
  <c r="CQ339" i="1"/>
  <c r="CP339" i="1"/>
  <c r="CO339" i="1"/>
  <c r="CN339" i="1"/>
  <c r="CM339" i="1"/>
  <c r="CL339" i="1"/>
  <c r="CK339" i="1"/>
  <c r="CJ339" i="1"/>
  <c r="CI339" i="1"/>
  <c r="CH339" i="1"/>
  <c r="CG339" i="1"/>
  <c r="CF339" i="1"/>
  <c r="CE339" i="1"/>
  <c r="CD339" i="1"/>
  <c r="BL339" i="1"/>
  <c r="BK339" i="1"/>
  <c r="BJ339" i="1"/>
  <c r="CQ338" i="1"/>
  <c r="CP338" i="1"/>
  <c r="CO338" i="1"/>
  <c r="CN338" i="1"/>
  <c r="CM338" i="1"/>
  <c r="CL338" i="1"/>
  <c r="CK338" i="1"/>
  <c r="CJ338" i="1"/>
  <c r="CI338" i="1"/>
  <c r="CH338" i="1"/>
  <c r="CG338" i="1"/>
  <c r="CF338" i="1"/>
  <c r="CE338" i="1"/>
  <c r="CD338" i="1"/>
  <c r="BL338" i="1"/>
  <c r="BK338" i="1"/>
  <c r="BJ338" i="1"/>
  <c r="CQ337" i="1"/>
  <c r="CP337" i="1"/>
  <c r="CO337" i="1"/>
  <c r="CN337" i="1"/>
  <c r="CM337" i="1"/>
  <c r="CL337" i="1"/>
  <c r="CK337" i="1"/>
  <c r="CJ337" i="1"/>
  <c r="CI337" i="1"/>
  <c r="CH337" i="1"/>
  <c r="CG337" i="1"/>
  <c r="CF337" i="1"/>
  <c r="CE337" i="1"/>
  <c r="CD337" i="1"/>
  <c r="BL337" i="1"/>
  <c r="BK337" i="1"/>
  <c r="BJ337" i="1"/>
  <c r="CQ336" i="1"/>
  <c r="CP336" i="1"/>
  <c r="CO336" i="1"/>
  <c r="CN336" i="1"/>
  <c r="CM336" i="1"/>
  <c r="CL336" i="1"/>
  <c r="CK336" i="1"/>
  <c r="CJ336" i="1"/>
  <c r="CI336" i="1"/>
  <c r="CH336" i="1"/>
  <c r="CG336" i="1"/>
  <c r="CF336" i="1"/>
  <c r="CE336" i="1"/>
  <c r="CD336" i="1"/>
  <c r="BO336" i="1"/>
  <c r="BL336" i="1"/>
  <c r="BK336" i="1"/>
  <c r="BJ336" i="1"/>
  <c r="CQ335" i="1"/>
  <c r="CP335" i="1"/>
  <c r="CO335" i="1"/>
  <c r="CN335" i="1"/>
  <c r="CM335" i="1"/>
  <c r="CL335" i="1"/>
  <c r="CK335" i="1"/>
  <c r="CJ335" i="1"/>
  <c r="CI335" i="1"/>
  <c r="CH335" i="1"/>
  <c r="CG335" i="1"/>
  <c r="CF335" i="1"/>
  <c r="CE335" i="1"/>
  <c r="CD335" i="1"/>
  <c r="BO335" i="1"/>
  <c r="BL335" i="1"/>
  <c r="BK335" i="1"/>
  <c r="BJ335" i="1"/>
  <c r="CQ334" i="1"/>
  <c r="CP334" i="1"/>
  <c r="CO334" i="1"/>
  <c r="CN334" i="1"/>
  <c r="CM334" i="1"/>
  <c r="CL334" i="1"/>
  <c r="CK334" i="1"/>
  <c r="CJ334" i="1"/>
  <c r="CI334" i="1"/>
  <c r="CH334" i="1"/>
  <c r="CG334" i="1"/>
  <c r="CF334" i="1"/>
  <c r="CE334" i="1"/>
  <c r="CD334" i="1"/>
  <c r="BO334" i="1"/>
  <c r="BL334" i="1"/>
  <c r="BK334" i="1"/>
  <c r="BJ334" i="1"/>
  <c r="CQ333" i="1"/>
  <c r="CP333" i="1"/>
  <c r="CO333" i="1"/>
  <c r="CN333" i="1"/>
  <c r="CM333" i="1"/>
  <c r="CL333" i="1"/>
  <c r="CK333" i="1"/>
  <c r="CJ333" i="1"/>
  <c r="CI333" i="1"/>
  <c r="CH333" i="1"/>
  <c r="CG333" i="1"/>
  <c r="CF333" i="1"/>
  <c r="CE333" i="1"/>
  <c r="CD333" i="1"/>
  <c r="BO333" i="1"/>
  <c r="BL333" i="1"/>
  <c r="BK333" i="1"/>
  <c r="BJ333" i="1"/>
  <c r="CQ332" i="1"/>
  <c r="CP332" i="1"/>
  <c r="CO332" i="1"/>
  <c r="CN332" i="1"/>
  <c r="CM332" i="1"/>
  <c r="CL332" i="1"/>
  <c r="CK332" i="1"/>
  <c r="CJ332" i="1"/>
  <c r="CI332" i="1"/>
  <c r="CH332" i="1"/>
  <c r="CG332" i="1"/>
  <c r="CF332" i="1"/>
  <c r="CE332" i="1"/>
  <c r="CD332" i="1"/>
  <c r="BO332" i="1"/>
  <c r="BL332" i="1"/>
  <c r="BK332" i="1"/>
  <c r="BJ332" i="1"/>
  <c r="CQ331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BO331" i="1"/>
  <c r="BL331" i="1"/>
  <c r="BK331" i="1"/>
  <c r="BJ331" i="1"/>
  <c r="CQ330" i="1"/>
  <c r="CP330" i="1"/>
  <c r="CO330" i="1"/>
  <c r="CN330" i="1"/>
  <c r="CM330" i="1"/>
  <c r="CL330" i="1"/>
  <c r="CK330" i="1"/>
  <c r="CJ330" i="1"/>
  <c r="CI330" i="1"/>
  <c r="CH330" i="1"/>
  <c r="CG330" i="1"/>
  <c r="CF330" i="1"/>
  <c r="CE330" i="1"/>
  <c r="CD330" i="1"/>
  <c r="BO330" i="1"/>
  <c r="BL330" i="1"/>
  <c r="BK330" i="1"/>
  <c r="BJ330" i="1"/>
  <c r="CQ329" i="1"/>
  <c r="CP329" i="1"/>
  <c r="CO329" i="1"/>
  <c r="CN329" i="1"/>
  <c r="CM329" i="1"/>
  <c r="CL329" i="1"/>
  <c r="CK329" i="1"/>
  <c r="CJ329" i="1"/>
  <c r="CI329" i="1"/>
  <c r="CH329" i="1"/>
  <c r="CG329" i="1"/>
  <c r="CF329" i="1"/>
  <c r="CE329" i="1"/>
  <c r="CD329" i="1"/>
  <c r="BO329" i="1"/>
  <c r="BL329" i="1"/>
  <c r="BK329" i="1"/>
  <c r="BJ329" i="1"/>
  <c r="CQ328" i="1"/>
  <c r="CP328" i="1"/>
  <c r="CO328" i="1"/>
  <c r="CN328" i="1"/>
  <c r="CM328" i="1"/>
  <c r="CL328" i="1"/>
  <c r="CK328" i="1"/>
  <c r="CJ328" i="1"/>
  <c r="CI328" i="1"/>
  <c r="CH328" i="1"/>
  <c r="CG328" i="1"/>
  <c r="CF328" i="1"/>
  <c r="CE328" i="1"/>
  <c r="CD328" i="1"/>
  <c r="BO328" i="1"/>
  <c r="BL328" i="1"/>
  <c r="BK328" i="1"/>
  <c r="BJ328" i="1"/>
  <c r="CQ327" i="1"/>
  <c r="CP327" i="1"/>
  <c r="CO327" i="1"/>
  <c r="CN327" i="1"/>
  <c r="CM327" i="1"/>
  <c r="CL327" i="1"/>
  <c r="CK327" i="1"/>
  <c r="CJ327" i="1"/>
  <c r="CI327" i="1"/>
  <c r="CH327" i="1"/>
  <c r="CG327" i="1"/>
  <c r="CF327" i="1"/>
  <c r="CE327" i="1"/>
  <c r="CD327" i="1"/>
  <c r="BO327" i="1"/>
  <c r="BL327" i="1"/>
  <c r="BK327" i="1"/>
  <c r="BJ327" i="1"/>
  <c r="CQ326" i="1"/>
  <c r="CP326" i="1"/>
  <c r="CO326" i="1"/>
  <c r="CN326" i="1"/>
  <c r="CM326" i="1"/>
  <c r="CL326" i="1"/>
  <c r="CK326" i="1"/>
  <c r="CJ326" i="1"/>
  <c r="CI326" i="1"/>
  <c r="CH326" i="1"/>
  <c r="CG326" i="1"/>
  <c r="CF326" i="1"/>
  <c r="CE326" i="1"/>
  <c r="CD326" i="1"/>
  <c r="BO326" i="1"/>
  <c r="BL326" i="1"/>
  <c r="BK326" i="1"/>
  <c r="BJ326" i="1"/>
  <c r="CQ325" i="1"/>
  <c r="CP325" i="1"/>
  <c r="CO325" i="1"/>
  <c r="CN325" i="1"/>
  <c r="CM325" i="1"/>
  <c r="CL325" i="1"/>
  <c r="CK325" i="1"/>
  <c r="CJ325" i="1"/>
  <c r="CI325" i="1"/>
  <c r="CH325" i="1"/>
  <c r="CG325" i="1"/>
  <c r="CF325" i="1"/>
  <c r="CE325" i="1"/>
  <c r="CD325" i="1"/>
  <c r="BO325" i="1"/>
  <c r="BL325" i="1"/>
  <c r="BK325" i="1"/>
  <c r="BJ325" i="1"/>
  <c r="CQ324" i="1"/>
  <c r="CP324" i="1"/>
  <c r="CO324" i="1"/>
  <c r="CN324" i="1"/>
  <c r="CM324" i="1"/>
  <c r="CL324" i="1"/>
  <c r="CK324" i="1"/>
  <c r="CJ324" i="1"/>
  <c r="CI324" i="1"/>
  <c r="CH324" i="1"/>
  <c r="CG324" i="1"/>
  <c r="CF324" i="1"/>
  <c r="CE324" i="1"/>
  <c r="CD324" i="1"/>
  <c r="BO324" i="1"/>
  <c r="BL324" i="1"/>
  <c r="BK324" i="1"/>
  <c r="BJ324" i="1"/>
  <c r="CQ323" i="1"/>
  <c r="CP323" i="1"/>
  <c r="CO323" i="1"/>
  <c r="CN323" i="1"/>
  <c r="CM323" i="1"/>
  <c r="CL323" i="1"/>
  <c r="CK323" i="1"/>
  <c r="CJ323" i="1"/>
  <c r="CI323" i="1"/>
  <c r="CH323" i="1"/>
  <c r="CG323" i="1"/>
  <c r="CF323" i="1"/>
  <c r="CE323" i="1"/>
  <c r="CD323" i="1"/>
  <c r="BO323" i="1"/>
  <c r="CB323" i="1" s="1"/>
  <c r="BL323" i="1"/>
  <c r="BK323" i="1"/>
  <c r="BJ323" i="1"/>
  <c r="CQ322" i="1"/>
  <c r="CP322" i="1"/>
  <c r="CO322" i="1"/>
  <c r="CN322" i="1"/>
  <c r="CM322" i="1"/>
  <c r="CL322" i="1"/>
  <c r="CK322" i="1"/>
  <c r="CJ322" i="1"/>
  <c r="CI322" i="1"/>
  <c r="CH322" i="1"/>
  <c r="CG322" i="1"/>
  <c r="CF322" i="1"/>
  <c r="CE322" i="1"/>
  <c r="CD322" i="1"/>
  <c r="BO322" i="1"/>
  <c r="CB322" i="1" s="1"/>
  <c r="BL322" i="1"/>
  <c r="BK322" i="1"/>
  <c r="BJ322" i="1"/>
  <c r="CQ321" i="1"/>
  <c r="CP321" i="1"/>
  <c r="CO321" i="1"/>
  <c r="CN321" i="1"/>
  <c r="CM321" i="1"/>
  <c r="CL321" i="1"/>
  <c r="CK321" i="1"/>
  <c r="CJ321" i="1"/>
  <c r="CI321" i="1"/>
  <c r="CH321" i="1"/>
  <c r="CG321" i="1"/>
  <c r="CF321" i="1"/>
  <c r="CE321" i="1"/>
  <c r="CD321" i="1"/>
  <c r="BO321" i="1"/>
  <c r="CB321" i="1" s="1"/>
  <c r="BL321" i="1"/>
  <c r="BK321" i="1"/>
  <c r="BJ321" i="1"/>
  <c r="CQ320" i="1"/>
  <c r="CP320" i="1"/>
  <c r="CO320" i="1"/>
  <c r="CN320" i="1"/>
  <c r="CM320" i="1"/>
  <c r="CL320" i="1"/>
  <c r="CK320" i="1"/>
  <c r="CJ320" i="1"/>
  <c r="CI320" i="1"/>
  <c r="CH320" i="1"/>
  <c r="CG320" i="1"/>
  <c r="CF320" i="1"/>
  <c r="CE320" i="1"/>
  <c r="CD320" i="1"/>
  <c r="BO320" i="1"/>
  <c r="BL320" i="1"/>
  <c r="BK320" i="1"/>
  <c r="BJ320" i="1"/>
  <c r="CQ319" i="1"/>
  <c r="CP319" i="1"/>
  <c r="CO319" i="1"/>
  <c r="CN319" i="1"/>
  <c r="CM319" i="1"/>
  <c r="CL319" i="1"/>
  <c r="CK319" i="1"/>
  <c r="CJ319" i="1"/>
  <c r="CI319" i="1"/>
  <c r="CH319" i="1"/>
  <c r="CG319" i="1"/>
  <c r="CF319" i="1"/>
  <c r="CE319" i="1"/>
  <c r="CD319" i="1"/>
  <c r="BO319" i="1"/>
  <c r="BL319" i="1"/>
  <c r="BK319" i="1"/>
  <c r="BJ319" i="1"/>
  <c r="CQ318" i="1"/>
  <c r="CP318" i="1"/>
  <c r="CO318" i="1"/>
  <c r="CN318" i="1"/>
  <c r="CM318" i="1"/>
  <c r="CL318" i="1"/>
  <c r="CK318" i="1"/>
  <c r="CJ318" i="1"/>
  <c r="CI318" i="1"/>
  <c r="CH318" i="1"/>
  <c r="CG318" i="1"/>
  <c r="CF318" i="1"/>
  <c r="CE318" i="1"/>
  <c r="CD318" i="1"/>
  <c r="BO318" i="1"/>
  <c r="BL318" i="1"/>
  <c r="BK318" i="1"/>
  <c r="BJ318" i="1"/>
  <c r="CQ317" i="1"/>
  <c r="CP317" i="1"/>
  <c r="CO317" i="1"/>
  <c r="CN317" i="1"/>
  <c r="CM317" i="1"/>
  <c r="CL317" i="1"/>
  <c r="CK317" i="1"/>
  <c r="CJ317" i="1"/>
  <c r="CI317" i="1"/>
  <c r="CH317" i="1"/>
  <c r="CG317" i="1"/>
  <c r="CF317" i="1"/>
  <c r="CE317" i="1"/>
  <c r="CD317" i="1"/>
  <c r="BO317" i="1"/>
  <c r="BL317" i="1"/>
  <c r="BK317" i="1"/>
  <c r="BJ317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BO316" i="1"/>
  <c r="BL316" i="1"/>
  <c r="BK316" i="1"/>
  <c r="BJ316" i="1"/>
  <c r="CQ315" i="1"/>
  <c r="CP315" i="1"/>
  <c r="CO315" i="1"/>
  <c r="CN315" i="1"/>
  <c r="CM315" i="1"/>
  <c r="CL315" i="1"/>
  <c r="CK315" i="1"/>
  <c r="CJ315" i="1"/>
  <c r="CI315" i="1"/>
  <c r="CH315" i="1"/>
  <c r="CG315" i="1"/>
  <c r="CF315" i="1"/>
  <c r="CE315" i="1"/>
  <c r="CD315" i="1"/>
  <c r="BO315" i="1"/>
  <c r="BL315" i="1"/>
  <c r="BK315" i="1"/>
  <c r="BJ315" i="1"/>
  <c r="CQ314" i="1"/>
  <c r="CP314" i="1"/>
  <c r="CO314" i="1"/>
  <c r="CN314" i="1"/>
  <c r="CM314" i="1"/>
  <c r="CL314" i="1"/>
  <c r="CK314" i="1"/>
  <c r="CJ314" i="1"/>
  <c r="CI314" i="1"/>
  <c r="CH314" i="1"/>
  <c r="CG314" i="1"/>
  <c r="CF314" i="1"/>
  <c r="CE314" i="1"/>
  <c r="CD314" i="1"/>
  <c r="BO314" i="1"/>
  <c r="BL314" i="1"/>
  <c r="BK314" i="1"/>
  <c r="BJ314" i="1"/>
  <c r="CQ313" i="1"/>
  <c r="CP313" i="1"/>
  <c r="CO313" i="1"/>
  <c r="CN313" i="1"/>
  <c r="CM313" i="1"/>
  <c r="CL313" i="1"/>
  <c r="CK313" i="1"/>
  <c r="CJ313" i="1"/>
  <c r="CI313" i="1"/>
  <c r="CH313" i="1"/>
  <c r="CG313" i="1"/>
  <c r="CF313" i="1"/>
  <c r="CE313" i="1"/>
  <c r="CD313" i="1"/>
  <c r="BO313" i="1"/>
  <c r="BL313" i="1"/>
  <c r="BK313" i="1"/>
  <c r="BJ313" i="1"/>
  <c r="CQ312" i="1"/>
  <c r="CP312" i="1"/>
  <c r="CO312" i="1"/>
  <c r="CN312" i="1"/>
  <c r="CM312" i="1"/>
  <c r="CL312" i="1"/>
  <c r="CK312" i="1"/>
  <c r="CJ312" i="1"/>
  <c r="CI312" i="1"/>
  <c r="CH312" i="1"/>
  <c r="CG312" i="1"/>
  <c r="CF312" i="1"/>
  <c r="CE312" i="1"/>
  <c r="CD312" i="1"/>
  <c r="BO312" i="1"/>
  <c r="BL312" i="1"/>
  <c r="BK312" i="1"/>
  <c r="BJ312" i="1"/>
  <c r="CQ311" i="1"/>
  <c r="CP311" i="1"/>
  <c r="CO311" i="1"/>
  <c r="CN311" i="1"/>
  <c r="CM311" i="1"/>
  <c r="CL311" i="1"/>
  <c r="CK311" i="1"/>
  <c r="CJ311" i="1"/>
  <c r="CI311" i="1"/>
  <c r="CH311" i="1"/>
  <c r="CG311" i="1"/>
  <c r="CF311" i="1"/>
  <c r="CE311" i="1"/>
  <c r="CD311" i="1"/>
  <c r="BO311" i="1"/>
  <c r="BL311" i="1"/>
  <c r="BK311" i="1"/>
  <c r="BJ311" i="1"/>
  <c r="CQ310" i="1"/>
  <c r="CP310" i="1"/>
  <c r="CO310" i="1"/>
  <c r="CN310" i="1"/>
  <c r="CM310" i="1"/>
  <c r="CL310" i="1"/>
  <c r="CK310" i="1"/>
  <c r="CJ310" i="1"/>
  <c r="CI310" i="1"/>
  <c r="CH310" i="1"/>
  <c r="CG310" i="1"/>
  <c r="CF310" i="1"/>
  <c r="CE310" i="1"/>
  <c r="CD310" i="1"/>
  <c r="BO310" i="1"/>
  <c r="BL310" i="1"/>
  <c r="BK310" i="1"/>
  <c r="BJ310" i="1"/>
  <c r="CQ309" i="1"/>
  <c r="CP309" i="1"/>
  <c r="CO309" i="1"/>
  <c r="CN309" i="1"/>
  <c r="CM309" i="1"/>
  <c r="CL309" i="1"/>
  <c r="CK309" i="1"/>
  <c r="CJ309" i="1"/>
  <c r="CI309" i="1"/>
  <c r="CH309" i="1"/>
  <c r="CG309" i="1"/>
  <c r="CF309" i="1"/>
  <c r="CE309" i="1"/>
  <c r="CD309" i="1"/>
  <c r="BO309" i="1"/>
  <c r="BL309" i="1"/>
  <c r="BK309" i="1"/>
  <c r="BJ309" i="1"/>
  <c r="CQ308" i="1"/>
  <c r="CP308" i="1"/>
  <c r="CO308" i="1"/>
  <c r="CN308" i="1"/>
  <c r="CM308" i="1"/>
  <c r="CL308" i="1"/>
  <c r="CK308" i="1"/>
  <c r="CJ308" i="1"/>
  <c r="CI308" i="1"/>
  <c r="CH308" i="1"/>
  <c r="CG308" i="1"/>
  <c r="CF308" i="1"/>
  <c r="CE308" i="1"/>
  <c r="CD308" i="1"/>
  <c r="BO308" i="1"/>
  <c r="BL308" i="1"/>
  <c r="BK308" i="1"/>
  <c r="BJ308" i="1"/>
  <c r="CQ307" i="1"/>
  <c r="CP307" i="1"/>
  <c r="CO307" i="1"/>
  <c r="CN307" i="1"/>
  <c r="CM307" i="1"/>
  <c r="CL307" i="1"/>
  <c r="CK307" i="1"/>
  <c r="CJ307" i="1"/>
  <c r="CI307" i="1"/>
  <c r="CH307" i="1"/>
  <c r="CG307" i="1"/>
  <c r="CF307" i="1"/>
  <c r="CE307" i="1"/>
  <c r="CD307" i="1"/>
  <c r="BO307" i="1"/>
  <c r="BL307" i="1"/>
  <c r="BK307" i="1"/>
  <c r="BJ307" i="1"/>
  <c r="CQ306" i="1"/>
  <c r="CP306" i="1"/>
  <c r="CO306" i="1"/>
  <c r="CN306" i="1"/>
  <c r="CM306" i="1"/>
  <c r="CL306" i="1"/>
  <c r="CK306" i="1"/>
  <c r="CJ306" i="1"/>
  <c r="CI306" i="1"/>
  <c r="CH306" i="1"/>
  <c r="CG306" i="1"/>
  <c r="CF306" i="1"/>
  <c r="CE306" i="1"/>
  <c r="CD306" i="1"/>
  <c r="BO306" i="1"/>
  <c r="BL306" i="1"/>
  <c r="BK306" i="1"/>
  <c r="BJ306" i="1"/>
  <c r="CQ305" i="1"/>
  <c r="CP305" i="1"/>
  <c r="CO305" i="1"/>
  <c r="CN305" i="1"/>
  <c r="CM305" i="1"/>
  <c r="CL305" i="1"/>
  <c r="CK305" i="1"/>
  <c r="CJ305" i="1"/>
  <c r="CI305" i="1"/>
  <c r="CH305" i="1"/>
  <c r="CG305" i="1"/>
  <c r="CF305" i="1"/>
  <c r="CE305" i="1"/>
  <c r="CD305" i="1"/>
  <c r="BO305" i="1"/>
  <c r="CQ304" i="1"/>
  <c r="CP304" i="1"/>
  <c r="CO304" i="1"/>
  <c r="CN304" i="1"/>
  <c r="CM304" i="1"/>
  <c r="CL304" i="1"/>
  <c r="CK304" i="1"/>
  <c r="CJ304" i="1"/>
  <c r="CI304" i="1"/>
  <c r="CH304" i="1"/>
  <c r="CG304" i="1"/>
  <c r="CF304" i="1"/>
  <c r="CE304" i="1"/>
  <c r="CD304" i="1"/>
  <c r="BO304" i="1"/>
  <c r="CQ303" i="1"/>
  <c r="CP303" i="1"/>
  <c r="CO303" i="1"/>
  <c r="CN303" i="1"/>
  <c r="CM303" i="1"/>
  <c r="CL303" i="1"/>
  <c r="CK303" i="1"/>
  <c r="CJ303" i="1"/>
  <c r="CI303" i="1"/>
  <c r="CH303" i="1"/>
  <c r="CG303" i="1"/>
  <c r="CF303" i="1"/>
  <c r="CE303" i="1"/>
  <c r="CD303" i="1"/>
  <c r="BO303" i="1"/>
  <c r="CQ302" i="1"/>
  <c r="CP302" i="1"/>
  <c r="CO302" i="1"/>
  <c r="CN302" i="1"/>
  <c r="CM302" i="1"/>
  <c r="CL302" i="1"/>
  <c r="CK302" i="1"/>
  <c r="CJ302" i="1"/>
  <c r="CI302" i="1"/>
  <c r="CH302" i="1"/>
  <c r="CG302" i="1"/>
  <c r="CF302" i="1"/>
  <c r="CE302" i="1"/>
  <c r="CD302" i="1"/>
  <c r="BO302" i="1"/>
  <c r="CQ301" i="1"/>
  <c r="CP301" i="1"/>
  <c r="CO301" i="1"/>
  <c r="CN301" i="1"/>
  <c r="CM301" i="1"/>
  <c r="CL301" i="1"/>
  <c r="CK301" i="1"/>
  <c r="CJ301" i="1"/>
  <c r="CI301" i="1"/>
  <c r="CH301" i="1"/>
  <c r="CG301" i="1"/>
  <c r="CF301" i="1"/>
  <c r="CE301" i="1"/>
  <c r="CD301" i="1"/>
  <c r="BO301" i="1"/>
  <c r="CQ300" i="1"/>
  <c r="CP300" i="1"/>
  <c r="CO300" i="1"/>
  <c r="CN300" i="1"/>
  <c r="CM300" i="1"/>
  <c r="CL300" i="1"/>
  <c r="CK300" i="1"/>
  <c r="CJ300" i="1"/>
  <c r="CI300" i="1"/>
  <c r="CH300" i="1"/>
  <c r="CG300" i="1"/>
  <c r="CF300" i="1"/>
  <c r="CE300" i="1"/>
  <c r="CD300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L271" i="1"/>
  <c r="BK271" i="1"/>
  <c r="S271" i="1"/>
  <c r="CK271" i="1" s="1"/>
  <c r="BO270" i="1"/>
  <c r="BL270" i="1"/>
  <c r="BK270" i="1"/>
  <c r="S270" i="1"/>
  <c r="CQ270" i="1" s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BO269" i="1"/>
  <c r="BL269" i="1"/>
  <c r="BK269" i="1"/>
  <c r="E269" i="1"/>
  <c r="D269" i="1"/>
  <c r="C269" i="1"/>
  <c r="CQ268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BO268" i="1"/>
  <c r="BL268" i="1"/>
  <c r="BK268" i="1"/>
  <c r="E268" i="1"/>
  <c r="D268" i="1"/>
  <c r="C268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BO267" i="1"/>
  <c r="BL267" i="1"/>
  <c r="BK267" i="1"/>
  <c r="BJ267" i="1"/>
  <c r="E267" i="1"/>
  <c r="D267" i="1"/>
  <c r="C267" i="1"/>
  <c r="BO266" i="1"/>
  <c r="BL266" i="1"/>
  <c r="BK266" i="1"/>
  <c r="S266" i="1"/>
  <c r="CQ266" i="1" s="1"/>
  <c r="E266" i="1"/>
  <c r="D266" i="1"/>
  <c r="C266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BO265" i="1"/>
  <c r="BL265" i="1"/>
  <c r="BK265" i="1"/>
  <c r="E265" i="1"/>
  <c r="D265" i="1"/>
  <c r="C265" i="1"/>
  <c r="BO264" i="1"/>
  <c r="BL264" i="1"/>
  <c r="BK264" i="1"/>
  <c r="S264" i="1"/>
  <c r="CP264" i="1" s="1"/>
  <c r="E264" i="1"/>
  <c r="D264" i="1"/>
  <c r="C264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BO263" i="1"/>
  <c r="BL263" i="1"/>
  <c r="BK263" i="1"/>
  <c r="E263" i="1"/>
  <c r="D263" i="1"/>
  <c r="C263" i="1"/>
  <c r="CQ262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BO262" i="1"/>
  <c r="BL262" i="1"/>
  <c r="BK262" i="1"/>
  <c r="E262" i="1"/>
  <c r="D262" i="1"/>
  <c r="C262" i="1"/>
  <c r="BO261" i="1"/>
  <c r="BL261" i="1"/>
  <c r="BK261" i="1"/>
  <c r="S261" i="1"/>
  <c r="CP261" i="1" s="1"/>
  <c r="BO260" i="1"/>
  <c r="BL260" i="1"/>
  <c r="BK260" i="1"/>
  <c r="S260" i="1"/>
  <c r="CQ260" i="1" s="1"/>
  <c r="BO259" i="1"/>
  <c r="BL259" i="1"/>
  <c r="BK259" i="1"/>
  <c r="S259" i="1"/>
  <c r="CP259" i="1" s="1"/>
  <c r="E259" i="1"/>
  <c r="D259" i="1"/>
  <c r="C259" i="1"/>
  <c r="BO258" i="1"/>
  <c r="BL258" i="1"/>
  <c r="BK258" i="1"/>
  <c r="S258" i="1"/>
  <c r="CP258" i="1" s="1"/>
  <c r="E258" i="1"/>
  <c r="D258" i="1"/>
  <c r="C258" i="1"/>
  <c r="BO257" i="1"/>
  <c r="BL257" i="1"/>
  <c r="BK257" i="1"/>
  <c r="BJ257" i="1"/>
  <c r="S257" i="1"/>
  <c r="CP257" i="1" s="1"/>
  <c r="E257" i="1"/>
  <c r="D257" i="1"/>
  <c r="C257" i="1"/>
  <c r="BO256" i="1"/>
  <c r="BL256" i="1"/>
  <c r="BK256" i="1"/>
  <c r="S256" i="1"/>
  <c r="CQ256" i="1" s="1"/>
  <c r="E256" i="1"/>
  <c r="D256" i="1"/>
  <c r="C256" i="1"/>
  <c r="BO255" i="1"/>
  <c r="BL255" i="1"/>
  <c r="BK255" i="1"/>
  <c r="S255" i="1"/>
  <c r="CQ255" i="1" s="1"/>
  <c r="E255" i="1"/>
  <c r="D255" i="1"/>
  <c r="C255" i="1"/>
  <c r="BO254" i="1"/>
  <c r="BL254" i="1"/>
  <c r="BK254" i="1"/>
  <c r="S254" i="1"/>
  <c r="CQ254" i="1" s="1"/>
  <c r="E254" i="1"/>
  <c r="D254" i="1"/>
  <c r="C254" i="1"/>
  <c r="BO253" i="1"/>
  <c r="BL253" i="1"/>
  <c r="BK253" i="1"/>
  <c r="S253" i="1"/>
  <c r="CQ253" i="1" s="1"/>
  <c r="E253" i="1"/>
  <c r="D253" i="1"/>
  <c r="C253" i="1"/>
  <c r="BO252" i="1"/>
  <c r="BL252" i="1"/>
  <c r="BK252" i="1"/>
  <c r="S252" i="1"/>
  <c r="CQ252" i="1" s="1"/>
  <c r="E252" i="1"/>
  <c r="D252" i="1"/>
  <c r="C252" i="1"/>
  <c r="BO251" i="1"/>
  <c r="BQ251" i="1" s="1"/>
  <c r="BL251" i="1"/>
  <c r="BK251" i="1"/>
  <c r="S251" i="1"/>
  <c r="BO250" i="1"/>
  <c r="BQ250" i="1" s="1"/>
  <c r="BL250" i="1"/>
  <c r="BK250" i="1"/>
  <c r="S250" i="1"/>
  <c r="CP250" i="1" s="1"/>
  <c r="BO249" i="1"/>
  <c r="BL249" i="1"/>
  <c r="BK249" i="1"/>
  <c r="S249" i="1"/>
  <c r="E249" i="1"/>
  <c r="D249" i="1"/>
  <c r="C249" i="1"/>
  <c r="BO248" i="1"/>
  <c r="BL248" i="1"/>
  <c r="BK248" i="1"/>
  <c r="S248" i="1"/>
  <c r="E248" i="1"/>
  <c r="D248" i="1"/>
  <c r="C248" i="1"/>
  <c r="BO247" i="1"/>
  <c r="BL247" i="1"/>
  <c r="BK247" i="1"/>
  <c r="BJ247" i="1"/>
  <c r="S247" i="1"/>
  <c r="E247" i="1"/>
  <c r="D247" i="1"/>
  <c r="C247" i="1"/>
  <c r="BO246" i="1"/>
  <c r="BL246" i="1"/>
  <c r="BK246" i="1"/>
  <c r="S246" i="1"/>
  <c r="E246" i="1"/>
  <c r="D246" i="1"/>
  <c r="C246" i="1"/>
  <c r="BO245" i="1"/>
  <c r="BL245" i="1"/>
  <c r="BK245" i="1"/>
  <c r="S245" i="1"/>
  <c r="E245" i="1"/>
  <c r="D245" i="1"/>
  <c r="C245" i="1"/>
  <c r="BO244" i="1"/>
  <c r="BL244" i="1"/>
  <c r="BK244" i="1"/>
  <c r="S244" i="1"/>
  <c r="E244" i="1"/>
  <c r="D244" i="1"/>
  <c r="C244" i="1"/>
  <c r="BO243" i="1"/>
  <c r="BL243" i="1"/>
  <c r="BK243" i="1"/>
  <c r="S243" i="1"/>
  <c r="CJ243" i="1" s="1"/>
  <c r="E243" i="1"/>
  <c r="D243" i="1"/>
  <c r="C243" i="1"/>
  <c r="BO242" i="1"/>
  <c r="BL242" i="1"/>
  <c r="BK242" i="1"/>
  <c r="S242" i="1"/>
  <c r="CN242" i="1" s="1"/>
  <c r="E242" i="1"/>
  <c r="D242" i="1"/>
  <c r="C242" i="1"/>
  <c r="BO241" i="1"/>
  <c r="BL241" i="1"/>
  <c r="BK241" i="1"/>
  <c r="S241" i="1"/>
  <c r="BO240" i="1"/>
  <c r="BL240" i="1"/>
  <c r="BK240" i="1"/>
  <c r="S240" i="1"/>
  <c r="BO239" i="1"/>
  <c r="BL239" i="1"/>
  <c r="BK239" i="1"/>
  <c r="S239" i="1"/>
  <c r="CN239" i="1" s="1"/>
  <c r="E239" i="1"/>
  <c r="D239" i="1"/>
  <c r="C239" i="1"/>
  <c r="BO238" i="1"/>
  <c r="BL238" i="1"/>
  <c r="BK238" i="1"/>
  <c r="S238" i="1"/>
  <c r="CN238" i="1" s="1"/>
  <c r="E238" i="1"/>
  <c r="D238" i="1"/>
  <c r="C238" i="1"/>
  <c r="BO237" i="1"/>
  <c r="BL237" i="1"/>
  <c r="BK237" i="1"/>
  <c r="BJ237" i="1"/>
  <c r="S237" i="1"/>
  <c r="E237" i="1"/>
  <c r="D237" i="1"/>
  <c r="C237" i="1"/>
  <c r="BO236" i="1"/>
  <c r="BL236" i="1"/>
  <c r="BK236" i="1"/>
  <c r="S236" i="1"/>
  <c r="E236" i="1"/>
  <c r="D236" i="1"/>
  <c r="C236" i="1"/>
  <c r="BO235" i="1"/>
  <c r="BL235" i="1"/>
  <c r="BK235" i="1"/>
  <c r="S235" i="1"/>
  <c r="CR235" i="1" s="1"/>
  <c r="E235" i="1"/>
  <c r="D235" i="1"/>
  <c r="C235" i="1"/>
  <c r="BO234" i="1"/>
  <c r="BL234" i="1"/>
  <c r="BK234" i="1"/>
  <c r="S234" i="1"/>
  <c r="CR234" i="1" s="1"/>
  <c r="E234" i="1"/>
  <c r="D234" i="1"/>
  <c r="C234" i="1"/>
  <c r="BO233" i="1"/>
  <c r="BL233" i="1"/>
  <c r="BK233" i="1"/>
  <c r="S233" i="1"/>
  <c r="E233" i="1"/>
  <c r="D233" i="1"/>
  <c r="C233" i="1"/>
  <c r="BO232" i="1"/>
  <c r="BL232" i="1"/>
  <c r="BK232" i="1"/>
  <c r="S232" i="1"/>
  <c r="E232" i="1"/>
  <c r="D232" i="1"/>
  <c r="C232" i="1"/>
  <c r="BO231" i="1"/>
  <c r="BL231" i="1"/>
  <c r="BK231" i="1"/>
  <c r="S231" i="1"/>
  <c r="BO230" i="1"/>
  <c r="BL230" i="1"/>
  <c r="BK230" i="1"/>
  <c r="S230" i="1"/>
  <c r="BO229" i="1"/>
  <c r="BL229" i="1"/>
  <c r="BK229" i="1"/>
  <c r="S229" i="1"/>
  <c r="E229" i="1"/>
  <c r="D229" i="1"/>
  <c r="C229" i="1"/>
  <c r="BO228" i="1"/>
  <c r="BL228" i="1"/>
  <c r="BK228" i="1"/>
  <c r="S228" i="1"/>
  <c r="E228" i="1"/>
  <c r="D228" i="1"/>
  <c r="C228" i="1"/>
  <c r="BO227" i="1"/>
  <c r="BL227" i="1"/>
  <c r="BK227" i="1"/>
  <c r="BJ227" i="1"/>
  <c r="S227" i="1"/>
  <c r="E227" i="1"/>
  <c r="D227" i="1"/>
  <c r="C227" i="1"/>
  <c r="BO226" i="1"/>
  <c r="BL226" i="1"/>
  <c r="BK226" i="1"/>
  <c r="S226" i="1"/>
  <c r="E226" i="1"/>
  <c r="D226" i="1"/>
  <c r="C226" i="1"/>
  <c r="BO225" i="1"/>
  <c r="BL225" i="1"/>
  <c r="BK225" i="1"/>
  <c r="S225" i="1"/>
  <c r="E225" i="1"/>
  <c r="D225" i="1"/>
  <c r="C225" i="1"/>
  <c r="BO224" i="1"/>
  <c r="BL224" i="1"/>
  <c r="BK224" i="1"/>
  <c r="S224" i="1"/>
  <c r="E224" i="1"/>
  <c r="D224" i="1"/>
  <c r="C224" i="1"/>
  <c r="BO223" i="1"/>
  <c r="BL223" i="1"/>
  <c r="BK223" i="1"/>
  <c r="S223" i="1"/>
  <c r="E223" i="1"/>
  <c r="D223" i="1"/>
  <c r="C223" i="1"/>
  <c r="BO222" i="1"/>
  <c r="BL222" i="1"/>
  <c r="BK222" i="1"/>
  <c r="S222" i="1"/>
  <c r="E222" i="1"/>
  <c r="D222" i="1"/>
  <c r="C222" i="1"/>
  <c r="BO221" i="1"/>
  <c r="BL221" i="1"/>
  <c r="BK221" i="1"/>
  <c r="S221" i="1"/>
  <c r="CG221" i="1" s="1"/>
  <c r="BO220" i="1"/>
  <c r="BL220" i="1"/>
  <c r="BK220" i="1"/>
  <c r="S220" i="1"/>
  <c r="BO219" i="1"/>
  <c r="BL219" i="1"/>
  <c r="BK219" i="1"/>
  <c r="S219" i="1"/>
  <c r="E219" i="1"/>
  <c r="D219" i="1"/>
  <c r="C219" i="1"/>
  <c r="BO218" i="1"/>
  <c r="BL218" i="1"/>
  <c r="BK218" i="1"/>
  <c r="S218" i="1"/>
  <c r="E218" i="1"/>
  <c r="D218" i="1"/>
  <c r="C218" i="1"/>
  <c r="BO217" i="1"/>
  <c r="BL217" i="1"/>
  <c r="BK217" i="1"/>
  <c r="BJ217" i="1"/>
  <c r="S217" i="1"/>
  <c r="E217" i="1"/>
  <c r="D217" i="1"/>
  <c r="C217" i="1"/>
  <c r="BO216" i="1"/>
  <c r="BL216" i="1"/>
  <c r="BK216" i="1"/>
  <c r="S216" i="1"/>
  <c r="E216" i="1"/>
  <c r="D216" i="1"/>
  <c r="C216" i="1"/>
  <c r="BO215" i="1"/>
  <c r="BL215" i="1"/>
  <c r="BK215" i="1"/>
  <c r="S215" i="1"/>
  <c r="E215" i="1"/>
  <c r="D215" i="1"/>
  <c r="C215" i="1"/>
  <c r="BO214" i="1"/>
  <c r="BL214" i="1"/>
  <c r="BK214" i="1"/>
  <c r="S214" i="1"/>
  <c r="CN214" i="1" s="1"/>
  <c r="E214" i="1"/>
  <c r="D214" i="1"/>
  <c r="C214" i="1"/>
  <c r="BO213" i="1"/>
  <c r="BL213" i="1"/>
  <c r="BK213" i="1"/>
  <c r="S213" i="1"/>
  <c r="CN213" i="1" s="1"/>
  <c r="E213" i="1"/>
  <c r="D213" i="1"/>
  <c r="C213" i="1"/>
  <c r="BO212" i="1"/>
  <c r="BL212" i="1"/>
  <c r="BK212" i="1"/>
  <c r="S212" i="1"/>
  <c r="CN212" i="1" s="1"/>
  <c r="E212" i="1"/>
  <c r="D212" i="1"/>
  <c r="C212" i="1"/>
  <c r="BO211" i="1"/>
  <c r="BL211" i="1"/>
  <c r="BK211" i="1"/>
  <c r="S211" i="1"/>
  <c r="BO210" i="1"/>
  <c r="BL210" i="1"/>
  <c r="BK210" i="1"/>
  <c r="S210" i="1"/>
  <c r="BO209" i="1"/>
  <c r="BL209" i="1"/>
  <c r="BK209" i="1"/>
  <c r="S209" i="1"/>
  <c r="CN209" i="1" s="1"/>
  <c r="E209" i="1"/>
  <c r="D209" i="1"/>
  <c r="C209" i="1"/>
  <c r="BO208" i="1"/>
  <c r="BL208" i="1"/>
  <c r="BK208" i="1"/>
  <c r="S208" i="1"/>
  <c r="CN208" i="1" s="1"/>
  <c r="E208" i="1"/>
  <c r="D208" i="1"/>
  <c r="C208" i="1"/>
  <c r="BO207" i="1"/>
  <c r="BL207" i="1"/>
  <c r="BK207" i="1"/>
  <c r="BJ207" i="1"/>
  <c r="S207" i="1"/>
  <c r="E207" i="1"/>
  <c r="D207" i="1"/>
  <c r="C207" i="1"/>
  <c r="BO206" i="1"/>
  <c r="BL206" i="1"/>
  <c r="BK206" i="1"/>
  <c r="S206" i="1"/>
  <c r="E206" i="1"/>
  <c r="D206" i="1"/>
  <c r="C206" i="1"/>
  <c r="BO205" i="1"/>
  <c r="BL205" i="1"/>
  <c r="BK205" i="1"/>
  <c r="S205" i="1"/>
  <c r="E205" i="1"/>
  <c r="D205" i="1"/>
  <c r="C205" i="1"/>
  <c r="BO204" i="1"/>
  <c r="BL204" i="1"/>
  <c r="BK204" i="1"/>
  <c r="S204" i="1"/>
  <c r="CR204" i="1" s="1"/>
  <c r="E204" i="1"/>
  <c r="D204" i="1"/>
  <c r="C204" i="1"/>
  <c r="BO203" i="1"/>
  <c r="BL203" i="1"/>
  <c r="BK203" i="1"/>
  <c r="S203" i="1"/>
  <c r="CR203" i="1" s="1"/>
  <c r="E203" i="1"/>
  <c r="D203" i="1"/>
  <c r="C203" i="1"/>
  <c r="BO202" i="1"/>
  <c r="BL202" i="1"/>
  <c r="BK202" i="1"/>
  <c r="S202" i="1"/>
  <c r="CR202" i="1" s="1"/>
  <c r="E202" i="1"/>
  <c r="D202" i="1"/>
  <c r="C202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BO201" i="1"/>
  <c r="BL201" i="1"/>
  <c r="BK201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BO200" i="1"/>
  <c r="BL200" i="1"/>
  <c r="BK200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BO199" i="1"/>
  <c r="BL199" i="1"/>
  <c r="BK199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BO198" i="1"/>
  <c r="BL198" i="1"/>
  <c r="BK198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BO197" i="1"/>
  <c r="BL197" i="1"/>
  <c r="BK197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BO196" i="1"/>
  <c r="BL196" i="1"/>
  <c r="BK196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BO195" i="1"/>
  <c r="BL195" i="1"/>
  <c r="BK195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BO194" i="1"/>
  <c r="BL194" i="1"/>
  <c r="BK194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BO193" i="1"/>
  <c r="BL193" i="1"/>
  <c r="BK193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BO192" i="1"/>
  <c r="BL192" i="1"/>
  <c r="BK192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BO191" i="1"/>
  <c r="BL191" i="1"/>
  <c r="BK191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BO190" i="1"/>
  <c r="BL190" i="1"/>
  <c r="BK190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BO189" i="1"/>
  <c r="BL189" i="1"/>
  <c r="BK189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BO188" i="1"/>
  <c r="BL188" i="1"/>
  <c r="BK188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BO187" i="1"/>
  <c r="BL187" i="1"/>
  <c r="BK187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BO186" i="1"/>
  <c r="BL186" i="1"/>
  <c r="BK186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BO185" i="1"/>
  <c r="BL185" i="1"/>
  <c r="BK185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BO184" i="1"/>
  <c r="BL184" i="1"/>
  <c r="BK184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BO183" i="1"/>
  <c r="BL183" i="1"/>
  <c r="BK183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BO182" i="1"/>
  <c r="BL182" i="1"/>
  <c r="BK182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BO181" i="1"/>
  <c r="BL181" i="1"/>
  <c r="BK181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BO180" i="1"/>
  <c r="BL180" i="1"/>
  <c r="BK180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BO179" i="1"/>
  <c r="BL179" i="1"/>
  <c r="BK179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BO178" i="1"/>
  <c r="BL178" i="1"/>
  <c r="BK178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BO177" i="1"/>
  <c r="BL177" i="1"/>
  <c r="BK177" i="1"/>
  <c r="BJ177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BO176" i="1"/>
  <c r="BL176" i="1"/>
  <c r="BK176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BO175" i="1"/>
  <c r="BL175" i="1"/>
  <c r="BK175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BO174" i="1"/>
  <c r="BL174" i="1"/>
  <c r="BK174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BO173" i="1"/>
  <c r="BL173" i="1"/>
  <c r="BK173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BO172" i="1"/>
  <c r="BL172" i="1"/>
  <c r="BK172" i="1"/>
  <c r="BO171" i="1"/>
  <c r="BL171" i="1"/>
  <c r="BK171" i="1"/>
  <c r="S171" i="1"/>
  <c r="E171" i="1"/>
  <c r="D171" i="1"/>
  <c r="C171" i="1"/>
  <c r="BO170" i="1"/>
  <c r="BL170" i="1"/>
  <c r="BK170" i="1"/>
  <c r="S170" i="1"/>
  <c r="CF170" i="1" s="1"/>
  <c r="E170" i="1"/>
  <c r="D170" i="1"/>
  <c r="C170" i="1"/>
  <c r="BO169" i="1"/>
  <c r="BL169" i="1"/>
  <c r="BK169" i="1"/>
  <c r="S169" i="1"/>
  <c r="CN169" i="1" s="1"/>
  <c r="E169" i="1"/>
  <c r="D169" i="1"/>
  <c r="C169" i="1"/>
  <c r="BO168" i="1"/>
  <c r="BL168" i="1"/>
  <c r="BK168" i="1"/>
  <c r="S168" i="1"/>
  <c r="CN168" i="1" s="1"/>
  <c r="E168" i="1"/>
  <c r="D168" i="1"/>
  <c r="C168" i="1"/>
  <c r="BO167" i="1"/>
  <c r="BL167" i="1"/>
  <c r="BK167" i="1"/>
  <c r="S167" i="1"/>
  <c r="CN167" i="1" s="1"/>
  <c r="E167" i="1"/>
  <c r="D167" i="1"/>
  <c r="C167" i="1"/>
  <c r="BO166" i="1"/>
  <c r="BL166" i="1"/>
  <c r="BK166" i="1"/>
  <c r="S166" i="1"/>
  <c r="CN166" i="1" s="1"/>
  <c r="E166" i="1"/>
  <c r="D166" i="1"/>
  <c r="C166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BO165" i="1"/>
  <c r="BL165" i="1"/>
  <c r="BK165" i="1"/>
  <c r="E165" i="1"/>
  <c r="D165" i="1"/>
  <c r="C165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BO164" i="1"/>
  <c r="BL164" i="1"/>
  <c r="BK164" i="1"/>
  <c r="BJ164" i="1"/>
  <c r="E164" i="1"/>
  <c r="D164" i="1"/>
  <c r="C164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BO163" i="1"/>
  <c r="BL163" i="1"/>
  <c r="BK163" i="1"/>
  <c r="E163" i="1"/>
  <c r="D163" i="1"/>
  <c r="C163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BO162" i="1"/>
  <c r="BL162" i="1"/>
  <c r="BK162" i="1"/>
  <c r="E162" i="1"/>
  <c r="D162" i="1"/>
  <c r="C162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BO161" i="1"/>
  <c r="BL161" i="1"/>
  <c r="BK161" i="1"/>
  <c r="E161" i="1"/>
  <c r="D161" i="1"/>
  <c r="C161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BO160" i="1"/>
  <c r="BL160" i="1"/>
  <c r="BK160" i="1"/>
  <c r="E160" i="1"/>
  <c r="D160" i="1"/>
  <c r="C160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BO159" i="1"/>
  <c r="BL159" i="1"/>
  <c r="BK159" i="1"/>
  <c r="E159" i="1"/>
  <c r="D159" i="1"/>
  <c r="C159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BO158" i="1"/>
  <c r="BL158" i="1"/>
  <c r="BK158" i="1"/>
  <c r="E158" i="1"/>
  <c r="D158" i="1"/>
  <c r="C158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BO157" i="1"/>
  <c r="BL157" i="1"/>
  <c r="BK157" i="1"/>
  <c r="E157" i="1"/>
  <c r="D157" i="1"/>
  <c r="C157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BO156" i="1"/>
  <c r="BL156" i="1"/>
  <c r="BK156" i="1"/>
  <c r="E156" i="1"/>
  <c r="D156" i="1"/>
  <c r="C156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BO155" i="1"/>
  <c r="BL155" i="1"/>
  <c r="BK155" i="1"/>
  <c r="E155" i="1"/>
  <c r="D155" i="1"/>
  <c r="C155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BO154" i="1"/>
  <c r="BL154" i="1"/>
  <c r="BK154" i="1"/>
  <c r="E154" i="1"/>
  <c r="D154" i="1"/>
  <c r="C154" i="1"/>
  <c r="BO153" i="1"/>
  <c r="BL153" i="1"/>
  <c r="BK153" i="1"/>
  <c r="S153" i="1"/>
  <c r="E153" i="1"/>
  <c r="D153" i="1"/>
  <c r="C153" i="1"/>
  <c r="BO152" i="1"/>
  <c r="BL152" i="1"/>
  <c r="BK152" i="1"/>
  <c r="S152" i="1"/>
  <c r="E152" i="1"/>
  <c r="D152" i="1"/>
  <c r="C152" i="1"/>
  <c r="BO151" i="1"/>
  <c r="BL151" i="1"/>
  <c r="BK151" i="1"/>
  <c r="S151" i="1"/>
  <c r="E151" i="1"/>
  <c r="D151" i="1"/>
  <c r="C151" i="1"/>
  <c r="BO150" i="1"/>
  <c r="BL150" i="1"/>
  <c r="BK150" i="1"/>
  <c r="S150" i="1"/>
  <c r="E150" i="1"/>
  <c r="D150" i="1"/>
  <c r="C150" i="1"/>
  <c r="BO149" i="1"/>
  <c r="BL149" i="1"/>
  <c r="BK149" i="1"/>
  <c r="S149" i="1"/>
  <c r="E149" i="1"/>
  <c r="D149" i="1"/>
  <c r="C149" i="1"/>
  <c r="BO148" i="1"/>
  <c r="BL148" i="1"/>
  <c r="BK148" i="1"/>
  <c r="S148" i="1"/>
  <c r="E148" i="1"/>
  <c r="D148" i="1"/>
  <c r="C148" i="1"/>
  <c r="BO147" i="1"/>
  <c r="BL147" i="1"/>
  <c r="BK147" i="1"/>
  <c r="S147" i="1"/>
  <c r="CJ147" i="1" s="1"/>
  <c r="E147" i="1"/>
  <c r="D147" i="1"/>
  <c r="C147" i="1"/>
  <c r="BO146" i="1"/>
  <c r="BL146" i="1"/>
  <c r="BK146" i="1"/>
  <c r="S146" i="1"/>
  <c r="CJ146" i="1" s="1"/>
  <c r="E146" i="1"/>
  <c r="D146" i="1"/>
  <c r="C146" i="1"/>
  <c r="BO145" i="1"/>
  <c r="BL145" i="1"/>
  <c r="BK145" i="1"/>
  <c r="S145" i="1"/>
  <c r="CJ145" i="1" s="1"/>
  <c r="E145" i="1"/>
  <c r="D145" i="1"/>
  <c r="C145" i="1"/>
  <c r="BO144" i="1"/>
  <c r="BL144" i="1"/>
  <c r="BK144" i="1"/>
  <c r="S144" i="1"/>
  <c r="CJ144" i="1" s="1"/>
  <c r="E144" i="1"/>
  <c r="D144" i="1"/>
  <c r="C144" i="1"/>
  <c r="BO143" i="1"/>
  <c r="BL143" i="1"/>
  <c r="BK143" i="1"/>
  <c r="S143" i="1"/>
  <c r="CJ143" i="1" s="1"/>
  <c r="E143" i="1"/>
  <c r="D143" i="1"/>
  <c r="C143" i="1"/>
  <c r="BO142" i="1"/>
  <c r="BL142" i="1"/>
  <c r="BK142" i="1"/>
  <c r="S142" i="1"/>
  <c r="CJ142" i="1" s="1"/>
  <c r="E142" i="1"/>
  <c r="D142" i="1"/>
  <c r="C142" i="1"/>
  <c r="BO141" i="1"/>
  <c r="BL141" i="1"/>
  <c r="BK141" i="1"/>
  <c r="S141" i="1"/>
  <c r="CJ141" i="1" s="1"/>
  <c r="E141" i="1"/>
  <c r="D141" i="1"/>
  <c r="C141" i="1"/>
  <c r="BO140" i="1"/>
  <c r="BL140" i="1"/>
  <c r="BK140" i="1"/>
  <c r="S140" i="1"/>
  <c r="CJ140" i="1" s="1"/>
  <c r="E140" i="1"/>
  <c r="D140" i="1"/>
  <c r="C140" i="1"/>
  <c r="BO139" i="1"/>
  <c r="BL139" i="1"/>
  <c r="BK139" i="1"/>
  <c r="S139" i="1"/>
  <c r="CJ139" i="1" s="1"/>
  <c r="E139" i="1"/>
  <c r="D139" i="1"/>
  <c r="C139" i="1"/>
  <c r="BO138" i="1"/>
  <c r="BL138" i="1"/>
  <c r="BK138" i="1"/>
  <c r="S138" i="1"/>
  <c r="CJ138" i="1" s="1"/>
  <c r="E138" i="1"/>
  <c r="D138" i="1"/>
  <c r="C138" i="1"/>
  <c r="BO137" i="1"/>
  <c r="BL137" i="1"/>
  <c r="BK137" i="1"/>
  <c r="S137" i="1"/>
  <c r="CJ137" i="1" s="1"/>
  <c r="E137" i="1"/>
  <c r="D137" i="1"/>
  <c r="C137" i="1"/>
  <c r="BO136" i="1"/>
  <c r="BL136" i="1"/>
  <c r="BK136" i="1"/>
  <c r="S136" i="1"/>
  <c r="CJ136" i="1" s="1"/>
  <c r="E136" i="1"/>
  <c r="D136" i="1"/>
  <c r="C136" i="1"/>
  <c r="BO135" i="1"/>
  <c r="BL135" i="1"/>
  <c r="BK135" i="1"/>
  <c r="S135" i="1"/>
  <c r="CJ135" i="1" s="1"/>
  <c r="E135" i="1"/>
  <c r="D135" i="1"/>
  <c r="C135" i="1"/>
  <c r="BO134" i="1"/>
  <c r="BL134" i="1"/>
  <c r="BK134" i="1"/>
  <c r="S134" i="1"/>
  <c r="CJ134" i="1" s="1"/>
  <c r="E134" i="1"/>
  <c r="D134" i="1"/>
  <c r="C134" i="1"/>
  <c r="BO133" i="1"/>
  <c r="BL133" i="1"/>
  <c r="BK133" i="1"/>
  <c r="S133" i="1"/>
  <c r="CJ133" i="1" s="1"/>
  <c r="E133" i="1"/>
  <c r="D133" i="1"/>
  <c r="C133" i="1"/>
  <c r="BO132" i="1"/>
  <c r="BL132" i="1"/>
  <c r="BK132" i="1"/>
  <c r="S132" i="1"/>
  <c r="CJ132" i="1" s="1"/>
  <c r="E132" i="1"/>
  <c r="D132" i="1"/>
  <c r="C132" i="1"/>
  <c r="BO131" i="1"/>
  <c r="BL131" i="1"/>
  <c r="BK131" i="1"/>
  <c r="S131" i="1"/>
  <c r="CJ131" i="1" s="1"/>
  <c r="E131" i="1"/>
  <c r="D131" i="1"/>
  <c r="C131" i="1"/>
  <c r="BO130" i="1"/>
  <c r="BL130" i="1"/>
  <c r="BK130" i="1"/>
  <c r="S130" i="1"/>
  <c r="CJ130" i="1" s="1"/>
  <c r="E130" i="1"/>
  <c r="D130" i="1"/>
  <c r="C130" i="1"/>
  <c r="BO129" i="1"/>
  <c r="BL129" i="1"/>
  <c r="BK129" i="1"/>
  <c r="S129" i="1"/>
  <c r="CJ129" i="1" s="1"/>
  <c r="E129" i="1"/>
  <c r="D129" i="1"/>
  <c r="C129" i="1"/>
  <c r="BO128" i="1"/>
  <c r="BL128" i="1"/>
  <c r="BK128" i="1"/>
  <c r="S128" i="1"/>
  <c r="CJ128" i="1" s="1"/>
  <c r="E128" i="1"/>
  <c r="D128" i="1"/>
  <c r="C128" i="1"/>
  <c r="BO127" i="1"/>
  <c r="BL127" i="1"/>
  <c r="BK127" i="1"/>
  <c r="S127" i="1"/>
  <c r="CR127" i="1" s="1"/>
  <c r="E127" i="1"/>
  <c r="D127" i="1"/>
  <c r="C127" i="1"/>
  <c r="BO126" i="1"/>
  <c r="BL126" i="1"/>
  <c r="BK126" i="1"/>
  <c r="S126" i="1"/>
  <c r="CJ126" i="1" s="1"/>
  <c r="E126" i="1"/>
  <c r="D126" i="1"/>
  <c r="C126" i="1"/>
  <c r="BO125" i="1"/>
  <c r="BL125" i="1"/>
  <c r="BK125" i="1"/>
  <c r="S125" i="1"/>
  <c r="CJ125" i="1" s="1"/>
  <c r="E125" i="1"/>
  <c r="D125" i="1"/>
  <c r="C125" i="1"/>
  <c r="BO124" i="1"/>
  <c r="BL124" i="1"/>
  <c r="BK124" i="1"/>
  <c r="S124" i="1"/>
  <c r="CF124" i="1" s="1"/>
  <c r="E124" i="1"/>
  <c r="D124" i="1"/>
  <c r="C124" i="1"/>
  <c r="BO123" i="1"/>
  <c r="BL123" i="1"/>
  <c r="BK123" i="1"/>
  <c r="S123" i="1"/>
  <c r="CN123" i="1" s="1"/>
  <c r="E123" i="1"/>
  <c r="D123" i="1"/>
  <c r="C123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BO122" i="1"/>
  <c r="BL122" i="1"/>
  <c r="BK122" i="1"/>
  <c r="BJ122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BO121" i="1"/>
  <c r="BL121" i="1"/>
  <c r="BK121" i="1"/>
  <c r="BJ121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BO120" i="1"/>
  <c r="BL120" i="1"/>
  <c r="BK120" i="1"/>
  <c r="BJ120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BO119" i="1"/>
  <c r="BL119" i="1"/>
  <c r="BK119" i="1"/>
  <c r="BJ119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BO118" i="1"/>
  <c r="BL118" i="1"/>
  <c r="BK118" i="1"/>
  <c r="BJ118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BO117" i="1"/>
  <c r="BL117" i="1"/>
  <c r="BK117" i="1"/>
  <c r="BJ117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BO116" i="1"/>
  <c r="BL116" i="1"/>
  <c r="BK116" i="1"/>
  <c r="BJ116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BO115" i="1"/>
  <c r="BL115" i="1"/>
  <c r="BK115" i="1"/>
  <c r="BJ115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BO114" i="1"/>
  <c r="BL114" i="1"/>
  <c r="BK114" i="1"/>
  <c r="BJ114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BO113" i="1"/>
  <c r="BL113" i="1"/>
  <c r="BK113" i="1"/>
  <c r="BJ113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BO112" i="1"/>
  <c r="BL112" i="1"/>
  <c r="BK112" i="1"/>
  <c r="BJ112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BO111" i="1"/>
  <c r="BL111" i="1"/>
  <c r="BK111" i="1"/>
  <c r="BJ111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BO110" i="1"/>
  <c r="BL110" i="1"/>
  <c r="BK110" i="1"/>
  <c r="BJ110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BO109" i="1"/>
  <c r="BL109" i="1"/>
  <c r="BK109" i="1"/>
  <c r="BJ109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BO108" i="1"/>
  <c r="BL108" i="1"/>
  <c r="BK108" i="1"/>
  <c r="BJ108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BO107" i="1"/>
  <c r="BL107" i="1"/>
  <c r="BK107" i="1"/>
  <c r="BJ107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BO106" i="1"/>
  <c r="BL106" i="1"/>
  <c r="BK106" i="1"/>
  <c r="BJ106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BO105" i="1"/>
  <c r="BL105" i="1"/>
  <c r="BK105" i="1"/>
  <c r="BJ105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BO104" i="1"/>
  <c r="BL104" i="1"/>
  <c r="BK104" i="1"/>
  <c r="BJ104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BO103" i="1"/>
  <c r="BL103" i="1"/>
  <c r="BK103" i="1"/>
  <c r="BJ103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BO102" i="1"/>
  <c r="BL102" i="1"/>
  <c r="BK102" i="1"/>
  <c r="BJ102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BO101" i="1"/>
  <c r="BL101" i="1"/>
  <c r="BK101" i="1"/>
  <c r="BJ101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BO100" i="1"/>
  <c r="BL100" i="1"/>
  <c r="BK100" i="1"/>
  <c r="BJ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BO99" i="1"/>
  <c r="BL99" i="1"/>
  <c r="BK99" i="1"/>
  <c r="BJ99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BO98" i="1"/>
  <c r="BL98" i="1"/>
  <c r="BK98" i="1"/>
  <c r="BJ98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BO97" i="1"/>
  <c r="BL97" i="1"/>
  <c r="BK97" i="1"/>
  <c r="BJ97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BO96" i="1"/>
  <c r="BL96" i="1"/>
  <c r="BK96" i="1"/>
  <c r="BJ96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BO95" i="1"/>
  <c r="BL95" i="1"/>
  <c r="BK95" i="1"/>
  <c r="BJ95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BO94" i="1"/>
  <c r="BL94" i="1"/>
  <c r="BK94" i="1"/>
  <c r="BJ94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BO93" i="1"/>
  <c r="BL93" i="1"/>
  <c r="BK93" i="1"/>
  <c r="BJ93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BO92" i="1"/>
  <c r="BL92" i="1"/>
  <c r="BK92" i="1"/>
  <c r="BJ92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BO91" i="1"/>
  <c r="BL91" i="1"/>
  <c r="BK91" i="1"/>
  <c r="BJ91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BO90" i="1"/>
  <c r="BL90" i="1"/>
  <c r="BK90" i="1"/>
  <c r="BJ90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BO89" i="1"/>
  <c r="BL89" i="1"/>
  <c r="BK89" i="1"/>
  <c r="BJ89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BO88" i="1"/>
  <c r="BL88" i="1"/>
  <c r="BK88" i="1"/>
  <c r="BJ88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BO87" i="1"/>
  <c r="BL87" i="1"/>
  <c r="BK87" i="1"/>
  <c r="BJ87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BO86" i="1"/>
  <c r="BL86" i="1"/>
  <c r="BK86" i="1"/>
  <c r="BJ86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BO85" i="1"/>
  <c r="BL85" i="1"/>
  <c r="BK85" i="1"/>
  <c r="BJ85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BO84" i="1"/>
  <c r="BL84" i="1"/>
  <c r="BK84" i="1"/>
  <c r="BJ84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BO83" i="1"/>
  <c r="BL83" i="1"/>
  <c r="BK83" i="1"/>
  <c r="BJ83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BO82" i="1"/>
  <c r="BL82" i="1"/>
  <c r="BK82" i="1"/>
  <c r="BJ82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BO81" i="1"/>
  <c r="BL81" i="1"/>
  <c r="BK81" i="1"/>
  <c r="BJ81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BO80" i="1"/>
  <c r="BL80" i="1"/>
  <c r="BK80" i="1"/>
  <c r="BJ80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BO79" i="1"/>
  <c r="BL79" i="1"/>
  <c r="BK79" i="1"/>
  <c r="BJ79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BO78" i="1"/>
  <c r="BL78" i="1"/>
  <c r="BK78" i="1"/>
  <c r="BJ78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BO77" i="1"/>
  <c r="BL77" i="1"/>
  <c r="BK77" i="1"/>
  <c r="BJ77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BO76" i="1"/>
  <c r="BL76" i="1"/>
  <c r="BK76" i="1"/>
  <c r="BJ76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BO75" i="1"/>
  <c r="BL75" i="1"/>
  <c r="BK75" i="1"/>
  <c r="BJ75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BO74" i="1"/>
  <c r="BL74" i="1"/>
  <c r="BK74" i="1"/>
  <c r="BJ74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BO73" i="1"/>
  <c r="BL73" i="1"/>
  <c r="BK73" i="1"/>
  <c r="BJ73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BO72" i="1"/>
  <c r="BL72" i="1"/>
  <c r="BK72" i="1"/>
  <c r="BJ72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BO71" i="1"/>
  <c r="BL71" i="1"/>
  <c r="BK71" i="1"/>
  <c r="BJ71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BO70" i="1"/>
  <c r="BL70" i="1"/>
  <c r="BK70" i="1"/>
  <c r="BJ70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BO69" i="1"/>
  <c r="BL69" i="1"/>
  <c r="BK69" i="1"/>
  <c r="BJ69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BO68" i="1"/>
  <c r="BL68" i="1"/>
  <c r="BK68" i="1"/>
  <c r="BJ68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BO67" i="1"/>
  <c r="BL67" i="1"/>
  <c r="BK67" i="1"/>
  <c r="BJ67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BO66" i="1"/>
  <c r="BL66" i="1"/>
  <c r="BK66" i="1"/>
  <c r="BJ66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BO65" i="1"/>
  <c r="BL65" i="1"/>
  <c r="BK65" i="1"/>
  <c r="BJ65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BO64" i="1"/>
  <c r="BL64" i="1"/>
  <c r="BK64" i="1"/>
  <c r="BJ64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BO63" i="1"/>
  <c r="BL63" i="1"/>
  <c r="BK63" i="1"/>
  <c r="BJ63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BO62" i="1"/>
  <c r="BL62" i="1"/>
  <c r="BK62" i="1"/>
  <c r="BJ62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BO61" i="1"/>
  <c r="BL61" i="1"/>
  <c r="BK61" i="1"/>
  <c r="BJ61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BO60" i="1"/>
  <c r="BL60" i="1"/>
  <c r="BK60" i="1"/>
  <c r="BJ60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BO59" i="1"/>
  <c r="BL59" i="1"/>
  <c r="BK59" i="1"/>
  <c r="BJ59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BO58" i="1"/>
  <c r="BL58" i="1"/>
  <c r="BK58" i="1"/>
  <c r="BJ58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BO57" i="1"/>
  <c r="BL57" i="1"/>
  <c r="BK57" i="1"/>
  <c r="BJ57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BO56" i="1"/>
  <c r="BL56" i="1"/>
  <c r="BK56" i="1"/>
  <c r="BJ56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BO55" i="1"/>
  <c r="BL55" i="1"/>
  <c r="BK55" i="1"/>
  <c r="BJ55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BO54" i="1"/>
  <c r="BL54" i="1"/>
  <c r="BK54" i="1"/>
  <c r="BJ54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BO53" i="1"/>
  <c r="BL53" i="1"/>
  <c r="BK53" i="1"/>
  <c r="BJ53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BO52" i="1"/>
  <c r="BL52" i="1"/>
  <c r="BK52" i="1"/>
  <c r="BJ52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BO51" i="1"/>
  <c r="BL51" i="1"/>
  <c r="BK51" i="1"/>
  <c r="BJ51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BO50" i="1"/>
  <c r="BL50" i="1"/>
  <c r="BK50" i="1"/>
  <c r="BJ50" i="1"/>
  <c r="BO49" i="1"/>
  <c r="BL49" i="1"/>
  <c r="BK49" i="1"/>
  <c r="BJ49" i="1"/>
  <c r="S49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BO48" i="1"/>
  <c r="BL48" i="1"/>
  <c r="BK48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BO47" i="1"/>
  <c r="BL47" i="1"/>
  <c r="BK47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BO46" i="1"/>
  <c r="BL46" i="1"/>
  <c r="BK46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BO45" i="1"/>
  <c r="BL45" i="1"/>
  <c r="BK45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BO44" i="1"/>
  <c r="BL44" i="1"/>
  <c r="BK44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BO43" i="1"/>
  <c r="BL43" i="1"/>
  <c r="BK43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BO42" i="1"/>
  <c r="BL42" i="1"/>
  <c r="BK42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BO41" i="1"/>
  <c r="BL41" i="1"/>
  <c r="BK41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BO40" i="1"/>
  <c r="BL40" i="1"/>
  <c r="BK40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BO39" i="1"/>
  <c r="BL39" i="1"/>
  <c r="BK39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BO38" i="1"/>
  <c r="BL38" i="1"/>
  <c r="BK38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BO37" i="1"/>
  <c r="BL37" i="1"/>
  <c r="BK37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BO36" i="1"/>
  <c r="BL36" i="1"/>
  <c r="BK36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BO35" i="1"/>
  <c r="BL35" i="1"/>
  <c r="BK35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BO34" i="1"/>
  <c r="BL34" i="1"/>
  <c r="BK34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BO33" i="1"/>
  <c r="BL33" i="1"/>
  <c r="BK33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BO32" i="1"/>
  <c r="BL32" i="1"/>
  <c r="BK32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BO31" i="1"/>
  <c r="BL31" i="1"/>
  <c r="BK31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BO30" i="1"/>
  <c r="BL30" i="1"/>
  <c r="BK30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BO29" i="1"/>
  <c r="BL29" i="1"/>
  <c r="BK29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BO28" i="1"/>
  <c r="BL28" i="1"/>
  <c r="BK28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BO27" i="1"/>
  <c r="BL27" i="1"/>
  <c r="BK27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BO26" i="1"/>
  <c r="BL26" i="1"/>
  <c r="BK26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BO25" i="1"/>
  <c r="BL25" i="1"/>
  <c r="BK25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BO24" i="1"/>
  <c r="BL24" i="1"/>
  <c r="BK24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BO23" i="1"/>
  <c r="BL23" i="1"/>
  <c r="BK23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BO22" i="1"/>
  <c r="BL22" i="1"/>
  <c r="BK22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BO21" i="1"/>
  <c r="BL21" i="1"/>
  <c r="BK21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BO20" i="1"/>
  <c r="BL20" i="1"/>
  <c r="BK20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BO19" i="1"/>
  <c r="BL19" i="1"/>
  <c r="BK19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BO18" i="1"/>
  <c r="BL18" i="1"/>
  <c r="BK18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BO17" i="1"/>
  <c r="BL17" i="1"/>
  <c r="BK17" i="1"/>
  <c r="BJ17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BO16" i="1"/>
  <c r="BL16" i="1"/>
  <c r="BK16" i="1"/>
  <c r="BJ16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BO15" i="1"/>
  <c r="BL15" i="1"/>
  <c r="BK15" i="1"/>
  <c r="BJ15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BO14" i="1"/>
  <c r="BL14" i="1"/>
  <c r="BK14" i="1"/>
  <c r="BJ14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BO13" i="1"/>
  <c r="BL13" i="1"/>
  <c r="BK13" i="1"/>
  <c r="BJ13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BO12" i="1"/>
  <c r="BL12" i="1"/>
  <c r="BK12" i="1"/>
  <c r="BJ12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BO11" i="1"/>
  <c r="BL11" i="1"/>
  <c r="BK11" i="1"/>
  <c r="BJ11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BO10" i="1"/>
  <c r="BL10" i="1"/>
  <c r="BK10" i="1"/>
  <c r="BJ10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BO9" i="1"/>
  <c r="BL9" i="1"/>
  <c r="BK9" i="1"/>
  <c r="BJ9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BO8" i="1"/>
  <c r="BL8" i="1"/>
  <c r="BK8" i="1"/>
  <c r="BJ8" i="1"/>
  <c r="CE257" i="1" l="1"/>
  <c r="CM257" i="1"/>
  <c r="CJ252" i="1"/>
  <c r="CJ253" i="1"/>
  <c r="CJ254" i="1"/>
  <c r="CJ255" i="1"/>
  <c r="CJ256" i="1"/>
  <c r="CJ123" i="1"/>
  <c r="CJ124" i="1"/>
  <c r="CJ166" i="1"/>
  <c r="CJ167" i="1"/>
  <c r="CJ168" i="1"/>
  <c r="CJ169" i="1"/>
  <c r="CJ208" i="1"/>
  <c r="CJ209" i="1"/>
  <c r="CJ212" i="1"/>
  <c r="CJ213" i="1"/>
  <c r="CJ214" i="1"/>
  <c r="CJ238" i="1"/>
  <c r="CJ239" i="1"/>
  <c r="CJ242" i="1"/>
  <c r="CF125" i="1"/>
  <c r="CN125" i="1"/>
  <c r="CF126" i="1"/>
  <c r="CN126" i="1"/>
  <c r="CJ127" i="1"/>
  <c r="CF128" i="1"/>
  <c r="CN128" i="1"/>
  <c r="CF129" i="1"/>
  <c r="CN129" i="1"/>
  <c r="CF130" i="1"/>
  <c r="CN130" i="1"/>
  <c r="CF131" i="1"/>
  <c r="CN131" i="1"/>
  <c r="CF132" i="1"/>
  <c r="CN132" i="1"/>
  <c r="CF133" i="1"/>
  <c r="CN133" i="1"/>
  <c r="CF134" i="1"/>
  <c r="CN134" i="1"/>
  <c r="CF135" i="1"/>
  <c r="CN135" i="1"/>
  <c r="CF136" i="1"/>
  <c r="CN136" i="1"/>
  <c r="CF137" i="1"/>
  <c r="CN137" i="1"/>
  <c r="CF138" i="1"/>
  <c r="CN138" i="1"/>
  <c r="CF139" i="1"/>
  <c r="CN139" i="1"/>
  <c r="CF140" i="1"/>
  <c r="CN140" i="1"/>
  <c r="CF141" i="1"/>
  <c r="CN141" i="1"/>
  <c r="CF142" i="1"/>
  <c r="CN142" i="1"/>
  <c r="CF143" i="1"/>
  <c r="CN143" i="1"/>
  <c r="CF144" i="1"/>
  <c r="CN144" i="1"/>
  <c r="CF145" i="1"/>
  <c r="CN145" i="1"/>
  <c r="CF146" i="1"/>
  <c r="CN146" i="1"/>
  <c r="CF147" i="1"/>
  <c r="CN147" i="1"/>
  <c r="CF260" i="1"/>
  <c r="CN260" i="1"/>
  <c r="CF270" i="1"/>
  <c r="CN270" i="1"/>
  <c r="CF123" i="1"/>
  <c r="CF166" i="1"/>
  <c r="CF167" i="1"/>
  <c r="CF168" i="1"/>
  <c r="CF169" i="1"/>
  <c r="CF208" i="1"/>
  <c r="CF209" i="1"/>
  <c r="CF212" i="1"/>
  <c r="CF213" i="1"/>
  <c r="CF214" i="1"/>
  <c r="CF238" i="1"/>
  <c r="CF239" i="1"/>
  <c r="CF242" i="1"/>
  <c r="CF252" i="1"/>
  <c r="CN252" i="1"/>
  <c r="CF253" i="1"/>
  <c r="CN253" i="1"/>
  <c r="CF254" i="1"/>
  <c r="CN254" i="1"/>
  <c r="CF255" i="1"/>
  <c r="CN255" i="1"/>
  <c r="CF256" i="1"/>
  <c r="CN256" i="1"/>
  <c r="CI257" i="1"/>
  <c r="CQ257" i="1"/>
  <c r="CJ260" i="1"/>
  <c r="CJ270" i="1"/>
  <c r="BQ56" i="1"/>
  <c r="BQ57" i="1"/>
  <c r="BQ58" i="1"/>
  <c r="BQ59" i="1"/>
  <c r="BQ333" i="1"/>
  <c r="BQ334" i="1"/>
  <c r="BQ335" i="1"/>
  <c r="BQ336" i="1"/>
  <c r="CQ49" i="1"/>
  <c r="CR49" i="1"/>
  <c r="CC106" i="1"/>
  <c r="CQ123" i="1"/>
  <c r="CR123" i="1"/>
  <c r="CD123" i="1"/>
  <c r="CH123" i="1"/>
  <c r="CL123" i="1"/>
  <c r="CP123" i="1"/>
  <c r="CQ124" i="1"/>
  <c r="CR124" i="1"/>
  <c r="CP124" i="1"/>
  <c r="CL124" i="1"/>
  <c r="CD124" i="1"/>
  <c r="CH124" i="1"/>
  <c r="CN124" i="1"/>
  <c r="CQ125" i="1"/>
  <c r="CR125" i="1"/>
  <c r="CD125" i="1"/>
  <c r="CH125" i="1"/>
  <c r="CL125" i="1"/>
  <c r="CP125" i="1"/>
  <c r="CQ126" i="1"/>
  <c r="CR126" i="1"/>
  <c r="CD126" i="1"/>
  <c r="CH126" i="1"/>
  <c r="CL126" i="1"/>
  <c r="CP126" i="1"/>
  <c r="CF127" i="1"/>
  <c r="CN127" i="1"/>
  <c r="CQ128" i="1"/>
  <c r="CR128" i="1"/>
  <c r="CD128" i="1"/>
  <c r="CH128" i="1"/>
  <c r="CL128" i="1"/>
  <c r="CP128" i="1"/>
  <c r="CQ129" i="1"/>
  <c r="CR129" i="1"/>
  <c r="CD129" i="1"/>
  <c r="CH129" i="1"/>
  <c r="CL129" i="1"/>
  <c r="CP129" i="1"/>
  <c r="CQ130" i="1"/>
  <c r="CR130" i="1"/>
  <c r="CD130" i="1"/>
  <c r="CH130" i="1"/>
  <c r="CL130" i="1"/>
  <c r="CP130" i="1"/>
  <c r="CQ131" i="1"/>
  <c r="CR131" i="1"/>
  <c r="CD131" i="1"/>
  <c r="CH131" i="1"/>
  <c r="CL131" i="1"/>
  <c r="CP131" i="1"/>
  <c r="CQ132" i="1"/>
  <c r="CR132" i="1"/>
  <c r="CD132" i="1"/>
  <c r="CH132" i="1"/>
  <c r="CL132" i="1"/>
  <c r="CP132" i="1"/>
  <c r="CQ133" i="1"/>
  <c r="CR133" i="1"/>
  <c r="CD133" i="1"/>
  <c r="CH133" i="1"/>
  <c r="CL133" i="1"/>
  <c r="CP133" i="1"/>
  <c r="CQ134" i="1"/>
  <c r="CR134" i="1"/>
  <c r="CD134" i="1"/>
  <c r="CH134" i="1"/>
  <c r="CL134" i="1"/>
  <c r="CP134" i="1"/>
  <c r="CQ135" i="1"/>
  <c r="CR135" i="1"/>
  <c r="CD135" i="1"/>
  <c r="CH135" i="1"/>
  <c r="CL135" i="1"/>
  <c r="CP135" i="1"/>
  <c r="CQ136" i="1"/>
  <c r="CR136" i="1"/>
  <c r="CD136" i="1"/>
  <c r="CH136" i="1"/>
  <c r="CL136" i="1"/>
  <c r="CP136" i="1"/>
  <c r="CQ137" i="1"/>
  <c r="CR137" i="1"/>
  <c r="CD137" i="1"/>
  <c r="CH137" i="1"/>
  <c r="CL137" i="1"/>
  <c r="CP137" i="1"/>
  <c r="CQ138" i="1"/>
  <c r="CR138" i="1"/>
  <c r="CD138" i="1"/>
  <c r="CH138" i="1"/>
  <c r="CL138" i="1"/>
  <c r="CP138" i="1"/>
  <c r="CQ139" i="1"/>
  <c r="CR139" i="1"/>
  <c r="CD139" i="1"/>
  <c r="CH139" i="1"/>
  <c r="CL139" i="1"/>
  <c r="CP139" i="1"/>
  <c r="CQ140" i="1"/>
  <c r="CR140" i="1"/>
  <c r="CD140" i="1"/>
  <c r="CH140" i="1"/>
  <c r="CL140" i="1"/>
  <c r="CP140" i="1"/>
  <c r="CQ141" i="1"/>
  <c r="CR141" i="1"/>
  <c r="CD141" i="1"/>
  <c r="CH141" i="1"/>
  <c r="CL141" i="1"/>
  <c r="CP141" i="1"/>
  <c r="CQ142" i="1"/>
  <c r="CR142" i="1"/>
  <c r="CD142" i="1"/>
  <c r="CH142" i="1"/>
  <c r="CL142" i="1"/>
  <c r="CP142" i="1"/>
  <c r="CQ143" i="1"/>
  <c r="CR143" i="1"/>
  <c r="CD143" i="1"/>
  <c r="CH143" i="1"/>
  <c r="CL143" i="1"/>
  <c r="CP143" i="1"/>
  <c r="CQ144" i="1"/>
  <c r="CR144" i="1"/>
  <c r="CD144" i="1"/>
  <c r="CH144" i="1"/>
  <c r="CL144" i="1"/>
  <c r="CP144" i="1"/>
  <c r="CQ145" i="1"/>
  <c r="CR145" i="1"/>
  <c r="CD145" i="1"/>
  <c r="CH145" i="1"/>
  <c r="CL145" i="1"/>
  <c r="CP145" i="1"/>
  <c r="CQ146" i="1"/>
  <c r="CR146" i="1"/>
  <c r="CD146" i="1"/>
  <c r="CH146" i="1"/>
  <c r="CL146" i="1"/>
  <c r="CP146" i="1"/>
  <c r="CQ147" i="1"/>
  <c r="CR147" i="1"/>
  <c r="CD147" i="1"/>
  <c r="CH147" i="1"/>
  <c r="CL147" i="1"/>
  <c r="CP147" i="1"/>
  <c r="CQ148" i="1"/>
  <c r="CR148" i="1"/>
  <c r="CD148" i="1"/>
  <c r="CH148" i="1"/>
  <c r="CQ150" i="1"/>
  <c r="CR150" i="1"/>
  <c r="CQ152" i="1"/>
  <c r="CR152" i="1"/>
  <c r="CP205" i="1"/>
  <c r="CR205" i="1"/>
  <c r="CQ207" i="1"/>
  <c r="CR207" i="1"/>
  <c r="CQ208" i="1"/>
  <c r="CR208" i="1"/>
  <c r="CD208" i="1"/>
  <c r="CH208" i="1"/>
  <c r="CL208" i="1"/>
  <c r="CP208" i="1"/>
  <c r="CQ209" i="1"/>
  <c r="CR209" i="1"/>
  <c r="CD209" i="1"/>
  <c r="CH209" i="1"/>
  <c r="CL209" i="1"/>
  <c r="CP209" i="1"/>
  <c r="CQ212" i="1"/>
  <c r="CR212" i="1"/>
  <c r="CD212" i="1"/>
  <c r="CH212" i="1"/>
  <c r="CL212" i="1"/>
  <c r="CP212" i="1"/>
  <c r="CQ213" i="1"/>
  <c r="CR213" i="1"/>
  <c r="CD213" i="1"/>
  <c r="CH213" i="1"/>
  <c r="CL213" i="1"/>
  <c r="CP213" i="1"/>
  <c r="CQ214" i="1"/>
  <c r="CR214" i="1"/>
  <c r="CD214" i="1"/>
  <c r="CH214" i="1"/>
  <c r="CL214" i="1"/>
  <c r="CP214" i="1"/>
  <c r="CQ215" i="1"/>
  <c r="CR215" i="1"/>
  <c r="CD215" i="1"/>
  <c r="CH215" i="1"/>
  <c r="CL215" i="1"/>
  <c r="CP215" i="1"/>
  <c r="CQ216" i="1"/>
  <c r="CR216" i="1"/>
  <c r="CD216" i="1"/>
  <c r="CP219" i="1"/>
  <c r="CR219" i="1"/>
  <c r="CP220" i="1"/>
  <c r="CR220" i="1"/>
  <c r="CE220" i="1"/>
  <c r="CI220" i="1"/>
  <c r="CM220" i="1"/>
  <c r="CQ220" i="1"/>
  <c r="CP223" i="1"/>
  <c r="CR223" i="1"/>
  <c r="CP225" i="1"/>
  <c r="CR225" i="1"/>
  <c r="CQ227" i="1"/>
  <c r="CR227" i="1"/>
  <c r="CQ228" i="1"/>
  <c r="CR228" i="1"/>
  <c r="CD228" i="1"/>
  <c r="CH228" i="1"/>
  <c r="CL228" i="1"/>
  <c r="CP228" i="1"/>
  <c r="CQ229" i="1"/>
  <c r="CR229" i="1"/>
  <c r="CD229" i="1"/>
  <c r="CH229" i="1"/>
  <c r="CL229" i="1"/>
  <c r="CP229" i="1"/>
  <c r="CQ232" i="1"/>
  <c r="CR232" i="1"/>
  <c r="CD232" i="1"/>
  <c r="CH232" i="1"/>
  <c r="CL232" i="1"/>
  <c r="CP232" i="1"/>
  <c r="CQ233" i="1"/>
  <c r="CR233" i="1"/>
  <c r="CD233" i="1"/>
  <c r="CH233" i="1"/>
  <c r="CL233" i="1"/>
  <c r="CP233" i="1"/>
  <c r="CG234" i="1"/>
  <c r="CO234" i="1"/>
  <c r="CG235" i="1"/>
  <c r="CP236" i="1"/>
  <c r="CR236" i="1"/>
  <c r="CQ240" i="1"/>
  <c r="CR240" i="1"/>
  <c r="CQ241" i="1"/>
  <c r="CR241" i="1"/>
  <c r="CF243" i="1"/>
  <c r="CQ245" i="1"/>
  <c r="CR245" i="1"/>
  <c r="CP247" i="1"/>
  <c r="CR247" i="1"/>
  <c r="CQ248" i="1"/>
  <c r="CR248" i="1"/>
  <c r="CD248" i="1"/>
  <c r="CH248" i="1"/>
  <c r="CL248" i="1"/>
  <c r="CP248" i="1"/>
  <c r="CQ249" i="1"/>
  <c r="CR249" i="1"/>
  <c r="CN249" i="1"/>
  <c r="CD249" i="1"/>
  <c r="CH249" i="1"/>
  <c r="CL249" i="1"/>
  <c r="CP251" i="1"/>
  <c r="CR251" i="1"/>
  <c r="CF148" i="1"/>
  <c r="CJ148" i="1"/>
  <c r="CQ149" i="1"/>
  <c r="CR149" i="1"/>
  <c r="CQ151" i="1"/>
  <c r="CR151" i="1"/>
  <c r="CQ153" i="1"/>
  <c r="CR153" i="1"/>
  <c r="CQ166" i="1"/>
  <c r="CR166" i="1"/>
  <c r="CD166" i="1"/>
  <c r="CH166" i="1"/>
  <c r="CL166" i="1"/>
  <c r="CP166" i="1"/>
  <c r="CQ167" i="1"/>
  <c r="CR167" i="1"/>
  <c r="CD167" i="1"/>
  <c r="CH167" i="1"/>
  <c r="CL167" i="1"/>
  <c r="CP167" i="1"/>
  <c r="CQ168" i="1"/>
  <c r="CR168" i="1"/>
  <c r="CD168" i="1"/>
  <c r="CH168" i="1"/>
  <c r="CL168" i="1"/>
  <c r="CP168" i="1"/>
  <c r="CQ169" i="1"/>
  <c r="CR169" i="1"/>
  <c r="CD169" i="1"/>
  <c r="CH169" i="1"/>
  <c r="CL169" i="1"/>
  <c r="CP169" i="1"/>
  <c r="CP170" i="1"/>
  <c r="CR170" i="1"/>
  <c r="CD170" i="1"/>
  <c r="CH170" i="1"/>
  <c r="CP171" i="1"/>
  <c r="CR171" i="1"/>
  <c r="CP206" i="1"/>
  <c r="CR206" i="1"/>
  <c r="CQ210" i="1"/>
  <c r="CR210" i="1"/>
  <c r="CQ211" i="1"/>
  <c r="CR211" i="1"/>
  <c r="CF215" i="1"/>
  <c r="CJ215" i="1"/>
  <c r="CN215" i="1"/>
  <c r="CF216" i="1"/>
  <c r="CP217" i="1"/>
  <c r="CR217" i="1"/>
  <c r="CP218" i="1"/>
  <c r="CR218" i="1"/>
  <c r="CG220" i="1"/>
  <c r="CK220" i="1"/>
  <c r="CO220" i="1"/>
  <c r="CP221" i="1"/>
  <c r="CR221" i="1"/>
  <c r="CE221" i="1"/>
  <c r="CI221" i="1"/>
  <c r="CP222" i="1"/>
  <c r="CR222" i="1"/>
  <c r="CP224" i="1"/>
  <c r="CR224" i="1"/>
  <c r="CP226" i="1"/>
  <c r="CR226" i="1"/>
  <c r="CF228" i="1"/>
  <c r="CJ228" i="1"/>
  <c r="CN228" i="1"/>
  <c r="CF229" i="1"/>
  <c r="CJ229" i="1"/>
  <c r="CN229" i="1"/>
  <c r="CQ230" i="1"/>
  <c r="CR230" i="1"/>
  <c r="CQ231" i="1"/>
  <c r="CR231" i="1"/>
  <c r="CF232" i="1"/>
  <c r="CJ232" i="1"/>
  <c r="CN232" i="1"/>
  <c r="CF233" i="1"/>
  <c r="CJ233" i="1"/>
  <c r="CN233" i="1"/>
  <c r="CK234" i="1"/>
  <c r="CQ237" i="1"/>
  <c r="CR237" i="1"/>
  <c r="CQ238" i="1"/>
  <c r="CR238" i="1"/>
  <c r="CD238" i="1"/>
  <c r="CH238" i="1"/>
  <c r="CL238" i="1"/>
  <c r="CP238" i="1"/>
  <c r="CQ239" i="1"/>
  <c r="CR239" i="1"/>
  <c r="CD239" i="1"/>
  <c r="CH239" i="1"/>
  <c r="CL239" i="1"/>
  <c r="CP239" i="1"/>
  <c r="CQ242" i="1"/>
  <c r="CR242" i="1"/>
  <c r="CD242" i="1"/>
  <c r="CH242" i="1"/>
  <c r="CL242" i="1"/>
  <c r="CP242" i="1"/>
  <c r="CQ243" i="1"/>
  <c r="CR243" i="1"/>
  <c r="CD243" i="1"/>
  <c r="CH243" i="1"/>
  <c r="CL243" i="1"/>
  <c r="CQ244" i="1"/>
  <c r="CR244" i="1"/>
  <c r="CQ246" i="1"/>
  <c r="CR246" i="1"/>
  <c r="CF248" i="1"/>
  <c r="CJ248" i="1"/>
  <c r="CN248" i="1"/>
  <c r="CF249" i="1"/>
  <c r="CJ249" i="1"/>
  <c r="CP249" i="1"/>
  <c r="CD252" i="1"/>
  <c r="CH252" i="1"/>
  <c r="CL252" i="1"/>
  <c r="CP252" i="1"/>
  <c r="CD253" i="1"/>
  <c r="CH253" i="1"/>
  <c r="CL253" i="1"/>
  <c r="CP253" i="1"/>
  <c r="CD254" i="1"/>
  <c r="CH254" i="1"/>
  <c r="CL254" i="1"/>
  <c r="CP254" i="1"/>
  <c r="CD255" i="1"/>
  <c r="CH255" i="1"/>
  <c r="CL255" i="1"/>
  <c r="CP255" i="1"/>
  <c r="CD256" i="1"/>
  <c r="CH256" i="1"/>
  <c r="CL256" i="1"/>
  <c r="CP256" i="1"/>
  <c r="CG257" i="1"/>
  <c r="CK257" i="1"/>
  <c r="CO257" i="1"/>
  <c r="CD260" i="1"/>
  <c r="CH260" i="1"/>
  <c r="CL260" i="1"/>
  <c r="CP260" i="1"/>
  <c r="CF266" i="1"/>
  <c r="CJ266" i="1"/>
  <c r="CN266" i="1"/>
  <c r="CG271" i="1"/>
  <c r="CO271" i="1"/>
  <c r="CR253" i="1"/>
  <c r="CR255" i="1"/>
  <c r="CR257" i="1"/>
  <c r="CR259" i="1"/>
  <c r="CR261" i="1"/>
  <c r="CR271" i="1"/>
  <c r="CD266" i="1"/>
  <c r="CH266" i="1"/>
  <c r="CL266" i="1"/>
  <c r="CP266" i="1"/>
  <c r="CD270" i="1"/>
  <c r="CH270" i="1"/>
  <c r="CL270" i="1"/>
  <c r="CP270" i="1"/>
  <c r="BQ306" i="1"/>
  <c r="BQ307" i="1"/>
  <c r="BQ308" i="1"/>
  <c r="CR250" i="1"/>
  <c r="CR252" i="1"/>
  <c r="CR254" i="1"/>
  <c r="CR256" i="1"/>
  <c r="CR258" i="1"/>
  <c r="CR260" i="1"/>
  <c r="CR264" i="1"/>
  <c r="CR266" i="1"/>
  <c r="CR270" i="1"/>
  <c r="CC28" i="1"/>
  <c r="CC30" i="1"/>
  <c r="BQ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BQ154" i="1"/>
  <c r="BQ155" i="1"/>
  <c r="BQ202" i="1"/>
  <c r="BQ203" i="1"/>
  <c r="BQ204" i="1"/>
  <c r="CC217" i="1"/>
  <c r="BQ220" i="1"/>
  <c r="BQ234" i="1"/>
  <c r="BQ235" i="1"/>
  <c r="CC237" i="1"/>
  <c r="BQ240" i="1"/>
  <c r="CC8" i="1"/>
  <c r="CC9" i="1"/>
  <c r="CC10" i="1"/>
  <c r="CC11" i="1"/>
  <c r="CC12" i="1"/>
  <c r="CC13" i="1"/>
  <c r="CC14" i="1"/>
  <c r="CC15" i="1"/>
  <c r="CC16" i="1"/>
  <c r="CC17" i="1"/>
  <c r="CC35" i="1"/>
  <c r="BQ49" i="1"/>
  <c r="BQ50" i="1"/>
  <c r="BQ51" i="1"/>
  <c r="BQ52" i="1"/>
  <c r="BQ53" i="1"/>
  <c r="BQ54" i="1"/>
  <c r="BQ55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65" i="1"/>
  <c r="BQ177" i="1"/>
  <c r="BQ201" i="1"/>
  <c r="BQ207" i="1"/>
  <c r="BQ210" i="1"/>
  <c r="BQ211" i="1"/>
  <c r="BQ221" i="1"/>
  <c r="BQ227" i="1"/>
  <c r="BQ230" i="1"/>
  <c r="CC231" i="1"/>
  <c r="CC247" i="1"/>
  <c r="CC257" i="1"/>
  <c r="CC267" i="1"/>
  <c r="BQ269" i="1"/>
  <c r="BQ273" i="1"/>
  <c r="BQ274" i="1"/>
  <c r="BQ277" i="1"/>
  <c r="BQ27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241" i="1"/>
  <c r="BQ271" i="1"/>
  <c r="BQ272" i="1"/>
  <c r="BQ275" i="1"/>
  <c r="BQ276" i="1"/>
  <c r="BQ12" i="1"/>
  <c r="BQ15" i="1"/>
  <c r="BQ16" i="1"/>
  <c r="BQ8" i="1"/>
  <c r="BQ322" i="1"/>
  <c r="BQ323" i="1"/>
  <c r="BQ324" i="1"/>
  <c r="BQ325" i="1"/>
  <c r="BQ326" i="1"/>
  <c r="BQ327" i="1"/>
  <c r="BQ328" i="1"/>
  <c r="BQ329" i="1"/>
  <c r="BQ330" i="1"/>
  <c r="BQ331" i="1"/>
  <c r="BQ332" i="1"/>
  <c r="CC19" i="1"/>
  <c r="BQ19" i="1"/>
  <c r="CC21" i="1"/>
  <c r="BQ21" i="1"/>
  <c r="CC23" i="1"/>
  <c r="BQ23" i="1"/>
  <c r="CC25" i="1"/>
  <c r="BQ25" i="1"/>
  <c r="CC27" i="1"/>
  <c r="BQ27" i="1"/>
  <c r="CC29" i="1"/>
  <c r="BQ29" i="1"/>
  <c r="CC31" i="1"/>
  <c r="BQ31" i="1"/>
  <c r="CC33" i="1"/>
  <c r="BQ33" i="1"/>
  <c r="CC37" i="1"/>
  <c r="BQ37" i="1"/>
  <c r="CC39" i="1"/>
  <c r="BQ39" i="1"/>
  <c r="CC41" i="1"/>
  <c r="BQ41" i="1"/>
  <c r="CC43" i="1"/>
  <c r="BQ43" i="1"/>
  <c r="CC45" i="1"/>
  <c r="BQ45" i="1"/>
  <c r="CC47" i="1"/>
  <c r="BQ47" i="1"/>
  <c r="BQ109" i="1"/>
  <c r="BQ110" i="1"/>
  <c r="BQ113" i="1"/>
  <c r="BQ114" i="1"/>
  <c r="BQ117" i="1"/>
  <c r="BQ118" i="1"/>
  <c r="BQ119" i="1"/>
  <c r="BQ121" i="1"/>
  <c r="BQ122" i="1"/>
  <c r="CC123" i="1"/>
  <c r="BQ123" i="1"/>
  <c r="CC124" i="1"/>
  <c r="BQ124" i="1"/>
  <c r="CC125" i="1"/>
  <c r="BQ125" i="1"/>
  <c r="CC126" i="1"/>
  <c r="BQ126" i="1"/>
  <c r="CC127" i="1"/>
  <c r="BQ127" i="1"/>
  <c r="CC128" i="1"/>
  <c r="BQ128" i="1"/>
  <c r="CC132" i="1"/>
  <c r="BQ132" i="1"/>
  <c r="CC136" i="1"/>
  <c r="BQ136" i="1"/>
  <c r="CC18" i="1"/>
  <c r="BQ18" i="1"/>
  <c r="CC20" i="1"/>
  <c r="BQ20" i="1"/>
  <c r="CC22" i="1"/>
  <c r="BQ22" i="1"/>
  <c r="CC24" i="1"/>
  <c r="BQ24" i="1"/>
  <c r="CC26" i="1"/>
  <c r="BQ26" i="1"/>
  <c r="CC32" i="1"/>
  <c r="BQ32" i="1"/>
  <c r="CC34" i="1"/>
  <c r="BQ34" i="1"/>
  <c r="CC36" i="1"/>
  <c r="BQ36" i="1"/>
  <c r="CC38" i="1"/>
  <c r="BQ38" i="1"/>
  <c r="CC40" i="1"/>
  <c r="BQ40" i="1"/>
  <c r="CC42" i="1"/>
  <c r="BQ42" i="1"/>
  <c r="CC44" i="1"/>
  <c r="BQ44" i="1"/>
  <c r="CC46" i="1"/>
  <c r="BQ46" i="1"/>
  <c r="CC48" i="1"/>
  <c r="BQ48" i="1"/>
  <c r="CC130" i="1"/>
  <c r="BQ130" i="1"/>
  <c r="CC134" i="1"/>
  <c r="BQ134" i="1"/>
  <c r="CC138" i="1"/>
  <c r="BQ138" i="1"/>
  <c r="CD49" i="1"/>
  <c r="CF49" i="1"/>
  <c r="CH49" i="1"/>
  <c r="CJ49" i="1"/>
  <c r="CL49" i="1"/>
  <c r="CN49" i="1"/>
  <c r="CP49" i="1"/>
  <c r="CC129" i="1"/>
  <c r="BQ129" i="1"/>
  <c r="CC131" i="1"/>
  <c r="BQ131" i="1"/>
  <c r="CC133" i="1"/>
  <c r="BQ133" i="1"/>
  <c r="CC135" i="1"/>
  <c r="BQ135" i="1"/>
  <c r="CC137" i="1"/>
  <c r="BQ137" i="1"/>
  <c r="CC149" i="1"/>
  <c r="BQ149" i="1"/>
  <c r="CC151" i="1"/>
  <c r="BQ151" i="1"/>
  <c r="CC153" i="1"/>
  <c r="BQ153" i="1"/>
  <c r="CC156" i="1"/>
  <c r="BQ156" i="1"/>
  <c r="CC157" i="1"/>
  <c r="BQ157" i="1"/>
  <c r="CC158" i="1"/>
  <c r="BQ158" i="1"/>
  <c r="CC159" i="1"/>
  <c r="BQ159" i="1"/>
  <c r="CC160" i="1"/>
  <c r="BQ160" i="1"/>
  <c r="CC161" i="1"/>
  <c r="BQ161" i="1"/>
  <c r="CC162" i="1"/>
  <c r="BQ162" i="1"/>
  <c r="CC163" i="1"/>
  <c r="BQ163" i="1"/>
  <c r="BQ164" i="1"/>
  <c r="CC166" i="1"/>
  <c r="BQ166" i="1"/>
  <c r="CC167" i="1"/>
  <c r="BQ167" i="1"/>
  <c r="CC168" i="1"/>
  <c r="BQ168" i="1"/>
  <c r="CC169" i="1"/>
  <c r="BQ169" i="1"/>
  <c r="CC170" i="1"/>
  <c r="BQ170" i="1"/>
  <c r="CC171" i="1"/>
  <c r="BQ171" i="1"/>
  <c r="CC173" i="1"/>
  <c r="BQ173" i="1"/>
  <c r="CC175" i="1"/>
  <c r="BQ175" i="1"/>
  <c r="CC178" i="1"/>
  <c r="BQ178" i="1"/>
  <c r="CC180" i="1"/>
  <c r="BQ180" i="1"/>
  <c r="CC182" i="1"/>
  <c r="BQ182" i="1"/>
  <c r="CC184" i="1"/>
  <c r="BQ184" i="1"/>
  <c r="CC186" i="1"/>
  <c r="BQ186" i="1"/>
  <c r="CC188" i="1"/>
  <c r="BQ188" i="1"/>
  <c r="CC190" i="1"/>
  <c r="BQ190" i="1"/>
  <c r="CC192" i="1"/>
  <c r="BQ192" i="1"/>
  <c r="CC194" i="1"/>
  <c r="BQ194" i="1"/>
  <c r="CC196" i="1"/>
  <c r="BQ196" i="1"/>
  <c r="CC198" i="1"/>
  <c r="BQ198" i="1"/>
  <c r="CC200" i="1"/>
  <c r="BQ200" i="1"/>
  <c r="CE49" i="1"/>
  <c r="CG49" i="1"/>
  <c r="CI49" i="1"/>
  <c r="CK49" i="1"/>
  <c r="CM49" i="1"/>
  <c r="CO49" i="1"/>
  <c r="CE123" i="1"/>
  <c r="CG123" i="1"/>
  <c r="CI123" i="1"/>
  <c r="CK123" i="1"/>
  <c r="CM123" i="1"/>
  <c r="CO123" i="1"/>
  <c r="CE124" i="1"/>
  <c r="CG124" i="1"/>
  <c r="CI124" i="1"/>
  <c r="CK124" i="1"/>
  <c r="CM124" i="1"/>
  <c r="CO124" i="1"/>
  <c r="CE125" i="1"/>
  <c r="CG125" i="1"/>
  <c r="CI125" i="1"/>
  <c r="CK125" i="1"/>
  <c r="CM125" i="1"/>
  <c r="CO125" i="1"/>
  <c r="CE126" i="1"/>
  <c r="CG126" i="1"/>
  <c r="CI126" i="1"/>
  <c r="CK126" i="1"/>
  <c r="CM126" i="1"/>
  <c r="CO126" i="1"/>
  <c r="CQ127" i="1"/>
  <c r="CO127" i="1"/>
  <c r="CM127" i="1"/>
  <c r="CK127" i="1"/>
  <c r="CI127" i="1"/>
  <c r="CG127" i="1"/>
  <c r="CE127" i="1"/>
  <c r="CD127" i="1"/>
  <c r="CH127" i="1"/>
  <c r="CL127" i="1"/>
  <c r="CP127" i="1"/>
  <c r="CC139" i="1"/>
  <c r="BQ139" i="1"/>
  <c r="CC140" i="1"/>
  <c r="BQ140" i="1"/>
  <c r="CC141" i="1"/>
  <c r="BQ141" i="1"/>
  <c r="CC142" i="1"/>
  <c r="BQ142" i="1"/>
  <c r="CC143" i="1"/>
  <c r="BQ143" i="1"/>
  <c r="CC144" i="1"/>
  <c r="BQ144" i="1"/>
  <c r="CC145" i="1"/>
  <c r="BQ145" i="1"/>
  <c r="CC146" i="1"/>
  <c r="BQ146" i="1"/>
  <c r="CC147" i="1"/>
  <c r="BQ147" i="1"/>
  <c r="CC148" i="1"/>
  <c r="BQ148" i="1"/>
  <c r="CC150" i="1"/>
  <c r="BQ150" i="1"/>
  <c r="CC152" i="1"/>
  <c r="BQ152" i="1"/>
  <c r="CC172" i="1"/>
  <c r="BQ172" i="1"/>
  <c r="CC174" i="1"/>
  <c r="BQ174" i="1"/>
  <c r="CC176" i="1"/>
  <c r="BQ176" i="1"/>
  <c r="CC179" i="1"/>
  <c r="BQ179" i="1"/>
  <c r="CC181" i="1"/>
  <c r="BQ181" i="1"/>
  <c r="CC183" i="1"/>
  <c r="BQ183" i="1"/>
  <c r="CC185" i="1"/>
  <c r="BQ185" i="1"/>
  <c r="CC187" i="1"/>
  <c r="BQ187" i="1"/>
  <c r="CC189" i="1"/>
  <c r="BQ189" i="1"/>
  <c r="CC191" i="1"/>
  <c r="BQ191" i="1"/>
  <c r="CC193" i="1"/>
  <c r="BQ193" i="1"/>
  <c r="CC195" i="1"/>
  <c r="BQ195" i="1"/>
  <c r="CC197" i="1"/>
  <c r="BQ197" i="1"/>
  <c r="CC199" i="1"/>
  <c r="BQ199" i="1"/>
  <c r="CL148" i="1"/>
  <c r="CN148" i="1"/>
  <c r="CP148" i="1"/>
  <c r="CD149" i="1"/>
  <c r="CF149" i="1"/>
  <c r="CH149" i="1"/>
  <c r="CJ149" i="1"/>
  <c r="CL149" i="1"/>
  <c r="CN149" i="1"/>
  <c r="CP149" i="1"/>
  <c r="CD150" i="1"/>
  <c r="CF150" i="1"/>
  <c r="CH150" i="1"/>
  <c r="CJ150" i="1"/>
  <c r="CL150" i="1"/>
  <c r="CN150" i="1"/>
  <c r="CP150" i="1"/>
  <c r="CD151" i="1"/>
  <c r="CF151" i="1"/>
  <c r="CH151" i="1"/>
  <c r="CJ151" i="1"/>
  <c r="CL151" i="1"/>
  <c r="CN151" i="1"/>
  <c r="CP151" i="1"/>
  <c r="CD152" i="1"/>
  <c r="CF152" i="1"/>
  <c r="CH152" i="1"/>
  <c r="CJ152" i="1"/>
  <c r="CL152" i="1"/>
  <c r="CN152" i="1"/>
  <c r="CP152" i="1"/>
  <c r="CD153" i="1"/>
  <c r="CF153" i="1"/>
  <c r="CH153" i="1"/>
  <c r="CJ153" i="1"/>
  <c r="CL153" i="1"/>
  <c r="CN153" i="1"/>
  <c r="CP153" i="1"/>
  <c r="CE166" i="1"/>
  <c r="CG166" i="1"/>
  <c r="CI166" i="1"/>
  <c r="CK166" i="1"/>
  <c r="CM166" i="1"/>
  <c r="CO166" i="1"/>
  <c r="CE167" i="1"/>
  <c r="CG167" i="1"/>
  <c r="CI167" i="1"/>
  <c r="CK167" i="1"/>
  <c r="CM167" i="1"/>
  <c r="CO167" i="1"/>
  <c r="CE168" i="1"/>
  <c r="CG168" i="1"/>
  <c r="CI168" i="1"/>
  <c r="CK168" i="1"/>
  <c r="CM168" i="1"/>
  <c r="CO168" i="1"/>
  <c r="CE169" i="1"/>
  <c r="CG169" i="1"/>
  <c r="CI169" i="1"/>
  <c r="CK169" i="1"/>
  <c r="CM169" i="1"/>
  <c r="CO169" i="1"/>
  <c r="CE170" i="1"/>
  <c r="CG170" i="1"/>
  <c r="CI170" i="1"/>
  <c r="CK170" i="1"/>
  <c r="CM170" i="1"/>
  <c r="CO170" i="1"/>
  <c r="CQ170" i="1"/>
  <c r="CE171" i="1"/>
  <c r="CG171" i="1"/>
  <c r="CI171" i="1"/>
  <c r="CK171" i="1"/>
  <c r="CM171" i="1"/>
  <c r="CO171" i="1"/>
  <c r="CQ171" i="1"/>
  <c r="CP202" i="1"/>
  <c r="CN202" i="1"/>
  <c r="CL202" i="1"/>
  <c r="CJ202" i="1"/>
  <c r="CH202" i="1"/>
  <c r="CF202" i="1"/>
  <c r="CD202" i="1"/>
  <c r="CE202" i="1"/>
  <c r="CI202" i="1"/>
  <c r="CM202" i="1"/>
  <c r="CQ202" i="1"/>
  <c r="CP203" i="1"/>
  <c r="CN203" i="1"/>
  <c r="CL203" i="1"/>
  <c r="CJ203" i="1"/>
  <c r="CH203" i="1"/>
  <c r="CF203" i="1"/>
  <c r="CD203" i="1"/>
  <c r="CE203" i="1"/>
  <c r="CI203" i="1"/>
  <c r="CM203" i="1"/>
  <c r="CQ203" i="1"/>
  <c r="CP204" i="1"/>
  <c r="CN204" i="1"/>
  <c r="CL204" i="1"/>
  <c r="CJ204" i="1"/>
  <c r="CH204" i="1"/>
  <c r="CF204" i="1"/>
  <c r="CD204" i="1"/>
  <c r="CQ204" i="1"/>
  <c r="CO204" i="1"/>
  <c r="CM204" i="1"/>
  <c r="CK204" i="1"/>
  <c r="CI204" i="1"/>
  <c r="CG204" i="1"/>
  <c r="CE204" i="1"/>
  <c r="CC205" i="1"/>
  <c r="BQ205" i="1"/>
  <c r="CC208" i="1"/>
  <c r="BQ208" i="1"/>
  <c r="CC209" i="1"/>
  <c r="BQ209" i="1"/>
  <c r="CC212" i="1"/>
  <c r="BQ212" i="1"/>
  <c r="CC213" i="1"/>
  <c r="BQ213" i="1"/>
  <c r="CC214" i="1"/>
  <c r="BQ214" i="1"/>
  <c r="CC215" i="1"/>
  <c r="BQ215" i="1"/>
  <c r="CC216" i="1"/>
  <c r="BQ216" i="1"/>
  <c r="CC219" i="1"/>
  <c r="BQ219" i="1"/>
  <c r="CC223" i="1"/>
  <c r="BQ223" i="1"/>
  <c r="CC225" i="1"/>
  <c r="BQ225" i="1"/>
  <c r="CC228" i="1"/>
  <c r="BQ228" i="1"/>
  <c r="CC229" i="1"/>
  <c r="BQ229" i="1"/>
  <c r="CC232" i="1"/>
  <c r="BQ232" i="1"/>
  <c r="CC233" i="1"/>
  <c r="BQ233" i="1"/>
  <c r="CE128" i="1"/>
  <c r="CG128" i="1"/>
  <c r="CI128" i="1"/>
  <c r="CK128" i="1"/>
  <c r="CM128" i="1"/>
  <c r="CO128" i="1"/>
  <c r="CE129" i="1"/>
  <c r="CG129" i="1"/>
  <c r="CI129" i="1"/>
  <c r="CK129" i="1"/>
  <c r="CM129" i="1"/>
  <c r="CO129" i="1"/>
  <c r="CE130" i="1"/>
  <c r="CG130" i="1"/>
  <c r="CI130" i="1"/>
  <c r="CK130" i="1"/>
  <c r="CM130" i="1"/>
  <c r="CO130" i="1"/>
  <c r="CE131" i="1"/>
  <c r="CG131" i="1"/>
  <c r="CI131" i="1"/>
  <c r="CK131" i="1"/>
  <c r="CM131" i="1"/>
  <c r="CO131" i="1"/>
  <c r="CE132" i="1"/>
  <c r="CG132" i="1"/>
  <c r="CI132" i="1"/>
  <c r="CK132" i="1"/>
  <c r="CM132" i="1"/>
  <c r="CO132" i="1"/>
  <c r="CE133" i="1"/>
  <c r="CG133" i="1"/>
  <c r="CI133" i="1"/>
  <c r="CK133" i="1"/>
  <c r="CM133" i="1"/>
  <c r="CO133" i="1"/>
  <c r="CE134" i="1"/>
  <c r="CG134" i="1"/>
  <c r="CI134" i="1"/>
  <c r="CK134" i="1"/>
  <c r="CM134" i="1"/>
  <c r="CO134" i="1"/>
  <c r="CE135" i="1"/>
  <c r="CG135" i="1"/>
  <c r="CI135" i="1"/>
  <c r="CK135" i="1"/>
  <c r="CM135" i="1"/>
  <c r="CO135" i="1"/>
  <c r="CE136" i="1"/>
  <c r="CG136" i="1"/>
  <c r="CI136" i="1"/>
  <c r="CK136" i="1"/>
  <c r="CM136" i="1"/>
  <c r="CO136" i="1"/>
  <c r="CE137" i="1"/>
  <c r="CG137" i="1"/>
  <c r="CI137" i="1"/>
  <c r="CK137" i="1"/>
  <c r="CM137" i="1"/>
  <c r="CO137" i="1"/>
  <c r="CE138" i="1"/>
  <c r="CG138" i="1"/>
  <c r="CI138" i="1"/>
  <c r="CK138" i="1"/>
  <c r="CM138" i="1"/>
  <c r="CO138" i="1"/>
  <c r="CE139" i="1"/>
  <c r="CG139" i="1"/>
  <c r="CI139" i="1"/>
  <c r="CK139" i="1"/>
  <c r="CM139" i="1"/>
  <c r="CO139" i="1"/>
  <c r="CE140" i="1"/>
  <c r="CG140" i="1"/>
  <c r="CI140" i="1"/>
  <c r="CK140" i="1"/>
  <c r="CM140" i="1"/>
  <c r="CO140" i="1"/>
  <c r="CE141" i="1"/>
  <c r="CG141" i="1"/>
  <c r="CI141" i="1"/>
  <c r="CK141" i="1"/>
  <c r="CM141" i="1"/>
  <c r="CO141" i="1"/>
  <c r="CE142" i="1"/>
  <c r="CG142" i="1"/>
  <c r="CI142" i="1"/>
  <c r="CK142" i="1"/>
  <c r="CM142" i="1"/>
  <c r="CO142" i="1"/>
  <c r="CE143" i="1"/>
  <c r="CG143" i="1"/>
  <c r="CI143" i="1"/>
  <c r="CK143" i="1"/>
  <c r="CM143" i="1"/>
  <c r="CO143" i="1"/>
  <c r="CE144" i="1"/>
  <c r="CG144" i="1"/>
  <c r="CI144" i="1"/>
  <c r="CK144" i="1"/>
  <c r="CM144" i="1"/>
  <c r="CO144" i="1"/>
  <c r="CE145" i="1"/>
  <c r="CG145" i="1"/>
  <c r="CI145" i="1"/>
  <c r="CK145" i="1"/>
  <c r="CM145" i="1"/>
  <c r="CO145" i="1"/>
  <c r="CE146" i="1"/>
  <c r="CG146" i="1"/>
  <c r="CI146" i="1"/>
  <c r="CK146" i="1"/>
  <c r="CM146" i="1"/>
  <c r="CO146" i="1"/>
  <c r="CE147" i="1"/>
  <c r="CG147" i="1"/>
  <c r="CI147" i="1"/>
  <c r="CK147" i="1"/>
  <c r="CM147" i="1"/>
  <c r="CO147" i="1"/>
  <c r="CE148" i="1"/>
  <c r="CG148" i="1"/>
  <c r="CI148" i="1"/>
  <c r="CK148" i="1"/>
  <c r="CM148" i="1"/>
  <c r="CO148" i="1"/>
  <c r="CE149" i="1"/>
  <c r="CG149" i="1"/>
  <c r="CI149" i="1"/>
  <c r="CK149" i="1"/>
  <c r="CM149" i="1"/>
  <c r="CO149" i="1"/>
  <c r="CE150" i="1"/>
  <c r="CG150" i="1"/>
  <c r="CI150" i="1"/>
  <c r="CK150" i="1"/>
  <c r="CM150" i="1"/>
  <c r="CO150" i="1"/>
  <c r="CE151" i="1"/>
  <c r="CG151" i="1"/>
  <c r="CI151" i="1"/>
  <c r="CK151" i="1"/>
  <c r="CM151" i="1"/>
  <c r="CO151" i="1"/>
  <c r="CE152" i="1"/>
  <c r="CG152" i="1"/>
  <c r="CI152" i="1"/>
  <c r="CK152" i="1"/>
  <c r="CM152" i="1"/>
  <c r="CO152" i="1"/>
  <c r="CE153" i="1"/>
  <c r="CG153" i="1"/>
  <c r="CI153" i="1"/>
  <c r="CK153" i="1"/>
  <c r="CM153" i="1"/>
  <c r="CO153" i="1"/>
  <c r="CJ170" i="1"/>
  <c r="CL170" i="1"/>
  <c r="CN170" i="1"/>
  <c r="CD171" i="1"/>
  <c r="CF171" i="1"/>
  <c r="CH171" i="1"/>
  <c r="CJ171" i="1"/>
  <c r="CL171" i="1"/>
  <c r="CN171" i="1"/>
  <c r="CG202" i="1"/>
  <c r="CK202" i="1"/>
  <c r="CO202" i="1"/>
  <c r="CG203" i="1"/>
  <c r="CK203" i="1"/>
  <c r="CO203" i="1"/>
  <c r="CC206" i="1"/>
  <c r="BQ206" i="1"/>
  <c r="CC218" i="1"/>
  <c r="BQ218" i="1"/>
  <c r="CC222" i="1"/>
  <c r="BQ222" i="1"/>
  <c r="CC224" i="1"/>
  <c r="BQ224" i="1"/>
  <c r="CC226" i="1"/>
  <c r="BQ226" i="1"/>
  <c r="CE205" i="1"/>
  <c r="CG205" i="1"/>
  <c r="CI205" i="1"/>
  <c r="CK205" i="1"/>
  <c r="CM205" i="1"/>
  <c r="CO205" i="1"/>
  <c r="CQ205" i="1"/>
  <c r="CE206" i="1"/>
  <c r="CG206" i="1"/>
  <c r="CI206" i="1"/>
  <c r="CK206" i="1"/>
  <c r="CM206" i="1"/>
  <c r="CO206" i="1"/>
  <c r="CQ206" i="1"/>
  <c r="CD207" i="1"/>
  <c r="CF207" i="1"/>
  <c r="CH207" i="1"/>
  <c r="CJ207" i="1"/>
  <c r="CL207" i="1"/>
  <c r="CN207" i="1"/>
  <c r="CP207" i="1"/>
  <c r="CD210" i="1"/>
  <c r="CF210" i="1"/>
  <c r="CH210" i="1"/>
  <c r="CJ210" i="1"/>
  <c r="CL210" i="1"/>
  <c r="CN210" i="1"/>
  <c r="CP210" i="1"/>
  <c r="CD211" i="1"/>
  <c r="CF211" i="1"/>
  <c r="CH211" i="1"/>
  <c r="CJ211" i="1"/>
  <c r="CL211" i="1"/>
  <c r="CN211" i="1"/>
  <c r="CP211" i="1"/>
  <c r="CH216" i="1"/>
  <c r="CJ216" i="1"/>
  <c r="CL216" i="1"/>
  <c r="CN216" i="1"/>
  <c r="CP216" i="1"/>
  <c r="CE217" i="1"/>
  <c r="CG217" i="1"/>
  <c r="CI217" i="1"/>
  <c r="CK217" i="1"/>
  <c r="CM217" i="1"/>
  <c r="CO217" i="1"/>
  <c r="CQ217" i="1"/>
  <c r="CE218" i="1"/>
  <c r="CG218" i="1"/>
  <c r="CI218" i="1"/>
  <c r="CK218" i="1"/>
  <c r="CM218" i="1"/>
  <c r="CO218" i="1"/>
  <c r="CQ218" i="1"/>
  <c r="CE219" i="1"/>
  <c r="CG219" i="1"/>
  <c r="CI219" i="1"/>
  <c r="CK219" i="1"/>
  <c r="CM219" i="1"/>
  <c r="CO219" i="1"/>
  <c r="CQ219" i="1"/>
  <c r="CK221" i="1"/>
  <c r="CM221" i="1"/>
  <c r="CO221" i="1"/>
  <c r="CQ221" i="1"/>
  <c r="CE222" i="1"/>
  <c r="CG222" i="1"/>
  <c r="CI222" i="1"/>
  <c r="CK222" i="1"/>
  <c r="CM222" i="1"/>
  <c r="CO222" i="1"/>
  <c r="CQ222" i="1"/>
  <c r="CE223" i="1"/>
  <c r="CG223" i="1"/>
  <c r="CI223" i="1"/>
  <c r="CK223" i="1"/>
  <c r="CM223" i="1"/>
  <c r="CO223" i="1"/>
  <c r="CQ223" i="1"/>
  <c r="CE224" i="1"/>
  <c r="CG224" i="1"/>
  <c r="CI224" i="1"/>
  <c r="CK224" i="1"/>
  <c r="CM224" i="1"/>
  <c r="CO224" i="1"/>
  <c r="CQ224" i="1"/>
  <c r="CE225" i="1"/>
  <c r="CG225" i="1"/>
  <c r="CI225" i="1"/>
  <c r="CK225" i="1"/>
  <c r="CM225" i="1"/>
  <c r="CO225" i="1"/>
  <c r="CQ225" i="1"/>
  <c r="CE226" i="1"/>
  <c r="CG226" i="1"/>
  <c r="CI226" i="1"/>
  <c r="CK226" i="1"/>
  <c r="CM226" i="1"/>
  <c r="CO226" i="1"/>
  <c r="CQ226" i="1"/>
  <c r="CD227" i="1"/>
  <c r="CF227" i="1"/>
  <c r="CH227" i="1"/>
  <c r="CJ227" i="1"/>
  <c r="CL227" i="1"/>
  <c r="CN227" i="1"/>
  <c r="CP227" i="1"/>
  <c r="CD230" i="1"/>
  <c r="CF230" i="1"/>
  <c r="CH230" i="1"/>
  <c r="CJ230" i="1"/>
  <c r="CL230" i="1"/>
  <c r="CN230" i="1"/>
  <c r="CP230" i="1"/>
  <c r="CD231" i="1"/>
  <c r="CF231" i="1"/>
  <c r="CH231" i="1"/>
  <c r="CJ231" i="1"/>
  <c r="CL231" i="1"/>
  <c r="CN231" i="1"/>
  <c r="CP231" i="1"/>
  <c r="CC234" i="1"/>
  <c r="CC236" i="1"/>
  <c r="BQ236" i="1"/>
  <c r="CC245" i="1"/>
  <c r="BQ245" i="1"/>
  <c r="CC248" i="1"/>
  <c r="BQ248" i="1"/>
  <c r="CD205" i="1"/>
  <c r="CF205" i="1"/>
  <c r="CH205" i="1"/>
  <c r="CJ205" i="1"/>
  <c r="CL205" i="1"/>
  <c r="CN205" i="1"/>
  <c r="CD206" i="1"/>
  <c r="CF206" i="1"/>
  <c r="CH206" i="1"/>
  <c r="CJ206" i="1"/>
  <c r="CL206" i="1"/>
  <c r="CN206" i="1"/>
  <c r="CE207" i="1"/>
  <c r="CG207" i="1"/>
  <c r="CI207" i="1"/>
  <c r="CK207" i="1"/>
  <c r="CM207" i="1"/>
  <c r="CO207" i="1"/>
  <c r="CE208" i="1"/>
  <c r="CG208" i="1"/>
  <c r="CI208" i="1"/>
  <c r="CK208" i="1"/>
  <c r="CM208" i="1"/>
  <c r="CO208" i="1"/>
  <c r="CE209" i="1"/>
  <c r="CG209" i="1"/>
  <c r="CI209" i="1"/>
  <c r="CK209" i="1"/>
  <c r="CM209" i="1"/>
  <c r="CO209" i="1"/>
  <c r="CE210" i="1"/>
  <c r="CG210" i="1"/>
  <c r="CI210" i="1"/>
  <c r="CK210" i="1"/>
  <c r="CM210" i="1"/>
  <c r="CO210" i="1"/>
  <c r="CE211" i="1"/>
  <c r="CG211" i="1"/>
  <c r="CI211" i="1"/>
  <c r="CK211" i="1"/>
  <c r="CM211" i="1"/>
  <c r="CO211" i="1"/>
  <c r="CE212" i="1"/>
  <c r="CG212" i="1"/>
  <c r="CI212" i="1"/>
  <c r="CK212" i="1"/>
  <c r="CM212" i="1"/>
  <c r="CO212" i="1"/>
  <c r="CE213" i="1"/>
  <c r="CG213" i="1"/>
  <c r="CI213" i="1"/>
  <c r="CK213" i="1"/>
  <c r="CM213" i="1"/>
  <c r="CO213" i="1"/>
  <c r="CE214" i="1"/>
  <c r="CG214" i="1"/>
  <c r="CI214" i="1"/>
  <c r="CK214" i="1"/>
  <c r="CM214" i="1"/>
  <c r="CO214" i="1"/>
  <c r="CE215" i="1"/>
  <c r="CG215" i="1"/>
  <c r="CI215" i="1"/>
  <c r="CK215" i="1"/>
  <c r="CM215" i="1"/>
  <c r="CO215" i="1"/>
  <c r="CE216" i="1"/>
  <c r="CG216" i="1"/>
  <c r="CI216" i="1"/>
  <c r="CK216" i="1"/>
  <c r="CM216" i="1"/>
  <c r="CO216" i="1"/>
  <c r="CD217" i="1"/>
  <c r="CF217" i="1"/>
  <c r="CH217" i="1"/>
  <c r="CJ217" i="1"/>
  <c r="CL217" i="1"/>
  <c r="CN217" i="1"/>
  <c r="CD218" i="1"/>
  <c r="CF218" i="1"/>
  <c r="CH218" i="1"/>
  <c r="CJ218" i="1"/>
  <c r="CL218" i="1"/>
  <c r="CN218" i="1"/>
  <c r="CD219" i="1"/>
  <c r="CF219" i="1"/>
  <c r="CH219" i="1"/>
  <c r="CJ219" i="1"/>
  <c r="CL219" i="1"/>
  <c r="CN219" i="1"/>
  <c r="CD220" i="1"/>
  <c r="CF220" i="1"/>
  <c r="CH220" i="1"/>
  <c r="CJ220" i="1"/>
  <c r="CL220" i="1"/>
  <c r="CN220" i="1"/>
  <c r="CD221" i="1"/>
  <c r="CF221" i="1"/>
  <c r="CH221" i="1"/>
  <c r="CJ221" i="1"/>
  <c r="CL221" i="1"/>
  <c r="CN221" i="1"/>
  <c r="CD222" i="1"/>
  <c r="CF222" i="1"/>
  <c r="CH222" i="1"/>
  <c r="CJ222" i="1"/>
  <c r="CL222" i="1"/>
  <c r="CN222" i="1"/>
  <c r="CD223" i="1"/>
  <c r="CF223" i="1"/>
  <c r="CH223" i="1"/>
  <c r="CJ223" i="1"/>
  <c r="CL223" i="1"/>
  <c r="CN223" i="1"/>
  <c r="CD224" i="1"/>
  <c r="CF224" i="1"/>
  <c r="CH224" i="1"/>
  <c r="CJ224" i="1"/>
  <c r="CL224" i="1"/>
  <c r="CN224" i="1"/>
  <c r="CD225" i="1"/>
  <c r="CF225" i="1"/>
  <c r="CH225" i="1"/>
  <c r="CJ225" i="1"/>
  <c r="CL225" i="1"/>
  <c r="CN225" i="1"/>
  <c r="CD226" i="1"/>
  <c r="CF226" i="1"/>
  <c r="CH226" i="1"/>
  <c r="CJ226" i="1"/>
  <c r="CL226" i="1"/>
  <c r="CN226" i="1"/>
  <c r="CE227" i="1"/>
  <c r="CG227" i="1"/>
  <c r="CI227" i="1"/>
  <c r="CK227" i="1"/>
  <c r="CM227" i="1"/>
  <c r="CO227" i="1"/>
  <c r="CE228" i="1"/>
  <c r="CG228" i="1"/>
  <c r="CI228" i="1"/>
  <c r="CK228" i="1"/>
  <c r="CM228" i="1"/>
  <c r="CO228" i="1"/>
  <c r="CE229" i="1"/>
  <c r="CG229" i="1"/>
  <c r="CI229" i="1"/>
  <c r="CK229" i="1"/>
  <c r="CM229" i="1"/>
  <c r="CO229" i="1"/>
  <c r="CE230" i="1"/>
  <c r="CG230" i="1"/>
  <c r="CI230" i="1"/>
  <c r="CK230" i="1"/>
  <c r="CM230" i="1"/>
  <c r="CO230" i="1"/>
  <c r="CE231" i="1"/>
  <c r="CG231" i="1"/>
  <c r="CI231" i="1"/>
  <c r="CK231" i="1"/>
  <c r="CM231" i="1"/>
  <c r="CO231" i="1"/>
  <c r="CE232" i="1"/>
  <c r="CG232" i="1"/>
  <c r="CI232" i="1"/>
  <c r="CK232" i="1"/>
  <c r="CM232" i="1"/>
  <c r="CO232" i="1"/>
  <c r="CE233" i="1"/>
  <c r="CG233" i="1"/>
  <c r="CI233" i="1"/>
  <c r="CK233" i="1"/>
  <c r="CM233" i="1"/>
  <c r="CO233" i="1"/>
  <c r="CP234" i="1"/>
  <c r="CN234" i="1"/>
  <c r="CL234" i="1"/>
  <c r="CJ234" i="1"/>
  <c r="CH234" i="1"/>
  <c r="CF234" i="1"/>
  <c r="CD234" i="1"/>
  <c r="CE234" i="1"/>
  <c r="CI234" i="1"/>
  <c r="CM234" i="1"/>
  <c r="CQ234" i="1"/>
  <c r="CP235" i="1"/>
  <c r="CN235" i="1"/>
  <c r="CL235" i="1"/>
  <c r="CJ235" i="1"/>
  <c r="CH235" i="1"/>
  <c r="CF235" i="1"/>
  <c r="CD235" i="1"/>
  <c r="CQ235" i="1"/>
  <c r="CO235" i="1"/>
  <c r="CM235" i="1"/>
  <c r="CK235" i="1"/>
  <c r="CE235" i="1"/>
  <c r="CI235" i="1"/>
  <c r="CC238" i="1"/>
  <c r="BQ238" i="1"/>
  <c r="CC239" i="1"/>
  <c r="BQ239" i="1"/>
  <c r="CC242" i="1"/>
  <c r="BQ242" i="1"/>
  <c r="CC243" i="1"/>
  <c r="BQ243" i="1"/>
  <c r="CC244" i="1"/>
  <c r="BQ244" i="1"/>
  <c r="CC246" i="1"/>
  <c r="BQ246" i="1"/>
  <c r="CE236" i="1"/>
  <c r="CG236" i="1"/>
  <c r="CI236" i="1"/>
  <c r="CK236" i="1"/>
  <c r="CM236" i="1"/>
  <c r="CO236" i="1"/>
  <c r="CQ236" i="1"/>
  <c r="CD237" i="1"/>
  <c r="CF237" i="1"/>
  <c r="CH237" i="1"/>
  <c r="CJ237" i="1"/>
  <c r="CL237" i="1"/>
  <c r="CN237" i="1"/>
  <c r="CP237" i="1"/>
  <c r="CD240" i="1"/>
  <c r="CF240" i="1"/>
  <c r="CH240" i="1"/>
  <c r="CJ240" i="1"/>
  <c r="CL240" i="1"/>
  <c r="CN240" i="1"/>
  <c r="CP240" i="1"/>
  <c r="CD241" i="1"/>
  <c r="CF241" i="1"/>
  <c r="CH241" i="1"/>
  <c r="CJ241" i="1"/>
  <c r="CL241" i="1"/>
  <c r="CN241" i="1"/>
  <c r="CP241" i="1"/>
  <c r="CN243" i="1"/>
  <c r="CP243" i="1"/>
  <c r="CD244" i="1"/>
  <c r="CF244" i="1"/>
  <c r="CH244" i="1"/>
  <c r="CJ244" i="1"/>
  <c r="CL244" i="1"/>
  <c r="CN244" i="1"/>
  <c r="CP244" i="1"/>
  <c r="CD245" i="1"/>
  <c r="CF245" i="1"/>
  <c r="CH245" i="1"/>
  <c r="CJ245" i="1"/>
  <c r="CL245" i="1"/>
  <c r="CN245" i="1"/>
  <c r="CP245" i="1"/>
  <c r="CD246" i="1"/>
  <c r="CF246" i="1"/>
  <c r="CH246" i="1"/>
  <c r="CJ246" i="1"/>
  <c r="CL246" i="1"/>
  <c r="CN246" i="1"/>
  <c r="CP246" i="1"/>
  <c r="CE247" i="1"/>
  <c r="CH247" i="1"/>
  <c r="CL247" i="1"/>
  <c r="CD250" i="1"/>
  <c r="CH250" i="1"/>
  <c r="CL250" i="1"/>
  <c r="CD251" i="1"/>
  <c r="CH251" i="1"/>
  <c r="CL251" i="1"/>
  <c r="CC252" i="1"/>
  <c r="BQ252" i="1"/>
  <c r="CC258" i="1"/>
  <c r="BQ258" i="1"/>
  <c r="CC261" i="1"/>
  <c r="BQ261" i="1"/>
  <c r="CC262" i="1"/>
  <c r="BQ262" i="1"/>
  <c r="CC263" i="1"/>
  <c r="BQ263" i="1"/>
  <c r="CC266" i="1"/>
  <c r="BQ266" i="1"/>
  <c r="CC268" i="1"/>
  <c r="BQ268" i="1"/>
  <c r="CC270" i="1"/>
  <c r="BQ270" i="1"/>
  <c r="CD236" i="1"/>
  <c r="CF236" i="1"/>
  <c r="CH236" i="1"/>
  <c r="CJ236" i="1"/>
  <c r="CL236" i="1"/>
  <c r="CN236" i="1"/>
  <c r="CE237" i="1"/>
  <c r="CG237" i="1"/>
  <c r="CI237" i="1"/>
  <c r="CK237" i="1"/>
  <c r="CM237" i="1"/>
  <c r="CO237" i="1"/>
  <c r="CE238" i="1"/>
  <c r="CG238" i="1"/>
  <c r="CI238" i="1"/>
  <c r="CK238" i="1"/>
  <c r="CM238" i="1"/>
  <c r="CO238" i="1"/>
  <c r="CE239" i="1"/>
  <c r="CG239" i="1"/>
  <c r="CI239" i="1"/>
  <c r="CK239" i="1"/>
  <c r="CM239" i="1"/>
  <c r="CO239" i="1"/>
  <c r="CE240" i="1"/>
  <c r="CG240" i="1"/>
  <c r="CI240" i="1"/>
  <c r="CK240" i="1"/>
  <c r="CM240" i="1"/>
  <c r="CO240" i="1"/>
  <c r="CE241" i="1"/>
  <c r="CG241" i="1"/>
  <c r="CI241" i="1"/>
  <c r="CK241" i="1"/>
  <c r="CM241" i="1"/>
  <c r="CO241" i="1"/>
  <c r="CE242" i="1"/>
  <c r="CG242" i="1"/>
  <c r="CI242" i="1"/>
  <c r="CK242" i="1"/>
  <c r="CM242" i="1"/>
  <c r="CO242" i="1"/>
  <c r="CE243" i="1"/>
  <c r="CG243" i="1"/>
  <c r="CI243" i="1"/>
  <c r="CK243" i="1"/>
  <c r="CM243" i="1"/>
  <c r="CO243" i="1"/>
  <c r="CE244" i="1"/>
  <c r="CG244" i="1"/>
  <c r="CI244" i="1"/>
  <c r="CK244" i="1"/>
  <c r="CM244" i="1"/>
  <c r="CO244" i="1"/>
  <c r="CE245" i="1"/>
  <c r="CG245" i="1"/>
  <c r="CI245" i="1"/>
  <c r="CK245" i="1"/>
  <c r="CM245" i="1"/>
  <c r="CO245" i="1"/>
  <c r="CE246" i="1"/>
  <c r="CG246" i="1"/>
  <c r="CI246" i="1"/>
  <c r="CK246" i="1"/>
  <c r="CM246" i="1"/>
  <c r="CO246" i="1"/>
  <c r="CQ247" i="1"/>
  <c r="CO247" i="1"/>
  <c r="CM247" i="1"/>
  <c r="CK247" i="1"/>
  <c r="CI247" i="1"/>
  <c r="CG247" i="1"/>
  <c r="CD247" i="1"/>
  <c r="CF247" i="1"/>
  <c r="CJ247" i="1"/>
  <c r="CN247" i="1"/>
  <c r="CC249" i="1"/>
  <c r="BQ249" i="1"/>
  <c r="CQ250" i="1"/>
  <c r="CO250" i="1"/>
  <c r="CM250" i="1"/>
  <c r="CK250" i="1"/>
  <c r="CI250" i="1"/>
  <c r="CG250" i="1"/>
  <c r="CE250" i="1"/>
  <c r="CF250" i="1"/>
  <c r="CJ250" i="1"/>
  <c r="CN250" i="1"/>
  <c r="CQ251" i="1"/>
  <c r="CO251" i="1"/>
  <c r="CM251" i="1"/>
  <c r="CK251" i="1"/>
  <c r="CI251" i="1"/>
  <c r="CG251" i="1"/>
  <c r="CE251" i="1"/>
  <c r="CF251" i="1"/>
  <c r="CJ251" i="1"/>
  <c r="CN251" i="1"/>
  <c r="CC253" i="1"/>
  <c r="BQ253" i="1"/>
  <c r="CC254" i="1"/>
  <c r="BQ254" i="1"/>
  <c r="CC255" i="1"/>
  <c r="BQ255" i="1"/>
  <c r="CC256" i="1"/>
  <c r="BQ256" i="1"/>
  <c r="CC259" i="1"/>
  <c r="BQ259" i="1"/>
  <c r="CC260" i="1"/>
  <c r="BQ260" i="1"/>
  <c r="CC264" i="1"/>
  <c r="BQ264" i="1"/>
  <c r="CC265" i="1"/>
  <c r="BQ265" i="1"/>
  <c r="BQ267" i="1"/>
  <c r="CE258" i="1"/>
  <c r="CG258" i="1"/>
  <c r="CI258" i="1"/>
  <c r="CK258" i="1"/>
  <c r="CM258" i="1"/>
  <c r="CO258" i="1"/>
  <c r="CQ258" i="1"/>
  <c r="CE259" i="1"/>
  <c r="CG259" i="1"/>
  <c r="CI259" i="1"/>
  <c r="CK259" i="1"/>
  <c r="CM259" i="1"/>
  <c r="CO259" i="1"/>
  <c r="CQ259" i="1"/>
  <c r="CE261" i="1"/>
  <c r="CG261" i="1"/>
  <c r="CI261" i="1"/>
  <c r="CK261" i="1"/>
  <c r="CM261" i="1"/>
  <c r="CO261" i="1"/>
  <c r="CQ261" i="1"/>
  <c r="CE264" i="1"/>
  <c r="CG264" i="1"/>
  <c r="CI264" i="1"/>
  <c r="CK264" i="1"/>
  <c r="CM264" i="1"/>
  <c r="CO264" i="1"/>
  <c r="CQ264" i="1"/>
  <c r="CC271" i="1"/>
  <c r="CC276" i="1"/>
  <c r="CC280" i="1"/>
  <c r="BQ280" i="1"/>
  <c r="CC282" i="1"/>
  <c r="BQ282" i="1"/>
  <c r="CC284" i="1"/>
  <c r="BQ284" i="1"/>
  <c r="CC286" i="1"/>
  <c r="BQ286" i="1"/>
  <c r="CC288" i="1"/>
  <c r="BQ288" i="1"/>
  <c r="CC290" i="1"/>
  <c r="BQ290" i="1"/>
  <c r="CC292" i="1"/>
  <c r="BQ292" i="1"/>
  <c r="CC294" i="1"/>
  <c r="BQ294" i="1"/>
  <c r="CC296" i="1"/>
  <c r="BQ296" i="1"/>
  <c r="CC298" i="1"/>
  <c r="BQ298" i="1"/>
  <c r="CC300" i="1"/>
  <c r="BQ300" i="1"/>
  <c r="CC302" i="1"/>
  <c r="BQ302" i="1"/>
  <c r="CC304" i="1"/>
  <c r="BQ304" i="1"/>
  <c r="CE248" i="1"/>
  <c r="CG248" i="1"/>
  <c r="CI248" i="1"/>
  <c r="CK248" i="1"/>
  <c r="CM248" i="1"/>
  <c r="CO248" i="1"/>
  <c r="CE249" i="1"/>
  <c r="CG249" i="1"/>
  <c r="CI249" i="1"/>
  <c r="CK249" i="1"/>
  <c r="CM249" i="1"/>
  <c r="CO249" i="1"/>
  <c r="CE252" i="1"/>
  <c r="CG252" i="1"/>
  <c r="CI252" i="1"/>
  <c r="CK252" i="1"/>
  <c r="CM252" i="1"/>
  <c r="CO252" i="1"/>
  <c r="CE253" i="1"/>
  <c r="CG253" i="1"/>
  <c r="CI253" i="1"/>
  <c r="CK253" i="1"/>
  <c r="CM253" i="1"/>
  <c r="CO253" i="1"/>
  <c r="CE254" i="1"/>
  <c r="CG254" i="1"/>
  <c r="CI254" i="1"/>
  <c r="CK254" i="1"/>
  <c r="CM254" i="1"/>
  <c r="CO254" i="1"/>
  <c r="CE255" i="1"/>
  <c r="CG255" i="1"/>
  <c r="CI255" i="1"/>
  <c r="CK255" i="1"/>
  <c r="CM255" i="1"/>
  <c r="CO255" i="1"/>
  <c r="CE256" i="1"/>
  <c r="CG256" i="1"/>
  <c r="CI256" i="1"/>
  <c r="CK256" i="1"/>
  <c r="CM256" i="1"/>
  <c r="CO256" i="1"/>
  <c r="CD257" i="1"/>
  <c r="CF257" i="1"/>
  <c r="CH257" i="1"/>
  <c r="CJ257" i="1"/>
  <c r="CL257" i="1"/>
  <c r="CN257" i="1"/>
  <c r="CD258" i="1"/>
  <c r="CF258" i="1"/>
  <c r="CH258" i="1"/>
  <c r="CJ258" i="1"/>
  <c r="CL258" i="1"/>
  <c r="CN258" i="1"/>
  <c r="CD259" i="1"/>
  <c r="CF259" i="1"/>
  <c r="CH259" i="1"/>
  <c r="CJ259" i="1"/>
  <c r="CL259" i="1"/>
  <c r="CN259" i="1"/>
  <c r="CE260" i="1"/>
  <c r="CG260" i="1"/>
  <c r="CI260" i="1"/>
  <c r="CK260" i="1"/>
  <c r="CM260" i="1"/>
  <c r="CO260" i="1"/>
  <c r="CD261" i="1"/>
  <c r="CF261" i="1"/>
  <c r="CH261" i="1"/>
  <c r="CJ261" i="1"/>
  <c r="CL261" i="1"/>
  <c r="CN261" i="1"/>
  <c r="CD264" i="1"/>
  <c r="CF264" i="1"/>
  <c r="CH264" i="1"/>
  <c r="CJ264" i="1"/>
  <c r="CL264" i="1"/>
  <c r="CN264" i="1"/>
  <c r="CE266" i="1"/>
  <c r="CG266" i="1"/>
  <c r="CI266" i="1"/>
  <c r="CK266" i="1"/>
  <c r="CM266" i="1"/>
  <c r="CO266" i="1"/>
  <c r="CP271" i="1"/>
  <c r="CN271" i="1"/>
  <c r="CL271" i="1"/>
  <c r="CJ271" i="1"/>
  <c r="CH271" i="1"/>
  <c r="CF271" i="1"/>
  <c r="CD271" i="1"/>
  <c r="CE271" i="1"/>
  <c r="CI271" i="1"/>
  <c r="CM271" i="1"/>
  <c r="CQ271" i="1"/>
  <c r="CC279" i="1"/>
  <c r="BQ279" i="1"/>
  <c r="CC281" i="1"/>
  <c r="BQ281" i="1"/>
  <c r="CC283" i="1"/>
  <c r="BQ283" i="1"/>
  <c r="CC285" i="1"/>
  <c r="BQ285" i="1"/>
  <c r="CC287" i="1"/>
  <c r="BQ287" i="1"/>
  <c r="CC289" i="1"/>
  <c r="BQ289" i="1"/>
  <c r="CC291" i="1"/>
  <c r="BQ291" i="1"/>
  <c r="CC293" i="1"/>
  <c r="BQ293" i="1"/>
  <c r="CC295" i="1"/>
  <c r="BQ295" i="1"/>
  <c r="CC297" i="1"/>
  <c r="BQ297" i="1"/>
  <c r="CC299" i="1"/>
  <c r="BQ299" i="1"/>
  <c r="CC301" i="1"/>
  <c r="BQ301" i="1"/>
  <c r="CC303" i="1"/>
  <c r="BQ303" i="1"/>
  <c r="CC305" i="1"/>
  <c r="BQ305" i="1"/>
  <c r="CE270" i="1"/>
  <c r="CG270" i="1"/>
  <c r="CI270" i="1"/>
  <c r="CK270" i="1"/>
  <c r="CM270" i="1"/>
  <c r="CO270" i="1"/>
  <c r="CR5" i="1" l="1"/>
  <c r="BZ4" i="1" s="1"/>
  <c r="CC272" i="1"/>
  <c r="BQ115" i="1"/>
  <c r="CC278" i="1"/>
  <c r="CC269" i="1"/>
  <c r="CC235" i="1"/>
  <c r="BQ107" i="1"/>
  <c r="BQ9" i="1"/>
  <c r="BQ111" i="1"/>
  <c r="BQ10" i="1"/>
  <c r="BQ237" i="1"/>
  <c r="BQ217" i="1"/>
  <c r="CC201" i="1"/>
  <c r="CC274" i="1"/>
  <c r="BQ11" i="1"/>
  <c r="BQ14" i="1"/>
  <c r="BQ120" i="1"/>
  <c r="BQ116" i="1"/>
  <c r="BQ112" i="1"/>
  <c r="BQ108" i="1"/>
  <c r="BQ17" i="1"/>
  <c r="BQ13" i="1"/>
  <c r="CC275" i="1"/>
  <c r="BQ247" i="1"/>
  <c r="CC204" i="1"/>
  <c r="CC203" i="1"/>
  <c r="CC202" i="1"/>
  <c r="BQ257" i="1"/>
  <c r="CC277" i="1"/>
  <c r="CC273" i="1"/>
  <c r="BQ231" i="1"/>
  <c r="CC227" i="1"/>
  <c r="CC207" i="1"/>
  <c r="CC177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5" i="1"/>
  <c r="CC54" i="1"/>
  <c r="CC53" i="1"/>
  <c r="CC52" i="1"/>
  <c r="CC51" i="1"/>
  <c r="CC50" i="1"/>
  <c r="CC49" i="1"/>
  <c r="CQ5" i="1"/>
  <c r="BY4" i="1" s="1"/>
  <c r="CM5" i="1"/>
  <c r="BU4" i="1" s="1"/>
  <c r="CI5" i="1"/>
  <c r="CE5" i="1"/>
  <c r="CP5" i="1"/>
  <c r="BX4" i="1" s="1"/>
  <c r="CL5" i="1"/>
  <c r="CH5" i="1"/>
  <c r="CD5" i="1"/>
  <c r="CO5" i="1"/>
  <c r="BW4" i="1" s="1"/>
  <c r="CK5" i="1"/>
  <c r="CG5" i="1"/>
  <c r="CN5" i="1"/>
  <c r="BV4" i="1" s="1"/>
  <c r="CJ5" i="1"/>
  <c r="C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312" authorId="0" shapeId="0" xr:uid="{00000000-0006-0000-0000-000001000000}">
      <text>
        <r>
          <rPr>
            <sz val="11"/>
            <rFont val="ＭＳ Ｐゴシック"/>
            <family val="3"/>
            <charset val="128"/>
          </rPr>
          <t>次回発注分から座にマジックテープがつく。
現在庫と混ざらないようにする。</t>
        </r>
      </text>
    </comment>
    <comment ref="BO333" authorId="0" shapeId="0" xr:uid="{00000000-0006-0000-0000-000002000000}">
      <text>
        <r>
          <rPr>
            <sz val="11"/>
            <rFont val="ＭＳ Ｐゴシック"/>
            <family val="3"/>
            <charset val="128"/>
          </rPr>
          <t>南濃在庫　</t>
        </r>
      </text>
    </comment>
  </commentList>
</comments>
</file>

<file path=xl/sharedStrings.xml><?xml version="1.0" encoding="utf-8"?>
<sst xmlns="http://schemas.openxmlformats.org/spreadsheetml/2006/main" count="2351" uniqueCount="1076">
  <si>
    <t xml:space="preserve">  </t>
  </si>
  <si>
    <t>作成日：2016.09.05</t>
  </si>
  <si>
    <t>L/T　:　2.5ヵ月</t>
  </si>
  <si>
    <t>更新日</t>
  </si>
  <si>
    <t>05/09(木)</t>
  </si>
  <si>
    <t>合計容積</t>
  </si>
  <si>
    <t>品番</t>
  </si>
  <si>
    <t>発注書作成用　2017/6/30</t>
  </si>
  <si>
    <t>M3</t>
  </si>
  <si>
    <t>OM</t>
  </si>
  <si>
    <t>品種</t>
  </si>
  <si>
    <t>容積</t>
  </si>
  <si>
    <t>備考</t>
  </si>
  <si>
    <t>単価（＄）</t>
  </si>
  <si>
    <t>在庫単価</t>
  </si>
  <si>
    <t>2017年実績</t>
  </si>
  <si>
    <t>2018年</t>
  </si>
  <si>
    <t>消費実績</t>
  </si>
  <si>
    <t>月平均</t>
  </si>
  <si>
    <t>MAX</t>
  </si>
  <si>
    <t>MIN</t>
  </si>
  <si>
    <t>在庫数</t>
  </si>
  <si>
    <t>受注数</t>
  </si>
  <si>
    <t>有効残</t>
  </si>
  <si>
    <t>月数</t>
  </si>
  <si>
    <t>発注</t>
  </si>
  <si>
    <t>発注残</t>
  </si>
  <si>
    <t>ETD</t>
  </si>
  <si>
    <t>最終有効残</t>
  </si>
  <si>
    <t>消費予想月数</t>
  </si>
  <si>
    <t>VOL</t>
  </si>
  <si>
    <t>品目CD</t>
  </si>
  <si>
    <t>item</t>
  </si>
  <si>
    <t>description</t>
  </si>
  <si>
    <t>remarks</t>
  </si>
  <si>
    <t>unit</t>
  </si>
  <si>
    <t>u.price</t>
  </si>
  <si>
    <t>our item#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</si>
  <si>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</si>
  <si>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</si>
  <si>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</si>
  <si>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</si>
  <si>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</si>
  <si>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</si>
  <si>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</si>
  <si>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</si>
  <si>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</si>
  <si>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</si>
  <si>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</si>
  <si>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</si>
  <si>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実績</t>
  </si>
  <si>
    <t>必要数</t>
  </si>
  <si>
    <t>（月平均実績より）</t>
  </si>
  <si>
    <t>002SN/01</t>
  </si>
  <si>
    <t>SN/01</t>
  </si>
  <si>
    <t xml:space="preserve"> Fabric only </t>
  </si>
  <si>
    <t>CHILI:01(ﾍﾞｰｼﾞｭ）</t>
  </si>
  <si>
    <t>M</t>
  </si>
  <si>
    <t>SN/01[CHILI-01]</t>
  </si>
  <si>
    <t>布地</t>
  </si>
  <si>
    <t>CHILI1</t>
  </si>
  <si>
    <t>002SN/02</t>
  </si>
  <si>
    <t>SN/02</t>
  </si>
  <si>
    <t>CHILI:17(ブラック）</t>
  </si>
  <si>
    <t>SN/02[CHILI-17]</t>
  </si>
  <si>
    <t>CHILI17</t>
  </si>
  <si>
    <t>002SN/03</t>
  </si>
  <si>
    <t>SN/03</t>
  </si>
  <si>
    <t>CHILI:25(ｱｲﾎﾞﾘｰ）</t>
  </si>
  <si>
    <t>SN/03[CHILI-25]</t>
  </si>
  <si>
    <t>CHILI25</t>
  </si>
  <si>
    <t>002SP/122N</t>
  </si>
  <si>
    <t>SP/122N</t>
  </si>
  <si>
    <t xml:space="preserve"> Fabric only 新仕様</t>
  </si>
  <si>
    <t>シンコー(ベージュ）</t>
  </si>
  <si>
    <t>002SP/126N</t>
  </si>
  <si>
    <t>SP/126N</t>
  </si>
  <si>
    <t>シンコー(ブラウン）</t>
  </si>
  <si>
    <t>002SP/180</t>
  </si>
  <si>
    <t>SP/180　10387C-1</t>
  </si>
  <si>
    <t xml:space="preserve"> Fabric only</t>
  </si>
  <si>
    <t>アイボリー</t>
  </si>
  <si>
    <t>SP/180</t>
  </si>
  <si>
    <t>002SP/181</t>
  </si>
  <si>
    <t>SP/181　10387C-2</t>
  </si>
  <si>
    <t>ライトブラウン</t>
  </si>
  <si>
    <t>SP/181</t>
  </si>
  <si>
    <t>002SP/182</t>
  </si>
  <si>
    <t>SP/182　10387C-6C</t>
  </si>
  <si>
    <t>ダークブラウン</t>
  </si>
  <si>
    <t>SP/182</t>
  </si>
  <si>
    <t>002SP/183</t>
  </si>
  <si>
    <t>SP/183　10387C-8A</t>
  </si>
  <si>
    <t>グレー</t>
  </si>
  <si>
    <t>SP/183</t>
  </si>
  <si>
    <t>002SP/184</t>
  </si>
  <si>
    <t>SP/184　10387C-9</t>
  </si>
  <si>
    <t>グリーン</t>
  </si>
  <si>
    <t>SP/184</t>
  </si>
  <si>
    <t>014CH232W-35</t>
  </si>
  <si>
    <t>CH232W-35</t>
  </si>
  <si>
    <t>クッション　小35</t>
  </si>
  <si>
    <t>pcs</t>
  </si>
  <si>
    <t>ﾇｰﾄﾞ</t>
  </si>
  <si>
    <t>014CH232W-37</t>
  </si>
  <si>
    <t>CH232W-37</t>
  </si>
  <si>
    <t>クッション　大37</t>
  </si>
  <si>
    <t>014CH232W-03B</t>
  </si>
  <si>
    <t>CH232W-03B</t>
  </si>
  <si>
    <t>(大37）2ヶ</t>
  </si>
  <si>
    <t>set</t>
  </si>
  <si>
    <t>014CH232W-06B</t>
  </si>
  <si>
    <t>CH232W-06B</t>
  </si>
  <si>
    <t>(大37）1ヶ</t>
  </si>
  <si>
    <t>014CH232W-07B</t>
  </si>
  <si>
    <t>CH232W-07B</t>
  </si>
  <si>
    <t>０３＋０８／０９での</t>
  </si>
  <si>
    <t>014CH232W-08B</t>
  </si>
  <si>
    <t>CH232W-08B</t>
  </si>
  <si>
    <t>クッション　大37　×1のみ</t>
  </si>
  <si>
    <t>販売も多いので</t>
  </si>
  <si>
    <t>014CH232W-09B</t>
  </si>
  <si>
    <t>CH232W-09B</t>
  </si>
  <si>
    <t>４９／５０に対しては</t>
  </si>
  <si>
    <t>014CH232W-17B</t>
  </si>
  <si>
    <t>CH232W-17B</t>
  </si>
  <si>
    <t xml:space="preserve">Stool </t>
  </si>
  <si>
    <t>０８／０９を多く在庫必要</t>
  </si>
  <si>
    <t>014CH232W-49B</t>
  </si>
  <si>
    <t>CH232W-49B</t>
  </si>
  <si>
    <t>014CH232W-50B</t>
  </si>
  <si>
    <t>CH232W-50B</t>
  </si>
  <si>
    <t>014CH261-03B</t>
  </si>
  <si>
    <t>CH261-3PB+0.5PB</t>
  </si>
  <si>
    <t>アクロス　ボディ</t>
  </si>
  <si>
    <t>スツール同梱</t>
  </si>
  <si>
    <t>sets</t>
  </si>
  <si>
    <t>CH261-03B+17B</t>
  </si>
  <si>
    <t>2017新ﾋﾟｰｽ</t>
  </si>
  <si>
    <t>014CH261-02LB</t>
  </si>
  <si>
    <t>CH261-2.5PB</t>
  </si>
  <si>
    <t>CH261-02LB</t>
  </si>
  <si>
    <t>014CH261-17B</t>
  </si>
  <si>
    <t>CH261-17B</t>
  </si>
  <si>
    <t>014CH271-03B</t>
  </si>
  <si>
    <t>CH271-03B</t>
  </si>
  <si>
    <t>マチルダ</t>
  </si>
  <si>
    <t>014CH271-17B</t>
  </si>
  <si>
    <t>CH271-17B</t>
  </si>
  <si>
    <t xml:space="preserve">マチルダ　Stool </t>
  </si>
  <si>
    <t>014CH271-35</t>
  </si>
  <si>
    <t>CH271-35</t>
  </si>
  <si>
    <t>Cushion（小）　マチルダ</t>
  </si>
  <si>
    <t>014CH271-37</t>
  </si>
  <si>
    <t>CH271-37</t>
  </si>
  <si>
    <t>014CH271N-08B</t>
  </si>
  <si>
    <t>CH271N-08B</t>
  </si>
  <si>
    <t>014CH271N-09B</t>
  </si>
  <si>
    <t>CH271N-09B</t>
  </si>
  <si>
    <t>014CH271N-49B</t>
  </si>
  <si>
    <t>CH271N-49B</t>
  </si>
  <si>
    <t>014CH271N-50B</t>
  </si>
  <si>
    <t>CH271N-50B</t>
  </si>
  <si>
    <t>014CH271-41B</t>
  </si>
  <si>
    <t>CH271-41B</t>
  </si>
  <si>
    <t>014CH271-42B</t>
  </si>
  <si>
    <t>CH271-42B</t>
  </si>
  <si>
    <t>014CH351-02B</t>
  </si>
  <si>
    <t>CH351-02B</t>
  </si>
  <si>
    <t>Fugue-2.5 (351) Nude 2.5P Sofa</t>
  </si>
  <si>
    <t>014CH351-03B</t>
  </si>
  <si>
    <t>CH351-03B</t>
  </si>
  <si>
    <t>Fugue-03 (351) Nude 3P Sofa</t>
  </si>
  <si>
    <t>014CH351-06B</t>
  </si>
  <si>
    <t>CH351-06B</t>
  </si>
  <si>
    <t>Fugue-06 (351) Nude Sofa</t>
  </si>
  <si>
    <t>014CH351-07B</t>
  </si>
  <si>
    <t>CH351-07B</t>
  </si>
  <si>
    <t>Fugue-07 (351) Nude Sofa</t>
  </si>
  <si>
    <t>014CH351-17B</t>
  </si>
  <si>
    <t>CH351-17B</t>
  </si>
  <si>
    <t xml:space="preserve">Fugue Nude Stool </t>
  </si>
  <si>
    <t>014CH351-17LB</t>
  </si>
  <si>
    <t>CH351-17LB</t>
  </si>
  <si>
    <t>Fugue large stool</t>
  </si>
  <si>
    <t>014CH351-49B</t>
  </si>
  <si>
    <t>CH351-49B</t>
  </si>
  <si>
    <t>Fugue-49 (351) Nude Couch</t>
  </si>
  <si>
    <t>014CH351-50B</t>
  </si>
  <si>
    <t>CH351-50B</t>
  </si>
  <si>
    <t>Fugue-50 (351) Nude Couch</t>
  </si>
  <si>
    <t>014CH356-59B</t>
  </si>
  <si>
    <t>CHS356-59B</t>
  </si>
  <si>
    <t>Head-rest nude body</t>
  </si>
  <si>
    <t>CH356-59B</t>
  </si>
  <si>
    <t>014KL294-08/09B</t>
  </si>
  <si>
    <t>KL294-08/09(UG294-08/09)</t>
  </si>
  <si>
    <t>肘は取り付けないでください。 (08/09共通)</t>
  </si>
  <si>
    <t>UG294-08/09</t>
  </si>
  <si>
    <t>KL294-08/09</t>
  </si>
  <si>
    <t>014KL686-17B</t>
  </si>
  <si>
    <t>KL686-17(UG686-17)</t>
  </si>
  <si>
    <t>UG686-17</t>
  </si>
  <si>
    <t>KL686-17</t>
  </si>
  <si>
    <t>014KL686-41NB</t>
  </si>
  <si>
    <t>KL686-41N(UG686-41)</t>
  </si>
  <si>
    <t>座、背は組まずに納品してください。</t>
  </si>
  <si>
    <t>KL686-41N</t>
  </si>
  <si>
    <t>014KL686-42NB</t>
  </si>
  <si>
    <t>KL686-42N(UG686-42)</t>
  </si>
  <si>
    <t>KL686-42N</t>
  </si>
  <si>
    <t>014KL172-35</t>
  </si>
  <si>
    <t>KL172-35</t>
  </si>
  <si>
    <t>腰当て用クッション</t>
  </si>
  <si>
    <t>ｸｯｼｮﾝ</t>
  </si>
  <si>
    <t>014KL172-ARM</t>
  </si>
  <si>
    <t>KL172-ARM</t>
  </si>
  <si>
    <t>肘当て用クッション</t>
  </si>
  <si>
    <t>014N419-35</t>
  </si>
  <si>
    <t>N419-702S</t>
  </si>
  <si>
    <t>014N419-37</t>
  </si>
  <si>
    <t>N419-37</t>
  </si>
  <si>
    <t>N419-702(背クッション　37　Ｗ＝720）</t>
  </si>
  <si>
    <t>N419-702L</t>
  </si>
  <si>
    <t>014N419-41/42ZA</t>
  </si>
  <si>
    <t>014N419-49/50ZA</t>
  </si>
  <si>
    <t>N419-49/50ZA</t>
  </si>
  <si>
    <t>N419-700(49/50座パッド）</t>
  </si>
  <si>
    <t>N419-700</t>
  </si>
  <si>
    <t>014N528-03SE</t>
  </si>
  <si>
    <t>N528-708(03背パッド）</t>
  </si>
  <si>
    <t>N528-03SE</t>
  </si>
  <si>
    <t>03×1　只有羽毛</t>
  </si>
  <si>
    <t>014N528-03ZA</t>
  </si>
  <si>
    <t>N528N-709(03座パッド）</t>
  </si>
  <si>
    <t>N528-03ZA</t>
  </si>
  <si>
    <t>014N528-17ZA</t>
  </si>
  <si>
    <t>N528N-710(17座パッド）</t>
  </si>
  <si>
    <t>N528-17ZA</t>
  </si>
  <si>
    <t>17×1　只有羽毛</t>
  </si>
  <si>
    <t>014N528-35</t>
  </si>
  <si>
    <t>N528-705(背クッション35）</t>
  </si>
  <si>
    <t>N528-35</t>
  </si>
  <si>
    <t>35×1</t>
  </si>
  <si>
    <t>014N528-36</t>
  </si>
  <si>
    <t>N528-706(背クッション36）</t>
  </si>
  <si>
    <t>N528-36</t>
  </si>
  <si>
    <t>36×1</t>
  </si>
  <si>
    <t>014N528-37</t>
  </si>
  <si>
    <t>N528-707(背クッション37）</t>
  </si>
  <si>
    <t>N528-37</t>
  </si>
  <si>
    <t>37×1</t>
  </si>
  <si>
    <t>014N528-41/42SE</t>
  </si>
  <si>
    <t>N528-700(41/42背パッド）</t>
  </si>
  <si>
    <t>N528-41/42SE</t>
  </si>
  <si>
    <t>41/42各×1　只有羽毛</t>
  </si>
  <si>
    <t>014N528-41/42ZA</t>
  </si>
  <si>
    <t>N528N-703(41/42座パッド）</t>
  </si>
  <si>
    <t>N528-41/42ZA</t>
  </si>
  <si>
    <t>014N528-49/50/03ARM</t>
  </si>
  <si>
    <t>N528-702</t>
  </si>
  <si>
    <t>N528-49/50/03ARM</t>
  </si>
  <si>
    <t>49/50各×1、03×2　只有羽毛</t>
  </si>
  <si>
    <t>014N528-49/50SE</t>
  </si>
  <si>
    <t>N528-701(49/50背パッド）</t>
  </si>
  <si>
    <t>N528-49/50SE</t>
  </si>
  <si>
    <t>49/50各×1　只有羽毛</t>
  </si>
  <si>
    <t>014N528-49/50ZA</t>
  </si>
  <si>
    <t>N528N-704(49/50座パッド）</t>
  </si>
  <si>
    <t>N528-49/50ZA</t>
  </si>
  <si>
    <t>N528-704(49/50座パッド）</t>
  </si>
  <si>
    <t>追加ピース</t>
  </si>
  <si>
    <t>014N528-02SE</t>
  </si>
  <si>
    <t>N528-711(02L背パッド)</t>
  </si>
  <si>
    <t>N528-02LSE</t>
  </si>
  <si>
    <t>014N528-711(02L背パッド)</t>
  </si>
  <si>
    <t>014N528-02ZA</t>
  </si>
  <si>
    <t>N528N-712(02L座パッド)</t>
  </si>
  <si>
    <t>N528-02LZA</t>
  </si>
  <si>
    <t>014N528-712(02L座パッド)</t>
  </si>
  <si>
    <t>014N528-41S/42SSE</t>
  </si>
  <si>
    <t>N528-713(41S/42S背パッド)</t>
  </si>
  <si>
    <t>N528-41S/42SSE</t>
  </si>
  <si>
    <t>014N528-713(41S/42S背パッド)</t>
  </si>
  <si>
    <t>014N528-41S/42SZA</t>
  </si>
  <si>
    <t>N528N-714(41S/42S座パッド)</t>
  </si>
  <si>
    <t>N528-41S/42SZA</t>
  </si>
  <si>
    <t>014N528-714(41S/42S座パッド)</t>
  </si>
  <si>
    <t>014N749-03ZA</t>
  </si>
  <si>
    <t>N749-03ZA</t>
  </si>
  <si>
    <t>コルチナ2用  03座ｸｯｼｮﾝ</t>
  </si>
  <si>
    <t>014N749-17ZA</t>
  </si>
  <si>
    <t>N749-17ZA</t>
  </si>
  <si>
    <t>N749-17座　コルチナ2用</t>
  </si>
  <si>
    <t>有海棉</t>
  </si>
  <si>
    <t>014N749-35</t>
  </si>
  <si>
    <t>N749-35</t>
  </si>
  <si>
    <t>コルチナ2用　背ｸｯｼｮﾝ</t>
  </si>
  <si>
    <t>014N749-36</t>
  </si>
  <si>
    <t>N749-36</t>
  </si>
  <si>
    <t>014N749-37</t>
  </si>
  <si>
    <t>014N749-49ZA</t>
  </si>
  <si>
    <t>014N749-50ZA</t>
  </si>
  <si>
    <t>014T429-03SE</t>
  </si>
  <si>
    <t>T429-03SE</t>
  </si>
  <si>
    <t>03用　背ｸｯｼｮﾝ</t>
  </si>
  <si>
    <t>確認中</t>
  </si>
  <si>
    <t>014T429-03ZA</t>
  </si>
  <si>
    <t>T429-03ZA</t>
  </si>
  <si>
    <t>03用　座ｸｯｼｮﾝ</t>
  </si>
  <si>
    <t>014T429-06/07SE-A</t>
  </si>
  <si>
    <t>T429-06/07SE-A</t>
  </si>
  <si>
    <t>014T429-06/07SE-B</t>
  </si>
  <si>
    <t>T429-06/07SE-B</t>
  </si>
  <si>
    <t>014T429-06/07ZA</t>
  </si>
  <si>
    <t>T429-06/07ZA</t>
  </si>
  <si>
    <t>T429  06/07用座ｸｯｼｮﾝ</t>
  </si>
  <si>
    <t>014T429-49/50SE</t>
  </si>
  <si>
    <t>T429-49/50SE</t>
  </si>
  <si>
    <t>T429  49/50用背ｸｯｼｮﾝ</t>
  </si>
  <si>
    <t>014T429-49ZA</t>
  </si>
  <si>
    <t>014T429-50ZA</t>
  </si>
  <si>
    <t>T429-50ZA</t>
  </si>
  <si>
    <t>Ｔ429　50用座ｸｯｼｮﾝ</t>
  </si>
  <si>
    <t>014T429-ARM</t>
  </si>
  <si>
    <t>014T517-08/09/10ZA</t>
  </si>
  <si>
    <t>T517-700(08/09/10座パッド）</t>
  </si>
  <si>
    <t>T517-08/09/10ZA　只有羽毛</t>
  </si>
  <si>
    <t>10x1　08/09各×2</t>
  </si>
  <si>
    <t>T517-08/09/10ZA</t>
  </si>
  <si>
    <t>014T517-08/09SEL</t>
  </si>
  <si>
    <t>T517-701 L(08/09背パッド　W=1120)</t>
  </si>
  <si>
    <t>T517-08/09SE　L　只有羽毛</t>
  </si>
  <si>
    <t>08/09各×1</t>
  </si>
  <si>
    <t>T517-08/09SE　L</t>
  </si>
  <si>
    <t>014T517-10/08/09SES</t>
  </si>
  <si>
    <t>T517-701 S(08/09背パッド　W=910）</t>
  </si>
  <si>
    <t>T517-10/08/09SE　S　只有羽毛</t>
  </si>
  <si>
    <t>10/08/09各×1</t>
  </si>
  <si>
    <t>T517-10/08/09SE　S</t>
  </si>
  <si>
    <t>014T517-17LZA</t>
  </si>
  <si>
    <t>T517-702(17Ｌ用座パッド）</t>
  </si>
  <si>
    <t>T517-17ZA　L　只有羽毛</t>
  </si>
  <si>
    <t>17Ｌ×1　W=940</t>
  </si>
  <si>
    <t>T517-17ZA　L</t>
  </si>
  <si>
    <t>014T517-17SZA</t>
  </si>
  <si>
    <t>T517-703(17Ｓ用座パッド）</t>
  </si>
  <si>
    <t>T517-17ZA　S　只有羽毛</t>
  </si>
  <si>
    <t>17S×1　W=560</t>
  </si>
  <si>
    <t>T517-17ZA　S</t>
  </si>
  <si>
    <t>014T517-20ZA</t>
  </si>
  <si>
    <t>T517-704(20座パッド)</t>
  </si>
  <si>
    <t>T517-20ZA</t>
  </si>
  <si>
    <t>014T517-20SE</t>
  </si>
  <si>
    <t>T517-705(20背パッド)</t>
  </si>
  <si>
    <t>T517-20SE</t>
  </si>
  <si>
    <t>014T517-06/07ZA</t>
  </si>
  <si>
    <t>T517-706(06/07座パッド)</t>
  </si>
  <si>
    <t>T517-06/07ZA</t>
  </si>
  <si>
    <t>014T517-06/07SE</t>
  </si>
  <si>
    <t>T517-707(06/07背パッド)</t>
  </si>
  <si>
    <t>T517-06/07SE</t>
  </si>
  <si>
    <t>014T517-49/50ZA-1</t>
  </si>
  <si>
    <t>T517-708(49/50座パッド①)</t>
  </si>
  <si>
    <t>T517-49/50ZA①</t>
  </si>
  <si>
    <t>新仕様（寸法変更）</t>
  </si>
  <si>
    <t>014T517-49/50ZA-2</t>
  </si>
  <si>
    <t>T517-709(49/50座パッド②)</t>
  </si>
  <si>
    <t>T517-49/50ZA②</t>
  </si>
  <si>
    <t>014T517-49/50SE-1</t>
  </si>
  <si>
    <t>T517-710(49/50背パッド①)</t>
  </si>
  <si>
    <t>T517-49/50SE①</t>
  </si>
  <si>
    <t>014T517-49/50SE-2</t>
  </si>
  <si>
    <t>T517-711(49/50背パッド②)</t>
  </si>
  <si>
    <t>T517-49/50SE②</t>
  </si>
  <si>
    <t>014T517-49/50ARM</t>
  </si>
  <si>
    <t>T517-712(49/50肘パッド)</t>
  </si>
  <si>
    <t>T517-49/50ARM</t>
  </si>
  <si>
    <t>014CH261ﾎｼﾞｮｱｼ</t>
  </si>
  <si>
    <t>CH261 CENTER LEG 補助脚（木製）</t>
  </si>
  <si>
    <t>Only assist center leg for (CH261/T523) Sofa</t>
  </si>
  <si>
    <t>CH261ﾎｼﾞｮｱｼ</t>
  </si>
  <si>
    <t>脚</t>
  </si>
  <si>
    <t>Ｔ523使用</t>
  </si>
  <si>
    <t>014CH271-LEG DB</t>
  </si>
  <si>
    <t>CH271LEG DB</t>
  </si>
  <si>
    <t>Only legs for (CH271) Sofa DB色</t>
  </si>
  <si>
    <t>4本/1セット</t>
  </si>
  <si>
    <t>014CH271-LEG NA</t>
  </si>
  <si>
    <t>CH271LEG NA</t>
  </si>
  <si>
    <t>Only legs for (CH271) Sofa NA色</t>
  </si>
  <si>
    <t>014CH351LEG</t>
  </si>
  <si>
    <t>Ｔ429使用</t>
  </si>
  <si>
    <t>014LEG60PI-DB</t>
  </si>
  <si>
    <t>LEG60PI-DB</t>
  </si>
  <si>
    <t>Wooden leg 60 diameter col. DB</t>
  </si>
  <si>
    <t>60パイ木脚</t>
  </si>
  <si>
    <t>014LEG60PI-NA</t>
  </si>
  <si>
    <t>LEG60PI-NA</t>
  </si>
  <si>
    <t>Wooden leg 60 diameter col. NA</t>
  </si>
  <si>
    <t>014N666LEG-DB</t>
  </si>
  <si>
    <t>N666LEG col. DB</t>
  </si>
  <si>
    <t>Only leg for Sofa N666</t>
  </si>
  <si>
    <t>N666LEG-DB</t>
  </si>
  <si>
    <t>014N666LEG-NA</t>
  </si>
  <si>
    <t>N666LEG col. NA</t>
  </si>
  <si>
    <t>N666LEG-NA</t>
  </si>
  <si>
    <t>014T516LEG</t>
  </si>
  <si>
    <t>T516LEG(T748ｱｼ）</t>
  </si>
  <si>
    <t>Ｔ748使用</t>
  </si>
  <si>
    <t>014T323LEG-DB</t>
  </si>
  <si>
    <t>T323LEG col. DB</t>
  </si>
  <si>
    <t>Only leg for Sofa T323</t>
  </si>
  <si>
    <t>T323LEG-DB</t>
  </si>
  <si>
    <t>014T323LEG-NA</t>
  </si>
  <si>
    <t>T323LEG col. NA</t>
  </si>
  <si>
    <t>T323LEG-NA</t>
  </si>
  <si>
    <t>014T523LEG-DB</t>
  </si>
  <si>
    <t>T523LEG-DB</t>
  </si>
  <si>
    <t>Wooden leg col.DB</t>
  </si>
  <si>
    <t>木脚</t>
  </si>
  <si>
    <t>014T523LEG-NA</t>
  </si>
  <si>
    <t>T523LEG-NA</t>
  </si>
  <si>
    <t>Wooden leg col.NA</t>
  </si>
  <si>
    <t>014T725LEG-DB</t>
  </si>
  <si>
    <t>T725LEG-DB</t>
  </si>
  <si>
    <t>014T725LEG-NA</t>
  </si>
  <si>
    <t>T725LEG-NA</t>
  </si>
  <si>
    <t>014N528-F</t>
  </si>
  <si>
    <t>N528-F</t>
  </si>
  <si>
    <t>N528　カストール金属脚</t>
  </si>
  <si>
    <t>N528/Ｔ517</t>
  </si>
  <si>
    <t>014N264-F</t>
  </si>
  <si>
    <t>N264-F</t>
  </si>
  <si>
    <t>N264　フィナンシェ金属脚</t>
  </si>
  <si>
    <t>014CE88-ﾊﾞﾈ</t>
  </si>
  <si>
    <t>CE-88　コイルバネ</t>
  </si>
  <si>
    <t>CE-88用コイルバネ</t>
  </si>
  <si>
    <t>CE88-ﾊﾞﾈ</t>
  </si>
  <si>
    <t>バネ</t>
  </si>
  <si>
    <t>013CH232WI-03C SN/01</t>
  </si>
  <si>
    <t>CH232W-03C SN/01</t>
  </si>
  <si>
    <t>only cover レコルタⅡ（新仕様）</t>
  </si>
  <si>
    <t>CHILI:01 （ﾍﾞｰｼﾞｭ）</t>
  </si>
  <si>
    <t>CH232W-03C SN/01[CHILI-01]</t>
  </si>
  <si>
    <t>ｶﾊﾞｰ</t>
  </si>
  <si>
    <t>013CH232WI-06C SN/01</t>
  </si>
  <si>
    <t>CH232W-06C SN/01</t>
  </si>
  <si>
    <t>CH232W-06C SN/01[CHILI-01]</t>
  </si>
  <si>
    <t>013CH232WI-07C SN/01</t>
  </si>
  <si>
    <t>CH232W-07C SN/01</t>
  </si>
  <si>
    <t>CH232W-07C SN/01[CHILI-01]</t>
  </si>
  <si>
    <t>013CH232WI-08C SN/01</t>
  </si>
  <si>
    <t>CH232W-08C SN/01</t>
  </si>
  <si>
    <t>CH232W-08C SN/01[CHILI-01]</t>
  </si>
  <si>
    <t>013CH232WI-09C SN/01</t>
  </si>
  <si>
    <t>CH232W-09C SN/01</t>
  </si>
  <si>
    <t>CH232W-09C SN/01[CHILI-01]</t>
  </si>
  <si>
    <t>013CH232WI-17C SN/01</t>
  </si>
  <si>
    <t>CH232W-17C SN/01</t>
  </si>
  <si>
    <t>CH232W-17C SN/01[CHILI-01]</t>
  </si>
  <si>
    <t>013CH232W-35C SN/01</t>
  </si>
  <si>
    <t>CH232W-35C SN/01</t>
  </si>
  <si>
    <t>CH232W-35C SN/01[CHILI-01]</t>
  </si>
  <si>
    <t>013CH232W-37C SN/01</t>
  </si>
  <si>
    <t>CH232W-37C SN/01</t>
  </si>
  <si>
    <t>CH232W-37C SN/01[CHILI-01]</t>
  </si>
  <si>
    <t>013CH232WI-49C SN/01</t>
  </si>
  <si>
    <t>CH232W-49C SN/01</t>
  </si>
  <si>
    <t>CH232W-49C SN/01[CHILI-01]</t>
  </si>
  <si>
    <t>013CH232WI-50C SN/01</t>
  </si>
  <si>
    <t>CH232W-50C SN/01</t>
  </si>
  <si>
    <t>CH232W-50C SN/01[CHILI-01]</t>
  </si>
  <si>
    <t>013CH232WI-03C SN/02</t>
  </si>
  <si>
    <t>CH232W-03C SN/02</t>
  </si>
  <si>
    <t>CHILI:17 （ブラック）</t>
  </si>
  <si>
    <t>CH232W-03C SN/02[CHILI-17]</t>
  </si>
  <si>
    <t>013CH232WI-06C SN/02</t>
  </si>
  <si>
    <t>CH232W-06C SN/02</t>
  </si>
  <si>
    <t>CH232W-06C SN/02[CHILI-17]</t>
  </si>
  <si>
    <t>013CH232WI-07C SN/02</t>
  </si>
  <si>
    <t>CH232W-07C SN/02</t>
  </si>
  <si>
    <t>CH232W-07C SN/02[CHILI-17]</t>
  </si>
  <si>
    <t>013CH232WI-08C SN/02</t>
  </si>
  <si>
    <t>CH232W-08C SN/02</t>
  </si>
  <si>
    <t>CH232W-08C SN/02[CHILI-17]</t>
  </si>
  <si>
    <t>013CH232WI-09C SN/02</t>
  </si>
  <si>
    <t>CH232W-09C SN/02</t>
  </si>
  <si>
    <t>CH232W-09C SN/02[CHILI-17]</t>
  </si>
  <si>
    <t>013CH232WI-17C SN/02</t>
  </si>
  <si>
    <t>CH232W-17C SN/02</t>
  </si>
  <si>
    <t>CH232W-17C SN/02[CHILI-17]</t>
  </si>
  <si>
    <t>013CH232W-35C SN/02</t>
  </si>
  <si>
    <t>CH232W-35C SN/02</t>
  </si>
  <si>
    <t>CH232W-35C SN/02[CHILI-17]</t>
  </si>
  <si>
    <t>013CH232W-37C SN/02</t>
  </si>
  <si>
    <t>CH232W-37C SN/02</t>
  </si>
  <si>
    <t>CH232W-37C SN/02[CHILI-17]</t>
  </si>
  <si>
    <t>013CH232WI-49C SN/02</t>
  </si>
  <si>
    <t>CH232W-49C SN/02</t>
  </si>
  <si>
    <t>CH232W-49C SN/02[CHILI-17]</t>
  </si>
  <si>
    <t>013CH232WI-50C SN/02</t>
  </si>
  <si>
    <t>CH232W-50C SN/02</t>
  </si>
  <si>
    <t>CH232W-50C SN/02[CHILI-17]</t>
  </si>
  <si>
    <t>013CH232WI-03C SN/03</t>
  </si>
  <si>
    <t>CH232W-03C SN/03</t>
  </si>
  <si>
    <t>CHILI:25 （ｱｲﾎﾞﾘｰ）</t>
  </si>
  <si>
    <t>CH232W-03C SN/03[CHILI-25]</t>
  </si>
  <si>
    <t>013CH232WI-06C SN/03</t>
  </si>
  <si>
    <t>CH232W-06C SN/03</t>
  </si>
  <si>
    <t>CH232W-06C SN/03[CHILI-25]</t>
  </si>
  <si>
    <t>013CH232WI-07C SN/03</t>
  </si>
  <si>
    <t>CH232W-07C SN/03</t>
  </si>
  <si>
    <t>CH232W-07C SN/03[CHILI-25]</t>
  </si>
  <si>
    <t>013CH232WI-08C SN/03</t>
  </si>
  <si>
    <t>CH232W-08C SN/03</t>
  </si>
  <si>
    <t>CH232W-08C SN/03[CHILI-25]</t>
  </si>
  <si>
    <t>013CH232WI-09C SN/03</t>
  </si>
  <si>
    <t>CH232W-09C SN/03</t>
  </si>
  <si>
    <t>CH232W-09C SN/03[CHILI-25]</t>
  </si>
  <si>
    <t>013CH232WI-17C SN/03</t>
  </si>
  <si>
    <t>CH232W-17C SN/03</t>
  </si>
  <si>
    <t>CH232W-17C SN/03[CHILI-25]</t>
  </si>
  <si>
    <t>013CH232W-35C SN/03</t>
  </si>
  <si>
    <t>CH232W-35C SN/03</t>
  </si>
  <si>
    <t>CH232W-35C SN/03[CHILI-25]</t>
  </si>
  <si>
    <t>013CH232W-37C SN/03</t>
  </si>
  <si>
    <t>CH232W-37C SN/03</t>
  </si>
  <si>
    <t>CH232W-37C SN/03[CHILI-25]</t>
  </si>
  <si>
    <t>013CH232WI-49C SN/03</t>
  </si>
  <si>
    <t>CH232W-49C SN/03</t>
  </si>
  <si>
    <t>CH232W-49C SN/03[CHILI-25]</t>
  </si>
  <si>
    <t>013CH232WI-50C SN/03</t>
  </si>
  <si>
    <t>CH232W-50C SN/03</t>
  </si>
  <si>
    <t>CH232W-50C SN/03[CHILI-25]</t>
  </si>
  <si>
    <t>013CH232WI-03C SP/122N</t>
  </si>
  <si>
    <t>CH232W-03C SP/122N</t>
  </si>
  <si>
    <t>013CH232WI-06C SP/122N</t>
  </si>
  <si>
    <t>CH232W-06C SP/122N</t>
  </si>
  <si>
    <t>013CH232WI-07C SP/122N</t>
  </si>
  <si>
    <t>CH232W-07C SP/122N</t>
  </si>
  <si>
    <t>013CH232WI-08C SP/122N</t>
  </si>
  <si>
    <t>CH232W-08C SP/122N</t>
  </si>
  <si>
    <t>013CH232WI-09C SP/122N</t>
  </si>
  <si>
    <t>CH232W-09C SP/122N</t>
  </si>
  <si>
    <t>013CH232WI-17C SP/122N</t>
  </si>
  <si>
    <t>CH232W-17C SP/122N</t>
  </si>
  <si>
    <t>013CH232W-35C SP/122N</t>
  </si>
  <si>
    <t>CH232W-35C SP/122N</t>
  </si>
  <si>
    <t>013CH232W-37C SP/122N</t>
  </si>
  <si>
    <t>CH232W-37C SP/122N</t>
  </si>
  <si>
    <t>013CH232WI-49C SP/122N</t>
  </si>
  <si>
    <t>CH232W-49C SP/122N</t>
  </si>
  <si>
    <t>013CH232WI-50C SP/122N</t>
  </si>
  <si>
    <t>CH232W-50C SP/122N</t>
  </si>
  <si>
    <t>013CH232WI-03C SP/126N</t>
  </si>
  <si>
    <t>CH232W-03C SP/126N</t>
  </si>
  <si>
    <t>013CH232WI-06C SP/126N</t>
  </si>
  <si>
    <t>CH232W-06C SP/126N</t>
  </si>
  <si>
    <t>013CH232WI-07C SP/126N</t>
  </si>
  <si>
    <t>CH232W-07C SP/126N</t>
  </si>
  <si>
    <t>013CH232WI-08C SP/126N</t>
  </si>
  <si>
    <t>CH232W-08C SP/126N</t>
  </si>
  <si>
    <t>013CH232WI-09C SP/126N</t>
  </si>
  <si>
    <t>CH232W-09C SP/126N</t>
  </si>
  <si>
    <t>013CH232WI-17C SP/126N</t>
  </si>
  <si>
    <t>CH232W-17C SP/126N</t>
  </si>
  <si>
    <t>013CH232W-35C SP/126N</t>
  </si>
  <si>
    <t>CH232W-35C SP/126N</t>
  </si>
  <si>
    <t>013CH232W-37C SP/126N</t>
  </si>
  <si>
    <t>CH232W-37C SP/126N</t>
  </si>
  <si>
    <t>013CH232WI-49C SP/126N</t>
  </si>
  <si>
    <t>CH232W-49C SP/126N</t>
  </si>
  <si>
    <t>013CH271I-03C SN/01</t>
  </si>
  <si>
    <t>CH271-03C SN/01</t>
  </si>
  <si>
    <t>only cover</t>
  </si>
  <si>
    <t>CH271-03C SN/01[CHILI-01]</t>
  </si>
  <si>
    <t>013CH271I-08C SN/01</t>
  </si>
  <si>
    <t>CH271-08C SN/01</t>
  </si>
  <si>
    <t>CH271-08C SN/01[CHILI-01]</t>
  </si>
  <si>
    <t>013CH271I-09C SN/01</t>
  </si>
  <si>
    <t>CH271-09C SN/01</t>
  </si>
  <si>
    <t>CH271-09C SN/01[CHILI-01]</t>
  </si>
  <si>
    <t>013CH271I-17C SN/01</t>
  </si>
  <si>
    <t>CH271-17C SN/01</t>
  </si>
  <si>
    <t>CH271-17C SN/01[CHILI-01]</t>
  </si>
  <si>
    <t>013CH271-35C SN/01</t>
  </si>
  <si>
    <t>CH271-35C SN/01</t>
  </si>
  <si>
    <t>CH271-35C SN/01[CHILI-01]</t>
  </si>
  <si>
    <t>013CH271-37C SN/01</t>
  </si>
  <si>
    <t>CH271-37C SN/01</t>
  </si>
  <si>
    <t>CH271-37C SN/01[CHILI-01]</t>
  </si>
  <si>
    <t>013CH271I-49C SN/01</t>
  </si>
  <si>
    <t>CH271-49C SN/01</t>
  </si>
  <si>
    <t>CH271-49C SN/01[CHILI-01]</t>
  </si>
  <si>
    <t>013CH271I-50C SN/01</t>
  </si>
  <si>
    <t>CH271-50C SN/01</t>
  </si>
  <si>
    <t>CH271-50C SN/01[CHILI-01]</t>
  </si>
  <si>
    <t>013CH271I-41C SN/01</t>
  </si>
  <si>
    <t>CH271-41C SN/01</t>
  </si>
  <si>
    <t>CH271-41C SN/01[CHILI-01]</t>
  </si>
  <si>
    <t>013CH271I-42C SN/01</t>
  </si>
  <si>
    <t>CH271-42C SN/01</t>
  </si>
  <si>
    <t>CH271-42C SN/01[CHILI-01]</t>
  </si>
  <si>
    <t>013CH271I-03C SN/02</t>
  </si>
  <si>
    <t>CH271-03C SN/02</t>
  </si>
  <si>
    <t>CH271-03C SN/02[CHILI-17]</t>
  </si>
  <si>
    <t>013CH271I-08C SN/02</t>
  </si>
  <si>
    <t>CH271-08C SN/02</t>
  </si>
  <si>
    <t>CH271-08C SN/02[CHILI-17]</t>
  </si>
  <si>
    <t>013CH271I-09C SN/02</t>
  </si>
  <si>
    <t>CH271-09C SN/02</t>
  </si>
  <si>
    <t>CH271-09C SN/02[CHILI-17]</t>
  </si>
  <si>
    <t>013CH271I-17C SN/02</t>
  </si>
  <si>
    <t>CH271-17C SN/02</t>
  </si>
  <si>
    <t>CH271-17C SN/02[CHILI-17]</t>
  </si>
  <si>
    <t>013CH271-35C SN/02</t>
  </si>
  <si>
    <t>CH271-35C SN/02</t>
  </si>
  <si>
    <t>CH271-35C SN/02[CHILI-17]</t>
  </si>
  <si>
    <t>013CH271-37C SN/02</t>
  </si>
  <si>
    <t>CH271-37C SN/02</t>
  </si>
  <si>
    <t>CH271-37C SN/02[CHILI-17]</t>
  </si>
  <si>
    <t>013CH271I-49C SN/02</t>
  </si>
  <si>
    <t>CH271-49C SN/02</t>
  </si>
  <si>
    <t>CH271-49C SN/02[CHILI-17]</t>
  </si>
  <si>
    <t>013CH271I-50C SN/02</t>
  </si>
  <si>
    <t>CH271-50C SN/02</t>
  </si>
  <si>
    <t>CH271-50C SN/02[CHILI-17]</t>
  </si>
  <si>
    <t>013CH271I-41C SN/02</t>
  </si>
  <si>
    <t>CH271-41C SN/02</t>
  </si>
  <si>
    <t>CH271-41C SN/02[CHILI-17]</t>
  </si>
  <si>
    <t>013CH271I-42C SN/02</t>
  </si>
  <si>
    <t>CH271-42C SN/02</t>
  </si>
  <si>
    <t>CH271-42C SN/02[CHILI-17]</t>
  </si>
  <si>
    <t>013CH271I-03C SN/03</t>
  </si>
  <si>
    <t>CH271-03C SN/03</t>
  </si>
  <si>
    <t>CH271-03C SN/03[CHILI-25]</t>
  </si>
  <si>
    <t>013CH271I-08C SN/03</t>
  </si>
  <si>
    <t>CH271-08C SN/03</t>
  </si>
  <si>
    <t>CH271-08C SN/03[CHILI-25]</t>
  </si>
  <si>
    <t>013CH271I-09C SN/03</t>
  </si>
  <si>
    <t>CH271-09C SN/03</t>
  </si>
  <si>
    <t>CH271-09C SN/03[CHILI-25]</t>
  </si>
  <si>
    <t>013CH271I-17C SN/03</t>
  </si>
  <si>
    <t>CH271-17C SN/03</t>
  </si>
  <si>
    <t>CH271-17C SN/03[CHILI-25]</t>
  </si>
  <si>
    <t>013CH271-35C SN/03</t>
  </si>
  <si>
    <t>CH271-35C SN/03</t>
  </si>
  <si>
    <t>CH271-35C SN/03[CHILI-25]</t>
  </si>
  <si>
    <t>013CH271-37C SN/03</t>
  </si>
  <si>
    <t>CH271-37C SN/03</t>
  </si>
  <si>
    <t>CH271-37C SN/03[CHILI-25]</t>
  </si>
  <si>
    <t>013CH271I-49C SN/03</t>
  </si>
  <si>
    <t>CH271-49C SN/03</t>
  </si>
  <si>
    <t>CH271-49C SN/03[CHILI-25]</t>
  </si>
  <si>
    <t>013CH271I-50C SN/03</t>
  </si>
  <si>
    <t>CH271-50C SN/03</t>
  </si>
  <si>
    <t>CH271-50C SN/03[CHILI-25]</t>
  </si>
  <si>
    <t>013CH271I-41C SN/03</t>
  </si>
  <si>
    <t>CH271-41C SN/03</t>
  </si>
  <si>
    <t>CH271-41C SN/03[CHILI-25]</t>
  </si>
  <si>
    <t>013CH271I-42C SN/03</t>
  </si>
  <si>
    <t>CH271-42C SN/03</t>
  </si>
  <si>
    <t>CH271-42C SN/03[CHILI-25]</t>
  </si>
  <si>
    <t>013CH271I-03C SP/122N</t>
  </si>
  <si>
    <t>CH271-03C SP/122N</t>
  </si>
  <si>
    <t>013CH271I-08C SP/122N</t>
  </si>
  <si>
    <t>CH271-08C SP/122N</t>
  </si>
  <si>
    <t>013CH271I-09C SP/122N</t>
  </si>
  <si>
    <t>CH271-09C SP/122N</t>
  </si>
  <si>
    <t>013CH271I-17C SP/122N</t>
  </si>
  <si>
    <t>CH271-17C SP/122N</t>
  </si>
  <si>
    <t>013CH271-35C SP/122N</t>
  </si>
  <si>
    <t>CH271-35C SP/122N</t>
  </si>
  <si>
    <t>013CH271-37C SP/122N</t>
  </si>
  <si>
    <t>CH271-37C SP/122N</t>
  </si>
  <si>
    <t>013CH271I-49C SP/122N</t>
  </si>
  <si>
    <t>CH271-49C SP/122N</t>
  </si>
  <si>
    <t>013CH271I-50C SP/122N</t>
  </si>
  <si>
    <t>CH271-50C SP/122N</t>
  </si>
  <si>
    <t>013CH271I-41C SP/122N</t>
  </si>
  <si>
    <t>CH271-41C SP/122N</t>
  </si>
  <si>
    <t>013CH271I-42C SP/122N</t>
  </si>
  <si>
    <t>CH27I-42C SP/122N</t>
  </si>
  <si>
    <t>CH271-42C SP/122N</t>
  </si>
  <si>
    <t>013CH271I-03C SP/126N</t>
  </si>
  <si>
    <t>CH271-03C SP/126N</t>
  </si>
  <si>
    <t>013CH271I-08C SP/126N</t>
  </si>
  <si>
    <t>CH271-08C SP/126N</t>
  </si>
  <si>
    <t>013CH271I-09C SP/126N</t>
  </si>
  <si>
    <t>CH271-09C SP/126N</t>
  </si>
  <si>
    <t>013CH271I-17C SP/126N</t>
  </si>
  <si>
    <t>CH271-17C SP/126N</t>
  </si>
  <si>
    <t>013CH271-35C SP/126N</t>
  </si>
  <si>
    <t>CH271-35C SP/126N</t>
  </si>
  <si>
    <t>013CH271-37C SP/126N</t>
  </si>
  <si>
    <t>CH271-37C SP/126N</t>
  </si>
  <si>
    <t>013CH271I-49C SP/126N</t>
  </si>
  <si>
    <t>CH271-49C SP/126N</t>
  </si>
  <si>
    <t>013CH271I-50C SP/126N</t>
  </si>
  <si>
    <t>CH271-50C SP/126N</t>
  </si>
  <si>
    <t>013CH271I-41C SP/126N</t>
  </si>
  <si>
    <t>CH271-41C SP/126N</t>
  </si>
  <si>
    <t>013CH271I-42C SP/126N</t>
  </si>
  <si>
    <t>CH271-42C SP/126N</t>
  </si>
  <si>
    <t>013CH271I-03C SP/180</t>
  </si>
  <si>
    <t>CH271-03C SP/180</t>
  </si>
  <si>
    <t>013CH271I-08C SP/180</t>
  </si>
  <si>
    <t>CH271-08C SP/180</t>
  </si>
  <si>
    <t>013CH271I-09C SP/180</t>
  </si>
  <si>
    <t>CH271-09C SP/180</t>
  </si>
  <si>
    <t>013CH271I-17C SP/180</t>
  </si>
  <si>
    <t>CH271-17C SP/180</t>
  </si>
  <si>
    <t>013CH271-35C SP/180</t>
  </si>
  <si>
    <t>CH271-35C SP/180</t>
  </si>
  <si>
    <t>013CH271-37C SP/180</t>
  </si>
  <si>
    <t>CH271-37C SP/180</t>
  </si>
  <si>
    <t>013CH271I-49C SP/180</t>
  </si>
  <si>
    <t>CH271-49C SP/180</t>
  </si>
  <si>
    <t>013CH271I-50C SP/180</t>
  </si>
  <si>
    <t>CH271-50C SP/180</t>
  </si>
  <si>
    <t>013CH271I-41C SP/180</t>
  </si>
  <si>
    <t>013CH271I-42C SP/180</t>
  </si>
  <si>
    <t>013CH271I-03C SP/181</t>
  </si>
  <si>
    <t>CH271-03C SP/181</t>
  </si>
  <si>
    <t>013CH271I-08C SP/181</t>
  </si>
  <si>
    <t>CH271-08C SP/181</t>
  </si>
  <si>
    <t>013CH271I-09C SP/181</t>
  </si>
  <si>
    <t>CH271-09C SP/181</t>
  </si>
  <si>
    <t>013CH271I-17C SP/181</t>
  </si>
  <si>
    <t>CH271-17C SP/181</t>
  </si>
  <si>
    <t>013CH271-35C SP/181</t>
  </si>
  <si>
    <t>CH271-35C SP/181</t>
  </si>
  <si>
    <t>013CH271-37C SP/181</t>
  </si>
  <si>
    <t>CH271-37C SP/181</t>
  </si>
  <si>
    <t>013CH271I-49C SP/181</t>
  </si>
  <si>
    <t>CH271-49C SP/181</t>
  </si>
  <si>
    <t>013CH271I-50C SP/181</t>
  </si>
  <si>
    <t>CH271-50C SP/181</t>
  </si>
  <si>
    <t>013CH271I-41C SP/181</t>
  </si>
  <si>
    <t>CH271I-41C SP/181</t>
  </si>
  <si>
    <t>013CH271I-42C SP/181</t>
  </si>
  <si>
    <t>CH271I-42C SP/181</t>
  </si>
  <si>
    <t>013CH271I-03C SP/182</t>
  </si>
  <si>
    <t>CH271-03C SP/182</t>
  </si>
  <si>
    <t>013CH271I-08C SP/182</t>
  </si>
  <si>
    <t>CH271-08C SP/182</t>
  </si>
  <si>
    <t>013CH271I-09C SP/182</t>
  </si>
  <si>
    <t>CH271-09C SP/182</t>
  </si>
  <si>
    <t>013CH271I-17C SP/182</t>
  </si>
  <si>
    <t>CH271-17C SP/182</t>
  </si>
  <si>
    <t>013CH271-35C SP/182</t>
  </si>
  <si>
    <t>CH271-35C SP/182</t>
  </si>
  <si>
    <t>013CH271-37C SP/182</t>
  </si>
  <si>
    <t>CH271-37C SP/182</t>
  </si>
  <si>
    <t>013CH271I-49C SP/182</t>
  </si>
  <si>
    <t>CH271-49C SP/182</t>
  </si>
  <si>
    <t>013CH271I-50C SP/182</t>
  </si>
  <si>
    <t>CH271-50C SP/182</t>
  </si>
  <si>
    <t>013CH271I-41C SP/182</t>
  </si>
  <si>
    <t>CH271I-41C SP/182</t>
  </si>
  <si>
    <t>013CH271I-42C SP/182</t>
  </si>
  <si>
    <t>CH271I-42C SP/182</t>
  </si>
  <si>
    <t>013CH271I-03C SP/183</t>
  </si>
  <si>
    <t>CH271-03C SP/183</t>
  </si>
  <si>
    <t>013CH271I-08C SP/183</t>
  </si>
  <si>
    <t>CH271-08C SP/183</t>
  </si>
  <si>
    <t>013CH271I-09C SP/183</t>
  </si>
  <si>
    <t>CH271-09C SP/183</t>
  </si>
  <si>
    <t>013CH271I-17C SP/183</t>
  </si>
  <si>
    <t>CH271-17C SP/183</t>
  </si>
  <si>
    <t>013CH271-35C SP/183</t>
  </si>
  <si>
    <t>CH271-35C SP/183</t>
  </si>
  <si>
    <t>013CH271-37C SP/183</t>
  </si>
  <si>
    <t>CH271-37C SP/183</t>
  </si>
  <si>
    <t>013CH271I-49C SP/183</t>
  </si>
  <si>
    <t>CH271-49C SP/183</t>
  </si>
  <si>
    <t>013CH271I-50C SP/183</t>
  </si>
  <si>
    <t>CH271-50C SP/183</t>
  </si>
  <si>
    <t>013CH271I-41C SP/183</t>
  </si>
  <si>
    <t>CH271I-41C SP/183</t>
  </si>
  <si>
    <t>013CH271I-42C SP/183</t>
  </si>
  <si>
    <t>CH271I-42C SP/183</t>
  </si>
  <si>
    <t>013CH271I-03C SP/184</t>
  </si>
  <si>
    <t>CH271I-03C SP/184</t>
  </si>
  <si>
    <t>013CH271I-08C SP/184</t>
  </si>
  <si>
    <t>CH271I-08C SP/184</t>
  </si>
  <si>
    <t>013CH271I-09C SP/184</t>
  </si>
  <si>
    <t>CH271I-09C SP/184</t>
  </si>
  <si>
    <t>013CH271I-17C SP/184</t>
  </si>
  <si>
    <t>CH271I-17C SP/184</t>
  </si>
  <si>
    <t>013CH271-35C SP/184</t>
  </si>
  <si>
    <t>CH271-35C SP/184</t>
  </si>
  <si>
    <t>彩アクセントとして35のみSP/184を採用</t>
  </si>
  <si>
    <t>013CH271-37C SP/184</t>
  </si>
  <si>
    <t>CH271-37C SP/184</t>
  </si>
  <si>
    <t>013CH271I-49C SP/184</t>
  </si>
  <si>
    <t>CH271I-49C SP/184</t>
  </si>
  <si>
    <t>013CH271I-50C SP/184</t>
  </si>
  <si>
    <t>CH271I-50C SP/184</t>
  </si>
  <si>
    <t>013CH271I-41C SP/184</t>
  </si>
  <si>
    <t>CH271I-41C SP/184</t>
  </si>
  <si>
    <t>013CH271I-42C SP/184</t>
  </si>
  <si>
    <t>CH271I-42C SP/184</t>
  </si>
  <si>
    <t>013CH1069-03C SP/176</t>
  </si>
  <si>
    <t>CH1069-3PC SP/176</t>
  </si>
  <si>
    <t>総幅(W):2000mm Cover Only</t>
  </si>
  <si>
    <t>CH1069-03C SP/176[ASH-BR]</t>
  </si>
  <si>
    <t>013CH1069-03C SP/178</t>
  </si>
  <si>
    <t>CH1069-3PC SP/178</t>
  </si>
  <si>
    <t>CH1069-03C SP/178[ASH-GY]</t>
  </si>
  <si>
    <t>013CH1069-03C SP/197</t>
  </si>
  <si>
    <t>CH1069-3PC SP/197</t>
  </si>
  <si>
    <t>CH1069-03C SP/197[LARC-14(BL)]</t>
  </si>
  <si>
    <t>013CH1069-03C SP/198</t>
  </si>
  <si>
    <t>CH1069-3PC SP/198</t>
  </si>
  <si>
    <t>CH1069-03C SP/198[LARC-27(NV)]</t>
  </si>
  <si>
    <t>013CH1069-02C SP/176</t>
  </si>
  <si>
    <t>CH1069-2PC SP/176</t>
  </si>
  <si>
    <t>総幅(W):1800mm Cover Only</t>
  </si>
  <si>
    <t>CH1069-02C SP/176[ASH-BR]</t>
  </si>
  <si>
    <t>013CH1069-02C SP/178</t>
  </si>
  <si>
    <t>CH1069-2PC SP/178</t>
  </si>
  <si>
    <t>CH1069-02C SP/178[ASH-GY]</t>
  </si>
  <si>
    <t>013CH1069-02C SP/197</t>
  </si>
  <si>
    <t>CH1069-2PC SP/197</t>
  </si>
  <si>
    <t>CH1069-02C SP/197[LARC-14(BL)]</t>
  </si>
  <si>
    <t>013CH1069-02C SP/198</t>
  </si>
  <si>
    <t>CH1069-2PC SP/198</t>
  </si>
  <si>
    <t>CH1069-02C SP/198[LARC-27(NV)]</t>
  </si>
  <si>
    <t>013CH1069-59C SP/176</t>
  </si>
  <si>
    <t>CH1069-HRC SP/176</t>
  </si>
  <si>
    <t>Head-rest Cover Only</t>
  </si>
  <si>
    <t>CH1069-59C SP/176[ASH-BR]</t>
  </si>
  <si>
    <t>013CH1069-59C SP/178</t>
  </si>
  <si>
    <t>CH1069-HRC SP/178</t>
  </si>
  <si>
    <t>CH1069-59C SP/178[ASH-GY]</t>
  </si>
  <si>
    <t>013CH1069-59C SP/197</t>
  </si>
  <si>
    <t>CH1069-HRC SP/197</t>
  </si>
  <si>
    <t>CH1069-59C SP/197[LARC-14(BL)]</t>
  </si>
  <si>
    <t>013CH1069-59C SP/198</t>
  </si>
  <si>
    <t>CH1069-HRC SP/198</t>
  </si>
  <si>
    <t>CH1069-59C SP/198[LARC-27(NV)]</t>
  </si>
  <si>
    <t>013CH1070-17C SP/176</t>
  </si>
  <si>
    <t>CH1070-0.5C SP/176</t>
  </si>
  <si>
    <t>Stool Cover Only</t>
  </si>
  <si>
    <t>CH1070-17C SP/176[ASH-BR]</t>
  </si>
  <si>
    <t>013CH1070-17C SP/178</t>
  </si>
  <si>
    <t>CH1070-0.5C SP/178</t>
  </si>
  <si>
    <t>CH1070-17C SP/178[ASH-GY]</t>
  </si>
  <si>
    <t>013CH1070-17C SP/197</t>
  </si>
  <si>
    <t>CH1070-0.5C SP/197</t>
  </si>
  <si>
    <t>CH1070-17C SP/197[LARC-14(BL)]</t>
  </si>
  <si>
    <t>013CH1070-17C SP/198</t>
  </si>
  <si>
    <t>CH1070-0.5C SP/198</t>
  </si>
  <si>
    <t>CH1070-17C SP/198[LARC-27(NV)]</t>
  </si>
  <si>
    <t>013CH1070-03LC SN/02</t>
  </si>
  <si>
    <t>CH1070-3.5PC SN/02</t>
  </si>
  <si>
    <t>総幅(W):2200mm Cover Only</t>
  </si>
  <si>
    <t>CH1070-03LC SN/02[CHILI-17]</t>
  </si>
  <si>
    <t>013CH1070-03LC SN/03</t>
  </si>
  <si>
    <t>CH1070-3.5PC SN/03</t>
  </si>
  <si>
    <t>CH1070-03LC SN/03[CHILI-25]</t>
  </si>
  <si>
    <t>013CH1070-03LC SP/180</t>
  </si>
  <si>
    <t>CH1070-3.5PC SP/180</t>
  </si>
  <si>
    <t>CH1070-03LC SP/180</t>
  </si>
  <si>
    <t>013CH1070-03LC SP/183</t>
  </si>
  <si>
    <t>CH1070-3.5PC SP/183</t>
  </si>
  <si>
    <t>CH1070-03LC SP/183</t>
  </si>
  <si>
    <t>013CH1070-03C SN/02</t>
  </si>
  <si>
    <t>CH1070-3PC SN/02</t>
  </si>
  <si>
    <t>総幅(W):1900mm Cover Only</t>
  </si>
  <si>
    <t>CH1070-03C SN/02[CHILI-17]</t>
  </si>
  <si>
    <t>013CH1070-03C SN/03</t>
  </si>
  <si>
    <t>CH1070-3PC SN/03</t>
  </si>
  <si>
    <t>CH1070-03C SN/03[CHILI-25]</t>
  </si>
  <si>
    <t>013CH1070-03C SP/180</t>
  </si>
  <si>
    <t>CH1070-3PC SP/180</t>
  </si>
  <si>
    <t>CH1070-03C SP/180</t>
  </si>
  <si>
    <t>013CH1070-03C SP/183</t>
  </si>
  <si>
    <t>CH1070-3PC SP/183</t>
  </si>
  <si>
    <t>CH1070-03C SP/183</t>
  </si>
  <si>
    <t>013CH1070-17C SN/02</t>
  </si>
  <si>
    <t>CH1070-0.5C SN/02</t>
  </si>
  <si>
    <t>CH1070-17C SN/02[CHILI-17]</t>
  </si>
  <si>
    <t>013CH1070-17C SN/03</t>
  </si>
  <si>
    <t>CH1070-0.5C SN/03</t>
  </si>
  <si>
    <t>CH1070-17C SN/03[CHILI-25]</t>
  </si>
  <si>
    <t>013CH1070-17C SP/180</t>
  </si>
  <si>
    <t>CH1070-0.5C SP/180</t>
  </si>
  <si>
    <t>CH1070-17C SP/180</t>
  </si>
  <si>
    <t>013CH1070-17C SP/183</t>
  </si>
  <si>
    <t>CH1070-0.5C SP/183</t>
  </si>
  <si>
    <t>CH1070-17C SP/183</t>
  </si>
  <si>
    <t>014CH1069-03B</t>
  </si>
  <si>
    <t>CH1069-3PB</t>
  </si>
  <si>
    <t>総幅(W)：2000mm</t>
  </si>
  <si>
    <t>ヌードボディーのみ</t>
  </si>
  <si>
    <t>CH1069-03B</t>
  </si>
  <si>
    <t>014CH1069-02B</t>
  </si>
  <si>
    <t>CH1069-2PB</t>
  </si>
  <si>
    <t>総幅(W):1800mm</t>
  </si>
  <si>
    <t>CH1069-02B</t>
  </si>
  <si>
    <t>014CH1069-59B</t>
  </si>
  <si>
    <t>CH1069-HRB</t>
  </si>
  <si>
    <t>Head-rest</t>
  </si>
  <si>
    <t>CH1069-59B</t>
  </si>
  <si>
    <t>014CH1070-03LB</t>
  </si>
  <si>
    <t>CH1070-3.5PB</t>
  </si>
  <si>
    <t>総幅(W):2200mm</t>
  </si>
  <si>
    <t>CH1070-03LB</t>
  </si>
  <si>
    <t>014CH1070-03B</t>
  </si>
  <si>
    <t>CH1070-3PB</t>
  </si>
  <si>
    <t>総幅(W):1900mm</t>
  </si>
  <si>
    <t>CH1070-03B</t>
  </si>
  <si>
    <t>014CH1070-17B</t>
  </si>
  <si>
    <t>CH1070-0.5PB</t>
  </si>
  <si>
    <t>Stool</t>
  </si>
  <si>
    <t>CH1070-17B</t>
  </si>
  <si>
    <t>CH1069  S  10025</t>
  </si>
  <si>
    <t>CH1069-03 SP/172</t>
  </si>
  <si>
    <t>CH1069-3P ｱｯｼｭBE</t>
  </si>
  <si>
    <t>布地：アッシュ(BE)</t>
  </si>
  <si>
    <t>CH1069-03 SP/172[ASH-BE]</t>
  </si>
  <si>
    <t>CH1069  S  10023</t>
  </si>
  <si>
    <t>CH1069-03 SP/176</t>
  </si>
  <si>
    <t>CH1069-3P ｱｯｼｭBR</t>
  </si>
  <si>
    <t>布地：アッシュ(BR)</t>
  </si>
  <si>
    <t>CH1069-03 SP/176[ASH-BR]</t>
  </si>
  <si>
    <t>CH1069  S  10021</t>
  </si>
  <si>
    <t>CH1069-03 SP/178</t>
  </si>
  <si>
    <t>CH1069-3P ｱｯｼｭGY</t>
  </si>
  <si>
    <t>布地：アッシュ(GY)</t>
  </si>
  <si>
    <t>CH1069-03 SP/178[ASH-GY]</t>
  </si>
  <si>
    <t>CH1069  S  10026</t>
  </si>
  <si>
    <t>CH1069-59 SP/172</t>
  </si>
  <si>
    <t>CH1069-HR ｱｯｼｭBE</t>
  </si>
  <si>
    <t>CH1069-59 SP/172[ASH-BE]</t>
  </si>
  <si>
    <t>CH1069  S  10024</t>
  </si>
  <si>
    <t>CH1069-59 SP/176</t>
  </si>
  <si>
    <t>CH1069-HR ｱｯｼｭBR</t>
  </si>
  <si>
    <t>CH1069-59 SP/176[ASH-BR]</t>
  </si>
  <si>
    <t>CH1069  S  10022</t>
  </si>
  <si>
    <t>CH1069-59 SP/178</t>
  </si>
  <si>
    <t>CH1069-HR ｱｯｼｭGY</t>
  </si>
  <si>
    <t>CH1069-59 SP/178[ASH-GY]</t>
  </si>
  <si>
    <t>CH1070  S  10023</t>
  </si>
  <si>
    <t>CH1070-03L SP/180</t>
  </si>
  <si>
    <t>CH1070-3.5P SP/180</t>
  </si>
  <si>
    <t>総幅(W)：2200mm</t>
  </si>
  <si>
    <t>CH1070  S  10024</t>
  </si>
  <si>
    <t>CH1070-03L SP/182</t>
  </si>
  <si>
    <t>CH1070-3.5P SP/182</t>
  </si>
  <si>
    <t>CH1070  S  10018</t>
  </si>
  <si>
    <t>CH1070-03L SP/183</t>
  </si>
  <si>
    <t>CH1070-3.5P SP/183</t>
  </si>
  <si>
    <t>CH1070  S  10025</t>
  </si>
  <si>
    <t>CH1070-17 SP/180</t>
  </si>
  <si>
    <t>CH1070-0.5P SP/180</t>
  </si>
  <si>
    <t>CH1070  S  10022</t>
  </si>
  <si>
    <t>CH1070-17 SP/182</t>
  </si>
  <si>
    <t>CH1070-0.5P SP/182</t>
  </si>
  <si>
    <t>CH1070  S  10019</t>
  </si>
  <si>
    <t>CH1070-17 SP/183</t>
  </si>
  <si>
    <t>CH1070-0.5P SP/183</t>
  </si>
  <si>
    <t>CH1070  S  10026</t>
  </si>
  <si>
    <t>CH1070-17 SP/172</t>
  </si>
  <si>
    <t>CH1070-0.5P ｱｯｼｭBE</t>
  </si>
  <si>
    <t>CH1070-17 SP/172[ASH-BE]</t>
  </si>
  <si>
    <t>CH1070  S  10027</t>
  </si>
  <si>
    <t>CH1070-17 SP/176</t>
  </si>
  <si>
    <t>CH1070-0.5P ｱｯｼｭBR</t>
  </si>
  <si>
    <t>CH1070-17 SP/176[ASH-BR]</t>
  </si>
  <si>
    <t>CH1070  S  10020</t>
  </si>
  <si>
    <t>CH1070-17 SP/178</t>
  </si>
  <si>
    <t>CH1070-0.5P ｱｯｼｭGY</t>
  </si>
  <si>
    <t>CH1070-17 SP/178[ASH-GY]</t>
  </si>
  <si>
    <t>CH1071  SN 10023</t>
  </si>
  <si>
    <t>CH1071N-03SET SN/01</t>
  </si>
  <si>
    <t>CH1071N-3P+0.5P SN/01</t>
  </si>
  <si>
    <t>肘ノックダウン仕様</t>
  </si>
  <si>
    <t>肘ｸｯｼｮﾝ 2個　DB脚同梱</t>
  </si>
  <si>
    <t>CH1071N-03+17 SN/01[CHILI-01]</t>
  </si>
  <si>
    <t>CH1071  SN 10017</t>
  </si>
  <si>
    <t>CH1071N-03SET SN/02</t>
  </si>
  <si>
    <t>CH1071N-3P+0.5P SN/02</t>
  </si>
  <si>
    <t>CH1071N-03+17 SN/02[CHILI-17]</t>
  </si>
  <si>
    <t>CH1071  SN 10009</t>
  </si>
  <si>
    <t>CH1071N-03SET SN/03</t>
  </si>
  <si>
    <t>CH1071N-3P+0.5P SN/03</t>
  </si>
  <si>
    <t>CH1071N-03+17 SN/03[CHILI-25]</t>
  </si>
  <si>
    <t>CH1072  S  10034</t>
  </si>
  <si>
    <t>CH1072-31LSET SP/209</t>
  </si>
  <si>
    <t>CH1072-30L SP/209</t>
  </si>
  <si>
    <t>背ｸｯｼｮﾝ 大1個/小1個</t>
  </si>
  <si>
    <t>布地：Zhida社 FREE93</t>
  </si>
  <si>
    <t>CH1072-31L SP/209[FREE-93]</t>
  </si>
  <si>
    <t>CH1072  S  10038</t>
  </si>
  <si>
    <t>CH1072-31LSET SP/207</t>
  </si>
  <si>
    <t>CH1072-30L SP/207</t>
  </si>
  <si>
    <t>布地：Zhida社 FREE96</t>
  </si>
  <si>
    <t>CH1072-31L SP/207[FREE-96]</t>
  </si>
  <si>
    <t>CH1072  S  10039</t>
  </si>
  <si>
    <t>CH1072-31LSET SP/206</t>
  </si>
  <si>
    <t>CH1072-30L SP/206</t>
  </si>
  <si>
    <t>布地：Zhida社 FREE97</t>
  </si>
  <si>
    <t>CH1072-31L SP/206[FREE-97]</t>
  </si>
  <si>
    <t>CH1072  S  10041</t>
  </si>
  <si>
    <t>CH1072-32LSET SP/209</t>
  </si>
  <si>
    <t>CH1072-30R SP/209</t>
  </si>
  <si>
    <t>CH1072-32L SP/209[FREE-93]</t>
  </si>
  <si>
    <t>CH1072  S  10030</t>
  </si>
  <si>
    <t>CH1072-32LSET SP/207</t>
  </si>
  <si>
    <t>CH1072-30R SP/207</t>
  </si>
  <si>
    <t>CH1072-32L SP/207[FREE-96]</t>
  </si>
  <si>
    <t>CH1072  S  10040</t>
  </si>
  <si>
    <t>CH1072-32LSET SP/206</t>
  </si>
  <si>
    <t>CH1072-30R SP/206</t>
  </si>
  <si>
    <t>CH1072-32L SP/206[FREE-97]</t>
  </si>
  <si>
    <t>CH1072  S  10035</t>
  </si>
  <si>
    <t>CH1072-20SET SP/209</t>
  </si>
  <si>
    <t>CH1072-30N SP/209</t>
  </si>
  <si>
    <t>CH1072-20 SP/209[FREE-93]</t>
  </si>
  <si>
    <t>CH1072  S  10031</t>
  </si>
  <si>
    <t>CH1072-20SET SP/207</t>
  </si>
  <si>
    <t>CH1072-30N SP/207</t>
  </si>
  <si>
    <t>CH1072-20 SP/207[FREE-96]</t>
  </si>
  <si>
    <t>CH1072  S  10042</t>
  </si>
  <si>
    <t>CH1072-20SET SP/206</t>
  </si>
  <si>
    <t>CH1072-30N SP/206</t>
  </si>
  <si>
    <t>CH1072-20 SP/206[FREE-97]</t>
  </si>
  <si>
    <t>014CH1071LEG-NA</t>
  </si>
  <si>
    <t>CH1071-LEG NA</t>
  </si>
  <si>
    <t>本体　4ヶ　Stool　4ヶ　中央脚　1ヶ</t>
  </si>
  <si>
    <t>CH1068-STEELLEG BL</t>
  </si>
  <si>
    <t>LH03SLEG-L(TFC保管分)</t>
  </si>
  <si>
    <t>LH03SLEG-Ｓ（ＴＦＣ保管分）</t>
  </si>
  <si>
    <t>CH907-03  SP/122N</t>
  </si>
  <si>
    <t>ロザーナ 本体+37クッションはSP/122N</t>
  </si>
  <si>
    <t>37クッション×2付き</t>
  </si>
  <si>
    <t>ﾛｻﾞｰﾅ</t>
  </si>
  <si>
    <t>CH907-03  SP/126N</t>
  </si>
  <si>
    <t>ロザーナ 本体+37クッションはSP/126N</t>
  </si>
  <si>
    <t>CH907-06  SP/122N,SP/126N</t>
  </si>
  <si>
    <t>ロザーナ 本体+37クッションはSP/122N, 35クッションはSP/126N</t>
  </si>
  <si>
    <t>35クッション×1，37クッション×1付き</t>
  </si>
  <si>
    <t>CH907-06  SP/122</t>
  </si>
  <si>
    <t>CH907-06  SP/126N,SP/122N</t>
  </si>
  <si>
    <t>ロザーナ 本体+37クッションはSP/126N, 35クッションはSP/122N</t>
  </si>
  <si>
    <t>CH907-06  SP/126</t>
  </si>
  <si>
    <t>CH907-07  SP/122N,SP/126N</t>
  </si>
  <si>
    <t>CH907-07  SP/122</t>
  </si>
  <si>
    <t>CH907-07  SP/126N,SP/122N</t>
  </si>
  <si>
    <t>CH907-07  SP/126</t>
  </si>
  <si>
    <t>CH907-17  SP/122N</t>
  </si>
  <si>
    <t>ロザーナ SP/122N</t>
  </si>
  <si>
    <t>CH907-17  SP/126N</t>
  </si>
  <si>
    <t>ロザーナ SP/126N</t>
  </si>
  <si>
    <t>CH907-49  SP/122N,SP/126N</t>
  </si>
  <si>
    <t>CH907-49  SP/122</t>
  </si>
  <si>
    <t>CH907-49  SP/126N,SP/122N</t>
  </si>
  <si>
    <t>CH907-49  SP/126</t>
  </si>
  <si>
    <t>CH907-50  SP/122N,SP/126N</t>
  </si>
  <si>
    <t>CH907-50  SP/122</t>
  </si>
  <si>
    <t>CH907-50  SP/126N,SP/122N</t>
  </si>
  <si>
    <t>CH907-50  SP/126</t>
  </si>
  <si>
    <t>ETD</t>
    <phoneticPr fontId="16"/>
  </si>
  <si>
    <t>CH271-41C SP/180</t>
  </si>
  <si>
    <t>CH271-42C SP/180</t>
  </si>
  <si>
    <t>CH271-42C SP/181</t>
  </si>
  <si>
    <t>CH27I-41C SP/182</t>
  </si>
  <si>
    <t>CH271-42C SP/182</t>
  </si>
  <si>
    <t>CH271-41C SP/183</t>
  </si>
  <si>
    <t>ETD</t>
    <phoneticPr fontId="16"/>
  </si>
  <si>
    <t>H207505</t>
    <phoneticPr fontId="16"/>
  </si>
  <si>
    <t>H207499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</si>
</sst>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¥&quot;#,##0;[Red]&quot;¥&quot;\-#,##0"/>
    <numFmt numFmtId="176" formatCode="0.00_);[Red]\(0.00\)"/>
    <numFmt numFmtId="177" formatCode="yyyy/mm/dd"/>
    <numFmt numFmtId="178" formatCode="m/d;@"/>
    <numFmt numFmtId="179" formatCode="mm&quot;月&quot;dd&quot;日&quot;"/>
    <numFmt numFmtId="180" formatCode="0.0"/>
    <numFmt numFmtId="181" formatCode="0_ ;[Red]\-0\ "/>
    <numFmt numFmtId="182" formatCode="0.0_ ;[Red]\-0.0\ "/>
  </numFmts>
  <fonts count="19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2"/>
      <color rgb="FF17375E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rgb="FF17375E"/>
      <name val="ＭＳ Ｐゴシック"/>
      <family val="3"/>
      <charset val="128"/>
    </font>
    <font>
      <b/>
      <sz val="12"/>
      <color rgb="FF17375E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color rgb="FF1F497D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color rgb="FF1F497D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4C7E7"/>
        <bgColor rgb="FFD9D9D9"/>
      </patternFill>
    </fill>
    <fill>
      <patternFill patternType="solid">
        <fgColor rgb="FFFFCC66"/>
        <bgColor rgb="FFFCD5B5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9C3"/>
      </patternFill>
    </fill>
    <fill>
      <patternFill patternType="solid">
        <fgColor rgb="FFDCE6F2"/>
        <bgColor rgb="FFDAE3F3"/>
      </patternFill>
    </fill>
    <fill>
      <patternFill patternType="solid">
        <fgColor rgb="FF00B0F0"/>
        <bgColor rgb="FF33CCCC"/>
      </patternFill>
    </fill>
    <fill>
      <patternFill patternType="solid">
        <fgColor rgb="FFDEEBF7"/>
        <bgColor rgb="FFDCE6F2"/>
      </patternFill>
    </fill>
    <fill>
      <patternFill patternType="solid">
        <fgColor rgb="FFEBF1DE"/>
        <bgColor rgb="FFE2F0D9"/>
      </patternFill>
    </fill>
    <fill>
      <patternFill patternType="solid">
        <fgColor rgb="FFE2F0D9"/>
        <bgColor rgb="FFEBF1DE"/>
      </patternFill>
    </fill>
    <fill>
      <patternFill patternType="solid">
        <fgColor rgb="FFE6E0EC"/>
        <bgColor rgb="FFDAE3F3"/>
      </patternFill>
    </fill>
    <fill>
      <patternFill patternType="solid">
        <fgColor rgb="FFDDD9C3"/>
        <bgColor rgb="FFD9D9D9"/>
      </patternFill>
    </fill>
    <fill>
      <patternFill patternType="solid">
        <fgColor rgb="FFFCD5B5"/>
        <bgColor rgb="FFFEE5D0"/>
      </patternFill>
    </fill>
    <fill>
      <patternFill patternType="solid">
        <fgColor rgb="FFFEE5D0"/>
        <bgColor rgb="FFEBF1D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EBF1DE"/>
      </patternFill>
    </fill>
  </fills>
  <borders count="6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</borders>
  <cellStyleXfs count="12575">
    <xf numFmtId="0" fontId="0" fillId="0" borderId="0"/>
    <xf numFmtId="0" fontId="15" fillId="0" borderId="0"/>
    <xf numFmtId="0" fontId="14" fillId="0" borderId="0"/>
    <xf numFmtId="0" fontId="15" fillId="0" borderId="0"/>
    <xf numFmtId="0" fontId="17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>
      <alignment vertical="center"/>
    </xf>
    <xf numFmtId="0" fontId="15" fillId="0" borderId="0">
      <alignment vertical="center"/>
    </xf>
    <xf numFmtId="0" fontId="14" fillId="0" borderId="0"/>
    <xf numFmtId="0" fontId="1" fillId="0" borderId="0">
      <alignment vertical="center"/>
    </xf>
    <xf numFmtId="6" fontId="15" fillId="0" borderId="0"/>
    <xf numFmtId="0" fontId="18" fillId="0" borderId="0"/>
    <xf numFmtId="0" fontId="17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6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6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6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/>
  </cellStyleXfs>
  <cellXfs count="579">
    <xf numFmtId="0" fontId="0" fillId="0" borderId="0" xfId="0"/>
    <xf numFmtId="0" fontId="2" fillId="0" borderId="0" xfId="1" applyFont="1" applyAlignment="1">
      <alignment vertical="center"/>
    </xf>
    <xf numFmtId="0" fontId="0" fillId="0" borderId="0" xfId="1" applyFont="1" applyAlignment="1">
      <alignment horizontal="left" vertical="center"/>
    </xf>
    <xf numFmtId="0" fontId="0" fillId="0" borderId="0" xfId="1" applyFont="1" applyAlignment="1">
      <alignment vertical="center"/>
    </xf>
    <xf numFmtId="0" fontId="0" fillId="0" borderId="0" xfId="1" applyFont="1" applyAlignment="1">
      <alignment horizontal="center" vertical="center"/>
    </xf>
    <xf numFmtId="0" fontId="0" fillId="0" borderId="1" xfId="1" applyFont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0" fillId="0" borderId="7" xfId="1" applyFont="1" applyBorder="1" applyAlignment="1">
      <alignment horizontal="center" vertical="center"/>
    </xf>
    <xf numFmtId="0" fontId="0" fillId="3" borderId="7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vertical="center"/>
    </xf>
    <xf numFmtId="0" fontId="0" fillId="0" borderId="9" xfId="1" applyFont="1" applyBorder="1" applyAlignment="1">
      <alignment vertical="center"/>
    </xf>
    <xf numFmtId="0" fontId="0" fillId="0" borderId="10" xfId="1" applyFont="1" applyBorder="1" applyAlignment="1">
      <alignment vertical="center"/>
    </xf>
    <xf numFmtId="0" fontId="0" fillId="0" borderId="11" xfId="1" applyFont="1" applyBorder="1" applyAlignment="1">
      <alignment vertical="center"/>
    </xf>
    <xf numFmtId="0" fontId="0" fillId="0" borderId="9" xfId="1" applyFont="1" applyBorder="1" applyAlignment="1">
      <alignment horizontal="center" vertical="center"/>
    </xf>
    <xf numFmtId="0" fontId="0" fillId="0" borderId="7" xfId="1" applyFont="1" applyBorder="1" applyAlignment="1">
      <alignment vertical="center"/>
    </xf>
    <xf numFmtId="0" fontId="2" fillId="0" borderId="12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 shrinkToFit="1"/>
    </xf>
    <xf numFmtId="0" fontId="6" fillId="0" borderId="12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0" fillId="4" borderId="13" xfId="1" applyFont="1" applyFill="1" applyBorder="1" applyAlignment="1">
      <alignment horizontal="center" vertical="center"/>
    </xf>
    <xf numFmtId="0" fontId="9" fillId="0" borderId="12" xfId="1" applyFont="1" applyBorder="1" applyAlignment="1">
      <alignment horizontal="center" vertical="center" shrinkToFit="1"/>
    </xf>
    <xf numFmtId="0" fontId="10" fillId="5" borderId="7" xfId="1" applyFont="1" applyFill="1" applyBorder="1" applyAlignment="1">
      <alignment horizontal="center" vertical="center" wrapText="1"/>
    </xf>
    <xf numFmtId="0" fontId="0" fillId="0" borderId="14" xfId="1" applyFont="1" applyBorder="1" applyAlignment="1">
      <alignment horizontal="left" vertical="center"/>
    </xf>
    <xf numFmtId="0" fontId="0" fillId="3" borderId="14" xfId="1" applyFont="1" applyFill="1" applyBorder="1" applyAlignment="1">
      <alignment vertical="center"/>
    </xf>
    <xf numFmtId="0" fontId="2" fillId="3" borderId="14" xfId="1" applyFont="1" applyFill="1" applyBorder="1" applyAlignment="1">
      <alignment vertical="center"/>
    </xf>
    <xf numFmtId="0" fontId="0" fillId="0" borderId="14" xfId="1" applyFont="1" applyBorder="1" applyAlignment="1">
      <alignment horizontal="center" vertical="center"/>
    </xf>
    <xf numFmtId="0" fontId="0" fillId="4" borderId="14" xfId="1" applyFont="1" applyFill="1" applyBorder="1" applyAlignment="1">
      <alignment horizontal="center" vertical="center"/>
    </xf>
    <xf numFmtId="0" fontId="0" fillId="0" borderId="14" xfId="1" applyFont="1" applyBorder="1" applyAlignment="1">
      <alignment vertical="center"/>
    </xf>
    <xf numFmtId="0" fontId="4" fillId="0" borderId="14" xfId="1" applyFont="1" applyBorder="1" applyAlignment="1">
      <alignment horizontal="center" vertical="center" shrinkToFit="1"/>
    </xf>
    <xf numFmtId="0" fontId="0" fillId="0" borderId="18" xfId="1" applyFont="1" applyBorder="1" applyAlignment="1">
      <alignment horizontal="center" vertical="center"/>
    </xf>
    <xf numFmtId="0" fontId="3" fillId="0" borderId="14" xfId="1" applyFont="1" applyBorder="1" applyAlignment="1">
      <alignment vertical="center" shrinkToFit="1"/>
    </xf>
    <xf numFmtId="0" fontId="0" fillId="6" borderId="19" xfId="1" applyFont="1" applyFill="1" applyBorder="1" applyAlignment="1">
      <alignment horizontal="left" vertical="center"/>
    </xf>
    <xf numFmtId="0" fontId="0" fillId="6" borderId="19" xfId="1" applyFont="1" applyFill="1" applyBorder="1" applyAlignment="1">
      <alignment vertical="center"/>
    </xf>
    <xf numFmtId="0" fontId="2" fillId="6" borderId="19" xfId="1" applyFont="1" applyFill="1" applyBorder="1" applyAlignment="1">
      <alignment vertical="center"/>
    </xf>
    <xf numFmtId="0" fontId="0" fillId="6" borderId="19" xfId="1" applyFont="1" applyFill="1" applyBorder="1" applyAlignment="1">
      <alignment horizontal="center" vertical="center"/>
    </xf>
    <xf numFmtId="38" fontId="0" fillId="6" borderId="20" xfId="1" applyNumberFormat="1" applyFont="1" applyFill="1" applyBorder="1" applyAlignment="1">
      <alignment horizontal="center" vertical="center"/>
    </xf>
    <xf numFmtId="38" fontId="0" fillId="6" borderId="21" xfId="1" applyNumberFormat="1" applyFont="1" applyFill="1" applyBorder="1" applyAlignment="1">
      <alignment horizontal="center" vertical="center"/>
    </xf>
    <xf numFmtId="38" fontId="0" fillId="6" borderId="22" xfId="1" applyNumberFormat="1" applyFont="1" applyFill="1" applyBorder="1" applyAlignment="1">
      <alignment horizontal="center" vertical="center"/>
    </xf>
    <xf numFmtId="38" fontId="0" fillId="6" borderId="23" xfId="1" applyNumberFormat="1" applyFont="1" applyFill="1" applyBorder="1" applyAlignment="1">
      <alignment horizontal="center" vertical="center"/>
    </xf>
    <xf numFmtId="38" fontId="0" fillId="6" borderId="24" xfId="1" applyNumberFormat="1" applyFont="1" applyFill="1" applyBorder="1" applyAlignment="1">
      <alignment horizontal="center" vertical="center"/>
    </xf>
    <xf numFmtId="40" fontId="0" fillId="6" borderId="20" xfId="1" applyNumberFormat="1" applyFont="1" applyFill="1" applyBorder="1" applyAlignment="1">
      <alignment horizontal="center" vertical="center"/>
    </xf>
    <xf numFmtId="0" fontId="0" fillId="6" borderId="20" xfId="1" applyFont="1" applyFill="1" applyBorder="1" applyAlignment="1">
      <alignment horizontal="left" vertical="center"/>
    </xf>
    <xf numFmtId="0" fontId="0" fillId="6" borderId="20" xfId="1" applyFont="1" applyFill="1" applyBorder="1" applyAlignment="1">
      <alignment vertical="center"/>
    </xf>
    <xf numFmtId="0" fontId="2" fillId="6" borderId="20" xfId="1" applyFont="1" applyFill="1" applyBorder="1" applyAlignment="1">
      <alignment vertical="center"/>
    </xf>
    <xf numFmtId="0" fontId="0" fillId="6" borderId="20" xfId="1" applyFont="1" applyFill="1" applyBorder="1" applyAlignment="1">
      <alignment horizontal="center" vertical="center"/>
    </xf>
    <xf numFmtId="0" fontId="0" fillId="6" borderId="25" xfId="1" applyFont="1" applyFill="1" applyBorder="1" applyAlignment="1">
      <alignment horizontal="left" vertical="center"/>
    </xf>
    <xf numFmtId="0" fontId="0" fillId="6" borderId="25" xfId="1" applyFont="1" applyFill="1" applyBorder="1" applyAlignment="1">
      <alignment vertical="center"/>
    </xf>
    <xf numFmtId="0" fontId="2" fillId="6" borderId="25" xfId="1" applyFont="1" applyFill="1" applyBorder="1" applyAlignment="1">
      <alignment vertical="center"/>
    </xf>
    <xf numFmtId="0" fontId="0" fillId="6" borderId="25" xfId="1" applyFont="1" applyFill="1" applyBorder="1" applyAlignment="1">
      <alignment horizontal="center" vertical="center"/>
    </xf>
    <xf numFmtId="38" fontId="0" fillId="6" borderId="26" xfId="1" applyNumberFormat="1" applyFont="1" applyFill="1" applyBorder="1" applyAlignment="1">
      <alignment horizontal="center" vertical="center"/>
    </xf>
    <xf numFmtId="38" fontId="0" fillId="6" borderId="27" xfId="1" applyNumberFormat="1" applyFont="1" applyFill="1" applyBorder="1" applyAlignment="1">
      <alignment horizontal="center" vertical="center"/>
    </xf>
    <xf numFmtId="38" fontId="0" fillId="6" borderId="28" xfId="1" applyNumberFormat="1" applyFont="1" applyFill="1" applyBorder="1" applyAlignment="1">
      <alignment horizontal="center" vertical="center"/>
    </xf>
    <xf numFmtId="38" fontId="0" fillId="6" borderId="29" xfId="1" applyNumberFormat="1" applyFont="1" applyFill="1" applyBorder="1" applyAlignment="1">
      <alignment horizontal="center" vertical="center"/>
    </xf>
    <xf numFmtId="38" fontId="0" fillId="6" borderId="30" xfId="1" applyNumberFormat="1" applyFont="1" applyFill="1" applyBorder="1" applyAlignment="1">
      <alignment horizontal="center" vertical="center"/>
    </xf>
    <xf numFmtId="40" fontId="0" fillId="6" borderId="26" xfId="1" applyNumberFormat="1" applyFont="1" applyFill="1" applyBorder="1" applyAlignment="1">
      <alignment horizontal="center" vertical="center"/>
    </xf>
    <xf numFmtId="0" fontId="0" fillId="6" borderId="31" xfId="1" applyFont="1" applyFill="1" applyBorder="1" applyAlignment="1">
      <alignment horizontal="left" vertical="center"/>
    </xf>
    <xf numFmtId="0" fontId="0" fillId="6" borderId="31" xfId="1" applyFont="1" applyFill="1" applyBorder="1" applyAlignment="1">
      <alignment vertical="center"/>
    </xf>
    <xf numFmtId="0" fontId="2" fillId="6" borderId="31" xfId="1" applyFont="1" applyFill="1" applyBorder="1" applyAlignment="1">
      <alignment vertical="center"/>
    </xf>
    <xf numFmtId="0" fontId="0" fillId="6" borderId="31" xfId="1" applyFont="1" applyFill="1" applyBorder="1" applyAlignment="1">
      <alignment horizontal="center" vertical="center"/>
    </xf>
    <xf numFmtId="38" fontId="0" fillId="6" borderId="31" xfId="1" applyNumberFormat="1" applyFont="1" applyFill="1" applyBorder="1" applyAlignment="1">
      <alignment horizontal="center" vertical="center"/>
    </xf>
    <xf numFmtId="38" fontId="0" fillId="8" borderId="32" xfId="1" applyNumberFormat="1" applyFont="1" applyFill="1" applyBorder="1" applyAlignment="1">
      <alignment horizontal="center" vertical="center"/>
    </xf>
    <xf numFmtId="38" fontId="0" fillId="8" borderId="33" xfId="1" applyNumberFormat="1" applyFont="1" applyFill="1" applyBorder="1" applyAlignment="1">
      <alignment horizontal="center" vertical="center"/>
    </xf>
    <xf numFmtId="38" fontId="0" fillId="8" borderId="34" xfId="1" applyNumberFormat="1" applyFont="1" applyFill="1" applyBorder="1" applyAlignment="1">
      <alignment horizontal="center" vertical="center"/>
    </xf>
    <xf numFmtId="38" fontId="0" fillId="6" borderId="35" xfId="1" applyNumberFormat="1" applyFont="1" applyFill="1" applyBorder="1" applyAlignment="1">
      <alignment horizontal="center" vertical="center"/>
    </xf>
    <xf numFmtId="40" fontId="0" fillId="6" borderId="31" xfId="1" applyNumberFormat="1" applyFont="1" applyFill="1" applyBorder="1" applyAlignment="1">
      <alignment horizontal="center" vertical="center"/>
    </xf>
    <xf numFmtId="0" fontId="0" fillId="6" borderId="26" xfId="1" applyFont="1" applyFill="1" applyBorder="1" applyAlignment="1">
      <alignment horizontal="left" vertical="center"/>
    </xf>
    <xf numFmtId="0" fontId="0" fillId="6" borderId="26" xfId="1" applyFont="1" applyFill="1" applyBorder="1" applyAlignment="1">
      <alignment vertical="center"/>
    </xf>
    <xf numFmtId="0" fontId="2" fillId="6" borderId="26" xfId="1" applyFont="1" applyFill="1" applyBorder="1" applyAlignment="1">
      <alignment vertical="center"/>
    </xf>
    <xf numFmtId="0" fontId="0" fillId="6" borderId="26" xfId="1" applyFont="1" applyFill="1" applyBorder="1" applyAlignment="1">
      <alignment horizontal="center" vertical="center"/>
    </xf>
    <xf numFmtId="0" fontId="0" fillId="6" borderId="36" xfId="1" applyFont="1" applyFill="1" applyBorder="1" applyAlignment="1">
      <alignment horizontal="left" vertical="center"/>
    </xf>
    <xf numFmtId="0" fontId="0" fillId="6" borderId="36" xfId="1" applyFont="1" applyFill="1" applyBorder="1" applyAlignment="1">
      <alignment vertical="center"/>
    </xf>
    <xf numFmtId="0" fontId="2" fillId="6" borderId="36" xfId="1" applyFont="1" applyFill="1" applyBorder="1" applyAlignment="1">
      <alignment vertical="center"/>
    </xf>
    <xf numFmtId="0" fontId="0" fillId="6" borderId="36" xfId="1" applyFont="1" applyFill="1" applyBorder="1" applyAlignment="1">
      <alignment horizontal="center" vertical="center"/>
    </xf>
    <xf numFmtId="38" fontId="0" fillId="6" borderId="36" xfId="1" applyNumberFormat="1" applyFont="1" applyFill="1" applyBorder="1" applyAlignment="1">
      <alignment horizontal="center" vertical="center"/>
    </xf>
    <xf numFmtId="38" fontId="0" fillId="6" borderId="8" xfId="1" applyNumberFormat="1" applyFont="1" applyFill="1" applyBorder="1" applyAlignment="1">
      <alignment horizontal="center" vertical="center"/>
    </xf>
    <xf numFmtId="38" fontId="0" fillId="6" borderId="37" xfId="1" applyNumberFormat="1" applyFont="1" applyFill="1" applyBorder="1" applyAlignment="1">
      <alignment horizontal="center" vertical="center"/>
    </xf>
    <xf numFmtId="38" fontId="0" fillId="6" borderId="38" xfId="1" applyNumberFormat="1" applyFont="1" applyFill="1" applyBorder="1" applyAlignment="1">
      <alignment horizontal="center" vertical="center"/>
    </xf>
    <xf numFmtId="38" fontId="0" fillId="6" borderId="39" xfId="1" applyNumberFormat="1" applyFont="1" applyFill="1" applyBorder="1" applyAlignment="1">
      <alignment horizontal="center" vertical="center"/>
    </xf>
    <xf numFmtId="40" fontId="0" fillId="6" borderId="36" xfId="1" applyNumberFormat="1" applyFont="1" applyFill="1" applyBorder="1" applyAlignment="1">
      <alignment horizontal="center" vertical="center"/>
    </xf>
    <xf numFmtId="38" fontId="0" fillId="6" borderId="25" xfId="1" applyNumberFormat="1" applyFont="1" applyFill="1" applyBorder="1" applyAlignment="1">
      <alignment horizontal="center" vertical="center"/>
    </xf>
    <xf numFmtId="38" fontId="0" fillId="6" borderId="40" xfId="1" applyNumberFormat="1" applyFont="1" applyFill="1" applyBorder="1" applyAlignment="1">
      <alignment horizontal="center" vertical="center"/>
    </xf>
    <xf numFmtId="38" fontId="0" fillId="6" borderId="41" xfId="1" applyNumberFormat="1" applyFont="1" applyFill="1" applyBorder="1" applyAlignment="1">
      <alignment horizontal="center" vertical="center"/>
    </xf>
    <xf numFmtId="38" fontId="0" fillId="6" borderId="42" xfId="1" applyNumberFormat="1" applyFont="1" applyFill="1" applyBorder="1" applyAlignment="1">
      <alignment horizontal="center" vertical="center"/>
    </xf>
    <xf numFmtId="38" fontId="0" fillId="6" borderId="43" xfId="1" applyNumberFormat="1" applyFont="1" applyFill="1" applyBorder="1" applyAlignment="1">
      <alignment horizontal="center" vertical="center"/>
    </xf>
    <xf numFmtId="0" fontId="2" fillId="0" borderId="44" xfId="1" applyFont="1" applyBorder="1" applyAlignment="1">
      <alignment vertical="center"/>
    </xf>
    <xf numFmtId="0" fontId="0" fillId="9" borderId="31" xfId="1" applyFont="1" applyFill="1" applyBorder="1" applyAlignment="1">
      <alignment horizontal="left" vertical="center"/>
    </xf>
    <xf numFmtId="0" fontId="0" fillId="9" borderId="31" xfId="1" applyFont="1" applyFill="1" applyBorder="1" applyAlignment="1">
      <alignment vertical="center"/>
    </xf>
    <xf numFmtId="0" fontId="2" fillId="9" borderId="31" xfId="1" applyFont="1" applyFill="1" applyBorder="1" applyAlignment="1">
      <alignment vertical="center"/>
    </xf>
    <xf numFmtId="0" fontId="0" fillId="9" borderId="31" xfId="1" applyFont="1" applyFill="1" applyBorder="1" applyAlignment="1">
      <alignment horizontal="center" vertical="center"/>
    </xf>
    <xf numFmtId="0" fontId="0" fillId="10" borderId="36" xfId="1" applyFont="1" applyFill="1" applyBorder="1" applyAlignment="1">
      <alignment vertical="center"/>
    </xf>
    <xf numFmtId="38" fontId="0" fillId="9" borderId="31" xfId="1" applyNumberFormat="1" applyFont="1" applyFill="1" applyBorder="1" applyAlignment="1">
      <alignment horizontal="center" vertical="center"/>
    </xf>
    <xf numFmtId="38" fontId="0" fillId="9" borderId="32" xfId="1" applyNumberFormat="1" applyFont="1" applyFill="1" applyBorder="1" applyAlignment="1">
      <alignment horizontal="center" vertical="center"/>
    </xf>
    <xf numFmtId="38" fontId="0" fillId="9" borderId="33" xfId="1" applyNumberFormat="1" applyFont="1" applyFill="1" applyBorder="1" applyAlignment="1">
      <alignment horizontal="center" vertical="center"/>
    </xf>
    <xf numFmtId="38" fontId="0" fillId="9" borderId="34" xfId="1" applyNumberFormat="1" applyFont="1" applyFill="1" applyBorder="1" applyAlignment="1">
      <alignment horizontal="center" vertical="center"/>
    </xf>
    <xf numFmtId="38" fontId="0" fillId="9" borderId="35" xfId="1" applyNumberFormat="1" applyFont="1" applyFill="1" applyBorder="1" applyAlignment="1">
      <alignment horizontal="center" vertical="center"/>
    </xf>
    <xf numFmtId="0" fontId="0" fillId="0" borderId="44" xfId="1" applyFont="1" applyBorder="1" applyAlignment="1">
      <alignment vertical="center"/>
    </xf>
    <xf numFmtId="0" fontId="0" fillId="9" borderId="20" xfId="1" applyFont="1" applyFill="1" applyBorder="1" applyAlignment="1">
      <alignment horizontal="left" vertical="center"/>
    </xf>
    <xf numFmtId="0" fontId="0" fillId="9" borderId="20" xfId="1" applyFont="1" applyFill="1" applyBorder="1" applyAlignment="1">
      <alignment vertical="center"/>
    </xf>
    <xf numFmtId="0" fontId="2" fillId="9" borderId="20" xfId="1" applyFont="1" applyFill="1" applyBorder="1" applyAlignment="1">
      <alignment vertical="center"/>
    </xf>
    <xf numFmtId="0" fontId="0" fillId="9" borderId="20" xfId="1" applyFont="1" applyFill="1" applyBorder="1" applyAlignment="1">
      <alignment horizontal="center" vertical="center"/>
    </xf>
    <xf numFmtId="38" fontId="0" fillId="9" borderId="20" xfId="1" applyNumberFormat="1" applyFont="1" applyFill="1" applyBorder="1" applyAlignment="1">
      <alignment horizontal="center" vertical="center"/>
    </xf>
    <xf numFmtId="38" fontId="0" fillId="9" borderId="21" xfId="1" applyNumberFormat="1" applyFont="1" applyFill="1" applyBorder="1" applyAlignment="1">
      <alignment horizontal="center" vertical="center"/>
    </xf>
    <xf numFmtId="38" fontId="0" fillId="9" borderId="22" xfId="1" applyNumberFormat="1" applyFont="1" applyFill="1" applyBorder="1" applyAlignment="1">
      <alignment horizontal="center" vertical="center"/>
    </xf>
    <xf numFmtId="38" fontId="0" fillId="9" borderId="23" xfId="1" applyNumberFormat="1" applyFont="1" applyFill="1" applyBorder="1" applyAlignment="1">
      <alignment horizontal="center" vertical="center"/>
    </xf>
    <xf numFmtId="38" fontId="0" fillId="9" borderId="24" xfId="1" applyNumberFormat="1" applyFont="1" applyFill="1" applyBorder="1" applyAlignment="1">
      <alignment horizontal="center" vertical="center"/>
    </xf>
    <xf numFmtId="38" fontId="0" fillId="10" borderId="21" xfId="1" applyNumberFormat="1" applyFont="1" applyFill="1" applyBorder="1" applyAlignment="1">
      <alignment horizontal="center" vertical="center"/>
    </xf>
    <xf numFmtId="38" fontId="0" fillId="10" borderId="22" xfId="1" applyNumberFormat="1" applyFont="1" applyFill="1" applyBorder="1" applyAlignment="1">
      <alignment horizontal="center" vertical="center"/>
    </xf>
    <xf numFmtId="38" fontId="0" fillId="10" borderId="23" xfId="1" applyNumberFormat="1" applyFont="1" applyFill="1" applyBorder="1" applyAlignment="1">
      <alignment horizontal="center" vertical="center"/>
    </xf>
    <xf numFmtId="0" fontId="0" fillId="9" borderId="26" xfId="1" applyFont="1" applyFill="1" applyBorder="1" applyAlignment="1">
      <alignment horizontal="left" vertical="center"/>
    </xf>
    <xf numFmtId="0" fontId="0" fillId="9" borderId="26" xfId="1" applyFont="1" applyFill="1" applyBorder="1" applyAlignment="1">
      <alignment vertical="center"/>
    </xf>
    <xf numFmtId="0" fontId="2" fillId="9" borderId="26" xfId="1" applyFont="1" applyFill="1" applyBorder="1" applyAlignment="1">
      <alignment vertical="center"/>
    </xf>
    <xf numFmtId="0" fontId="0" fillId="9" borderId="26" xfId="1" applyFont="1" applyFill="1" applyBorder="1" applyAlignment="1">
      <alignment horizontal="center" vertical="center"/>
    </xf>
    <xf numFmtId="38" fontId="0" fillId="9" borderId="26" xfId="1" applyNumberFormat="1" applyFont="1" applyFill="1" applyBorder="1" applyAlignment="1">
      <alignment horizontal="center" vertical="center"/>
    </xf>
    <xf numFmtId="38" fontId="0" fillId="10" borderId="27" xfId="1" applyNumberFormat="1" applyFont="1" applyFill="1" applyBorder="1" applyAlignment="1">
      <alignment horizontal="center" vertical="center"/>
    </xf>
    <xf numFmtId="38" fontId="0" fillId="10" borderId="28" xfId="1" applyNumberFormat="1" applyFont="1" applyFill="1" applyBorder="1" applyAlignment="1">
      <alignment horizontal="center" vertical="center"/>
    </xf>
    <xf numFmtId="38" fontId="0" fillId="10" borderId="29" xfId="1" applyNumberFormat="1" applyFont="1" applyFill="1" applyBorder="1" applyAlignment="1">
      <alignment horizontal="center" vertical="center"/>
    </xf>
    <xf numFmtId="38" fontId="0" fillId="9" borderId="30" xfId="1" applyNumberFormat="1" applyFont="1" applyFill="1" applyBorder="1" applyAlignment="1">
      <alignment horizontal="center" vertical="center"/>
    </xf>
    <xf numFmtId="0" fontId="0" fillId="9" borderId="36" xfId="1" applyFont="1" applyFill="1" applyBorder="1" applyAlignment="1">
      <alignment horizontal="left" vertical="center"/>
    </xf>
    <xf numFmtId="0" fontId="0" fillId="9" borderId="36" xfId="1" applyFont="1" applyFill="1" applyBorder="1" applyAlignment="1">
      <alignment vertical="center"/>
    </xf>
    <xf numFmtId="0" fontId="2" fillId="9" borderId="36" xfId="1" applyFont="1" applyFill="1" applyBorder="1" applyAlignment="1">
      <alignment vertical="center"/>
    </xf>
    <xf numFmtId="0" fontId="0" fillId="9" borderId="36" xfId="1" applyFont="1" applyFill="1" applyBorder="1" applyAlignment="1">
      <alignment horizontal="center" vertical="center"/>
    </xf>
    <xf numFmtId="38" fontId="0" fillId="9" borderId="36" xfId="1" applyNumberFormat="1" applyFont="1" applyFill="1" applyBorder="1" applyAlignment="1">
      <alignment horizontal="center" vertical="center"/>
    </xf>
    <xf numFmtId="38" fontId="0" fillId="10" borderId="8" xfId="1" applyNumberFormat="1" applyFont="1" applyFill="1" applyBorder="1" applyAlignment="1">
      <alignment horizontal="center" vertical="center"/>
    </xf>
    <xf numFmtId="38" fontId="0" fillId="10" borderId="37" xfId="1" applyNumberFormat="1" applyFont="1" applyFill="1" applyBorder="1" applyAlignment="1">
      <alignment horizontal="center" vertical="center"/>
    </xf>
    <xf numFmtId="38" fontId="0" fillId="10" borderId="38" xfId="1" applyNumberFormat="1" applyFont="1" applyFill="1" applyBorder="1" applyAlignment="1">
      <alignment horizontal="center" vertical="center"/>
    </xf>
    <xf numFmtId="38" fontId="0" fillId="9" borderId="39" xfId="1" applyNumberFormat="1" applyFont="1" applyFill="1" applyBorder="1" applyAlignment="1">
      <alignment horizontal="center" vertical="center"/>
    </xf>
    <xf numFmtId="0" fontId="0" fillId="9" borderId="45" xfId="1" applyFont="1" applyFill="1" applyBorder="1" applyAlignment="1">
      <alignment horizontal="left" vertical="center"/>
    </xf>
    <xf numFmtId="0" fontId="0" fillId="9" borderId="45" xfId="1" applyFont="1" applyFill="1" applyBorder="1" applyAlignment="1">
      <alignment vertical="center"/>
    </xf>
    <xf numFmtId="0" fontId="2" fillId="9" borderId="45" xfId="1" applyFont="1" applyFill="1" applyBorder="1" applyAlignment="1">
      <alignment vertical="center"/>
    </xf>
    <xf numFmtId="0" fontId="0" fillId="9" borderId="45" xfId="1" applyFont="1" applyFill="1" applyBorder="1" applyAlignment="1">
      <alignment horizontal="center" vertical="center"/>
    </xf>
    <xf numFmtId="38" fontId="0" fillId="9" borderId="45" xfId="1" applyNumberFormat="1" applyFont="1" applyFill="1" applyBorder="1" applyAlignment="1">
      <alignment horizontal="center" vertical="center"/>
    </xf>
    <xf numFmtId="38" fontId="0" fillId="10" borderId="4" xfId="1" applyNumberFormat="1" applyFont="1" applyFill="1" applyBorder="1" applyAlignment="1">
      <alignment horizontal="center" vertical="center"/>
    </xf>
    <xf numFmtId="38" fontId="0" fillId="10" borderId="5" xfId="1" applyNumberFormat="1" applyFont="1" applyFill="1" applyBorder="1" applyAlignment="1">
      <alignment horizontal="center" vertical="center"/>
    </xf>
    <xf numFmtId="38" fontId="0" fillId="10" borderId="6" xfId="1" applyNumberFormat="1" applyFont="1" applyFill="1" applyBorder="1" applyAlignment="1">
      <alignment horizontal="center" vertical="center"/>
    </xf>
    <xf numFmtId="38" fontId="0" fillId="9" borderId="46" xfId="1" applyNumberFormat="1" applyFont="1" applyFill="1" applyBorder="1" applyAlignment="1">
      <alignment horizontal="center" vertical="center"/>
    </xf>
    <xf numFmtId="0" fontId="0" fillId="9" borderId="25" xfId="1" applyFont="1" applyFill="1" applyBorder="1" applyAlignment="1">
      <alignment horizontal="left" vertical="center"/>
    </xf>
    <xf numFmtId="0" fontId="0" fillId="9" borderId="25" xfId="1" applyFont="1" applyFill="1" applyBorder="1" applyAlignment="1">
      <alignment vertical="center"/>
    </xf>
    <xf numFmtId="0" fontId="2" fillId="9" borderId="25" xfId="1" applyFont="1" applyFill="1" applyBorder="1" applyAlignment="1">
      <alignment vertical="center"/>
    </xf>
    <xf numFmtId="0" fontId="0" fillId="9" borderId="25" xfId="1" applyFont="1" applyFill="1" applyBorder="1" applyAlignment="1">
      <alignment horizontal="center" vertical="center"/>
    </xf>
    <xf numFmtId="38" fontId="0" fillId="9" borderId="25" xfId="1" applyNumberFormat="1" applyFont="1" applyFill="1" applyBorder="1" applyAlignment="1">
      <alignment horizontal="center" vertical="center"/>
    </xf>
    <xf numFmtId="38" fontId="0" fillId="10" borderId="40" xfId="1" applyNumberFormat="1" applyFont="1" applyFill="1" applyBorder="1" applyAlignment="1">
      <alignment horizontal="center" vertical="center"/>
    </xf>
    <xf numFmtId="38" fontId="0" fillId="10" borderId="41" xfId="1" applyNumberFormat="1" applyFont="1" applyFill="1" applyBorder="1" applyAlignment="1">
      <alignment horizontal="center" vertical="center"/>
    </xf>
    <xf numFmtId="38" fontId="0" fillId="10" borderId="42" xfId="1" applyNumberFormat="1" applyFont="1" applyFill="1" applyBorder="1" applyAlignment="1">
      <alignment horizontal="center" vertical="center"/>
    </xf>
    <xf numFmtId="38" fontId="0" fillId="9" borderId="43" xfId="1" applyNumberFormat="1" applyFont="1" applyFill="1" applyBorder="1" applyAlignment="1">
      <alignment horizontal="center" vertical="center"/>
    </xf>
    <xf numFmtId="38" fontId="0" fillId="10" borderId="32" xfId="1" applyNumberFormat="1" applyFont="1" applyFill="1" applyBorder="1" applyAlignment="1">
      <alignment horizontal="center" vertical="center"/>
    </xf>
    <xf numFmtId="38" fontId="0" fillId="10" borderId="33" xfId="1" applyNumberFormat="1" applyFont="1" applyFill="1" applyBorder="1" applyAlignment="1">
      <alignment horizontal="center" vertical="center"/>
    </xf>
    <xf numFmtId="38" fontId="0" fillId="10" borderId="34" xfId="1" applyNumberFormat="1" applyFont="1" applyFill="1" applyBorder="1" applyAlignment="1">
      <alignment horizontal="center" vertical="center"/>
    </xf>
    <xf numFmtId="38" fontId="0" fillId="4" borderId="21" xfId="1" applyNumberFormat="1" applyFont="1" applyFill="1" applyBorder="1" applyAlignment="1">
      <alignment horizontal="center" vertical="center"/>
    </xf>
    <xf numFmtId="38" fontId="0" fillId="4" borderId="22" xfId="1" applyNumberFormat="1" applyFont="1" applyFill="1" applyBorder="1" applyAlignment="1">
      <alignment horizontal="center" vertical="center"/>
    </xf>
    <xf numFmtId="38" fontId="0" fillId="4" borderId="23" xfId="1" applyNumberFormat="1" applyFont="1" applyFill="1" applyBorder="1" applyAlignment="1">
      <alignment horizontal="center" vertical="center"/>
    </xf>
    <xf numFmtId="0" fontId="9" fillId="9" borderId="25" xfId="1" applyFont="1" applyFill="1" applyBorder="1" applyAlignment="1">
      <alignment vertical="center"/>
    </xf>
    <xf numFmtId="38" fontId="0" fillId="9" borderId="40" xfId="1" applyNumberFormat="1" applyFont="1" applyFill="1" applyBorder="1" applyAlignment="1">
      <alignment horizontal="center" vertical="center"/>
    </xf>
    <xf numFmtId="38" fontId="0" fillId="4" borderId="40" xfId="1" applyNumberFormat="1" applyFont="1" applyFill="1" applyBorder="1" applyAlignment="1">
      <alignment horizontal="center" vertical="center"/>
    </xf>
    <xf numFmtId="38" fontId="0" fillId="4" borderId="41" xfId="1" applyNumberFormat="1" applyFont="1" applyFill="1" applyBorder="1" applyAlignment="1">
      <alignment horizontal="center" vertical="center"/>
    </xf>
    <xf numFmtId="38" fontId="0" fillId="4" borderId="42" xfId="1" applyNumberFormat="1" applyFont="1" applyFill="1" applyBorder="1" applyAlignment="1">
      <alignment horizontal="center" vertical="center"/>
    </xf>
    <xf numFmtId="38" fontId="0" fillId="9" borderId="27" xfId="1" applyNumberFormat="1" applyFont="1" applyFill="1" applyBorder="1" applyAlignment="1">
      <alignment horizontal="center" vertical="center"/>
    </xf>
    <xf numFmtId="38" fontId="0" fillId="4" borderId="27" xfId="1" applyNumberFormat="1" applyFont="1" applyFill="1" applyBorder="1" applyAlignment="1">
      <alignment horizontal="center" vertical="center"/>
    </xf>
    <xf numFmtId="38" fontId="0" fillId="4" borderId="28" xfId="1" applyNumberFormat="1" applyFont="1" applyFill="1" applyBorder="1" applyAlignment="1">
      <alignment horizontal="center" vertical="center"/>
    </xf>
    <xf numFmtId="38" fontId="0" fillId="4" borderId="29" xfId="1" applyNumberFormat="1" applyFont="1" applyFill="1" applyBorder="1" applyAlignment="1">
      <alignment horizontal="center" vertical="center"/>
    </xf>
    <xf numFmtId="38" fontId="0" fillId="9" borderId="41" xfId="1" applyNumberFormat="1" applyFont="1" applyFill="1" applyBorder="1" applyAlignment="1">
      <alignment horizontal="center" vertical="center"/>
    </xf>
    <xf numFmtId="38" fontId="0" fillId="9" borderId="42" xfId="1" applyNumberFormat="1" applyFont="1" applyFill="1" applyBorder="1" applyAlignment="1">
      <alignment horizontal="center" vertical="center"/>
    </xf>
    <xf numFmtId="38" fontId="0" fillId="9" borderId="28" xfId="1" applyNumberFormat="1" applyFont="1" applyFill="1" applyBorder="1" applyAlignment="1">
      <alignment horizontal="center" vertical="center"/>
    </xf>
    <xf numFmtId="38" fontId="0" fillId="9" borderId="29" xfId="1" applyNumberFormat="1" applyFont="1" applyFill="1" applyBorder="1" applyAlignment="1">
      <alignment horizontal="center" vertical="center"/>
    </xf>
    <xf numFmtId="0" fontId="0" fillId="9" borderId="47" xfId="1" applyFont="1" applyFill="1" applyBorder="1" applyAlignment="1">
      <alignment horizontal="left" vertical="center"/>
    </xf>
    <xf numFmtId="0" fontId="0" fillId="9" borderId="47" xfId="1" applyFont="1" applyFill="1" applyBorder="1" applyAlignment="1">
      <alignment vertical="center"/>
    </xf>
    <xf numFmtId="0" fontId="2" fillId="9" borderId="47" xfId="1" applyFont="1" applyFill="1" applyBorder="1" applyAlignment="1">
      <alignment vertical="center"/>
    </xf>
    <xf numFmtId="0" fontId="0" fillId="9" borderId="47" xfId="1" applyFont="1" applyFill="1" applyBorder="1" applyAlignment="1">
      <alignment horizontal="center" vertical="center"/>
    </xf>
    <xf numFmtId="38" fontId="0" fillId="9" borderId="47" xfId="1" applyNumberFormat="1" applyFont="1" applyFill="1" applyBorder="1" applyAlignment="1">
      <alignment horizontal="center" vertical="center"/>
    </xf>
    <xf numFmtId="38" fontId="0" fillId="9" borderId="48" xfId="1" applyNumberFormat="1" applyFont="1" applyFill="1" applyBorder="1" applyAlignment="1">
      <alignment horizontal="center" vertical="center"/>
    </xf>
    <xf numFmtId="38" fontId="0" fillId="9" borderId="49" xfId="1" applyNumberFormat="1" applyFont="1" applyFill="1" applyBorder="1" applyAlignment="1">
      <alignment horizontal="center" vertical="center"/>
    </xf>
    <xf numFmtId="38" fontId="0" fillId="9" borderId="50" xfId="1" applyNumberFormat="1" applyFont="1" applyFill="1" applyBorder="1" applyAlignment="1">
      <alignment horizontal="center" vertical="center"/>
    </xf>
    <xf numFmtId="38" fontId="0" fillId="9" borderId="51" xfId="1" applyNumberFormat="1" applyFont="1" applyFill="1" applyBorder="1" applyAlignment="1">
      <alignment horizontal="center" vertical="center"/>
    </xf>
    <xf numFmtId="38" fontId="0" fillId="9" borderId="8" xfId="1" applyNumberFormat="1" applyFont="1" applyFill="1" applyBorder="1" applyAlignment="1">
      <alignment horizontal="center" vertical="center"/>
    </xf>
    <xf numFmtId="38" fontId="0" fillId="9" borderId="37" xfId="1" applyNumberFormat="1" applyFont="1" applyFill="1" applyBorder="1" applyAlignment="1">
      <alignment horizontal="center" vertical="center"/>
    </xf>
    <xf numFmtId="38" fontId="0" fillId="9" borderId="38" xfId="1" applyNumberFormat="1" applyFont="1" applyFill="1" applyBorder="1" applyAlignment="1">
      <alignment horizontal="center" vertical="center"/>
    </xf>
    <xf numFmtId="0" fontId="0" fillId="11" borderId="31" xfId="1" applyFont="1" applyFill="1" applyBorder="1" applyAlignment="1">
      <alignment horizontal="left" vertical="center"/>
    </xf>
    <xf numFmtId="0" fontId="0" fillId="11" borderId="31" xfId="1" applyFont="1" applyFill="1" applyBorder="1" applyAlignment="1">
      <alignment vertical="center"/>
    </xf>
    <xf numFmtId="0" fontId="2" fillId="11" borderId="31" xfId="1" applyFont="1" applyFill="1" applyBorder="1" applyAlignment="1">
      <alignment vertical="center"/>
    </xf>
    <xf numFmtId="0" fontId="0" fillId="11" borderId="31" xfId="1" applyFont="1" applyFill="1" applyBorder="1" applyAlignment="1">
      <alignment horizontal="center" vertical="center"/>
    </xf>
    <xf numFmtId="38" fontId="0" fillId="11" borderId="31" xfId="1" applyNumberFormat="1" applyFont="1" applyFill="1" applyBorder="1" applyAlignment="1">
      <alignment horizontal="center" vertical="center"/>
    </xf>
    <xf numFmtId="38" fontId="0" fillId="11" borderId="32" xfId="1" applyNumberFormat="1" applyFont="1" applyFill="1" applyBorder="1" applyAlignment="1">
      <alignment horizontal="center" vertical="center"/>
    </xf>
    <xf numFmtId="38" fontId="0" fillId="11" borderId="33" xfId="1" applyNumberFormat="1" applyFont="1" applyFill="1" applyBorder="1" applyAlignment="1">
      <alignment horizontal="center" vertical="center"/>
    </xf>
    <xf numFmtId="38" fontId="0" fillId="11" borderId="34" xfId="1" applyNumberFormat="1" applyFont="1" applyFill="1" applyBorder="1" applyAlignment="1">
      <alignment horizontal="center" vertical="center"/>
    </xf>
    <xf numFmtId="38" fontId="0" fillId="11" borderId="35" xfId="1" applyNumberFormat="1" applyFont="1" applyFill="1" applyBorder="1" applyAlignment="1">
      <alignment horizontal="center" vertical="center"/>
    </xf>
    <xf numFmtId="0" fontId="0" fillId="11" borderId="25" xfId="1" applyFont="1" applyFill="1" applyBorder="1" applyAlignment="1">
      <alignment horizontal="left" vertical="center"/>
    </xf>
    <xf numFmtId="0" fontId="0" fillId="11" borderId="25" xfId="1" applyFont="1" applyFill="1" applyBorder="1" applyAlignment="1">
      <alignment vertical="center"/>
    </xf>
    <xf numFmtId="0" fontId="2" fillId="11" borderId="25" xfId="1" applyFont="1" applyFill="1" applyBorder="1" applyAlignment="1">
      <alignment vertical="center"/>
    </xf>
    <xf numFmtId="0" fontId="0" fillId="11" borderId="25" xfId="1" applyFont="1" applyFill="1" applyBorder="1" applyAlignment="1">
      <alignment horizontal="center" vertical="center"/>
    </xf>
    <xf numFmtId="38" fontId="0" fillId="11" borderId="25" xfId="1" applyNumberFormat="1" applyFont="1" applyFill="1" applyBorder="1" applyAlignment="1">
      <alignment horizontal="center" vertical="center"/>
    </xf>
    <xf numFmtId="38" fontId="0" fillId="11" borderId="40" xfId="1" applyNumberFormat="1" applyFont="1" applyFill="1" applyBorder="1" applyAlignment="1">
      <alignment horizontal="center" vertical="center"/>
    </xf>
    <xf numFmtId="38" fontId="0" fillId="11" borderId="41" xfId="1" applyNumberFormat="1" applyFont="1" applyFill="1" applyBorder="1" applyAlignment="1">
      <alignment horizontal="center" vertical="center"/>
    </xf>
    <xf numFmtId="38" fontId="0" fillId="11" borderId="42" xfId="1" applyNumberFormat="1" applyFont="1" applyFill="1" applyBorder="1" applyAlignment="1">
      <alignment horizontal="center" vertical="center"/>
    </xf>
    <xf numFmtId="38" fontId="0" fillId="11" borderId="43" xfId="1" applyNumberFormat="1" applyFont="1" applyFill="1" applyBorder="1" applyAlignment="1">
      <alignment horizontal="center" vertical="center"/>
    </xf>
    <xf numFmtId="0" fontId="0" fillId="11" borderId="31" xfId="1" applyFont="1" applyFill="1" applyBorder="1" applyAlignment="1">
      <alignment vertical="center" wrapText="1"/>
    </xf>
    <xf numFmtId="0" fontId="0" fillId="11" borderId="20" xfId="1" applyFont="1" applyFill="1" applyBorder="1" applyAlignment="1">
      <alignment horizontal="left" vertical="center"/>
    </xf>
    <xf numFmtId="0" fontId="0" fillId="11" borderId="20" xfId="1" applyFont="1" applyFill="1" applyBorder="1" applyAlignment="1">
      <alignment vertical="center"/>
    </xf>
    <xf numFmtId="0" fontId="2" fillId="11" borderId="20" xfId="1" applyFont="1" applyFill="1" applyBorder="1" applyAlignment="1">
      <alignment vertical="center"/>
    </xf>
    <xf numFmtId="0" fontId="0" fillId="11" borderId="20" xfId="1" applyFont="1" applyFill="1" applyBorder="1" applyAlignment="1">
      <alignment horizontal="center" vertical="center"/>
    </xf>
    <xf numFmtId="0" fontId="0" fillId="11" borderId="20" xfId="1" applyFont="1" applyFill="1" applyBorder="1" applyAlignment="1">
      <alignment vertical="center" wrapText="1"/>
    </xf>
    <xf numFmtId="38" fontId="0" fillId="11" borderId="20" xfId="1" applyNumberFormat="1" applyFont="1" applyFill="1" applyBorder="1" applyAlignment="1">
      <alignment horizontal="center" vertical="center"/>
    </xf>
    <xf numFmtId="38" fontId="0" fillId="11" borderId="21" xfId="1" applyNumberFormat="1" applyFont="1" applyFill="1" applyBorder="1" applyAlignment="1">
      <alignment horizontal="center" vertical="center"/>
    </xf>
    <xf numFmtId="38" fontId="0" fillId="11" borderId="22" xfId="1" applyNumberFormat="1" applyFont="1" applyFill="1" applyBorder="1" applyAlignment="1">
      <alignment horizontal="center" vertical="center"/>
    </xf>
    <xf numFmtId="38" fontId="0" fillId="11" borderId="23" xfId="1" applyNumberFormat="1" applyFont="1" applyFill="1" applyBorder="1" applyAlignment="1">
      <alignment horizontal="center" vertical="center"/>
    </xf>
    <xf numFmtId="38" fontId="0" fillId="11" borderId="24" xfId="1" applyNumberFormat="1" applyFont="1" applyFill="1" applyBorder="1" applyAlignment="1">
      <alignment horizontal="center" vertical="center"/>
    </xf>
    <xf numFmtId="0" fontId="0" fillId="11" borderId="26" xfId="1" applyFont="1" applyFill="1" applyBorder="1" applyAlignment="1">
      <alignment horizontal="left" vertical="center"/>
    </xf>
    <xf numFmtId="0" fontId="0" fillId="11" borderId="26" xfId="1" applyFont="1" applyFill="1" applyBorder="1" applyAlignment="1">
      <alignment vertical="center"/>
    </xf>
    <xf numFmtId="0" fontId="2" fillId="11" borderId="26" xfId="1" applyFont="1" applyFill="1" applyBorder="1" applyAlignment="1">
      <alignment vertical="center"/>
    </xf>
    <xf numFmtId="0" fontId="0" fillId="11" borderId="26" xfId="1" applyFont="1" applyFill="1" applyBorder="1" applyAlignment="1">
      <alignment horizontal="center" vertical="center"/>
    </xf>
    <xf numFmtId="0" fontId="0" fillId="11" borderId="26" xfId="1" applyFont="1" applyFill="1" applyBorder="1" applyAlignment="1">
      <alignment vertical="center" wrapText="1"/>
    </xf>
    <xf numFmtId="38" fontId="0" fillId="11" borderId="26" xfId="1" applyNumberFormat="1" applyFont="1" applyFill="1" applyBorder="1" applyAlignment="1">
      <alignment horizontal="center" vertical="center"/>
    </xf>
    <xf numFmtId="38" fontId="0" fillId="11" borderId="27" xfId="1" applyNumberFormat="1" applyFont="1" applyFill="1" applyBorder="1" applyAlignment="1">
      <alignment horizontal="center" vertical="center"/>
    </xf>
    <xf numFmtId="38" fontId="0" fillId="11" borderId="28" xfId="1" applyNumberFormat="1" applyFont="1" applyFill="1" applyBorder="1" applyAlignment="1">
      <alignment horizontal="center" vertical="center"/>
    </xf>
    <xf numFmtId="38" fontId="0" fillId="11" borderId="29" xfId="1" applyNumberFormat="1" applyFont="1" applyFill="1" applyBorder="1" applyAlignment="1">
      <alignment horizontal="center" vertical="center"/>
    </xf>
    <xf numFmtId="38" fontId="0" fillId="11" borderId="30" xfId="1" applyNumberFormat="1" applyFont="1" applyFill="1" applyBorder="1" applyAlignment="1">
      <alignment horizontal="center" vertical="center"/>
    </xf>
    <xf numFmtId="0" fontId="0" fillId="11" borderId="36" xfId="1" applyFont="1" applyFill="1" applyBorder="1" applyAlignment="1">
      <alignment horizontal="left" vertical="center"/>
    </xf>
    <xf numFmtId="0" fontId="0" fillId="11" borderId="36" xfId="1" applyFont="1" applyFill="1" applyBorder="1" applyAlignment="1">
      <alignment vertical="center"/>
    </xf>
    <xf numFmtId="0" fontId="2" fillId="11" borderId="36" xfId="1" applyFont="1" applyFill="1" applyBorder="1" applyAlignment="1">
      <alignment vertical="center"/>
    </xf>
    <xf numFmtId="0" fontId="0" fillId="11" borderId="36" xfId="1" applyFont="1" applyFill="1" applyBorder="1" applyAlignment="1">
      <alignment horizontal="center" vertical="center"/>
    </xf>
    <xf numFmtId="38" fontId="0" fillId="11" borderId="36" xfId="1" applyNumberFormat="1" applyFont="1" applyFill="1" applyBorder="1" applyAlignment="1">
      <alignment horizontal="center" vertical="center"/>
    </xf>
    <xf numFmtId="38" fontId="0" fillId="11" borderId="8" xfId="1" applyNumberFormat="1" applyFont="1" applyFill="1" applyBorder="1" applyAlignment="1">
      <alignment horizontal="center" vertical="center"/>
    </xf>
    <xf numFmtId="38" fontId="0" fillId="11" borderId="37" xfId="1" applyNumberFormat="1" applyFont="1" applyFill="1" applyBorder="1" applyAlignment="1">
      <alignment horizontal="center" vertical="center"/>
    </xf>
    <xf numFmtId="38" fontId="0" fillId="11" borderId="38" xfId="1" applyNumberFormat="1" applyFont="1" applyFill="1" applyBorder="1" applyAlignment="1">
      <alignment horizontal="center" vertical="center"/>
    </xf>
    <xf numFmtId="38" fontId="0" fillId="11" borderId="39" xfId="1" applyNumberFormat="1" applyFont="1" applyFill="1" applyBorder="1" applyAlignment="1">
      <alignment horizontal="center" vertical="center"/>
    </xf>
    <xf numFmtId="0" fontId="0" fillId="12" borderId="31" xfId="1" applyFont="1" applyFill="1" applyBorder="1" applyAlignment="1">
      <alignment horizontal="left" vertical="center"/>
    </xf>
    <xf numFmtId="0" fontId="0" fillId="12" borderId="31" xfId="1" applyFont="1" applyFill="1" applyBorder="1" applyAlignment="1">
      <alignment vertical="center"/>
    </xf>
    <xf numFmtId="0" fontId="2" fillId="12" borderId="31" xfId="1" applyFont="1" applyFill="1" applyBorder="1" applyAlignment="1">
      <alignment vertical="center"/>
    </xf>
    <xf numFmtId="0" fontId="0" fillId="12" borderId="31" xfId="1" applyFont="1" applyFill="1" applyBorder="1" applyAlignment="1">
      <alignment horizontal="center" vertical="center"/>
    </xf>
    <xf numFmtId="38" fontId="0" fillId="12" borderId="31" xfId="1" applyNumberFormat="1" applyFont="1" applyFill="1" applyBorder="1" applyAlignment="1">
      <alignment horizontal="center" vertical="center"/>
    </xf>
    <xf numFmtId="38" fontId="0" fillId="12" borderId="32" xfId="1" applyNumberFormat="1" applyFont="1" applyFill="1" applyBorder="1" applyAlignment="1">
      <alignment horizontal="center" vertical="center"/>
    </xf>
    <xf numFmtId="38" fontId="0" fillId="12" borderId="33" xfId="1" applyNumberFormat="1" applyFont="1" applyFill="1" applyBorder="1" applyAlignment="1">
      <alignment horizontal="center" vertical="center"/>
    </xf>
    <xf numFmtId="38" fontId="0" fillId="12" borderId="34" xfId="1" applyNumberFormat="1" applyFont="1" applyFill="1" applyBorder="1" applyAlignment="1">
      <alignment horizontal="center" vertical="center"/>
    </xf>
    <xf numFmtId="38" fontId="0" fillId="12" borderId="35" xfId="1" applyNumberFormat="1" applyFont="1" applyFill="1" applyBorder="1" applyAlignment="1">
      <alignment horizontal="center" vertical="center"/>
    </xf>
    <xf numFmtId="0" fontId="0" fillId="12" borderId="20" xfId="1" applyFont="1" applyFill="1" applyBorder="1" applyAlignment="1">
      <alignment horizontal="left" vertical="center"/>
    </xf>
    <xf numFmtId="0" fontId="0" fillId="12" borderId="20" xfId="1" applyFont="1" applyFill="1" applyBorder="1" applyAlignment="1">
      <alignment vertical="center"/>
    </xf>
    <xf numFmtId="0" fontId="2" fillId="12" borderId="20" xfId="1" applyFont="1" applyFill="1" applyBorder="1" applyAlignment="1">
      <alignment vertical="center"/>
    </xf>
    <xf numFmtId="0" fontId="0" fillId="12" borderId="20" xfId="1" applyFont="1" applyFill="1" applyBorder="1" applyAlignment="1">
      <alignment horizontal="center" vertical="center"/>
    </xf>
    <xf numFmtId="38" fontId="0" fillId="12" borderId="20" xfId="1" applyNumberFormat="1" applyFont="1" applyFill="1" applyBorder="1" applyAlignment="1">
      <alignment horizontal="center" vertical="center"/>
    </xf>
    <xf numFmtId="38" fontId="0" fillId="12" borderId="21" xfId="1" applyNumberFormat="1" applyFont="1" applyFill="1" applyBorder="1" applyAlignment="1">
      <alignment horizontal="center" vertical="center"/>
    </xf>
    <xf numFmtId="38" fontId="0" fillId="12" borderId="22" xfId="1" applyNumberFormat="1" applyFont="1" applyFill="1" applyBorder="1" applyAlignment="1">
      <alignment horizontal="center" vertical="center"/>
    </xf>
    <xf numFmtId="38" fontId="0" fillId="12" borderId="23" xfId="1" applyNumberFormat="1" applyFont="1" applyFill="1" applyBorder="1" applyAlignment="1">
      <alignment horizontal="center" vertical="center"/>
    </xf>
    <xf numFmtId="38" fontId="0" fillId="12" borderId="24" xfId="1" applyNumberFormat="1" applyFont="1" applyFill="1" applyBorder="1" applyAlignment="1">
      <alignment horizontal="center" vertical="center"/>
    </xf>
    <xf numFmtId="0" fontId="0" fillId="12" borderId="25" xfId="1" applyFont="1" applyFill="1" applyBorder="1" applyAlignment="1">
      <alignment horizontal="left" vertical="center"/>
    </xf>
    <xf numFmtId="0" fontId="0" fillId="12" borderId="25" xfId="1" applyFont="1" applyFill="1" applyBorder="1" applyAlignment="1">
      <alignment vertical="center"/>
    </xf>
    <xf numFmtId="0" fontId="2" fillId="12" borderId="25" xfId="1" applyFont="1" applyFill="1" applyBorder="1" applyAlignment="1">
      <alignment vertical="center"/>
    </xf>
    <xf numFmtId="0" fontId="0" fillId="12" borderId="25" xfId="1" applyFont="1" applyFill="1" applyBorder="1" applyAlignment="1">
      <alignment horizontal="center" vertical="center"/>
    </xf>
    <xf numFmtId="38" fontId="0" fillId="12" borderId="25" xfId="1" applyNumberFormat="1" applyFont="1" applyFill="1" applyBorder="1" applyAlignment="1">
      <alignment horizontal="center" vertical="center"/>
    </xf>
    <xf numFmtId="38" fontId="0" fillId="12" borderId="40" xfId="1" applyNumberFormat="1" applyFont="1" applyFill="1" applyBorder="1" applyAlignment="1">
      <alignment horizontal="center" vertical="center"/>
    </xf>
    <xf numFmtId="38" fontId="0" fillId="12" borderId="41" xfId="1" applyNumberFormat="1" applyFont="1" applyFill="1" applyBorder="1" applyAlignment="1">
      <alignment horizontal="center" vertical="center"/>
    </xf>
    <xf numFmtId="38" fontId="0" fillId="12" borderId="42" xfId="1" applyNumberFormat="1" applyFont="1" applyFill="1" applyBorder="1" applyAlignment="1">
      <alignment horizontal="center" vertical="center"/>
    </xf>
    <xf numFmtId="38" fontId="0" fillId="12" borderId="43" xfId="1" applyNumberFormat="1" applyFont="1" applyFill="1" applyBorder="1" applyAlignment="1">
      <alignment horizontal="center" vertical="center"/>
    </xf>
    <xf numFmtId="0" fontId="0" fillId="12" borderId="7" xfId="1" applyFont="1" applyFill="1" applyBorder="1" applyAlignment="1">
      <alignment horizontal="left" vertical="center"/>
    </xf>
    <xf numFmtId="0" fontId="0" fillId="12" borderId="7" xfId="1" applyFont="1" applyFill="1" applyBorder="1" applyAlignment="1">
      <alignment vertical="center"/>
    </xf>
    <xf numFmtId="0" fontId="2" fillId="12" borderId="7" xfId="1" applyFont="1" applyFill="1" applyBorder="1" applyAlignment="1">
      <alignment vertical="center"/>
    </xf>
    <xf numFmtId="0" fontId="0" fillId="12" borderId="7" xfId="1" applyFont="1" applyFill="1" applyBorder="1" applyAlignment="1">
      <alignment horizontal="center" vertical="center"/>
    </xf>
    <xf numFmtId="38" fontId="0" fillId="12" borderId="7" xfId="1" applyNumberFormat="1" applyFont="1" applyFill="1" applyBorder="1" applyAlignment="1">
      <alignment horizontal="center" vertical="center"/>
    </xf>
    <xf numFmtId="38" fontId="0" fillId="12" borderId="11" xfId="1" applyNumberFormat="1" applyFont="1" applyFill="1" applyBorder="1" applyAlignment="1">
      <alignment horizontal="center" vertical="center"/>
    </xf>
    <xf numFmtId="38" fontId="0" fillId="12" borderId="52" xfId="1" applyNumberFormat="1" applyFont="1" applyFill="1" applyBorder="1" applyAlignment="1">
      <alignment horizontal="center" vertical="center"/>
    </xf>
    <xf numFmtId="38" fontId="0" fillId="12" borderId="53" xfId="1" applyNumberFormat="1" applyFont="1" applyFill="1" applyBorder="1" applyAlignment="1">
      <alignment horizontal="center" vertical="center"/>
    </xf>
    <xf numFmtId="38" fontId="0" fillId="12" borderId="10" xfId="1" applyNumberFormat="1" applyFont="1" applyFill="1" applyBorder="1" applyAlignment="1">
      <alignment horizontal="center" vertical="center"/>
    </xf>
    <xf numFmtId="0" fontId="2" fillId="0" borderId="54" xfId="1" applyFont="1" applyBorder="1" applyAlignment="1">
      <alignment vertical="center"/>
    </xf>
    <xf numFmtId="0" fontId="0" fillId="13" borderId="47" xfId="1" applyFont="1" applyFill="1" applyBorder="1" applyAlignment="1">
      <alignment horizontal="left" vertical="center"/>
    </xf>
    <xf numFmtId="0" fontId="0" fillId="13" borderId="47" xfId="1" applyFont="1" applyFill="1" applyBorder="1" applyAlignment="1">
      <alignment vertical="center"/>
    </xf>
    <xf numFmtId="0" fontId="2" fillId="13" borderId="47" xfId="1" applyFont="1" applyFill="1" applyBorder="1" applyAlignment="1">
      <alignment vertical="center"/>
    </xf>
    <xf numFmtId="0" fontId="0" fillId="13" borderId="47" xfId="1" applyFont="1" applyFill="1" applyBorder="1" applyAlignment="1">
      <alignment horizontal="center" vertical="center"/>
    </xf>
    <xf numFmtId="38" fontId="0" fillId="13" borderId="47" xfId="1" applyNumberFormat="1" applyFont="1" applyFill="1" applyBorder="1" applyAlignment="1">
      <alignment horizontal="center" vertical="center"/>
    </xf>
    <xf numFmtId="38" fontId="0" fillId="13" borderId="48" xfId="1" applyNumberFormat="1" applyFont="1" applyFill="1" applyBorder="1" applyAlignment="1">
      <alignment horizontal="center" vertical="center"/>
    </xf>
    <xf numFmtId="38" fontId="0" fillId="13" borderId="49" xfId="1" applyNumberFormat="1" applyFont="1" applyFill="1" applyBorder="1" applyAlignment="1">
      <alignment horizontal="center" vertical="center"/>
    </xf>
    <xf numFmtId="38" fontId="0" fillId="13" borderId="50" xfId="1" applyNumberFormat="1" applyFont="1" applyFill="1" applyBorder="1" applyAlignment="1">
      <alignment horizontal="center" vertical="center"/>
    </xf>
    <xf numFmtId="38" fontId="0" fillId="13" borderId="51" xfId="1" applyNumberFormat="1" applyFont="1" applyFill="1" applyBorder="1" applyAlignment="1">
      <alignment horizontal="center" vertical="center"/>
    </xf>
    <xf numFmtId="0" fontId="0" fillId="0" borderId="54" xfId="1" applyFont="1" applyBorder="1" applyAlignment="1">
      <alignment vertical="center"/>
    </xf>
    <xf numFmtId="0" fontId="0" fillId="0" borderId="31" xfId="1" applyFont="1" applyBorder="1" applyAlignment="1">
      <alignment horizontal="left" vertical="center"/>
    </xf>
    <xf numFmtId="0" fontId="0" fillId="0" borderId="31" xfId="1" applyFont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0" fillId="0" borderId="31" xfId="1" applyFont="1" applyBorder="1" applyAlignment="1">
      <alignment horizontal="center" vertical="center"/>
    </xf>
    <xf numFmtId="0" fontId="0" fillId="0" borderId="32" xfId="1" applyFont="1" applyBorder="1" applyAlignment="1">
      <alignment vertical="center"/>
    </xf>
    <xf numFmtId="0" fontId="0" fillId="0" borderId="33" xfId="1" applyFont="1" applyBorder="1" applyAlignment="1">
      <alignment vertical="center"/>
    </xf>
    <xf numFmtId="0" fontId="0" fillId="0" borderId="34" xfId="1" applyFont="1" applyBorder="1" applyAlignment="1">
      <alignment vertical="center"/>
    </xf>
    <xf numFmtId="0" fontId="0" fillId="0" borderId="35" xfId="1" applyFont="1" applyBorder="1" applyAlignment="1">
      <alignment horizontal="center" vertical="center"/>
    </xf>
    <xf numFmtId="0" fontId="0" fillId="0" borderId="20" xfId="1" applyFont="1" applyBorder="1" applyAlignment="1">
      <alignment horizontal="left" vertical="center"/>
    </xf>
    <xf numFmtId="0" fontId="0" fillId="0" borderId="20" xfId="1" applyFont="1" applyBorder="1" applyAlignment="1">
      <alignment vertical="center"/>
    </xf>
    <xf numFmtId="0" fontId="2" fillId="0" borderId="20" xfId="1" applyFont="1" applyBorder="1" applyAlignment="1">
      <alignment vertical="center"/>
    </xf>
    <xf numFmtId="0" fontId="0" fillId="0" borderId="20" xfId="1" applyFont="1" applyBorder="1" applyAlignment="1">
      <alignment horizontal="center" vertical="center"/>
    </xf>
    <xf numFmtId="0" fontId="0" fillId="0" borderId="21" xfId="1" applyFont="1" applyBorder="1" applyAlignment="1">
      <alignment vertical="center"/>
    </xf>
    <xf numFmtId="0" fontId="0" fillId="0" borderId="22" xfId="1" applyFont="1" applyBorder="1" applyAlignment="1">
      <alignment vertical="center"/>
    </xf>
    <xf numFmtId="0" fontId="0" fillId="0" borderId="23" xfId="1" applyFont="1" applyBorder="1" applyAlignment="1">
      <alignment vertical="center"/>
    </xf>
    <xf numFmtId="0" fontId="0" fillId="0" borderId="24" xfId="1" applyFont="1" applyBorder="1" applyAlignment="1">
      <alignment horizontal="center" vertical="center"/>
    </xf>
    <xf numFmtId="0" fontId="0" fillId="4" borderId="21" xfId="1" applyFont="1" applyFill="1" applyBorder="1" applyAlignment="1">
      <alignment vertical="center"/>
    </xf>
    <xf numFmtId="0" fontId="0" fillId="4" borderId="22" xfId="1" applyFont="1" applyFill="1" applyBorder="1" applyAlignment="1">
      <alignment vertical="center"/>
    </xf>
    <xf numFmtId="0" fontId="0" fillId="4" borderId="23" xfId="1" applyFont="1" applyFill="1" applyBorder="1" applyAlignment="1">
      <alignment vertical="center"/>
    </xf>
    <xf numFmtId="0" fontId="0" fillId="0" borderId="45" xfId="1" applyFont="1" applyBorder="1" applyAlignment="1">
      <alignment horizontal="left" vertical="center"/>
    </xf>
    <xf numFmtId="0" fontId="0" fillId="0" borderId="45" xfId="1" applyFont="1" applyBorder="1" applyAlignment="1">
      <alignment vertical="center"/>
    </xf>
    <xf numFmtId="0" fontId="2" fillId="0" borderId="45" xfId="1" applyFont="1" applyBorder="1" applyAlignment="1">
      <alignment vertical="center"/>
    </xf>
    <xf numFmtId="0" fontId="0" fillId="0" borderId="45" xfId="1" applyFont="1" applyBorder="1" applyAlignment="1">
      <alignment horizontal="center" vertical="center"/>
    </xf>
    <xf numFmtId="0" fontId="0" fillId="0" borderId="4" xfId="1" applyFont="1" applyBorder="1" applyAlignment="1">
      <alignment vertical="center"/>
    </xf>
    <xf numFmtId="0" fontId="0" fillId="0" borderId="5" xfId="1" applyFont="1" applyBorder="1" applyAlignment="1">
      <alignment vertical="center"/>
    </xf>
    <xf numFmtId="0" fontId="0" fillId="0" borderId="6" xfId="1" applyFont="1" applyBorder="1" applyAlignment="1">
      <alignment vertical="center"/>
    </xf>
    <xf numFmtId="0" fontId="0" fillId="0" borderId="46" xfId="1" applyFont="1" applyBorder="1" applyAlignment="1">
      <alignment horizontal="center" vertical="center"/>
    </xf>
    <xf numFmtId="0" fontId="0" fillId="0" borderId="55" xfId="1" applyFont="1" applyBorder="1" applyAlignment="1">
      <alignment horizontal="left" vertical="center"/>
    </xf>
    <xf numFmtId="0" fontId="0" fillId="0" borderId="55" xfId="1" applyFont="1" applyBorder="1" applyAlignment="1">
      <alignment vertical="center"/>
    </xf>
    <xf numFmtId="0" fontId="2" fillId="0" borderId="55" xfId="1" applyFont="1" applyBorder="1" applyAlignment="1">
      <alignment vertical="center"/>
    </xf>
    <xf numFmtId="0" fontId="0" fillId="0" borderId="55" xfId="1" applyFont="1" applyBorder="1" applyAlignment="1">
      <alignment horizontal="center" vertical="center"/>
    </xf>
    <xf numFmtId="0" fontId="0" fillId="0" borderId="56" xfId="1" applyFont="1" applyBorder="1" applyAlignment="1">
      <alignment vertical="center"/>
    </xf>
    <xf numFmtId="0" fontId="0" fillId="0" borderId="57" xfId="1" applyFont="1" applyBorder="1" applyAlignment="1">
      <alignment vertical="center"/>
    </xf>
    <xf numFmtId="0" fontId="0" fillId="0" borderId="58" xfId="1" applyFont="1" applyBorder="1" applyAlignment="1">
      <alignment vertical="center"/>
    </xf>
    <xf numFmtId="0" fontId="0" fillId="0" borderId="59" xfId="1" applyFont="1" applyBorder="1" applyAlignment="1">
      <alignment horizontal="center" vertical="center"/>
    </xf>
    <xf numFmtId="0" fontId="0" fillId="0" borderId="25" xfId="1" applyFont="1" applyBorder="1" applyAlignment="1">
      <alignment horizontal="left" vertical="center"/>
    </xf>
    <xf numFmtId="0" fontId="0" fillId="0" borderId="25" xfId="1" applyFont="1" applyBorder="1" applyAlignment="1">
      <alignment vertical="center"/>
    </xf>
    <xf numFmtId="0" fontId="2" fillId="0" borderId="25" xfId="1" applyFont="1" applyBorder="1" applyAlignment="1">
      <alignment vertical="center"/>
    </xf>
    <xf numFmtId="0" fontId="0" fillId="0" borderId="25" xfId="1" applyFont="1" applyBorder="1" applyAlignment="1">
      <alignment horizontal="center" vertical="center"/>
    </xf>
    <xf numFmtId="0" fontId="0" fillId="0" borderId="40" xfId="1" applyFont="1" applyBorder="1" applyAlignment="1">
      <alignment vertical="center"/>
    </xf>
    <xf numFmtId="0" fontId="0" fillId="0" borderId="41" xfId="1" applyFont="1" applyBorder="1" applyAlignment="1">
      <alignment vertical="center"/>
    </xf>
    <xf numFmtId="0" fontId="0" fillId="0" borderId="42" xfId="1" applyFont="1" applyBorder="1" applyAlignment="1">
      <alignment vertical="center"/>
    </xf>
    <xf numFmtId="0" fontId="0" fillId="0" borderId="43" xfId="1" applyFont="1" applyBorder="1" applyAlignment="1">
      <alignment horizontal="center" vertical="center"/>
    </xf>
    <xf numFmtId="0" fontId="0" fillId="0" borderId="26" xfId="1" applyFont="1" applyBorder="1" applyAlignment="1">
      <alignment horizontal="left" vertical="center"/>
    </xf>
    <xf numFmtId="0" fontId="0" fillId="0" borderId="26" xfId="1" applyFont="1" applyBorder="1" applyAlignment="1">
      <alignment vertical="center"/>
    </xf>
    <xf numFmtId="0" fontId="2" fillId="0" borderId="26" xfId="1" applyFont="1" applyBorder="1" applyAlignment="1">
      <alignment vertical="center"/>
    </xf>
    <xf numFmtId="0" fontId="0" fillId="0" borderId="26" xfId="1" applyFont="1" applyBorder="1" applyAlignment="1">
      <alignment horizontal="center" vertical="center"/>
    </xf>
    <xf numFmtId="0" fontId="0" fillId="0" borderId="27" xfId="1" applyFont="1" applyBorder="1" applyAlignment="1">
      <alignment vertical="center"/>
    </xf>
    <xf numFmtId="0" fontId="0" fillId="0" borderId="28" xfId="1" applyFont="1" applyBorder="1" applyAlignment="1">
      <alignment vertical="center"/>
    </xf>
    <xf numFmtId="0" fontId="0" fillId="0" borderId="29" xfId="1" applyFont="1" applyBorder="1" applyAlignment="1">
      <alignment vertical="center"/>
    </xf>
    <xf numFmtId="0" fontId="0" fillId="0" borderId="30" xfId="1" applyFont="1" applyBorder="1" applyAlignment="1">
      <alignment horizontal="center" vertical="center"/>
    </xf>
    <xf numFmtId="0" fontId="0" fillId="10" borderId="36" xfId="1" applyFont="1" applyFill="1" applyBorder="1" applyAlignment="1">
      <alignment horizontal="left" vertical="center"/>
    </xf>
    <xf numFmtId="0" fontId="0" fillId="10" borderId="45" xfId="1" applyFont="1" applyFill="1" applyBorder="1" applyAlignment="1">
      <alignment horizontal="left" vertical="center"/>
    </xf>
    <xf numFmtId="0" fontId="0" fillId="0" borderId="36" xfId="1" applyFont="1" applyBorder="1" applyAlignment="1">
      <alignment vertical="center"/>
    </xf>
    <xf numFmtId="0" fontId="2" fillId="0" borderId="36" xfId="1" applyFont="1" applyBorder="1" applyAlignment="1">
      <alignment vertical="center"/>
    </xf>
    <xf numFmtId="0" fontId="0" fillId="10" borderId="45" xfId="1" applyFont="1" applyFill="1" applyBorder="1" applyAlignment="1">
      <alignment horizontal="center" vertical="center"/>
    </xf>
    <xf numFmtId="0" fontId="0" fillId="10" borderId="36" xfId="1" applyFont="1" applyFill="1" applyBorder="1" applyAlignment="1">
      <alignment horizontal="center" vertical="center"/>
    </xf>
    <xf numFmtId="0" fontId="0" fillId="10" borderId="8" xfId="1" applyFont="1" applyFill="1" applyBorder="1" applyAlignment="1">
      <alignment vertical="center"/>
    </xf>
    <xf numFmtId="0" fontId="0" fillId="10" borderId="37" xfId="1" applyFont="1" applyFill="1" applyBorder="1" applyAlignment="1">
      <alignment vertical="center"/>
    </xf>
    <xf numFmtId="0" fontId="0" fillId="10" borderId="38" xfId="1" applyFont="1" applyFill="1" applyBorder="1" applyAlignment="1">
      <alignment vertical="center"/>
    </xf>
    <xf numFmtId="0" fontId="0" fillId="10" borderId="39" xfId="1" applyFont="1" applyFill="1" applyBorder="1" applyAlignment="1">
      <alignment horizontal="center" vertical="center"/>
    </xf>
    <xf numFmtId="0" fontId="0" fillId="10" borderId="20" xfId="1" applyFont="1" applyFill="1" applyBorder="1" applyAlignment="1">
      <alignment vertical="center"/>
    </xf>
    <xf numFmtId="0" fontId="0" fillId="10" borderId="21" xfId="1" applyFont="1" applyFill="1" applyBorder="1" applyAlignment="1">
      <alignment vertical="center"/>
    </xf>
    <xf numFmtId="0" fontId="0" fillId="10" borderId="22" xfId="1" applyFont="1" applyFill="1" applyBorder="1" applyAlignment="1">
      <alignment vertical="center"/>
    </xf>
    <xf numFmtId="0" fontId="0" fillId="10" borderId="23" xfId="1" applyFont="1" applyFill="1" applyBorder="1" applyAlignment="1">
      <alignment vertical="center"/>
    </xf>
    <xf numFmtId="0" fontId="0" fillId="10" borderId="24" xfId="1" applyFont="1" applyFill="1" applyBorder="1" applyAlignment="1">
      <alignment horizontal="center" vertical="center"/>
    </xf>
    <xf numFmtId="0" fontId="0" fillId="10" borderId="26" xfId="1" applyFont="1" applyFill="1" applyBorder="1" applyAlignment="1">
      <alignment vertical="center"/>
    </xf>
    <xf numFmtId="0" fontId="0" fillId="10" borderId="27" xfId="1" applyFont="1" applyFill="1" applyBorder="1" applyAlignment="1">
      <alignment vertical="center"/>
    </xf>
    <xf numFmtId="0" fontId="0" fillId="4" borderId="27" xfId="1" applyFont="1" applyFill="1" applyBorder="1" applyAlignment="1">
      <alignment vertical="center"/>
    </xf>
    <xf numFmtId="0" fontId="0" fillId="4" borderId="28" xfId="1" applyFont="1" applyFill="1" applyBorder="1" applyAlignment="1">
      <alignment vertical="center"/>
    </xf>
    <xf numFmtId="0" fontId="0" fillId="4" borderId="29" xfId="1" applyFont="1" applyFill="1" applyBorder="1" applyAlignment="1">
      <alignment vertical="center"/>
    </xf>
    <xf numFmtId="0" fontId="0" fillId="10" borderId="30" xfId="1" applyFont="1" applyFill="1" applyBorder="1" applyAlignment="1">
      <alignment horizontal="center" vertical="center"/>
    </xf>
    <xf numFmtId="0" fontId="0" fillId="5" borderId="31" xfId="1" applyFont="1" applyFill="1" applyBorder="1" applyAlignment="1">
      <alignment horizontal="left" vertical="center"/>
    </xf>
    <xf numFmtId="0" fontId="0" fillId="5" borderId="36" xfId="1" applyFont="1" applyFill="1" applyBorder="1" applyAlignment="1">
      <alignment horizontal="left" vertical="center"/>
    </xf>
    <xf numFmtId="0" fontId="0" fillId="5" borderId="31" xfId="1" applyFont="1" applyFill="1" applyBorder="1" applyAlignment="1">
      <alignment vertical="center"/>
    </xf>
    <xf numFmtId="0" fontId="2" fillId="5" borderId="31" xfId="1" applyFont="1" applyFill="1" applyBorder="1" applyAlignment="1">
      <alignment vertical="center"/>
    </xf>
    <xf numFmtId="0" fontId="0" fillId="5" borderId="31" xfId="1" applyFont="1" applyFill="1" applyBorder="1" applyAlignment="1">
      <alignment horizontal="center" vertical="center"/>
    </xf>
    <xf numFmtId="0" fontId="0" fillId="5" borderId="36" xfId="1" applyFont="1" applyFill="1" applyBorder="1" applyAlignment="1">
      <alignment vertical="center"/>
    </xf>
    <xf numFmtId="0" fontId="0" fillId="5" borderId="8" xfId="1" applyFont="1" applyFill="1" applyBorder="1" applyAlignment="1">
      <alignment vertical="center"/>
    </xf>
    <xf numFmtId="0" fontId="0" fillId="5" borderId="37" xfId="1" applyFont="1" applyFill="1" applyBorder="1" applyAlignment="1">
      <alignment vertical="center"/>
    </xf>
    <xf numFmtId="0" fontId="0" fillId="5" borderId="38" xfId="1" applyFont="1" applyFill="1" applyBorder="1" applyAlignment="1">
      <alignment vertical="center"/>
    </xf>
    <xf numFmtId="0" fontId="0" fillId="5" borderId="39" xfId="1" applyFont="1" applyFill="1" applyBorder="1" applyAlignment="1">
      <alignment horizontal="center" vertical="center"/>
    </xf>
    <xf numFmtId="0" fontId="0" fillId="5" borderId="20" xfId="1" applyFont="1" applyFill="1" applyBorder="1" applyAlignment="1">
      <alignment horizontal="left" vertical="center"/>
    </xf>
    <xf numFmtId="0" fontId="0" fillId="5" borderId="20" xfId="1" applyFont="1" applyFill="1" applyBorder="1" applyAlignment="1">
      <alignment vertical="center"/>
    </xf>
    <xf numFmtId="0" fontId="2" fillId="5" borderId="20" xfId="1" applyFont="1" applyFill="1" applyBorder="1" applyAlignment="1">
      <alignment vertical="center"/>
    </xf>
    <xf numFmtId="0" fontId="0" fillId="5" borderId="20" xfId="1" applyFont="1" applyFill="1" applyBorder="1" applyAlignment="1">
      <alignment horizontal="center" vertical="center"/>
    </xf>
    <xf numFmtId="0" fontId="0" fillId="5" borderId="21" xfId="1" applyFont="1" applyFill="1" applyBorder="1" applyAlignment="1">
      <alignment vertical="center"/>
    </xf>
    <xf numFmtId="0" fontId="0" fillId="5" borderId="22" xfId="1" applyFont="1" applyFill="1" applyBorder="1" applyAlignment="1">
      <alignment vertical="center"/>
    </xf>
    <xf numFmtId="0" fontId="0" fillId="5" borderId="23" xfId="1" applyFont="1" applyFill="1" applyBorder="1" applyAlignment="1">
      <alignment vertical="center"/>
    </xf>
    <xf numFmtId="0" fontId="0" fillId="5" borderId="24" xfId="1" applyFont="1" applyFill="1" applyBorder="1" applyAlignment="1">
      <alignment horizontal="center" vertical="center"/>
    </xf>
    <xf numFmtId="0" fontId="0" fillId="14" borderId="20" xfId="1" applyFont="1" applyFill="1" applyBorder="1" applyAlignment="1">
      <alignment horizontal="left" vertical="center"/>
    </xf>
    <xf numFmtId="0" fontId="0" fillId="14" borderId="20" xfId="1" applyFont="1" applyFill="1" applyBorder="1" applyAlignment="1">
      <alignment vertical="center"/>
    </xf>
    <xf numFmtId="0" fontId="2" fillId="14" borderId="20" xfId="1" applyFont="1" applyFill="1" applyBorder="1" applyAlignment="1">
      <alignment vertical="center"/>
    </xf>
    <xf numFmtId="0" fontId="0" fillId="14" borderId="20" xfId="1" applyFont="1" applyFill="1" applyBorder="1" applyAlignment="1">
      <alignment horizontal="center" vertical="center"/>
    </xf>
    <xf numFmtId="0" fontId="0" fillId="14" borderId="21" xfId="1" applyFont="1" applyFill="1" applyBorder="1" applyAlignment="1">
      <alignment vertical="center"/>
    </xf>
    <xf numFmtId="0" fontId="0" fillId="14" borderId="4" xfId="1" applyFont="1" applyFill="1" applyBorder="1" applyAlignment="1">
      <alignment vertical="center"/>
    </xf>
    <xf numFmtId="0" fontId="0" fillId="14" borderId="22" xfId="1" applyFont="1" applyFill="1" applyBorder="1" applyAlignment="1">
      <alignment vertical="center"/>
    </xf>
    <xf numFmtId="0" fontId="0" fillId="14" borderId="23" xfId="1" applyFont="1" applyFill="1" applyBorder="1" applyAlignment="1">
      <alignment vertical="center"/>
    </xf>
    <xf numFmtId="0" fontId="0" fillId="14" borderId="24" xfId="1" applyFont="1" applyFill="1" applyBorder="1" applyAlignment="1">
      <alignment horizontal="center" vertical="center"/>
    </xf>
    <xf numFmtId="0" fontId="0" fillId="14" borderId="26" xfId="1" applyFont="1" applyFill="1" applyBorder="1" applyAlignment="1">
      <alignment horizontal="left" vertical="center"/>
    </xf>
    <xf numFmtId="0" fontId="0" fillId="14" borderId="26" xfId="1" applyFont="1" applyFill="1" applyBorder="1" applyAlignment="1">
      <alignment vertical="center"/>
    </xf>
    <xf numFmtId="0" fontId="2" fillId="14" borderId="26" xfId="1" applyFont="1" applyFill="1" applyBorder="1" applyAlignment="1">
      <alignment vertical="center"/>
    </xf>
    <xf numFmtId="0" fontId="0" fillId="14" borderId="26" xfId="1" applyFont="1" applyFill="1" applyBorder="1" applyAlignment="1">
      <alignment horizontal="center" vertical="center"/>
    </xf>
    <xf numFmtId="0" fontId="0" fillId="14" borderId="25" xfId="1" applyFont="1" applyFill="1" applyBorder="1" applyAlignment="1">
      <alignment vertical="center"/>
    </xf>
    <xf numFmtId="0" fontId="0" fillId="14" borderId="40" xfId="1" applyFont="1" applyFill="1" applyBorder="1" applyAlignment="1">
      <alignment vertical="center"/>
    </xf>
    <xf numFmtId="0" fontId="0" fillId="14" borderId="31" xfId="1" applyFont="1" applyFill="1" applyBorder="1" applyAlignment="1">
      <alignment horizontal="left" vertical="center"/>
    </xf>
    <xf numFmtId="0" fontId="0" fillId="14" borderId="31" xfId="1" applyFont="1" applyFill="1" applyBorder="1" applyAlignment="1">
      <alignment vertical="center"/>
    </xf>
    <xf numFmtId="0" fontId="2" fillId="14" borderId="31" xfId="1" applyFont="1" applyFill="1" applyBorder="1" applyAlignment="1">
      <alignment vertical="center"/>
    </xf>
    <xf numFmtId="0" fontId="0" fillId="14" borderId="31" xfId="1" applyFont="1" applyFill="1" applyBorder="1" applyAlignment="1">
      <alignment horizontal="center" vertical="center"/>
    </xf>
    <xf numFmtId="0" fontId="0" fillId="14" borderId="32" xfId="1" applyFont="1" applyFill="1" applyBorder="1" applyAlignment="1">
      <alignment horizontal="center" vertical="center"/>
    </xf>
    <xf numFmtId="0" fontId="0" fillId="14" borderId="35" xfId="1" applyFont="1" applyFill="1" applyBorder="1" applyAlignment="1">
      <alignment horizontal="center" vertical="center"/>
    </xf>
    <xf numFmtId="0" fontId="0" fillId="14" borderId="33" xfId="1" applyFont="1" applyFill="1" applyBorder="1" applyAlignment="1">
      <alignment horizontal="center" vertical="center"/>
    </xf>
    <xf numFmtId="0" fontId="0" fillId="14" borderId="34" xfId="1" applyFont="1" applyFill="1" applyBorder="1" applyAlignment="1">
      <alignment horizontal="center" vertical="center"/>
    </xf>
    <xf numFmtId="0" fontId="0" fillId="14" borderId="45" xfId="1" applyFont="1" applyFill="1" applyBorder="1" applyAlignment="1">
      <alignment horizontal="left" vertical="center"/>
    </xf>
    <xf numFmtId="0" fontId="0" fillId="14" borderId="45" xfId="1" applyFont="1" applyFill="1" applyBorder="1" applyAlignment="1">
      <alignment vertical="center"/>
    </xf>
    <xf numFmtId="0" fontId="2" fillId="14" borderId="45" xfId="1" applyFont="1" applyFill="1" applyBorder="1" applyAlignment="1">
      <alignment vertical="center"/>
    </xf>
    <xf numFmtId="0" fontId="0" fillId="14" borderId="45" xfId="1" applyFont="1" applyFill="1" applyBorder="1" applyAlignment="1">
      <alignment horizontal="center" vertical="center"/>
    </xf>
    <xf numFmtId="0" fontId="0" fillId="14" borderId="4" xfId="1" applyFont="1" applyFill="1" applyBorder="1" applyAlignment="1">
      <alignment horizontal="center" vertical="center"/>
    </xf>
    <xf numFmtId="0" fontId="0" fillId="14" borderId="5" xfId="1" applyFont="1" applyFill="1" applyBorder="1" applyAlignment="1">
      <alignment horizontal="center" vertical="center"/>
    </xf>
    <xf numFmtId="0" fontId="0" fillId="14" borderId="6" xfId="1" applyFont="1" applyFill="1" applyBorder="1" applyAlignment="1">
      <alignment horizontal="center" vertical="center"/>
    </xf>
    <xf numFmtId="0" fontId="0" fillId="14" borderId="46" xfId="1" applyFont="1" applyFill="1" applyBorder="1" applyAlignment="1">
      <alignment horizontal="center" vertical="center"/>
    </xf>
    <xf numFmtId="0" fontId="0" fillId="14" borderId="32" xfId="1" applyFont="1" applyFill="1" applyBorder="1" applyAlignment="1">
      <alignment vertical="center"/>
    </xf>
    <xf numFmtId="0" fontId="0" fillId="14" borderId="33" xfId="1" applyFont="1" applyFill="1" applyBorder="1" applyAlignment="1">
      <alignment vertical="center"/>
    </xf>
    <xf numFmtId="0" fontId="0" fillId="14" borderId="34" xfId="1" applyFont="1" applyFill="1" applyBorder="1" applyAlignment="1">
      <alignment vertical="center"/>
    </xf>
    <xf numFmtId="0" fontId="0" fillId="14" borderId="5" xfId="1" applyFont="1" applyFill="1" applyBorder="1" applyAlignment="1">
      <alignment vertical="center"/>
    </xf>
    <xf numFmtId="0" fontId="0" fillId="14" borderId="6" xfId="1" applyFont="1" applyFill="1" applyBorder="1" applyAlignment="1">
      <alignment vertical="center"/>
    </xf>
    <xf numFmtId="0" fontId="0" fillId="9" borderId="32" xfId="1" applyFont="1" applyFill="1" applyBorder="1" applyAlignment="1">
      <alignment vertical="center"/>
    </xf>
    <xf numFmtId="0" fontId="0" fillId="9" borderId="33" xfId="1" applyFont="1" applyFill="1" applyBorder="1" applyAlignment="1">
      <alignment vertical="center"/>
    </xf>
    <xf numFmtId="0" fontId="0" fillId="9" borderId="34" xfId="1" applyFont="1" applyFill="1" applyBorder="1" applyAlignment="1">
      <alignment vertical="center"/>
    </xf>
    <xf numFmtId="0" fontId="0" fillId="9" borderId="35" xfId="1" applyFont="1" applyFill="1" applyBorder="1" applyAlignment="1">
      <alignment horizontal="center" vertical="center"/>
    </xf>
    <xf numFmtId="0" fontId="0" fillId="9" borderId="21" xfId="1" applyFont="1" applyFill="1" applyBorder="1" applyAlignment="1">
      <alignment vertical="center"/>
    </xf>
    <xf numFmtId="0" fontId="0" fillId="9" borderId="22" xfId="1" applyFont="1" applyFill="1" applyBorder="1" applyAlignment="1">
      <alignment vertical="center"/>
    </xf>
    <xf numFmtId="0" fontId="0" fillId="9" borderId="23" xfId="1" applyFont="1" applyFill="1" applyBorder="1" applyAlignment="1">
      <alignment vertical="center"/>
    </xf>
    <xf numFmtId="0" fontId="0" fillId="9" borderId="24" xfId="1" applyFont="1" applyFill="1" applyBorder="1" applyAlignment="1">
      <alignment horizontal="center" vertical="center"/>
    </xf>
    <xf numFmtId="0" fontId="0" fillId="9" borderId="60" xfId="1" applyFont="1" applyFill="1" applyBorder="1" applyAlignment="1">
      <alignment vertical="center"/>
    </xf>
    <xf numFmtId="0" fontId="0" fillId="9" borderId="61" xfId="1" applyFont="1" applyFill="1" applyBorder="1" applyAlignment="1">
      <alignment vertical="center"/>
    </xf>
    <xf numFmtId="176" fontId="0" fillId="2" borderId="3" xfId="1" applyNumberFormat="1" applyFont="1" applyFill="1" applyBorder="1" applyAlignment="1">
      <alignment vertical="center"/>
    </xf>
    <xf numFmtId="176" fontId="5" fillId="0" borderId="0" xfId="1" applyNumberFormat="1" applyFont="1" applyAlignment="1">
      <alignment vertical="center"/>
    </xf>
    <xf numFmtId="176" fontId="5" fillId="0" borderId="4" xfId="1" applyNumberFormat="1" applyFont="1" applyBorder="1" applyAlignment="1">
      <alignment vertical="center"/>
    </xf>
    <xf numFmtId="176" fontId="5" fillId="2" borderId="6" xfId="1" applyNumberFormat="1" applyFont="1" applyFill="1" applyBorder="1" applyAlignment="1">
      <alignment vertical="center"/>
    </xf>
    <xf numFmtId="177" fontId="6" fillId="0" borderId="0" xfId="1" applyNumberFormat="1" applyFont="1" applyAlignment="1">
      <alignment horizontal="center" vertical="center"/>
    </xf>
    <xf numFmtId="177" fontId="3" fillId="0" borderId="0" xfId="1" applyNumberFormat="1" applyFont="1" applyAlignment="1">
      <alignment vertical="center"/>
    </xf>
    <xf numFmtId="177" fontId="4" fillId="0" borderId="0" xfId="1" applyNumberFormat="1" applyFont="1" applyAlignment="1">
      <alignment vertical="center"/>
    </xf>
    <xf numFmtId="178" fontId="3" fillId="0" borderId="0" xfId="1" applyNumberFormat="1" applyFont="1" applyAlignment="1">
      <alignment horizontal="center" vertical="center"/>
    </xf>
    <xf numFmtId="178" fontId="15" fillId="0" borderId="0" xfId="1" applyNumberFormat="1" applyAlignment="1">
      <alignment horizontal="center" vertical="center"/>
    </xf>
    <xf numFmtId="178" fontId="15" fillId="15" borderId="6" xfId="1" applyNumberFormat="1" applyFill="1" applyBorder="1" applyAlignment="1">
      <alignment horizontal="center" vertical="center"/>
    </xf>
    <xf numFmtId="176" fontId="8" fillId="0" borderId="0" xfId="1" applyNumberFormat="1" applyFont="1" applyAlignment="1">
      <alignment vertical="center"/>
    </xf>
    <xf numFmtId="179" fontId="11" fillId="0" borderId="14" xfId="1" applyNumberFormat="1" applyFont="1" applyBorder="1" applyAlignment="1">
      <alignment horizontal="center" vertical="center" shrinkToFit="1"/>
    </xf>
    <xf numFmtId="179" fontId="11" fillId="0" borderId="15" xfId="1" applyNumberFormat="1" applyFont="1" applyBorder="1" applyAlignment="1">
      <alignment horizontal="center" vertical="center" shrinkToFit="1"/>
    </xf>
    <xf numFmtId="179" fontId="11" fillId="2" borderId="17" xfId="1" applyNumberFormat="1" applyFont="1" applyFill="1" applyBorder="1" applyAlignment="1">
      <alignment horizontal="center" vertical="center" shrinkToFit="1"/>
    </xf>
    <xf numFmtId="179" fontId="12" fillId="5" borderId="14" xfId="1" applyNumberFormat="1" applyFont="1" applyFill="1" applyBorder="1" applyAlignment="1">
      <alignment horizontal="center" vertical="center" shrinkToFit="1"/>
    </xf>
    <xf numFmtId="180" fontId="0" fillId="6" borderId="19" xfId="1" applyNumberFormat="1" applyFont="1" applyFill="1" applyBorder="1" applyAlignment="1">
      <alignment vertical="center"/>
    </xf>
    <xf numFmtId="181" fontId="0" fillId="6" borderId="19" xfId="1" applyNumberFormat="1" applyFont="1" applyFill="1" applyBorder="1" applyAlignment="1">
      <alignment horizontal="center" vertical="center"/>
    </xf>
    <xf numFmtId="182" fontId="0" fillId="6" borderId="19" xfId="1" applyNumberFormat="1" applyFont="1" applyFill="1" applyBorder="1" applyAlignment="1">
      <alignment horizontal="center" vertical="center"/>
    </xf>
    <xf numFmtId="180" fontId="0" fillId="6" borderId="20" xfId="1" applyNumberFormat="1" applyFont="1" applyFill="1" applyBorder="1" applyAlignment="1">
      <alignment vertical="center"/>
    </xf>
    <xf numFmtId="181" fontId="0" fillId="6" borderId="20" xfId="1" applyNumberFormat="1" applyFont="1" applyFill="1" applyBorder="1" applyAlignment="1">
      <alignment horizontal="center" vertical="center"/>
    </xf>
    <xf numFmtId="182" fontId="0" fillId="6" borderId="20" xfId="1" applyNumberFormat="1" applyFont="1" applyFill="1" applyBorder="1" applyAlignment="1">
      <alignment horizontal="center" vertical="center"/>
    </xf>
    <xf numFmtId="180" fontId="0" fillId="6" borderId="25" xfId="1" applyNumberFormat="1" applyFont="1" applyFill="1" applyBorder="1" applyAlignment="1">
      <alignment vertical="center"/>
    </xf>
    <xf numFmtId="181" fontId="0" fillId="6" borderId="25" xfId="1" applyNumberFormat="1" applyFont="1" applyFill="1" applyBorder="1" applyAlignment="1">
      <alignment horizontal="center" vertical="center"/>
    </xf>
    <xf numFmtId="182" fontId="0" fillId="6" borderId="25" xfId="1" applyNumberFormat="1" applyFont="1" applyFill="1" applyBorder="1" applyAlignment="1">
      <alignment horizontal="center" vertical="center"/>
    </xf>
    <xf numFmtId="180" fontId="0" fillId="6" borderId="31" xfId="1" applyNumberFormat="1" applyFont="1" applyFill="1" applyBorder="1" applyAlignment="1">
      <alignment horizontal="center" vertical="center"/>
    </xf>
    <xf numFmtId="180" fontId="0" fillId="6" borderId="31" xfId="1" applyNumberFormat="1" applyFont="1" applyFill="1" applyBorder="1" applyAlignment="1">
      <alignment vertical="center"/>
    </xf>
    <xf numFmtId="181" fontId="0" fillId="6" borderId="31" xfId="1" applyNumberFormat="1" applyFont="1" applyFill="1" applyBorder="1" applyAlignment="1">
      <alignment horizontal="center" vertical="center"/>
    </xf>
    <xf numFmtId="182" fontId="0" fillId="6" borderId="31" xfId="1" applyNumberFormat="1" applyFont="1" applyFill="1" applyBorder="1" applyAlignment="1">
      <alignment horizontal="center" vertical="center"/>
    </xf>
    <xf numFmtId="180" fontId="0" fillId="6" borderId="26" xfId="1" applyNumberFormat="1" applyFont="1" applyFill="1" applyBorder="1" applyAlignment="1">
      <alignment horizontal="center" vertical="center"/>
    </xf>
    <xf numFmtId="180" fontId="0" fillId="6" borderId="26" xfId="1" applyNumberFormat="1" applyFont="1" applyFill="1" applyBorder="1" applyAlignment="1">
      <alignment vertical="center"/>
    </xf>
    <xf numFmtId="181" fontId="0" fillId="6" borderId="26" xfId="1" applyNumberFormat="1" applyFont="1" applyFill="1" applyBorder="1" applyAlignment="1">
      <alignment horizontal="center" vertical="center"/>
    </xf>
    <xf numFmtId="182" fontId="0" fillId="6" borderId="26" xfId="1" applyNumberFormat="1" applyFont="1" applyFill="1" applyBorder="1" applyAlignment="1">
      <alignment horizontal="center" vertical="center"/>
    </xf>
    <xf numFmtId="180" fontId="0" fillId="6" borderId="36" xfId="1" applyNumberFormat="1" applyFont="1" applyFill="1" applyBorder="1" applyAlignment="1">
      <alignment vertical="center"/>
    </xf>
    <xf numFmtId="181" fontId="0" fillId="6" borderId="36" xfId="1" applyNumberFormat="1" applyFont="1" applyFill="1" applyBorder="1" applyAlignment="1">
      <alignment horizontal="center" vertical="center"/>
    </xf>
    <xf numFmtId="182" fontId="0" fillId="6" borderId="36" xfId="1" applyNumberFormat="1" applyFont="1" applyFill="1" applyBorder="1" applyAlignment="1">
      <alignment horizontal="center" vertical="center"/>
    </xf>
    <xf numFmtId="176" fontId="0" fillId="6" borderId="20" xfId="1" applyNumberFormat="1" applyFont="1" applyFill="1" applyBorder="1" applyAlignment="1">
      <alignment horizontal="center" vertical="center"/>
    </xf>
    <xf numFmtId="176" fontId="0" fillId="6" borderId="25" xfId="1" applyNumberFormat="1" applyFont="1" applyFill="1" applyBorder="1" applyAlignment="1">
      <alignment horizontal="center" vertical="center"/>
    </xf>
    <xf numFmtId="181" fontId="13" fillId="4" borderId="31" xfId="1" applyNumberFormat="1" applyFont="1" applyFill="1" applyBorder="1" applyAlignment="1">
      <alignment horizontal="center" vertical="center"/>
    </xf>
    <xf numFmtId="181" fontId="0" fillId="9" borderId="31" xfId="1" applyNumberFormat="1" applyFont="1" applyFill="1" applyBorder="1" applyAlignment="1">
      <alignment horizontal="center" vertical="center"/>
    </xf>
    <xf numFmtId="182" fontId="13" fillId="9" borderId="31" xfId="1" applyNumberFormat="1" applyFont="1" applyFill="1" applyBorder="1" applyAlignment="1">
      <alignment horizontal="center" vertical="center"/>
    </xf>
    <xf numFmtId="176" fontId="0" fillId="9" borderId="31" xfId="1" applyNumberFormat="1" applyFont="1" applyFill="1" applyBorder="1" applyAlignment="1">
      <alignment horizontal="center" vertical="center"/>
    </xf>
    <xf numFmtId="181" fontId="13" fillId="4" borderId="20" xfId="1" applyNumberFormat="1" applyFont="1" applyFill="1" applyBorder="1" applyAlignment="1">
      <alignment horizontal="center" vertical="center"/>
    </xf>
    <xf numFmtId="181" fontId="0" fillId="9" borderId="20" xfId="1" applyNumberFormat="1" applyFont="1" applyFill="1" applyBorder="1" applyAlignment="1">
      <alignment horizontal="center" vertical="center"/>
    </xf>
    <xf numFmtId="182" fontId="13" fillId="9" borderId="20" xfId="1" applyNumberFormat="1" applyFont="1" applyFill="1" applyBorder="1" applyAlignment="1">
      <alignment horizontal="center" vertical="center"/>
    </xf>
    <xf numFmtId="176" fontId="0" fillId="9" borderId="20" xfId="1" applyNumberFormat="1" applyFont="1" applyFill="1" applyBorder="1" applyAlignment="1">
      <alignment horizontal="center" vertical="center"/>
    </xf>
    <xf numFmtId="181" fontId="13" fillId="4" borderId="26" xfId="1" applyNumberFormat="1" applyFont="1" applyFill="1" applyBorder="1" applyAlignment="1">
      <alignment horizontal="center" vertical="center"/>
    </xf>
    <xf numFmtId="181" fontId="0" fillId="9" borderId="26" xfId="1" applyNumberFormat="1" applyFont="1" applyFill="1" applyBorder="1" applyAlignment="1">
      <alignment horizontal="center" vertical="center"/>
    </xf>
    <xf numFmtId="182" fontId="13" fillId="9" borderId="26" xfId="1" applyNumberFormat="1" applyFont="1" applyFill="1" applyBorder="1" applyAlignment="1">
      <alignment horizontal="center" vertical="center"/>
    </xf>
    <xf numFmtId="176" fontId="0" fillId="9" borderId="26" xfId="1" applyNumberFormat="1" applyFont="1" applyFill="1" applyBorder="1" applyAlignment="1">
      <alignment horizontal="center" vertical="center"/>
    </xf>
    <xf numFmtId="181" fontId="13" fillId="4" borderId="36" xfId="1" applyNumberFormat="1" applyFont="1" applyFill="1" applyBorder="1" applyAlignment="1">
      <alignment horizontal="center" vertical="center"/>
    </xf>
    <xf numFmtId="181" fontId="0" fillId="9" borderId="36" xfId="1" applyNumberFormat="1" applyFont="1" applyFill="1" applyBorder="1" applyAlignment="1">
      <alignment horizontal="center" vertical="center"/>
    </xf>
    <xf numFmtId="182" fontId="13" fillId="9" borderId="36" xfId="1" applyNumberFormat="1" applyFont="1" applyFill="1" applyBorder="1" applyAlignment="1">
      <alignment horizontal="center" vertical="center"/>
    </xf>
    <xf numFmtId="176" fontId="0" fillId="9" borderId="36" xfId="1" applyNumberFormat="1" applyFont="1" applyFill="1" applyBorder="1" applyAlignment="1">
      <alignment horizontal="center" vertical="center"/>
    </xf>
    <xf numFmtId="181" fontId="13" fillId="4" borderId="45" xfId="1" applyNumberFormat="1" applyFont="1" applyFill="1" applyBorder="1" applyAlignment="1">
      <alignment horizontal="center" vertical="center"/>
    </xf>
    <xf numFmtId="182" fontId="13" fillId="9" borderId="45" xfId="1" applyNumberFormat="1" applyFont="1" applyFill="1" applyBorder="1" applyAlignment="1">
      <alignment horizontal="center" vertical="center"/>
    </xf>
    <xf numFmtId="176" fontId="0" fillId="9" borderId="45" xfId="1" applyNumberFormat="1" applyFont="1" applyFill="1" applyBorder="1" applyAlignment="1">
      <alignment horizontal="center" vertical="center"/>
    </xf>
    <xf numFmtId="181" fontId="13" fillId="4" borderId="25" xfId="1" applyNumberFormat="1" applyFont="1" applyFill="1" applyBorder="1" applyAlignment="1">
      <alignment horizontal="center" vertical="center"/>
    </xf>
    <xf numFmtId="181" fontId="0" fillId="9" borderId="25" xfId="1" applyNumberFormat="1" applyFont="1" applyFill="1" applyBorder="1" applyAlignment="1">
      <alignment horizontal="center" vertical="center"/>
    </xf>
    <xf numFmtId="182" fontId="13" fillId="9" borderId="25" xfId="1" applyNumberFormat="1" applyFont="1" applyFill="1" applyBorder="1" applyAlignment="1">
      <alignment horizontal="center" vertical="center"/>
    </xf>
    <xf numFmtId="176" fontId="0" fillId="9" borderId="25" xfId="1" applyNumberFormat="1" applyFont="1" applyFill="1" applyBorder="1" applyAlignment="1">
      <alignment horizontal="center" vertical="center"/>
    </xf>
    <xf numFmtId="180" fontId="0" fillId="9" borderId="26" xfId="1" applyNumberFormat="1" applyFont="1" applyFill="1" applyBorder="1" applyAlignment="1">
      <alignment vertical="center"/>
    </xf>
    <xf numFmtId="182" fontId="0" fillId="9" borderId="26" xfId="1" applyNumberFormat="1" applyFont="1" applyFill="1" applyBorder="1" applyAlignment="1">
      <alignment horizontal="center" vertical="center"/>
    </xf>
    <xf numFmtId="180" fontId="0" fillId="9" borderId="47" xfId="1" applyNumberFormat="1" applyFont="1" applyFill="1" applyBorder="1" applyAlignment="1">
      <alignment vertical="center"/>
    </xf>
    <xf numFmtId="181" fontId="0" fillId="9" borderId="47" xfId="1" applyNumberFormat="1" applyFont="1" applyFill="1" applyBorder="1" applyAlignment="1">
      <alignment horizontal="center" vertical="center"/>
    </xf>
    <xf numFmtId="182" fontId="0" fillId="9" borderId="47" xfId="1" applyNumberFormat="1" applyFont="1" applyFill="1" applyBorder="1" applyAlignment="1">
      <alignment horizontal="center" vertical="center"/>
    </xf>
    <xf numFmtId="176" fontId="0" fillId="9" borderId="47" xfId="1" applyNumberFormat="1" applyFont="1" applyFill="1" applyBorder="1" applyAlignment="1">
      <alignment horizontal="center" vertical="center"/>
    </xf>
    <xf numFmtId="180" fontId="0" fillId="9" borderId="36" xfId="1" applyNumberFormat="1" applyFont="1" applyFill="1" applyBorder="1" applyAlignment="1">
      <alignment vertical="center"/>
    </xf>
    <xf numFmtId="182" fontId="0" fillId="9" borderId="36" xfId="1" applyNumberFormat="1" applyFont="1" applyFill="1" applyBorder="1" applyAlignment="1">
      <alignment horizontal="center" vertical="center"/>
    </xf>
    <xf numFmtId="180" fontId="0" fillId="9" borderId="20" xfId="1" applyNumberFormat="1" applyFont="1" applyFill="1" applyBorder="1" applyAlignment="1">
      <alignment vertical="center"/>
    </xf>
    <xf numFmtId="182" fontId="0" fillId="9" borderId="20" xfId="1" applyNumberFormat="1" applyFont="1" applyFill="1" applyBorder="1" applyAlignment="1">
      <alignment horizontal="center" vertical="center"/>
    </xf>
    <xf numFmtId="180" fontId="0" fillId="9" borderId="25" xfId="1" applyNumberFormat="1" applyFont="1" applyFill="1" applyBorder="1" applyAlignment="1">
      <alignment vertical="center"/>
    </xf>
    <xf numFmtId="182" fontId="0" fillId="9" borderId="25" xfId="1" applyNumberFormat="1" applyFont="1" applyFill="1" applyBorder="1" applyAlignment="1">
      <alignment horizontal="center" vertical="center"/>
    </xf>
    <xf numFmtId="180" fontId="0" fillId="11" borderId="31" xfId="1" applyNumberFormat="1" applyFont="1" applyFill="1" applyBorder="1" applyAlignment="1">
      <alignment vertical="center"/>
    </xf>
    <xf numFmtId="181" fontId="0" fillId="11" borderId="31" xfId="1" applyNumberFormat="1" applyFont="1" applyFill="1" applyBorder="1" applyAlignment="1">
      <alignment horizontal="center" vertical="center"/>
    </xf>
    <xf numFmtId="182" fontId="0" fillId="11" borderId="31" xfId="1" applyNumberFormat="1" applyFont="1" applyFill="1" applyBorder="1" applyAlignment="1">
      <alignment horizontal="center" vertical="center"/>
    </xf>
    <xf numFmtId="176" fontId="0" fillId="11" borderId="31" xfId="1" applyNumberFormat="1" applyFont="1" applyFill="1" applyBorder="1" applyAlignment="1">
      <alignment horizontal="center" vertical="center"/>
    </xf>
    <xf numFmtId="180" fontId="0" fillId="11" borderId="25" xfId="1" applyNumberFormat="1" applyFont="1" applyFill="1" applyBorder="1" applyAlignment="1">
      <alignment vertical="center"/>
    </xf>
    <xf numFmtId="181" fontId="0" fillId="11" borderId="25" xfId="1" applyNumberFormat="1" applyFont="1" applyFill="1" applyBorder="1" applyAlignment="1">
      <alignment horizontal="center" vertical="center"/>
    </xf>
    <xf numFmtId="182" fontId="0" fillId="11" borderId="25" xfId="1" applyNumberFormat="1" applyFont="1" applyFill="1" applyBorder="1" applyAlignment="1">
      <alignment horizontal="center" vertical="center"/>
    </xf>
    <xf numFmtId="176" fontId="0" fillId="11" borderId="25" xfId="1" applyNumberFormat="1" applyFont="1" applyFill="1" applyBorder="1" applyAlignment="1">
      <alignment horizontal="center" vertical="center"/>
    </xf>
    <xf numFmtId="180" fontId="0" fillId="11" borderId="20" xfId="1" applyNumberFormat="1" applyFont="1" applyFill="1" applyBorder="1" applyAlignment="1">
      <alignment vertical="center"/>
    </xf>
    <xf numFmtId="181" fontId="0" fillId="11" borderId="20" xfId="1" applyNumberFormat="1" applyFont="1" applyFill="1" applyBorder="1" applyAlignment="1">
      <alignment horizontal="center" vertical="center"/>
    </xf>
    <xf numFmtId="182" fontId="0" fillId="11" borderId="20" xfId="1" applyNumberFormat="1" applyFont="1" applyFill="1" applyBorder="1" applyAlignment="1">
      <alignment horizontal="center" vertical="center"/>
    </xf>
    <xf numFmtId="176" fontId="0" fillId="11" borderId="20" xfId="1" applyNumberFormat="1" applyFont="1" applyFill="1" applyBorder="1" applyAlignment="1">
      <alignment horizontal="center" vertical="center"/>
    </xf>
    <xf numFmtId="180" fontId="0" fillId="11" borderId="26" xfId="1" applyNumberFormat="1" applyFont="1" applyFill="1" applyBorder="1" applyAlignment="1">
      <alignment vertical="center"/>
    </xf>
    <xf numFmtId="181" fontId="0" fillId="11" borderId="26" xfId="1" applyNumberFormat="1" applyFont="1" applyFill="1" applyBorder="1" applyAlignment="1">
      <alignment horizontal="center" vertical="center"/>
    </xf>
    <xf numFmtId="182" fontId="0" fillId="11" borderId="26" xfId="1" applyNumberFormat="1" applyFont="1" applyFill="1" applyBorder="1" applyAlignment="1">
      <alignment horizontal="center" vertical="center"/>
    </xf>
    <xf numFmtId="176" fontId="0" fillId="11" borderId="26" xfId="1" applyNumberFormat="1" applyFont="1" applyFill="1" applyBorder="1" applyAlignment="1">
      <alignment horizontal="center" vertical="center"/>
    </xf>
    <xf numFmtId="180" fontId="0" fillId="11" borderId="36" xfId="1" applyNumberFormat="1" applyFont="1" applyFill="1" applyBorder="1" applyAlignment="1">
      <alignment vertical="center"/>
    </xf>
    <xf numFmtId="181" fontId="0" fillId="11" borderId="36" xfId="1" applyNumberFormat="1" applyFont="1" applyFill="1" applyBorder="1" applyAlignment="1">
      <alignment horizontal="center" vertical="center"/>
    </xf>
    <xf numFmtId="182" fontId="0" fillId="11" borderId="36" xfId="1" applyNumberFormat="1" applyFont="1" applyFill="1" applyBorder="1" applyAlignment="1">
      <alignment horizontal="center" vertical="center"/>
    </xf>
    <xf numFmtId="176" fontId="0" fillId="11" borderId="36" xfId="1" applyNumberFormat="1" applyFont="1" applyFill="1" applyBorder="1" applyAlignment="1">
      <alignment horizontal="center" vertical="center"/>
    </xf>
    <xf numFmtId="180" fontId="0" fillId="12" borderId="31" xfId="1" applyNumberFormat="1" applyFont="1" applyFill="1" applyBorder="1" applyAlignment="1">
      <alignment vertical="center"/>
    </xf>
    <xf numFmtId="181" fontId="0" fillId="12" borderId="31" xfId="1" applyNumberFormat="1" applyFont="1" applyFill="1" applyBorder="1" applyAlignment="1">
      <alignment horizontal="center" vertical="center"/>
    </xf>
    <xf numFmtId="176" fontId="0" fillId="12" borderId="31" xfId="1" applyNumberFormat="1" applyFont="1" applyFill="1" applyBorder="1" applyAlignment="1">
      <alignment horizontal="center" vertical="center"/>
    </xf>
    <xf numFmtId="180" fontId="0" fillId="12" borderId="20" xfId="1" applyNumberFormat="1" applyFont="1" applyFill="1" applyBorder="1" applyAlignment="1">
      <alignment vertical="center"/>
    </xf>
    <xf numFmtId="181" fontId="0" fillId="12" borderId="20" xfId="1" applyNumberFormat="1" applyFont="1" applyFill="1" applyBorder="1" applyAlignment="1">
      <alignment horizontal="center" vertical="center"/>
    </xf>
    <xf numFmtId="176" fontId="0" fillId="12" borderId="20" xfId="1" applyNumberFormat="1" applyFont="1" applyFill="1" applyBorder="1" applyAlignment="1">
      <alignment horizontal="center" vertical="center"/>
    </xf>
    <xf numFmtId="180" fontId="0" fillId="12" borderId="25" xfId="1" applyNumberFormat="1" applyFont="1" applyFill="1" applyBorder="1" applyAlignment="1">
      <alignment vertical="center"/>
    </xf>
    <xf numFmtId="181" fontId="0" fillId="12" borderId="25" xfId="1" applyNumberFormat="1" applyFont="1" applyFill="1" applyBorder="1" applyAlignment="1">
      <alignment horizontal="center" vertical="center"/>
    </xf>
    <xf numFmtId="176" fontId="0" fillId="12" borderId="25" xfId="1" applyNumberFormat="1" applyFont="1" applyFill="1" applyBorder="1" applyAlignment="1">
      <alignment horizontal="center" vertical="center"/>
    </xf>
    <xf numFmtId="180" fontId="0" fillId="12" borderId="7" xfId="1" applyNumberFormat="1" applyFont="1" applyFill="1" applyBorder="1" applyAlignment="1">
      <alignment vertical="center"/>
    </xf>
    <xf numFmtId="181" fontId="0" fillId="12" borderId="7" xfId="1" applyNumberFormat="1" applyFont="1" applyFill="1" applyBorder="1" applyAlignment="1">
      <alignment horizontal="center" vertical="center"/>
    </xf>
    <xf numFmtId="176" fontId="0" fillId="12" borderId="7" xfId="1" applyNumberFormat="1" applyFont="1" applyFill="1" applyBorder="1" applyAlignment="1">
      <alignment horizontal="center" vertical="center"/>
    </xf>
    <xf numFmtId="180" fontId="0" fillId="13" borderId="47" xfId="1" applyNumberFormat="1" applyFont="1" applyFill="1" applyBorder="1" applyAlignment="1">
      <alignment vertical="center"/>
    </xf>
    <xf numFmtId="181" fontId="0" fillId="13" borderId="47" xfId="1" applyNumberFormat="1" applyFont="1" applyFill="1" applyBorder="1" applyAlignment="1">
      <alignment horizontal="center" vertical="center"/>
    </xf>
    <xf numFmtId="176" fontId="0" fillId="13" borderId="47" xfId="1" applyNumberFormat="1" applyFont="1" applyFill="1" applyBorder="1" applyAlignment="1">
      <alignment horizontal="center" vertical="center"/>
    </xf>
    <xf numFmtId="182" fontId="13" fillId="0" borderId="20" xfId="1" applyNumberFormat="1" applyFont="1" applyBorder="1" applyAlignment="1">
      <alignment horizontal="center" vertical="center"/>
    </xf>
    <xf numFmtId="176" fontId="0" fillId="0" borderId="31" xfId="1" applyNumberFormat="1" applyFont="1" applyBorder="1" applyAlignment="1">
      <alignment vertical="center"/>
    </xf>
    <xf numFmtId="176" fontId="0" fillId="0" borderId="20" xfId="1" applyNumberFormat="1" applyFont="1" applyBorder="1" applyAlignment="1">
      <alignment vertical="center"/>
    </xf>
    <xf numFmtId="181" fontId="13" fillId="7" borderId="20" xfId="1" applyNumberFormat="1" applyFont="1" applyFill="1" applyBorder="1" applyAlignment="1">
      <alignment horizontal="center" vertical="center"/>
    </xf>
    <xf numFmtId="182" fontId="13" fillId="0" borderId="45" xfId="1" applyNumberFormat="1" applyFont="1" applyBorder="1" applyAlignment="1">
      <alignment horizontal="center" vertical="center"/>
    </xf>
    <xf numFmtId="176" fontId="0" fillId="0" borderId="45" xfId="1" applyNumberFormat="1" applyFont="1" applyBorder="1" applyAlignment="1">
      <alignment vertical="center"/>
    </xf>
    <xf numFmtId="181" fontId="13" fillId="7" borderId="45" xfId="1" applyNumberFormat="1" applyFont="1" applyFill="1" applyBorder="1" applyAlignment="1">
      <alignment horizontal="center" vertical="center"/>
    </xf>
    <xf numFmtId="181" fontId="13" fillId="4" borderId="55" xfId="1" applyNumberFormat="1" applyFont="1" applyFill="1" applyBorder="1" applyAlignment="1">
      <alignment horizontal="center" vertical="center"/>
    </xf>
    <xf numFmtId="182" fontId="13" fillId="0" borderId="55" xfId="1" applyNumberFormat="1" applyFont="1" applyBorder="1" applyAlignment="1">
      <alignment horizontal="center" vertical="center"/>
    </xf>
    <xf numFmtId="176" fontId="0" fillId="0" borderId="55" xfId="1" applyNumberFormat="1" applyFont="1" applyBorder="1" applyAlignment="1">
      <alignment vertical="center"/>
    </xf>
    <xf numFmtId="182" fontId="13" fillId="0" borderId="25" xfId="1" applyNumberFormat="1" applyFont="1" applyBorder="1" applyAlignment="1">
      <alignment horizontal="center" vertical="center"/>
    </xf>
    <xf numFmtId="176" fontId="0" fillId="0" borderId="25" xfId="1" applyNumberFormat="1" applyFont="1" applyBorder="1" applyAlignment="1">
      <alignment vertical="center"/>
    </xf>
    <xf numFmtId="182" fontId="13" fillId="0" borderId="26" xfId="1" applyNumberFormat="1" applyFont="1" applyBorder="1" applyAlignment="1">
      <alignment horizontal="center" vertical="center"/>
    </xf>
    <xf numFmtId="176" fontId="0" fillId="0" borderId="26" xfId="1" applyNumberFormat="1" applyFont="1" applyBorder="1" applyAlignment="1">
      <alignment vertical="center"/>
    </xf>
    <xf numFmtId="182" fontId="13" fillId="10" borderId="36" xfId="1" applyNumberFormat="1" applyFont="1" applyFill="1" applyBorder="1" applyAlignment="1">
      <alignment horizontal="center" vertical="center"/>
    </xf>
    <xf numFmtId="176" fontId="0" fillId="10" borderId="36" xfId="1" applyNumberFormat="1" applyFont="1" applyFill="1" applyBorder="1" applyAlignment="1">
      <alignment vertical="center"/>
    </xf>
    <xf numFmtId="176" fontId="0" fillId="10" borderId="20" xfId="1" applyNumberFormat="1" applyFont="1" applyFill="1" applyBorder="1" applyAlignment="1">
      <alignment vertical="center"/>
    </xf>
    <xf numFmtId="176" fontId="0" fillId="10" borderId="26" xfId="1" applyNumberFormat="1" applyFont="1" applyFill="1" applyBorder="1" applyAlignment="1">
      <alignment vertical="center"/>
    </xf>
    <xf numFmtId="180" fontId="0" fillId="5" borderId="31" xfId="1" applyNumberFormat="1" applyFont="1" applyFill="1" applyBorder="1" applyAlignment="1">
      <alignment vertical="center"/>
    </xf>
    <xf numFmtId="181" fontId="0" fillId="5" borderId="31" xfId="1" applyNumberFormat="1" applyFont="1" applyFill="1" applyBorder="1" applyAlignment="1">
      <alignment horizontal="center" vertical="center"/>
    </xf>
    <xf numFmtId="176" fontId="0" fillId="5" borderId="36" xfId="1" applyNumberFormat="1" applyFont="1" applyFill="1" applyBorder="1" applyAlignment="1">
      <alignment vertical="center"/>
    </xf>
    <xf numFmtId="180" fontId="0" fillId="5" borderId="20" xfId="1" applyNumberFormat="1" applyFont="1" applyFill="1" applyBorder="1" applyAlignment="1">
      <alignment vertical="center"/>
    </xf>
    <xf numFmtId="182" fontId="0" fillId="5" borderId="20" xfId="1" applyNumberFormat="1" applyFont="1" applyFill="1" applyBorder="1" applyAlignment="1">
      <alignment horizontal="center" vertical="center"/>
    </xf>
    <xf numFmtId="176" fontId="0" fillId="5" borderId="20" xfId="1" applyNumberFormat="1" applyFont="1" applyFill="1" applyBorder="1" applyAlignment="1">
      <alignment vertical="center"/>
    </xf>
    <xf numFmtId="180" fontId="0" fillId="14" borderId="20" xfId="1" applyNumberFormat="1" applyFont="1" applyFill="1" applyBorder="1" applyAlignment="1">
      <alignment vertical="center"/>
    </xf>
    <xf numFmtId="182" fontId="0" fillId="14" borderId="20" xfId="1" applyNumberFormat="1" applyFont="1" applyFill="1" applyBorder="1" applyAlignment="1">
      <alignment horizontal="center" vertical="center"/>
    </xf>
    <xf numFmtId="176" fontId="0" fillId="14" borderId="20" xfId="1" applyNumberFormat="1" applyFont="1" applyFill="1" applyBorder="1" applyAlignment="1">
      <alignment vertical="center"/>
    </xf>
    <xf numFmtId="180" fontId="0" fillId="14" borderId="26" xfId="1" applyNumberFormat="1" applyFont="1" applyFill="1" applyBorder="1" applyAlignment="1">
      <alignment vertical="center"/>
    </xf>
    <xf numFmtId="182" fontId="0" fillId="14" borderId="26" xfId="1" applyNumberFormat="1" applyFont="1" applyFill="1" applyBorder="1" applyAlignment="1">
      <alignment horizontal="center" vertical="center"/>
    </xf>
    <xf numFmtId="176" fontId="0" fillId="14" borderId="26" xfId="1" applyNumberFormat="1" applyFont="1" applyFill="1" applyBorder="1" applyAlignment="1">
      <alignment vertical="center"/>
    </xf>
    <xf numFmtId="180" fontId="0" fillId="14" borderId="31" xfId="1" applyNumberFormat="1" applyFont="1" applyFill="1" applyBorder="1" applyAlignment="1">
      <alignment vertical="center"/>
    </xf>
    <xf numFmtId="182" fontId="0" fillId="14" borderId="31" xfId="1" applyNumberFormat="1" applyFont="1" applyFill="1" applyBorder="1" applyAlignment="1">
      <alignment horizontal="center" vertical="center"/>
    </xf>
    <xf numFmtId="176" fontId="0" fillId="14" borderId="31" xfId="1" applyNumberFormat="1" applyFont="1" applyFill="1" applyBorder="1" applyAlignment="1">
      <alignment horizontal="center" vertical="center"/>
    </xf>
    <xf numFmtId="180" fontId="0" fillId="14" borderId="45" xfId="1" applyNumberFormat="1" applyFont="1" applyFill="1" applyBorder="1" applyAlignment="1">
      <alignment vertical="center"/>
    </xf>
    <xf numFmtId="182" fontId="0" fillId="14" borderId="45" xfId="1" applyNumberFormat="1" applyFont="1" applyFill="1" applyBorder="1" applyAlignment="1">
      <alignment horizontal="center" vertical="center"/>
    </xf>
    <xf numFmtId="176" fontId="0" fillId="14" borderId="45" xfId="1" applyNumberFormat="1" applyFont="1" applyFill="1" applyBorder="1" applyAlignment="1">
      <alignment horizontal="center" vertical="center"/>
    </xf>
    <xf numFmtId="176" fontId="0" fillId="14" borderId="31" xfId="1" applyNumberFormat="1" applyFont="1" applyFill="1" applyBorder="1" applyAlignment="1">
      <alignment vertical="center"/>
    </xf>
    <xf numFmtId="176" fontId="0" fillId="14" borderId="45" xfId="1" applyNumberFormat="1" applyFont="1" applyFill="1" applyBorder="1" applyAlignment="1">
      <alignment vertical="center"/>
    </xf>
    <xf numFmtId="176" fontId="0" fillId="9" borderId="31" xfId="1" applyNumberFormat="1" applyFont="1" applyFill="1" applyBorder="1" applyAlignment="1">
      <alignment vertical="center"/>
    </xf>
    <xf numFmtId="176" fontId="0" fillId="9" borderId="20" xfId="1" applyNumberFormat="1" applyFont="1" applyFill="1" applyBorder="1" applyAlignment="1">
      <alignment vertical="center"/>
    </xf>
    <xf numFmtId="179" fontId="11" fillId="0" borderId="16" xfId="1" applyNumberFormat="1" applyFont="1" applyFill="1" applyBorder="1" applyAlignment="1">
      <alignment horizontal="center" vertical="center" shrinkToFit="1"/>
    </xf>
    <xf numFmtId="0" fontId="6" fillId="2" borderId="53" xfId="1" applyFont="1" applyFill="1" applyBorder="1" applyAlignment="1">
      <alignment horizontal="center" vertical="center" wrapText="1"/>
    </xf>
    <xf numFmtId="0" fontId="0" fillId="16" borderId="23" xfId="1" applyFont="1" applyFill="1" applyBorder="1" applyAlignment="1">
      <alignment vertical="center"/>
    </xf>
    <xf numFmtId="0" fontId="0" fillId="16" borderId="42" xfId="1" applyFont="1" applyFill="1" applyBorder="1" applyAlignment="1">
      <alignment vertical="center"/>
    </xf>
    <xf numFmtId="0" fontId="0" fillId="0" borderId="0" xfId="1" applyFont="1" applyAlignment="1">
      <alignment vertical="center"/>
    </xf>
    <xf numFmtId="0" fontId="0" fillId="3" borderId="8" xfId="1" applyFont="1" applyFill="1" applyBorder="1" applyAlignment="1">
      <alignment horizontal="center" vertical="center"/>
    </xf>
    <xf numFmtId="0" fontId="0" fillId="0" borderId="0" xfId="1" applyFont="1" applyAlignment="1">
      <alignment vertical="center"/>
    </xf>
    <xf numFmtId="38" fontId="0" fillId="6" borderId="32" xfId="1" applyNumberFormat="1" applyFont="1" applyFill="1" applyBorder="1" applyAlignment="1">
      <alignment horizontal="center" vertical="center"/>
    </xf>
    <xf numFmtId="38" fontId="0" fillId="9" borderId="4" xfId="1" applyNumberFormat="1" applyFont="1" applyFill="1" applyBorder="1" applyAlignment="1">
      <alignment horizontal="center" vertical="center"/>
    </xf>
    <xf numFmtId="0" fontId="0" fillId="0" borderId="8" xfId="1" applyFont="1" applyBorder="1" applyAlignment="1">
      <alignment vertical="center"/>
    </xf>
    <xf numFmtId="176" fontId="0" fillId="0" borderId="0" xfId="1" applyNumberFormat="1" applyFont="1" applyFill="1" applyBorder="1" applyAlignment="1">
      <alignment vertical="center"/>
    </xf>
    <xf numFmtId="176" fontId="5" fillId="0" borderId="0" xfId="1" applyNumberFormat="1" applyFont="1" applyFill="1" applyBorder="1" applyAlignment="1">
      <alignment vertical="center"/>
    </xf>
    <xf numFmtId="178" fontId="15" fillId="0" borderId="62" xfId="1" applyNumberForma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179" fontId="11" fillId="0" borderId="15" xfId="1" applyNumberFormat="1" applyFont="1" applyFill="1" applyBorder="1" applyAlignment="1">
      <alignment horizontal="center" vertical="center" shrinkToFit="1"/>
    </xf>
    <xf numFmtId="0" fontId="0" fillId="9" borderId="40" xfId="1" applyFont="1" applyFill="1" applyBorder="1" applyAlignment="1">
      <alignment vertical="center"/>
    </xf>
    <xf numFmtId="0" fontId="0" fillId="16" borderId="22" xfId="1" applyFont="1" applyFill="1" applyBorder="1" applyAlignment="1">
      <alignment vertical="center"/>
    </xf>
    <xf numFmtId="0" fontId="0" fillId="16" borderId="41" xfId="1" applyFont="1" applyFill="1" applyBorder="1" applyAlignment="1">
      <alignment vertical="center"/>
    </xf>
    <xf numFmtId="0" fontId="0" fillId="9" borderId="63" xfId="1" applyFont="1" applyFill="1" applyBorder="1" applyAlignment="1">
      <alignment vertical="center"/>
    </xf>
    <xf numFmtId="176" fontId="0" fillId="0" borderId="2" xfId="1" applyNumberFormat="1" applyFont="1" applyFill="1" applyBorder="1" applyAlignment="1">
      <alignment vertical="center"/>
    </xf>
    <xf numFmtId="176" fontId="5" fillId="0" borderId="5" xfId="1" applyNumberFormat="1" applyFont="1" applyFill="1" applyBorder="1" applyAlignment="1">
      <alignment vertical="center"/>
    </xf>
    <xf numFmtId="178" fontId="15" fillId="0" borderId="5" xfId="1" applyNumberFormat="1" applyFill="1" applyBorder="1" applyAlignment="1">
      <alignment horizontal="center" vertical="center"/>
    </xf>
    <xf numFmtId="0" fontId="6" fillId="0" borderId="52" xfId="1" applyFont="1" applyFill="1" applyBorder="1" applyAlignment="1">
      <alignment horizontal="center" vertical="center" wrapText="1"/>
    </xf>
  </cellXfs>
  <cellStyles count="12575">
    <cellStyle name="パーセント 2" xfId="21" xr:uid="{00000000-0005-0000-0000-000000000000}"/>
    <cellStyle name="パーセント 2 10" xfId="492" xr:uid="{00000000-0005-0000-0000-000001000000}"/>
    <cellStyle name="パーセント 2 10 2" xfId="1404" xr:uid="{00000000-0005-0000-0000-000002000000}"/>
    <cellStyle name="パーセント 2 10 2 2" xfId="6763" xr:uid="{00000000-0005-0000-0000-000003000000}"/>
    <cellStyle name="パーセント 2 10 2 2 2" xfId="12123" xr:uid="{00000000-0005-0000-0000-000004000000}"/>
    <cellStyle name="パーセント 2 10 2 3" xfId="4027" xr:uid="{00000000-0005-0000-0000-000005000000}"/>
    <cellStyle name="パーセント 2 10 2 4" xfId="9387" xr:uid="{00000000-0005-0000-0000-000006000000}"/>
    <cellStyle name="パーセント 2 10 3" xfId="4939" xr:uid="{00000000-0005-0000-0000-000007000000}"/>
    <cellStyle name="パーセント 2 10 3 2" xfId="10299" xr:uid="{00000000-0005-0000-0000-000008000000}"/>
    <cellStyle name="パーセント 2 10 4" xfId="5851" xr:uid="{00000000-0005-0000-0000-000009000000}"/>
    <cellStyle name="パーセント 2 10 4 2" xfId="11211" xr:uid="{00000000-0005-0000-0000-00000A000000}"/>
    <cellStyle name="パーセント 2 10 5" xfId="2202" xr:uid="{00000000-0005-0000-0000-00000B000000}"/>
    <cellStyle name="パーセント 2 10 6" xfId="7563" xr:uid="{00000000-0005-0000-0000-00000C000000}"/>
    <cellStyle name="パーセント 2 11" xfId="948" xr:uid="{00000000-0005-0000-0000-00000D000000}"/>
    <cellStyle name="パーセント 2 11 2" xfId="6307" xr:uid="{00000000-0005-0000-0000-00000E000000}"/>
    <cellStyle name="パーセント 2 11 2 2" xfId="11667" xr:uid="{00000000-0005-0000-0000-00000F000000}"/>
    <cellStyle name="パーセント 2 11 3" xfId="2658" xr:uid="{00000000-0005-0000-0000-000010000000}"/>
    <cellStyle name="パーセント 2 11 4" xfId="8019" xr:uid="{00000000-0005-0000-0000-000011000000}"/>
    <cellStyle name="パーセント 2 12" xfId="3114" xr:uid="{00000000-0005-0000-0000-000012000000}"/>
    <cellStyle name="パーセント 2 12 2" xfId="8475" xr:uid="{00000000-0005-0000-0000-000013000000}"/>
    <cellStyle name="パーセント 2 13" xfId="3571" xr:uid="{00000000-0005-0000-0000-000014000000}"/>
    <cellStyle name="パーセント 2 13 2" xfId="8931" xr:uid="{00000000-0005-0000-0000-000015000000}"/>
    <cellStyle name="パーセント 2 14" xfId="4483" xr:uid="{00000000-0005-0000-0000-000016000000}"/>
    <cellStyle name="パーセント 2 14 2" xfId="9843" xr:uid="{00000000-0005-0000-0000-000017000000}"/>
    <cellStyle name="パーセント 2 15" xfId="5395" xr:uid="{00000000-0005-0000-0000-000018000000}"/>
    <cellStyle name="パーセント 2 15 2" xfId="10755" xr:uid="{00000000-0005-0000-0000-000019000000}"/>
    <cellStyle name="パーセント 2 16" xfId="1860" xr:uid="{00000000-0005-0000-0000-00001A000000}"/>
    <cellStyle name="パーセント 2 17" xfId="7221" xr:uid="{00000000-0005-0000-0000-00001B000000}"/>
    <cellStyle name="パーセント 2 2" xfId="38" xr:uid="{00000000-0005-0000-0000-00001C000000}"/>
    <cellStyle name="パーセント 2 2 10" xfId="3128" xr:uid="{00000000-0005-0000-0000-00001D000000}"/>
    <cellStyle name="パーセント 2 2 10 2" xfId="8489" xr:uid="{00000000-0005-0000-0000-00001E000000}"/>
    <cellStyle name="パーセント 2 2 11" xfId="3585" xr:uid="{00000000-0005-0000-0000-00001F000000}"/>
    <cellStyle name="パーセント 2 2 11 2" xfId="8945" xr:uid="{00000000-0005-0000-0000-000020000000}"/>
    <cellStyle name="パーセント 2 2 12" xfId="4497" xr:uid="{00000000-0005-0000-0000-000021000000}"/>
    <cellStyle name="パーセント 2 2 12 2" xfId="9857" xr:uid="{00000000-0005-0000-0000-000022000000}"/>
    <cellStyle name="パーセント 2 2 13" xfId="5409" xr:uid="{00000000-0005-0000-0000-000023000000}"/>
    <cellStyle name="パーセント 2 2 13 2" xfId="10769" xr:uid="{00000000-0005-0000-0000-000024000000}"/>
    <cellStyle name="パーセント 2 2 14" xfId="1874" xr:uid="{00000000-0005-0000-0000-000025000000}"/>
    <cellStyle name="パーセント 2 2 15" xfId="7235" xr:uid="{00000000-0005-0000-0000-000026000000}"/>
    <cellStyle name="パーセント 2 2 2" xfId="84" xr:uid="{00000000-0005-0000-0000-000027000000}"/>
    <cellStyle name="パーセント 2 2 2 10" xfId="4533" xr:uid="{00000000-0005-0000-0000-000028000000}"/>
    <cellStyle name="パーセント 2 2 2 10 2" xfId="9893" xr:uid="{00000000-0005-0000-0000-000029000000}"/>
    <cellStyle name="パーセント 2 2 2 11" xfId="5445" xr:uid="{00000000-0005-0000-0000-00002A000000}"/>
    <cellStyle name="パーセント 2 2 2 11 2" xfId="10805" xr:uid="{00000000-0005-0000-0000-00002B000000}"/>
    <cellStyle name="パーセント 2 2 2 12" xfId="1910" xr:uid="{00000000-0005-0000-0000-00002C000000}"/>
    <cellStyle name="パーセント 2 2 2 13" xfId="7271" xr:uid="{00000000-0005-0000-0000-00002D000000}"/>
    <cellStyle name="パーセント 2 2 2 2" xfId="142" xr:uid="{00000000-0005-0000-0000-00002E000000}"/>
    <cellStyle name="パーセント 2 2 2 2 10" xfId="5502" xr:uid="{00000000-0005-0000-0000-00002F000000}"/>
    <cellStyle name="パーセント 2 2 2 2 10 2" xfId="10862" xr:uid="{00000000-0005-0000-0000-000030000000}"/>
    <cellStyle name="パーセント 2 2 2 2 11" xfId="1967" xr:uid="{00000000-0005-0000-0000-000031000000}"/>
    <cellStyle name="パーセント 2 2 2 2 12" xfId="7328" xr:uid="{00000000-0005-0000-0000-000032000000}"/>
    <cellStyle name="パーセント 2 2 2 2 2" xfId="371" xr:uid="{00000000-0005-0000-0000-000033000000}"/>
    <cellStyle name="パーセント 2 2 2 2 2 2" xfId="827" xr:uid="{00000000-0005-0000-0000-000034000000}"/>
    <cellStyle name="パーセント 2 2 2 2 2 2 2" xfId="1739" xr:uid="{00000000-0005-0000-0000-000035000000}"/>
    <cellStyle name="パーセント 2 2 2 2 2 2 2 2" xfId="7098" xr:uid="{00000000-0005-0000-0000-000036000000}"/>
    <cellStyle name="パーセント 2 2 2 2 2 2 2 2 2" xfId="12458" xr:uid="{00000000-0005-0000-0000-000037000000}"/>
    <cellStyle name="パーセント 2 2 2 2 2 2 2 3" xfId="4362" xr:uid="{00000000-0005-0000-0000-000038000000}"/>
    <cellStyle name="パーセント 2 2 2 2 2 2 2 4" xfId="9722" xr:uid="{00000000-0005-0000-0000-000039000000}"/>
    <cellStyle name="パーセント 2 2 2 2 2 2 3" xfId="5274" xr:uid="{00000000-0005-0000-0000-00003A000000}"/>
    <cellStyle name="パーセント 2 2 2 2 2 2 3 2" xfId="10634" xr:uid="{00000000-0005-0000-0000-00003B000000}"/>
    <cellStyle name="パーセント 2 2 2 2 2 2 4" xfId="6186" xr:uid="{00000000-0005-0000-0000-00003C000000}"/>
    <cellStyle name="パーセント 2 2 2 2 2 2 4 2" xfId="11546" xr:uid="{00000000-0005-0000-0000-00003D000000}"/>
    <cellStyle name="パーセント 2 2 2 2 2 2 5" xfId="2537" xr:uid="{00000000-0005-0000-0000-00003E000000}"/>
    <cellStyle name="パーセント 2 2 2 2 2 2 6" xfId="7898" xr:uid="{00000000-0005-0000-0000-00003F000000}"/>
    <cellStyle name="パーセント 2 2 2 2 2 3" xfId="1283" xr:uid="{00000000-0005-0000-0000-000040000000}"/>
    <cellStyle name="パーセント 2 2 2 2 2 3 2" xfId="6642" xr:uid="{00000000-0005-0000-0000-000041000000}"/>
    <cellStyle name="パーセント 2 2 2 2 2 3 2 2" xfId="12002" xr:uid="{00000000-0005-0000-0000-000042000000}"/>
    <cellStyle name="パーセント 2 2 2 2 2 3 3" xfId="2993" xr:uid="{00000000-0005-0000-0000-000043000000}"/>
    <cellStyle name="パーセント 2 2 2 2 2 3 4" xfId="8354" xr:uid="{00000000-0005-0000-0000-000044000000}"/>
    <cellStyle name="パーセント 2 2 2 2 2 4" xfId="3449" xr:uid="{00000000-0005-0000-0000-000045000000}"/>
    <cellStyle name="パーセント 2 2 2 2 2 4 2" xfId="8810" xr:uid="{00000000-0005-0000-0000-000046000000}"/>
    <cellStyle name="パーセント 2 2 2 2 2 5" xfId="3906" xr:uid="{00000000-0005-0000-0000-000047000000}"/>
    <cellStyle name="パーセント 2 2 2 2 2 5 2" xfId="9266" xr:uid="{00000000-0005-0000-0000-000048000000}"/>
    <cellStyle name="パーセント 2 2 2 2 2 6" xfId="4818" xr:uid="{00000000-0005-0000-0000-000049000000}"/>
    <cellStyle name="パーセント 2 2 2 2 2 6 2" xfId="10178" xr:uid="{00000000-0005-0000-0000-00004A000000}"/>
    <cellStyle name="パーセント 2 2 2 2 2 7" xfId="5730" xr:uid="{00000000-0005-0000-0000-00004B000000}"/>
    <cellStyle name="パーセント 2 2 2 2 2 7 2" xfId="11090" xr:uid="{00000000-0005-0000-0000-00004C000000}"/>
    <cellStyle name="パーセント 2 2 2 2 2 8" xfId="2081" xr:uid="{00000000-0005-0000-0000-00004D000000}"/>
    <cellStyle name="パーセント 2 2 2 2 2 9" xfId="7442" xr:uid="{00000000-0005-0000-0000-00004E000000}"/>
    <cellStyle name="パーセント 2 2 2 2 3" xfId="485" xr:uid="{00000000-0005-0000-0000-00004F000000}"/>
    <cellStyle name="パーセント 2 2 2 2 3 2" xfId="941" xr:uid="{00000000-0005-0000-0000-000050000000}"/>
    <cellStyle name="パーセント 2 2 2 2 3 2 2" xfId="1853" xr:uid="{00000000-0005-0000-0000-000051000000}"/>
    <cellStyle name="パーセント 2 2 2 2 3 2 2 2" xfId="7212" xr:uid="{00000000-0005-0000-0000-000052000000}"/>
    <cellStyle name="パーセント 2 2 2 2 3 2 2 2 2" xfId="12572" xr:uid="{00000000-0005-0000-0000-000053000000}"/>
    <cellStyle name="パーセント 2 2 2 2 3 2 2 3" xfId="4476" xr:uid="{00000000-0005-0000-0000-000054000000}"/>
    <cellStyle name="パーセント 2 2 2 2 3 2 2 4" xfId="9836" xr:uid="{00000000-0005-0000-0000-000055000000}"/>
    <cellStyle name="パーセント 2 2 2 2 3 2 3" xfId="5388" xr:uid="{00000000-0005-0000-0000-000056000000}"/>
    <cellStyle name="パーセント 2 2 2 2 3 2 3 2" xfId="10748" xr:uid="{00000000-0005-0000-0000-000057000000}"/>
    <cellStyle name="パーセント 2 2 2 2 3 2 4" xfId="6300" xr:uid="{00000000-0005-0000-0000-000058000000}"/>
    <cellStyle name="パーセント 2 2 2 2 3 2 4 2" xfId="11660" xr:uid="{00000000-0005-0000-0000-000059000000}"/>
    <cellStyle name="パーセント 2 2 2 2 3 2 5" xfId="2651" xr:uid="{00000000-0005-0000-0000-00005A000000}"/>
    <cellStyle name="パーセント 2 2 2 2 3 2 6" xfId="8012" xr:uid="{00000000-0005-0000-0000-00005B000000}"/>
    <cellStyle name="パーセント 2 2 2 2 3 3" xfId="1397" xr:uid="{00000000-0005-0000-0000-00005C000000}"/>
    <cellStyle name="パーセント 2 2 2 2 3 3 2" xfId="6756" xr:uid="{00000000-0005-0000-0000-00005D000000}"/>
    <cellStyle name="パーセント 2 2 2 2 3 3 2 2" xfId="12116" xr:uid="{00000000-0005-0000-0000-00005E000000}"/>
    <cellStyle name="パーセント 2 2 2 2 3 3 3" xfId="3107" xr:uid="{00000000-0005-0000-0000-00005F000000}"/>
    <cellStyle name="パーセント 2 2 2 2 3 3 4" xfId="8468" xr:uid="{00000000-0005-0000-0000-000060000000}"/>
    <cellStyle name="パーセント 2 2 2 2 3 4" xfId="3563" xr:uid="{00000000-0005-0000-0000-000061000000}"/>
    <cellStyle name="パーセント 2 2 2 2 3 4 2" xfId="8924" xr:uid="{00000000-0005-0000-0000-000062000000}"/>
    <cellStyle name="パーセント 2 2 2 2 3 5" xfId="4020" xr:uid="{00000000-0005-0000-0000-000063000000}"/>
    <cellStyle name="パーセント 2 2 2 2 3 5 2" xfId="9380" xr:uid="{00000000-0005-0000-0000-000064000000}"/>
    <cellStyle name="パーセント 2 2 2 2 3 6" xfId="4932" xr:uid="{00000000-0005-0000-0000-000065000000}"/>
    <cellStyle name="パーセント 2 2 2 2 3 6 2" xfId="10292" xr:uid="{00000000-0005-0000-0000-000066000000}"/>
    <cellStyle name="パーセント 2 2 2 2 3 7" xfId="5844" xr:uid="{00000000-0005-0000-0000-000067000000}"/>
    <cellStyle name="パーセント 2 2 2 2 3 7 2" xfId="11204" xr:uid="{00000000-0005-0000-0000-000068000000}"/>
    <cellStyle name="パーセント 2 2 2 2 3 8" xfId="2195" xr:uid="{00000000-0005-0000-0000-000069000000}"/>
    <cellStyle name="パーセント 2 2 2 2 3 9" xfId="7556" xr:uid="{00000000-0005-0000-0000-00006A000000}"/>
    <cellStyle name="パーセント 2 2 2 2 4" xfId="256" xr:uid="{00000000-0005-0000-0000-00006B000000}"/>
    <cellStyle name="パーセント 2 2 2 2 4 2" xfId="713" xr:uid="{00000000-0005-0000-0000-00006C000000}"/>
    <cellStyle name="パーセント 2 2 2 2 4 2 2" xfId="1625" xr:uid="{00000000-0005-0000-0000-00006D000000}"/>
    <cellStyle name="パーセント 2 2 2 2 4 2 2 2" xfId="6984" xr:uid="{00000000-0005-0000-0000-00006E000000}"/>
    <cellStyle name="パーセント 2 2 2 2 4 2 2 2 2" xfId="12344" xr:uid="{00000000-0005-0000-0000-00006F000000}"/>
    <cellStyle name="パーセント 2 2 2 2 4 2 2 3" xfId="4248" xr:uid="{00000000-0005-0000-0000-000070000000}"/>
    <cellStyle name="パーセント 2 2 2 2 4 2 2 4" xfId="9608" xr:uid="{00000000-0005-0000-0000-000071000000}"/>
    <cellStyle name="パーセント 2 2 2 2 4 2 3" xfId="5160" xr:uid="{00000000-0005-0000-0000-000072000000}"/>
    <cellStyle name="パーセント 2 2 2 2 4 2 3 2" xfId="10520" xr:uid="{00000000-0005-0000-0000-000073000000}"/>
    <cellStyle name="パーセント 2 2 2 2 4 2 4" xfId="6072" xr:uid="{00000000-0005-0000-0000-000074000000}"/>
    <cellStyle name="パーセント 2 2 2 2 4 2 4 2" xfId="11432" xr:uid="{00000000-0005-0000-0000-000075000000}"/>
    <cellStyle name="パーセント 2 2 2 2 4 2 5" xfId="2879" xr:uid="{00000000-0005-0000-0000-000076000000}"/>
    <cellStyle name="パーセント 2 2 2 2 4 2 6" xfId="8240" xr:uid="{00000000-0005-0000-0000-000077000000}"/>
    <cellStyle name="パーセント 2 2 2 2 4 3" xfId="1169" xr:uid="{00000000-0005-0000-0000-000078000000}"/>
    <cellStyle name="パーセント 2 2 2 2 4 3 2" xfId="6528" xr:uid="{00000000-0005-0000-0000-000079000000}"/>
    <cellStyle name="パーセント 2 2 2 2 4 3 2 2" xfId="11888" xr:uid="{00000000-0005-0000-0000-00007A000000}"/>
    <cellStyle name="パーセント 2 2 2 2 4 3 3" xfId="3335" xr:uid="{00000000-0005-0000-0000-00007B000000}"/>
    <cellStyle name="パーセント 2 2 2 2 4 3 4" xfId="8696" xr:uid="{00000000-0005-0000-0000-00007C000000}"/>
    <cellStyle name="パーセント 2 2 2 2 4 4" xfId="3792" xr:uid="{00000000-0005-0000-0000-00007D000000}"/>
    <cellStyle name="パーセント 2 2 2 2 4 4 2" xfId="9152" xr:uid="{00000000-0005-0000-0000-00007E000000}"/>
    <cellStyle name="パーセント 2 2 2 2 4 5" xfId="4704" xr:uid="{00000000-0005-0000-0000-00007F000000}"/>
    <cellStyle name="パーセント 2 2 2 2 4 5 2" xfId="10064" xr:uid="{00000000-0005-0000-0000-000080000000}"/>
    <cellStyle name="パーセント 2 2 2 2 4 6" xfId="5616" xr:uid="{00000000-0005-0000-0000-000081000000}"/>
    <cellStyle name="パーセント 2 2 2 2 4 6 2" xfId="10976" xr:uid="{00000000-0005-0000-0000-000082000000}"/>
    <cellStyle name="パーセント 2 2 2 2 4 7" xfId="2423" xr:uid="{00000000-0005-0000-0000-000083000000}"/>
    <cellStyle name="パーセント 2 2 2 2 4 8" xfId="7784" xr:uid="{00000000-0005-0000-0000-000084000000}"/>
    <cellStyle name="パーセント 2 2 2 2 5" xfId="599" xr:uid="{00000000-0005-0000-0000-000085000000}"/>
    <cellStyle name="パーセント 2 2 2 2 5 2" xfId="1511" xr:uid="{00000000-0005-0000-0000-000086000000}"/>
    <cellStyle name="パーセント 2 2 2 2 5 2 2" xfId="6870" xr:uid="{00000000-0005-0000-0000-000087000000}"/>
    <cellStyle name="パーセント 2 2 2 2 5 2 2 2" xfId="12230" xr:uid="{00000000-0005-0000-0000-000088000000}"/>
    <cellStyle name="パーセント 2 2 2 2 5 2 3" xfId="4134" xr:uid="{00000000-0005-0000-0000-000089000000}"/>
    <cellStyle name="パーセント 2 2 2 2 5 2 4" xfId="9494" xr:uid="{00000000-0005-0000-0000-00008A000000}"/>
    <cellStyle name="パーセント 2 2 2 2 5 3" xfId="5046" xr:uid="{00000000-0005-0000-0000-00008B000000}"/>
    <cellStyle name="パーセント 2 2 2 2 5 3 2" xfId="10406" xr:uid="{00000000-0005-0000-0000-00008C000000}"/>
    <cellStyle name="パーセント 2 2 2 2 5 4" xfId="5958" xr:uid="{00000000-0005-0000-0000-00008D000000}"/>
    <cellStyle name="パーセント 2 2 2 2 5 4 2" xfId="11318" xr:uid="{00000000-0005-0000-0000-00008E000000}"/>
    <cellStyle name="パーセント 2 2 2 2 5 5" xfId="2309" xr:uid="{00000000-0005-0000-0000-00008F000000}"/>
    <cellStyle name="パーセント 2 2 2 2 5 6" xfId="7670" xr:uid="{00000000-0005-0000-0000-000090000000}"/>
    <cellStyle name="パーセント 2 2 2 2 6" xfId="1055" xr:uid="{00000000-0005-0000-0000-000091000000}"/>
    <cellStyle name="パーセント 2 2 2 2 6 2" xfId="6414" xr:uid="{00000000-0005-0000-0000-000092000000}"/>
    <cellStyle name="パーセント 2 2 2 2 6 2 2" xfId="11774" xr:uid="{00000000-0005-0000-0000-000093000000}"/>
    <cellStyle name="パーセント 2 2 2 2 6 3" xfId="2765" xr:uid="{00000000-0005-0000-0000-000094000000}"/>
    <cellStyle name="パーセント 2 2 2 2 6 4" xfId="8126" xr:uid="{00000000-0005-0000-0000-000095000000}"/>
    <cellStyle name="パーセント 2 2 2 2 7" xfId="3221" xr:uid="{00000000-0005-0000-0000-000096000000}"/>
    <cellStyle name="パーセント 2 2 2 2 7 2" xfId="8582" xr:uid="{00000000-0005-0000-0000-000097000000}"/>
    <cellStyle name="パーセント 2 2 2 2 8" xfId="3678" xr:uid="{00000000-0005-0000-0000-000098000000}"/>
    <cellStyle name="パーセント 2 2 2 2 8 2" xfId="9038" xr:uid="{00000000-0005-0000-0000-000099000000}"/>
    <cellStyle name="パーセント 2 2 2 2 9" xfId="4590" xr:uid="{00000000-0005-0000-0000-00009A000000}"/>
    <cellStyle name="パーセント 2 2 2 2 9 2" xfId="9950" xr:uid="{00000000-0005-0000-0000-00009B000000}"/>
    <cellStyle name="パーセント 2 2 2 3" xfId="314" xr:uid="{00000000-0005-0000-0000-00009C000000}"/>
    <cellStyle name="パーセント 2 2 2 3 2" xfId="770" xr:uid="{00000000-0005-0000-0000-00009D000000}"/>
    <cellStyle name="パーセント 2 2 2 3 2 2" xfId="1682" xr:uid="{00000000-0005-0000-0000-00009E000000}"/>
    <cellStyle name="パーセント 2 2 2 3 2 2 2" xfId="7041" xr:uid="{00000000-0005-0000-0000-00009F000000}"/>
    <cellStyle name="パーセント 2 2 2 3 2 2 2 2" xfId="12401" xr:uid="{00000000-0005-0000-0000-0000A0000000}"/>
    <cellStyle name="パーセント 2 2 2 3 2 2 3" xfId="4305" xr:uid="{00000000-0005-0000-0000-0000A1000000}"/>
    <cellStyle name="パーセント 2 2 2 3 2 2 4" xfId="9665" xr:uid="{00000000-0005-0000-0000-0000A2000000}"/>
    <cellStyle name="パーセント 2 2 2 3 2 3" xfId="5217" xr:uid="{00000000-0005-0000-0000-0000A3000000}"/>
    <cellStyle name="パーセント 2 2 2 3 2 3 2" xfId="10577" xr:uid="{00000000-0005-0000-0000-0000A4000000}"/>
    <cellStyle name="パーセント 2 2 2 3 2 4" xfId="6129" xr:uid="{00000000-0005-0000-0000-0000A5000000}"/>
    <cellStyle name="パーセント 2 2 2 3 2 4 2" xfId="11489" xr:uid="{00000000-0005-0000-0000-0000A6000000}"/>
    <cellStyle name="パーセント 2 2 2 3 2 5" xfId="2480" xr:uid="{00000000-0005-0000-0000-0000A7000000}"/>
    <cellStyle name="パーセント 2 2 2 3 2 6" xfId="7841" xr:uid="{00000000-0005-0000-0000-0000A8000000}"/>
    <cellStyle name="パーセント 2 2 2 3 3" xfId="1226" xr:uid="{00000000-0005-0000-0000-0000A9000000}"/>
    <cellStyle name="パーセント 2 2 2 3 3 2" xfId="6585" xr:uid="{00000000-0005-0000-0000-0000AA000000}"/>
    <cellStyle name="パーセント 2 2 2 3 3 2 2" xfId="11945" xr:uid="{00000000-0005-0000-0000-0000AB000000}"/>
    <cellStyle name="パーセント 2 2 2 3 3 3" xfId="2936" xr:uid="{00000000-0005-0000-0000-0000AC000000}"/>
    <cellStyle name="パーセント 2 2 2 3 3 4" xfId="8297" xr:uid="{00000000-0005-0000-0000-0000AD000000}"/>
    <cellStyle name="パーセント 2 2 2 3 4" xfId="3392" xr:uid="{00000000-0005-0000-0000-0000AE000000}"/>
    <cellStyle name="パーセント 2 2 2 3 4 2" xfId="8753" xr:uid="{00000000-0005-0000-0000-0000AF000000}"/>
    <cellStyle name="パーセント 2 2 2 3 5" xfId="3849" xr:uid="{00000000-0005-0000-0000-0000B0000000}"/>
    <cellStyle name="パーセント 2 2 2 3 5 2" xfId="9209" xr:uid="{00000000-0005-0000-0000-0000B1000000}"/>
    <cellStyle name="パーセント 2 2 2 3 6" xfId="4761" xr:uid="{00000000-0005-0000-0000-0000B2000000}"/>
    <cellStyle name="パーセント 2 2 2 3 6 2" xfId="10121" xr:uid="{00000000-0005-0000-0000-0000B3000000}"/>
    <cellStyle name="パーセント 2 2 2 3 7" xfId="5673" xr:uid="{00000000-0005-0000-0000-0000B4000000}"/>
    <cellStyle name="パーセント 2 2 2 3 7 2" xfId="11033" xr:uid="{00000000-0005-0000-0000-0000B5000000}"/>
    <cellStyle name="パーセント 2 2 2 3 8" xfId="2024" xr:uid="{00000000-0005-0000-0000-0000B6000000}"/>
    <cellStyle name="パーセント 2 2 2 3 9" xfId="7385" xr:uid="{00000000-0005-0000-0000-0000B7000000}"/>
    <cellStyle name="パーセント 2 2 2 4" xfId="428" xr:uid="{00000000-0005-0000-0000-0000B8000000}"/>
    <cellStyle name="パーセント 2 2 2 4 2" xfId="884" xr:uid="{00000000-0005-0000-0000-0000B9000000}"/>
    <cellStyle name="パーセント 2 2 2 4 2 2" xfId="1796" xr:uid="{00000000-0005-0000-0000-0000BA000000}"/>
    <cellStyle name="パーセント 2 2 2 4 2 2 2" xfId="7155" xr:uid="{00000000-0005-0000-0000-0000BB000000}"/>
    <cellStyle name="パーセント 2 2 2 4 2 2 2 2" xfId="12515" xr:uid="{00000000-0005-0000-0000-0000BC000000}"/>
    <cellStyle name="パーセント 2 2 2 4 2 2 3" xfId="4419" xr:uid="{00000000-0005-0000-0000-0000BD000000}"/>
    <cellStyle name="パーセント 2 2 2 4 2 2 4" xfId="9779" xr:uid="{00000000-0005-0000-0000-0000BE000000}"/>
    <cellStyle name="パーセント 2 2 2 4 2 3" xfId="5331" xr:uid="{00000000-0005-0000-0000-0000BF000000}"/>
    <cellStyle name="パーセント 2 2 2 4 2 3 2" xfId="10691" xr:uid="{00000000-0005-0000-0000-0000C0000000}"/>
    <cellStyle name="パーセント 2 2 2 4 2 4" xfId="6243" xr:uid="{00000000-0005-0000-0000-0000C1000000}"/>
    <cellStyle name="パーセント 2 2 2 4 2 4 2" xfId="11603" xr:uid="{00000000-0005-0000-0000-0000C2000000}"/>
    <cellStyle name="パーセント 2 2 2 4 2 5" xfId="2594" xr:uid="{00000000-0005-0000-0000-0000C3000000}"/>
    <cellStyle name="パーセント 2 2 2 4 2 6" xfId="7955" xr:uid="{00000000-0005-0000-0000-0000C4000000}"/>
    <cellStyle name="パーセント 2 2 2 4 3" xfId="1340" xr:uid="{00000000-0005-0000-0000-0000C5000000}"/>
    <cellStyle name="パーセント 2 2 2 4 3 2" xfId="6699" xr:uid="{00000000-0005-0000-0000-0000C6000000}"/>
    <cellStyle name="パーセント 2 2 2 4 3 2 2" xfId="12059" xr:uid="{00000000-0005-0000-0000-0000C7000000}"/>
    <cellStyle name="パーセント 2 2 2 4 3 3" xfId="3050" xr:uid="{00000000-0005-0000-0000-0000C8000000}"/>
    <cellStyle name="パーセント 2 2 2 4 3 4" xfId="8411" xr:uid="{00000000-0005-0000-0000-0000C9000000}"/>
    <cellStyle name="パーセント 2 2 2 4 4" xfId="3506" xr:uid="{00000000-0005-0000-0000-0000CA000000}"/>
    <cellStyle name="パーセント 2 2 2 4 4 2" xfId="8867" xr:uid="{00000000-0005-0000-0000-0000CB000000}"/>
    <cellStyle name="パーセント 2 2 2 4 5" xfId="3963" xr:uid="{00000000-0005-0000-0000-0000CC000000}"/>
    <cellStyle name="パーセント 2 2 2 4 5 2" xfId="9323" xr:uid="{00000000-0005-0000-0000-0000CD000000}"/>
    <cellStyle name="パーセント 2 2 2 4 6" xfId="4875" xr:uid="{00000000-0005-0000-0000-0000CE000000}"/>
    <cellStyle name="パーセント 2 2 2 4 6 2" xfId="10235" xr:uid="{00000000-0005-0000-0000-0000CF000000}"/>
    <cellStyle name="パーセント 2 2 2 4 7" xfId="5787" xr:uid="{00000000-0005-0000-0000-0000D0000000}"/>
    <cellStyle name="パーセント 2 2 2 4 7 2" xfId="11147" xr:uid="{00000000-0005-0000-0000-0000D1000000}"/>
    <cellStyle name="パーセント 2 2 2 4 8" xfId="2138" xr:uid="{00000000-0005-0000-0000-0000D2000000}"/>
    <cellStyle name="パーセント 2 2 2 4 9" xfId="7499" xr:uid="{00000000-0005-0000-0000-0000D3000000}"/>
    <cellStyle name="パーセント 2 2 2 5" xfId="199" xr:uid="{00000000-0005-0000-0000-0000D4000000}"/>
    <cellStyle name="パーセント 2 2 2 5 2" xfId="656" xr:uid="{00000000-0005-0000-0000-0000D5000000}"/>
    <cellStyle name="パーセント 2 2 2 5 2 2" xfId="1568" xr:uid="{00000000-0005-0000-0000-0000D6000000}"/>
    <cellStyle name="パーセント 2 2 2 5 2 2 2" xfId="6927" xr:uid="{00000000-0005-0000-0000-0000D7000000}"/>
    <cellStyle name="パーセント 2 2 2 5 2 2 2 2" xfId="12287" xr:uid="{00000000-0005-0000-0000-0000D8000000}"/>
    <cellStyle name="パーセント 2 2 2 5 2 2 3" xfId="4191" xr:uid="{00000000-0005-0000-0000-0000D9000000}"/>
    <cellStyle name="パーセント 2 2 2 5 2 2 4" xfId="9551" xr:uid="{00000000-0005-0000-0000-0000DA000000}"/>
    <cellStyle name="パーセント 2 2 2 5 2 3" xfId="5103" xr:uid="{00000000-0005-0000-0000-0000DB000000}"/>
    <cellStyle name="パーセント 2 2 2 5 2 3 2" xfId="10463" xr:uid="{00000000-0005-0000-0000-0000DC000000}"/>
    <cellStyle name="パーセント 2 2 2 5 2 4" xfId="6015" xr:uid="{00000000-0005-0000-0000-0000DD000000}"/>
    <cellStyle name="パーセント 2 2 2 5 2 4 2" xfId="11375" xr:uid="{00000000-0005-0000-0000-0000DE000000}"/>
    <cellStyle name="パーセント 2 2 2 5 2 5" xfId="2822" xr:uid="{00000000-0005-0000-0000-0000DF000000}"/>
    <cellStyle name="パーセント 2 2 2 5 2 6" xfId="8183" xr:uid="{00000000-0005-0000-0000-0000E0000000}"/>
    <cellStyle name="パーセント 2 2 2 5 3" xfId="1112" xr:uid="{00000000-0005-0000-0000-0000E1000000}"/>
    <cellStyle name="パーセント 2 2 2 5 3 2" xfId="6471" xr:uid="{00000000-0005-0000-0000-0000E2000000}"/>
    <cellStyle name="パーセント 2 2 2 5 3 2 2" xfId="11831" xr:uid="{00000000-0005-0000-0000-0000E3000000}"/>
    <cellStyle name="パーセント 2 2 2 5 3 3" xfId="3278" xr:uid="{00000000-0005-0000-0000-0000E4000000}"/>
    <cellStyle name="パーセント 2 2 2 5 3 4" xfId="8639" xr:uid="{00000000-0005-0000-0000-0000E5000000}"/>
    <cellStyle name="パーセント 2 2 2 5 4" xfId="3735" xr:uid="{00000000-0005-0000-0000-0000E6000000}"/>
    <cellStyle name="パーセント 2 2 2 5 4 2" xfId="9095" xr:uid="{00000000-0005-0000-0000-0000E7000000}"/>
    <cellStyle name="パーセント 2 2 2 5 5" xfId="4647" xr:uid="{00000000-0005-0000-0000-0000E8000000}"/>
    <cellStyle name="パーセント 2 2 2 5 5 2" xfId="10007" xr:uid="{00000000-0005-0000-0000-0000E9000000}"/>
    <cellStyle name="パーセント 2 2 2 5 6" xfId="5559" xr:uid="{00000000-0005-0000-0000-0000EA000000}"/>
    <cellStyle name="パーセント 2 2 2 5 6 2" xfId="10919" xr:uid="{00000000-0005-0000-0000-0000EB000000}"/>
    <cellStyle name="パーセント 2 2 2 5 7" xfId="2366" xr:uid="{00000000-0005-0000-0000-0000EC000000}"/>
    <cellStyle name="パーセント 2 2 2 5 8" xfId="7727" xr:uid="{00000000-0005-0000-0000-0000ED000000}"/>
    <cellStyle name="パーセント 2 2 2 6" xfId="542" xr:uid="{00000000-0005-0000-0000-0000EE000000}"/>
    <cellStyle name="パーセント 2 2 2 6 2" xfId="1454" xr:uid="{00000000-0005-0000-0000-0000EF000000}"/>
    <cellStyle name="パーセント 2 2 2 6 2 2" xfId="6813" xr:uid="{00000000-0005-0000-0000-0000F0000000}"/>
    <cellStyle name="パーセント 2 2 2 6 2 2 2" xfId="12173" xr:uid="{00000000-0005-0000-0000-0000F1000000}"/>
    <cellStyle name="パーセント 2 2 2 6 2 3" xfId="4077" xr:uid="{00000000-0005-0000-0000-0000F2000000}"/>
    <cellStyle name="パーセント 2 2 2 6 2 4" xfId="9437" xr:uid="{00000000-0005-0000-0000-0000F3000000}"/>
    <cellStyle name="パーセント 2 2 2 6 3" xfId="4989" xr:uid="{00000000-0005-0000-0000-0000F4000000}"/>
    <cellStyle name="パーセント 2 2 2 6 3 2" xfId="10349" xr:uid="{00000000-0005-0000-0000-0000F5000000}"/>
    <cellStyle name="パーセント 2 2 2 6 4" xfId="5901" xr:uid="{00000000-0005-0000-0000-0000F6000000}"/>
    <cellStyle name="パーセント 2 2 2 6 4 2" xfId="11261" xr:uid="{00000000-0005-0000-0000-0000F7000000}"/>
    <cellStyle name="パーセント 2 2 2 6 5" xfId="2252" xr:uid="{00000000-0005-0000-0000-0000F8000000}"/>
    <cellStyle name="パーセント 2 2 2 6 6" xfId="7613" xr:uid="{00000000-0005-0000-0000-0000F9000000}"/>
    <cellStyle name="パーセント 2 2 2 7" xfId="998" xr:uid="{00000000-0005-0000-0000-0000FA000000}"/>
    <cellStyle name="パーセント 2 2 2 7 2" xfId="6357" xr:uid="{00000000-0005-0000-0000-0000FB000000}"/>
    <cellStyle name="パーセント 2 2 2 7 2 2" xfId="11717" xr:uid="{00000000-0005-0000-0000-0000FC000000}"/>
    <cellStyle name="パーセント 2 2 2 7 3" xfId="2708" xr:uid="{00000000-0005-0000-0000-0000FD000000}"/>
    <cellStyle name="パーセント 2 2 2 7 4" xfId="8069" xr:uid="{00000000-0005-0000-0000-0000FE000000}"/>
    <cellStyle name="パーセント 2 2 2 8" xfId="3164" xr:uid="{00000000-0005-0000-0000-0000FF000000}"/>
    <cellStyle name="パーセント 2 2 2 8 2" xfId="8525" xr:uid="{00000000-0005-0000-0000-000000010000}"/>
    <cellStyle name="パーセント 2 2 2 9" xfId="3621" xr:uid="{00000000-0005-0000-0000-000001010000}"/>
    <cellStyle name="パーセント 2 2 2 9 2" xfId="8981" xr:uid="{00000000-0005-0000-0000-000002010000}"/>
    <cellStyle name="パーセント 2 2 3" xfId="52" xr:uid="{00000000-0005-0000-0000-000003010000}"/>
    <cellStyle name="パーセント 2 2 3 10" xfId="4511" xr:uid="{00000000-0005-0000-0000-000004010000}"/>
    <cellStyle name="パーセント 2 2 3 10 2" xfId="9871" xr:uid="{00000000-0005-0000-0000-000005010000}"/>
    <cellStyle name="パーセント 2 2 3 11" xfId="5423" xr:uid="{00000000-0005-0000-0000-000006010000}"/>
    <cellStyle name="パーセント 2 2 3 11 2" xfId="10783" xr:uid="{00000000-0005-0000-0000-000007010000}"/>
    <cellStyle name="パーセント 2 2 3 12" xfId="1888" xr:uid="{00000000-0005-0000-0000-000008010000}"/>
    <cellStyle name="パーセント 2 2 3 13" xfId="7249" xr:uid="{00000000-0005-0000-0000-000009010000}"/>
    <cellStyle name="パーセント 2 2 3 2" xfId="120" xr:uid="{00000000-0005-0000-0000-00000A010000}"/>
    <cellStyle name="パーセント 2 2 3 2 10" xfId="5480" xr:uid="{00000000-0005-0000-0000-00000B010000}"/>
    <cellStyle name="パーセント 2 2 3 2 10 2" xfId="10840" xr:uid="{00000000-0005-0000-0000-00000C010000}"/>
    <cellStyle name="パーセント 2 2 3 2 11" xfId="1945" xr:uid="{00000000-0005-0000-0000-00000D010000}"/>
    <cellStyle name="パーセント 2 2 3 2 12" xfId="7306" xr:uid="{00000000-0005-0000-0000-00000E010000}"/>
    <cellStyle name="パーセント 2 2 3 2 2" xfId="349" xr:uid="{00000000-0005-0000-0000-00000F010000}"/>
    <cellStyle name="パーセント 2 2 3 2 2 2" xfId="805" xr:uid="{00000000-0005-0000-0000-000010010000}"/>
    <cellStyle name="パーセント 2 2 3 2 2 2 2" xfId="1717" xr:uid="{00000000-0005-0000-0000-000011010000}"/>
    <cellStyle name="パーセント 2 2 3 2 2 2 2 2" xfId="7076" xr:uid="{00000000-0005-0000-0000-000012010000}"/>
    <cellStyle name="パーセント 2 2 3 2 2 2 2 2 2" xfId="12436" xr:uid="{00000000-0005-0000-0000-000013010000}"/>
    <cellStyle name="パーセント 2 2 3 2 2 2 2 3" xfId="4340" xr:uid="{00000000-0005-0000-0000-000014010000}"/>
    <cellStyle name="パーセント 2 2 3 2 2 2 2 4" xfId="9700" xr:uid="{00000000-0005-0000-0000-000015010000}"/>
    <cellStyle name="パーセント 2 2 3 2 2 2 3" xfId="5252" xr:uid="{00000000-0005-0000-0000-000016010000}"/>
    <cellStyle name="パーセント 2 2 3 2 2 2 3 2" xfId="10612" xr:uid="{00000000-0005-0000-0000-000017010000}"/>
    <cellStyle name="パーセント 2 2 3 2 2 2 4" xfId="6164" xr:uid="{00000000-0005-0000-0000-000018010000}"/>
    <cellStyle name="パーセント 2 2 3 2 2 2 4 2" xfId="11524" xr:uid="{00000000-0005-0000-0000-000019010000}"/>
    <cellStyle name="パーセント 2 2 3 2 2 2 5" xfId="2515" xr:uid="{00000000-0005-0000-0000-00001A010000}"/>
    <cellStyle name="パーセント 2 2 3 2 2 2 6" xfId="7876" xr:uid="{00000000-0005-0000-0000-00001B010000}"/>
    <cellStyle name="パーセント 2 2 3 2 2 3" xfId="1261" xr:uid="{00000000-0005-0000-0000-00001C010000}"/>
    <cellStyle name="パーセント 2 2 3 2 2 3 2" xfId="6620" xr:uid="{00000000-0005-0000-0000-00001D010000}"/>
    <cellStyle name="パーセント 2 2 3 2 2 3 2 2" xfId="11980" xr:uid="{00000000-0005-0000-0000-00001E010000}"/>
    <cellStyle name="パーセント 2 2 3 2 2 3 3" xfId="2971" xr:uid="{00000000-0005-0000-0000-00001F010000}"/>
    <cellStyle name="パーセント 2 2 3 2 2 3 4" xfId="8332" xr:uid="{00000000-0005-0000-0000-000020010000}"/>
    <cellStyle name="パーセント 2 2 3 2 2 4" xfId="3427" xr:uid="{00000000-0005-0000-0000-000021010000}"/>
    <cellStyle name="パーセント 2 2 3 2 2 4 2" xfId="8788" xr:uid="{00000000-0005-0000-0000-000022010000}"/>
    <cellStyle name="パーセント 2 2 3 2 2 5" xfId="3884" xr:uid="{00000000-0005-0000-0000-000023010000}"/>
    <cellStyle name="パーセント 2 2 3 2 2 5 2" xfId="9244" xr:uid="{00000000-0005-0000-0000-000024010000}"/>
    <cellStyle name="パーセント 2 2 3 2 2 6" xfId="4796" xr:uid="{00000000-0005-0000-0000-000025010000}"/>
    <cellStyle name="パーセント 2 2 3 2 2 6 2" xfId="10156" xr:uid="{00000000-0005-0000-0000-000026010000}"/>
    <cellStyle name="パーセント 2 2 3 2 2 7" xfId="5708" xr:uid="{00000000-0005-0000-0000-000027010000}"/>
    <cellStyle name="パーセント 2 2 3 2 2 7 2" xfId="11068" xr:uid="{00000000-0005-0000-0000-000028010000}"/>
    <cellStyle name="パーセント 2 2 3 2 2 8" xfId="2059" xr:uid="{00000000-0005-0000-0000-000029010000}"/>
    <cellStyle name="パーセント 2 2 3 2 2 9" xfId="7420" xr:uid="{00000000-0005-0000-0000-00002A010000}"/>
    <cellStyle name="パーセント 2 2 3 2 3" xfId="463" xr:uid="{00000000-0005-0000-0000-00002B010000}"/>
    <cellStyle name="パーセント 2 2 3 2 3 2" xfId="919" xr:uid="{00000000-0005-0000-0000-00002C010000}"/>
    <cellStyle name="パーセント 2 2 3 2 3 2 2" xfId="1831" xr:uid="{00000000-0005-0000-0000-00002D010000}"/>
    <cellStyle name="パーセント 2 2 3 2 3 2 2 2" xfId="7190" xr:uid="{00000000-0005-0000-0000-00002E010000}"/>
    <cellStyle name="パーセント 2 2 3 2 3 2 2 2 2" xfId="12550" xr:uid="{00000000-0005-0000-0000-00002F010000}"/>
    <cellStyle name="パーセント 2 2 3 2 3 2 2 3" xfId="4454" xr:uid="{00000000-0005-0000-0000-000030010000}"/>
    <cellStyle name="パーセント 2 2 3 2 3 2 2 4" xfId="9814" xr:uid="{00000000-0005-0000-0000-000031010000}"/>
    <cellStyle name="パーセント 2 2 3 2 3 2 3" xfId="5366" xr:uid="{00000000-0005-0000-0000-000032010000}"/>
    <cellStyle name="パーセント 2 2 3 2 3 2 3 2" xfId="10726" xr:uid="{00000000-0005-0000-0000-000033010000}"/>
    <cellStyle name="パーセント 2 2 3 2 3 2 4" xfId="6278" xr:uid="{00000000-0005-0000-0000-000034010000}"/>
    <cellStyle name="パーセント 2 2 3 2 3 2 4 2" xfId="11638" xr:uid="{00000000-0005-0000-0000-000035010000}"/>
    <cellStyle name="パーセント 2 2 3 2 3 2 5" xfId="2629" xr:uid="{00000000-0005-0000-0000-000036010000}"/>
    <cellStyle name="パーセント 2 2 3 2 3 2 6" xfId="7990" xr:uid="{00000000-0005-0000-0000-000037010000}"/>
    <cellStyle name="パーセント 2 2 3 2 3 3" xfId="1375" xr:uid="{00000000-0005-0000-0000-000038010000}"/>
    <cellStyle name="パーセント 2 2 3 2 3 3 2" xfId="6734" xr:uid="{00000000-0005-0000-0000-000039010000}"/>
    <cellStyle name="パーセント 2 2 3 2 3 3 2 2" xfId="12094" xr:uid="{00000000-0005-0000-0000-00003A010000}"/>
    <cellStyle name="パーセント 2 2 3 2 3 3 3" xfId="3085" xr:uid="{00000000-0005-0000-0000-00003B010000}"/>
    <cellStyle name="パーセント 2 2 3 2 3 3 4" xfId="8446" xr:uid="{00000000-0005-0000-0000-00003C010000}"/>
    <cellStyle name="パーセント 2 2 3 2 3 4" xfId="3541" xr:uid="{00000000-0005-0000-0000-00003D010000}"/>
    <cellStyle name="パーセント 2 2 3 2 3 4 2" xfId="8902" xr:uid="{00000000-0005-0000-0000-00003E010000}"/>
    <cellStyle name="パーセント 2 2 3 2 3 5" xfId="3998" xr:uid="{00000000-0005-0000-0000-00003F010000}"/>
    <cellStyle name="パーセント 2 2 3 2 3 5 2" xfId="9358" xr:uid="{00000000-0005-0000-0000-000040010000}"/>
    <cellStyle name="パーセント 2 2 3 2 3 6" xfId="4910" xr:uid="{00000000-0005-0000-0000-000041010000}"/>
    <cellStyle name="パーセント 2 2 3 2 3 6 2" xfId="10270" xr:uid="{00000000-0005-0000-0000-000042010000}"/>
    <cellStyle name="パーセント 2 2 3 2 3 7" xfId="5822" xr:uid="{00000000-0005-0000-0000-000043010000}"/>
    <cellStyle name="パーセント 2 2 3 2 3 7 2" xfId="11182" xr:uid="{00000000-0005-0000-0000-000044010000}"/>
    <cellStyle name="パーセント 2 2 3 2 3 8" xfId="2173" xr:uid="{00000000-0005-0000-0000-000045010000}"/>
    <cellStyle name="パーセント 2 2 3 2 3 9" xfId="7534" xr:uid="{00000000-0005-0000-0000-000046010000}"/>
    <cellStyle name="パーセント 2 2 3 2 4" xfId="234" xr:uid="{00000000-0005-0000-0000-000047010000}"/>
    <cellStyle name="パーセント 2 2 3 2 4 2" xfId="691" xr:uid="{00000000-0005-0000-0000-000048010000}"/>
    <cellStyle name="パーセント 2 2 3 2 4 2 2" xfId="1603" xr:uid="{00000000-0005-0000-0000-000049010000}"/>
    <cellStyle name="パーセント 2 2 3 2 4 2 2 2" xfId="6962" xr:uid="{00000000-0005-0000-0000-00004A010000}"/>
    <cellStyle name="パーセント 2 2 3 2 4 2 2 2 2" xfId="12322" xr:uid="{00000000-0005-0000-0000-00004B010000}"/>
    <cellStyle name="パーセント 2 2 3 2 4 2 2 3" xfId="4226" xr:uid="{00000000-0005-0000-0000-00004C010000}"/>
    <cellStyle name="パーセント 2 2 3 2 4 2 2 4" xfId="9586" xr:uid="{00000000-0005-0000-0000-00004D010000}"/>
    <cellStyle name="パーセント 2 2 3 2 4 2 3" xfId="5138" xr:uid="{00000000-0005-0000-0000-00004E010000}"/>
    <cellStyle name="パーセント 2 2 3 2 4 2 3 2" xfId="10498" xr:uid="{00000000-0005-0000-0000-00004F010000}"/>
    <cellStyle name="パーセント 2 2 3 2 4 2 4" xfId="6050" xr:uid="{00000000-0005-0000-0000-000050010000}"/>
    <cellStyle name="パーセント 2 2 3 2 4 2 4 2" xfId="11410" xr:uid="{00000000-0005-0000-0000-000051010000}"/>
    <cellStyle name="パーセント 2 2 3 2 4 2 5" xfId="2857" xr:uid="{00000000-0005-0000-0000-000052010000}"/>
    <cellStyle name="パーセント 2 2 3 2 4 2 6" xfId="8218" xr:uid="{00000000-0005-0000-0000-000053010000}"/>
    <cellStyle name="パーセント 2 2 3 2 4 3" xfId="1147" xr:uid="{00000000-0005-0000-0000-000054010000}"/>
    <cellStyle name="パーセント 2 2 3 2 4 3 2" xfId="6506" xr:uid="{00000000-0005-0000-0000-000055010000}"/>
    <cellStyle name="パーセント 2 2 3 2 4 3 2 2" xfId="11866" xr:uid="{00000000-0005-0000-0000-000056010000}"/>
    <cellStyle name="パーセント 2 2 3 2 4 3 3" xfId="3313" xr:uid="{00000000-0005-0000-0000-000057010000}"/>
    <cellStyle name="パーセント 2 2 3 2 4 3 4" xfId="8674" xr:uid="{00000000-0005-0000-0000-000058010000}"/>
    <cellStyle name="パーセント 2 2 3 2 4 4" xfId="3770" xr:uid="{00000000-0005-0000-0000-000059010000}"/>
    <cellStyle name="パーセント 2 2 3 2 4 4 2" xfId="9130" xr:uid="{00000000-0005-0000-0000-00005A010000}"/>
    <cellStyle name="パーセント 2 2 3 2 4 5" xfId="4682" xr:uid="{00000000-0005-0000-0000-00005B010000}"/>
    <cellStyle name="パーセント 2 2 3 2 4 5 2" xfId="10042" xr:uid="{00000000-0005-0000-0000-00005C010000}"/>
    <cellStyle name="パーセント 2 2 3 2 4 6" xfId="5594" xr:uid="{00000000-0005-0000-0000-00005D010000}"/>
    <cellStyle name="パーセント 2 2 3 2 4 6 2" xfId="10954" xr:uid="{00000000-0005-0000-0000-00005E010000}"/>
    <cellStyle name="パーセント 2 2 3 2 4 7" xfId="2401" xr:uid="{00000000-0005-0000-0000-00005F010000}"/>
    <cellStyle name="パーセント 2 2 3 2 4 8" xfId="7762" xr:uid="{00000000-0005-0000-0000-000060010000}"/>
    <cellStyle name="パーセント 2 2 3 2 5" xfId="577" xr:uid="{00000000-0005-0000-0000-000061010000}"/>
    <cellStyle name="パーセント 2 2 3 2 5 2" xfId="1489" xr:uid="{00000000-0005-0000-0000-000062010000}"/>
    <cellStyle name="パーセント 2 2 3 2 5 2 2" xfId="6848" xr:uid="{00000000-0005-0000-0000-000063010000}"/>
    <cellStyle name="パーセント 2 2 3 2 5 2 2 2" xfId="12208" xr:uid="{00000000-0005-0000-0000-000064010000}"/>
    <cellStyle name="パーセント 2 2 3 2 5 2 3" xfId="4112" xr:uid="{00000000-0005-0000-0000-000065010000}"/>
    <cellStyle name="パーセント 2 2 3 2 5 2 4" xfId="9472" xr:uid="{00000000-0005-0000-0000-000066010000}"/>
    <cellStyle name="パーセント 2 2 3 2 5 3" xfId="5024" xr:uid="{00000000-0005-0000-0000-000067010000}"/>
    <cellStyle name="パーセント 2 2 3 2 5 3 2" xfId="10384" xr:uid="{00000000-0005-0000-0000-000068010000}"/>
    <cellStyle name="パーセント 2 2 3 2 5 4" xfId="5936" xr:uid="{00000000-0005-0000-0000-000069010000}"/>
    <cellStyle name="パーセント 2 2 3 2 5 4 2" xfId="11296" xr:uid="{00000000-0005-0000-0000-00006A010000}"/>
    <cellStyle name="パーセント 2 2 3 2 5 5" xfId="2287" xr:uid="{00000000-0005-0000-0000-00006B010000}"/>
    <cellStyle name="パーセント 2 2 3 2 5 6" xfId="7648" xr:uid="{00000000-0005-0000-0000-00006C010000}"/>
    <cellStyle name="パーセント 2 2 3 2 6" xfId="1033" xr:uid="{00000000-0005-0000-0000-00006D010000}"/>
    <cellStyle name="パーセント 2 2 3 2 6 2" xfId="6392" xr:uid="{00000000-0005-0000-0000-00006E010000}"/>
    <cellStyle name="パーセント 2 2 3 2 6 2 2" xfId="11752" xr:uid="{00000000-0005-0000-0000-00006F010000}"/>
    <cellStyle name="パーセント 2 2 3 2 6 3" xfId="2743" xr:uid="{00000000-0005-0000-0000-000070010000}"/>
    <cellStyle name="パーセント 2 2 3 2 6 4" xfId="8104" xr:uid="{00000000-0005-0000-0000-000071010000}"/>
    <cellStyle name="パーセント 2 2 3 2 7" xfId="3199" xr:uid="{00000000-0005-0000-0000-000072010000}"/>
    <cellStyle name="パーセント 2 2 3 2 7 2" xfId="8560" xr:uid="{00000000-0005-0000-0000-000073010000}"/>
    <cellStyle name="パーセント 2 2 3 2 8" xfId="3656" xr:uid="{00000000-0005-0000-0000-000074010000}"/>
    <cellStyle name="パーセント 2 2 3 2 8 2" xfId="9016" xr:uid="{00000000-0005-0000-0000-000075010000}"/>
    <cellStyle name="パーセント 2 2 3 2 9" xfId="4568" xr:uid="{00000000-0005-0000-0000-000076010000}"/>
    <cellStyle name="パーセント 2 2 3 2 9 2" xfId="9928" xr:uid="{00000000-0005-0000-0000-000077010000}"/>
    <cellStyle name="パーセント 2 2 3 3" xfId="292" xr:uid="{00000000-0005-0000-0000-000078010000}"/>
    <cellStyle name="パーセント 2 2 3 3 2" xfId="748" xr:uid="{00000000-0005-0000-0000-000079010000}"/>
    <cellStyle name="パーセント 2 2 3 3 2 2" xfId="1660" xr:uid="{00000000-0005-0000-0000-00007A010000}"/>
    <cellStyle name="パーセント 2 2 3 3 2 2 2" xfId="7019" xr:uid="{00000000-0005-0000-0000-00007B010000}"/>
    <cellStyle name="パーセント 2 2 3 3 2 2 2 2" xfId="12379" xr:uid="{00000000-0005-0000-0000-00007C010000}"/>
    <cellStyle name="パーセント 2 2 3 3 2 2 3" xfId="4283" xr:uid="{00000000-0005-0000-0000-00007D010000}"/>
    <cellStyle name="パーセント 2 2 3 3 2 2 4" xfId="9643" xr:uid="{00000000-0005-0000-0000-00007E010000}"/>
    <cellStyle name="パーセント 2 2 3 3 2 3" xfId="5195" xr:uid="{00000000-0005-0000-0000-00007F010000}"/>
    <cellStyle name="パーセント 2 2 3 3 2 3 2" xfId="10555" xr:uid="{00000000-0005-0000-0000-000080010000}"/>
    <cellStyle name="パーセント 2 2 3 3 2 4" xfId="6107" xr:uid="{00000000-0005-0000-0000-000081010000}"/>
    <cellStyle name="パーセント 2 2 3 3 2 4 2" xfId="11467" xr:uid="{00000000-0005-0000-0000-000082010000}"/>
    <cellStyle name="パーセント 2 2 3 3 2 5" xfId="2458" xr:uid="{00000000-0005-0000-0000-000083010000}"/>
    <cellStyle name="パーセント 2 2 3 3 2 6" xfId="7819" xr:uid="{00000000-0005-0000-0000-000084010000}"/>
    <cellStyle name="パーセント 2 2 3 3 3" xfId="1204" xr:uid="{00000000-0005-0000-0000-000085010000}"/>
    <cellStyle name="パーセント 2 2 3 3 3 2" xfId="6563" xr:uid="{00000000-0005-0000-0000-000086010000}"/>
    <cellStyle name="パーセント 2 2 3 3 3 2 2" xfId="11923" xr:uid="{00000000-0005-0000-0000-000087010000}"/>
    <cellStyle name="パーセント 2 2 3 3 3 3" xfId="2914" xr:uid="{00000000-0005-0000-0000-000088010000}"/>
    <cellStyle name="パーセント 2 2 3 3 3 4" xfId="8275" xr:uid="{00000000-0005-0000-0000-000089010000}"/>
    <cellStyle name="パーセント 2 2 3 3 4" xfId="3370" xr:uid="{00000000-0005-0000-0000-00008A010000}"/>
    <cellStyle name="パーセント 2 2 3 3 4 2" xfId="8731" xr:uid="{00000000-0005-0000-0000-00008B010000}"/>
    <cellStyle name="パーセント 2 2 3 3 5" xfId="3827" xr:uid="{00000000-0005-0000-0000-00008C010000}"/>
    <cellStyle name="パーセント 2 2 3 3 5 2" xfId="9187" xr:uid="{00000000-0005-0000-0000-00008D010000}"/>
    <cellStyle name="パーセント 2 2 3 3 6" xfId="4739" xr:uid="{00000000-0005-0000-0000-00008E010000}"/>
    <cellStyle name="パーセント 2 2 3 3 6 2" xfId="10099" xr:uid="{00000000-0005-0000-0000-00008F010000}"/>
    <cellStyle name="パーセント 2 2 3 3 7" xfId="5651" xr:uid="{00000000-0005-0000-0000-000090010000}"/>
    <cellStyle name="パーセント 2 2 3 3 7 2" xfId="11011" xr:uid="{00000000-0005-0000-0000-000091010000}"/>
    <cellStyle name="パーセント 2 2 3 3 8" xfId="2002" xr:uid="{00000000-0005-0000-0000-000092010000}"/>
    <cellStyle name="パーセント 2 2 3 3 9" xfId="7363" xr:uid="{00000000-0005-0000-0000-000093010000}"/>
    <cellStyle name="パーセント 2 2 3 4" xfId="406" xr:uid="{00000000-0005-0000-0000-000094010000}"/>
    <cellStyle name="パーセント 2 2 3 4 2" xfId="862" xr:uid="{00000000-0005-0000-0000-000095010000}"/>
    <cellStyle name="パーセント 2 2 3 4 2 2" xfId="1774" xr:uid="{00000000-0005-0000-0000-000096010000}"/>
    <cellStyle name="パーセント 2 2 3 4 2 2 2" xfId="7133" xr:uid="{00000000-0005-0000-0000-000097010000}"/>
    <cellStyle name="パーセント 2 2 3 4 2 2 2 2" xfId="12493" xr:uid="{00000000-0005-0000-0000-000098010000}"/>
    <cellStyle name="パーセント 2 2 3 4 2 2 3" xfId="4397" xr:uid="{00000000-0005-0000-0000-000099010000}"/>
    <cellStyle name="パーセント 2 2 3 4 2 2 4" xfId="9757" xr:uid="{00000000-0005-0000-0000-00009A010000}"/>
    <cellStyle name="パーセント 2 2 3 4 2 3" xfId="5309" xr:uid="{00000000-0005-0000-0000-00009B010000}"/>
    <cellStyle name="パーセント 2 2 3 4 2 3 2" xfId="10669" xr:uid="{00000000-0005-0000-0000-00009C010000}"/>
    <cellStyle name="パーセント 2 2 3 4 2 4" xfId="6221" xr:uid="{00000000-0005-0000-0000-00009D010000}"/>
    <cellStyle name="パーセント 2 2 3 4 2 4 2" xfId="11581" xr:uid="{00000000-0005-0000-0000-00009E010000}"/>
    <cellStyle name="パーセント 2 2 3 4 2 5" xfId="2572" xr:uid="{00000000-0005-0000-0000-00009F010000}"/>
    <cellStyle name="パーセント 2 2 3 4 2 6" xfId="7933" xr:uid="{00000000-0005-0000-0000-0000A0010000}"/>
    <cellStyle name="パーセント 2 2 3 4 3" xfId="1318" xr:uid="{00000000-0005-0000-0000-0000A1010000}"/>
    <cellStyle name="パーセント 2 2 3 4 3 2" xfId="6677" xr:uid="{00000000-0005-0000-0000-0000A2010000}"/>
    <cellStyle name="パーセント 2 2 3 4 3 2 2" xfId="12037" xr:uid="{00000000-0005-0000-0000-0000A3010000}"/>
    <cellStyle name="パーセント 2 2 3 4 3 3" xfId="3028" xr:uid="{00000000-0005-0000-0000-0000A4010000}"/>
    <cellStyle name="パーセント 2 2 3 4 3 4" xfId="8389" xr:uid="{00000000-0005-0000-0000-0000A5010000}"/>
    <cellStyle name="パーセント 2 2 3 4 4" xfId="3484" xr:uid="{00000000-0005-0000-0000-0000A6010000}"/>
    <cellStyle name="パーセント 2 2 3 4 4 2" xfId="8845" xr:uid="{00000000-0005-0000-0000-0000A7010000}"/>
    <cellStyle name="パーセント 2 2 3 4 5" xfId="3941" xr:uid="{00000000-0005-0000-0000-0000A8010000}"/>
    <cellStyle name="パーセント 2 2 3 4 5 2" xfId="9301" xr:uid="{00000000-0005-0000-0000-0000A9010000}"/>
    <cellStyle name="パーセント 2 2 3 4 6" xfId="4853" xr:uid="{00000000-0005-0000-0000-0000AA010000}"/>
    <cellStyle name="パーセント 2 2 3 4 6 2" xfId="10213" xr:uid="{00000000-0005-0000-0000-0000AB010000}"/>
    <cellStyle name="パーセント 2 2 3 4 7" xfId="5765" xr:uid="{00000000-0005-0000-0000-0000AC010000}"/>
    <cellStyle name="パーセント 2 2 3 4 7 2" xfId="11125" xr:uid="{00000000-0005-0000-0000-0000AD010000}"/>
    <cellStyle name="パーセント 2 2 3 4 8" xfId="2116" xr:uid="{00000000-0005-0000-0000-0000AE010000}"/>
    <cellStyle name="パーセント 2 2 3 4 9" xfId="7477" xr:uid="{00000000-0005-0000-0000-0000AF010000}"/>
    <cellStyle name="パーセント 2 2 3 5" xfId="177" xr:uid="{00000000-0005-0000-0000-0000B0010000}"/>
    <cellStyle name="パーセント 2 2 3 5 2" xfId="634" xr:uid="{00000000-0005-0000-0000-0000B1010000}"/>
    <cellStyle name="パーセント 2 2 3 5 2 2" xfId="1546" xr:uid="{00000000-0005-0000-0000-0000B2010000}"/>
    <cellStyle name="パーセント 2 2 3 5 2 2 2" xfId="6905" xr:uid="{00000000-0005-0000-0000-0000B3010000}"/>
    <cellStyle name="パーセント 2 2 3 5 2 2 2 2" xfId="12265" xr:uid="{00000000-0005-0000-0000-0000B4010000}"/>
    <cellStyle name="パーセント 2 2 3 5 2 2 3" xfId="4169" xr:uid="{00000000-0005-0000-0000-0000B5010000}"/>
    <cellStyle name="パーセント 2 2 3 5 2 2 4" xfId="9529" xr:uid="{00000000-0005-0000-0000-0000B6010000}"/>
    <cellStyle name="パーセント 2 2 3 5 2 3" xfId="5081" xr:uid="{00000000-0005-0000-0000-0000B7010000}"/>
    <cellStyle name="パーセント 2 2 3 5 2 3 2" xfId="10441" xr:uid="{00000000-0005-0000-0000-0000B8010000}"/>
    <cellStyle name="パーセント 2 2 3 5 2 4" xfId="5993" xr:uid="{00000000-0005-0000-0000-0000B9010000}"/>
    <cellStyle name="パーセント 2 2 3 5 2 4 2" xfId="11353" xr:uid="{00000000-0005-0000-0000-0000BA010000}"/>
    <cellStyle name="パーセント 2 2 3 5 2 5" xfId="2800" xr:uid="{00000000-0005-0000-0000-0000BB010000}"/>
    <cellStyle name="パーセント 2 2 3 5 2 6" xfId="8161" xr:uid="{00000000-0005-0000-0000-0000BC010000}"/>
    <cellStyle name="パーセント 2 2 3 5 3" xfId="1090" xr:uid="{00000000-0005-0000-0000-0000BD010000}"/>
    <cellStyle name="パーセント 2 2 3 5 3 2" xfId="6449" xr:uid="{00000000-0005-0000-0000-0000BE010000}"/>
    <cellStyle name="パーセント 2 2 3 5 3 2 2" xfId="11809" xr:uid="{00000000-0005-0000-0000-0000BF010000}"/>
    <cellStyle name="パーセント 2 2 3 5 3 3" xfId="3256" xr:uid="{00000000-0005-0000-0000-0000C0010000}"/>
    <cellStyle name="パーセント 2 2 3 5 3 4" xfId="8617" xr:uid="{00000000-0005-0000-0000-0000C1010000}"/>
    <cellStyle name="パーセント 2 2 3 5 4" xfId="3713" xr:uid="{00000000-0005-0000-0000-0000C2010000}"/>
    <cellStyle name="パーセント 2 2 3 5 4 2" xfId="9073" xr:uid="{00000000-0005-0000-0000-0000C3010000}"/>
    <cellStyle name="パーセント 2 2 3 5 5" xfId="4625" xr:uid="{00000000-0005-0000-0000-0000C4010000}"/>
    <cellStyle name="パーセント 2 2 3 5 5 2" xfId="9985" xr:uid="{00000000-0005-0000-0000-0000C5010000}"/>
    <cellStyle name="パーセント 2 2 3 5 6" xfId="5537" xr:uid="{00000000-0005-0000-0000-0000C6010000}"/>
    <cellStyle name="パーセント 2 2 3 5 6 2" xfId="10897" xr:uid="{00000000-0005-0000-0000-0000C7010000}"/>
    <cellStyle name="パーセント 2 2 3 5 7" xfId="2344" xr:uid="{00000000-0005-0000-0000-0000C8010000}"/>
    <cellStyle name="パーセント 2 2 3 5 8" xfId="7705" xr:uid="{00000000-0005-0000-0000-0000C9010000}"/>
    <cellStyle name="パーセント 2 2 3 6" xfId="520" xr:uid="{00000000-0005-0000-0000-0000CA010000}"/>
    <cellStyle name="パーセント 2 2 3 6 2" xfId="1432" xr:uid="{00000000-0005-0000-0000-0000CB010000}"/>
    <cellStyle name="パーセント 2 2 3 6 2 2" xfId="6791" xr:uid="{00000000-0005-0000-0000-0000CC010000}"/>
    <cellStyle name="パーセント 2 2 3 6 2 2 2" xfId="12151" xr:uid="{00000000-0005-0000-0000-0000CD010000}"/>
    <cellStyle name="パーセント 2 2 3 6 2 3" xfId="4055" xr:uid="{00000000-0005-0000-0000-0000CE010000}"/>
    <cellStyle name="パーセント 2 2 3 6 2 4" xfId="9415" xr:uid="{00000000-0005-0000-0000-0000CF010000}"/>
    <cellStyle name="パーセント 2 2 3 6 3" xfId="4967" xr:uid="{00000000-0005-0000-0000-0000D0010000}"/>
    <cellStyle name="パーセント 2 2 3 6 3 2" xfId="10327" xr:uid="{00000000-0005-0000-0000-0000D1010000}"/>
    <cellStyle name="パーセント 2 2 3 6 4" xfId="5879" xr:uid="{00000000-0005-0000-0000-0000D2010000}"/>
    <cellStyle name="パーセント 2 2 3 6 4 2" xfId="11239" xr:uid="{00000000-0005-0000-0000-0000D3010000}"/>
    <cellStyle name="パーセント 2 2 3 6 5" xfId="2230" xr:uid="{00000000-0005-0000-0000-0000D4010000}"/>
    <cellStyle name="パーセント 2 2 3 6 6" xfId="7591" xr:uid="{00000000-0005-0000-0000-0000D5010000}"/>
    <cellStyle name="パーセント 2 2 3 7" xfId="976" xr:uid="{00000000-0005-0000-0000-0000D6010000}"/>
    <cellStyle name="パーセント 2 2 3 7 2" xfId="6335" xr:uid="{00000000-0005-0000-0000-0000D7010000}"/>
    <cellStyle name="パーセント 2 2 3 7 2 2" xfId="11695" xr:uid="{00000000-0005-0000-0000-0000D8010000}"/>
    <cellStyle name="パーセント 2 2 3 7 3" xfId="2686" xr:uid="{00000000-0005-0000-0000-0000D9010000}"/>
    <cellStyle name="パーセント 2 2 3 7 4" xfId="8047" xr:uid="{00000000-0005-0000-0000-0000DA010000}"/>
    <cellStyle name="パーセント 2 2 3 8" xfId="3142" xr:uid="{00000000-0005-0000-0000-0000DB010000}"/>
    <cellStyle name="パーセント 2 2 3 8 2" xfId="8503" xr:uid="{00000000-0005-0000-0000-0000DC010000}"/>
    <cellStyle name="パーセント 2 2 3 9" xfId="3599" xr:uid="{00000000-0005-0000-0000-0000DD010000}"/>
    <cellStyle name="パーセント 2 2 3 9 2" xfId="8959" xr:uid="{00000000-0005-0000-0000-0000DE010000}"/>
    <cellStyle name="パーセント 2 2 4" xfId="106" xr:uid="{00000000-0005-0000-0000-0000DF010000}"/>
    <cellStyle name="パーセント 2 2 4 10" xfId="5466" xr:uid="{00000000-0005-0000-0000-0000E0010000}"/>
    <cellStyle name="パーセント 2 2 4 10 2" xfId="10826" xr:uid="{00000000-0005-0000-0000-0000E1010000}"/>
    <cellStyle name="パーセント 2 2 4 11" xfId="1931" xr:uid="{00000000-0005-0000-0000-0000E2010000}"/>
    <cellStyle name="パーセント 2 2 4 12" xfId="7292" xr:uid="{00000000-0005-0000-0000-0000E3010000}"/>
    <cellStyle name="パーセント 2 2 4 2" xfId="335" xr:uid="{00000000-0005-0000-0000-0000E4010000}"/>
    <cellStyle name="パーセント 2 2 4 2 2" xfId="791" xr:uid="{00000000-0005-0000-0000-0000E5010000}"/>
    <cellStyle name="パーセント 2 2 4 2 2 2" xfId="1703" xr:uid="{00000000-0005-0000-0000-0000E6010000}"/>
    <cellStyle name="パーセント 2 2 4 2 2 2 2" xfId="7062" xr:uid="{00000000-0005-0000-0000-0000E7010000}"/>
    <cellStyle name="パーセント 2 2 4 2 2 2 2 2" xfId="12422" xr:uid="{00000000-0005-0000-0000-0000E8010000}"/>
    <cellStyle name="パーセント 2 2 4 2 2 2 3" xfId="4326" xr:uid="{00000000-0005-0000-0000-0000E9010000}"/>
    <cellStyle name="パーセント 2 2 4 2 2 2 4" xfId="9686" xr:uid="{00000000-0005-0000-0000-0000EA010000}"/>
    <cellStyle name="パーセント 2 2 4 2 2 3" xfId="5238" xr:uid="{00000000-0005-0000-0000-0000EB010000}"/>
    <cellStyle name="パーセント 2 2 4 2 2 3 2" xfId="10598" xr:uid="{00000000-0005-0000-0000-0000EC010000}"/>
    <cellStyle name="パーセント 2 2 4 2 2 4" xfId="6150" xr:uid="{00000000-0005-0000-0000-0000ED010000}"/>
    <cellStyle name="パーセント 2 2 4 2 2 4 2" xfId="11510" xr:uid="{00000000-0005-0000-0000-0000EE010000}"/>
    <cellStyle name="パーセント 2 2 4 2 2 5" xfId="2501" xr:uid="{00000000-0005-0000-0000-0000EF010000}"/>
    <cellStyle name="パーセント 2 2 4 2 2 6" xfId="7862" xr:uid="{00000000-0005-0000-0000-0000F0010000}"/>
    <cellStyle name="パーセント 2 2 4 2 3" xfId="1247" xr:uid="{00000000-0005-0000-0000-0000F1010000}"/>
    <cellStyle name="パーセント 2 2 4 2 3 2" xfId="6606" xr:uid="{00000000-0005-0000-0000-0000F2010000}"/>
    <cellStyle name="パーセント 2 2 4 2 3 2 2" xfId="11966" xr:uid="{00000000-0005-0000-0000-0000F3010000}"/>
    <cellStyle name="パーセント 2 2 4 2 3 3" xfId="2957" xr:uid="{00000000-0005-0000-0000-0000F4010000}"/>
    <cellStyle name="パーセント 2 2 4 2 3 4" xfId="8318" xr:uid="{00000000-0005-0000-0000-0000F5010000}"/>
    <cellStyle name="パーセント 2 2 4 2 4" xfId="3413" xr:uid="{00000000-0005-0000-0000-0000F6010000}"/>
    <cellStyle name="パーセント 2 2 4 2 4 2" xfId="8774" xr:uid="{00000000-0005-0000-0000-0000F7010000}"/>
    <cellStyle name="パーセント 2 2 4 2 5" xfId="3870" xr:uid="{00000000-0005-0000-0000-0000F8010000}"/>
    <cellStyle name="パーセント 2 2 4 2 5 2" xfId="9230" xr:uid="{00000000-0005-0000-0000-0000F9010000}"/>
    <cellStyle name="パーセント 2 2 4 2 6" xfId="4782" xr:uid="{00000000-0005-0000-0000-0000FA010000}"/>
    <cellStyle name="パーセント 2 2 4 2 6 2" xfId="10142" xr:uid="{00000000-0005-0000-0000-0000FB010000}"/>
    <cellStyle name="パーセント 2 2 4 2 7" xfId="5694" xr:uid="{00000000-0005-0000-0000-0000FC010000}"/>
    <cellStyle name="パーセント 2 2 4 2 7 2" xfId="11054" xr:uid="{00000000-0005-0000-0000-0000FD010000}"/>
    <cellStyle name="パーセント 2 2 4 2 8" xfId="2045" xr:uid="{00000000-0005-0000-0000-0000FE010000}"/>
    <cellStyle name="パーセント 2 2 4 2 9" xfId="7406" xr:uid="{00000000-0005-0000-0000-0000FF010000}"/>
    <cellStyle name="パーセント 2 2 4 3" xfId="449" xr:uid="{00000000-0005-0000-0000-000000020000}"/>
    <cellStyle name="パーセント 2 2 4 3 2" xfId="905" xr:uid="{00000000-0005-0000-0000-000001020000}"/>
    <cellStyle name="パーセント 2 2 4 3 2 2" xfId="1817" xr:uid="{00000000-0005-0000-0000-000002020000}"/>
    <cellStyle name="パーセント 2 2 4 3 2 2 2" xfId="7176" xr:uid="{00000000-0005-0000-0000-000003020000}"/>
    <cellStyle name="パーセント 2 2 4 3 2 2 2 2" xfId="12536" xr:uid="{00000000-0005-0000-0000-000004020000}"/>
    <cellStyle name="パーセント 2 2 4 3 2 2 3" xfId="4440" xr:uid="{00000000-0005-0000-0000-000005020000}"/>
    <cellStyle name="パーセント 2 2 4 3 2 2 4" xfId="9800" xr:uid="{00000000-0005-0000-0000-000006020000}"/>
    <cellStyle name="パーセント 2 2 4 3 2 3" xfId="5352" xr:uid="{00000000-0005-0000-0000-000007020000}"/>
    <cellStyle name="パーセント 2 2 4 3 2 3 2" xfId="10712" xr:uid="{00000000-0005-0000-0000-000008020000}"/>
    <cellStyle name="パーセント 2 2 4 3 2 4" xfId="6264" xr:uid="{00000000-0005-0000-0000-000009020000}"/>
    <cellStyle name="パーセント 2 2 4 3 2 4 2" xfId="11624" xr:uid="{00000000-0005-0000-0000-00000A020000}"/>
    <cellStyle name="パーセント 2 2 4 3 2 5" xfId="2615" xr:uid="{00000000-0005-0000-0000-00000B020000}"/>
    <cellStyle name="パーセント 2 2 4 3 2 6" xfId="7976" xr:uid="{00000000-0005-0000-0000-00000C020000}"/>
    <cellStyle name="パーセント 2 2 4 3 3" xfId="1361" xr:uid="{00000000-0005-0000-0000-00000D020000}"/>
    <cellStyle name="パーセント 2 2 4 3 3 2" xfId="6720" xr:uid="{00000000-0005-0000-0000-00000E020000}"/>
    <cellStyle name="パーセント 2 2 4 3 3 2 2" xfId="12080" xr:uid="{00000000-0005-0000-0000-00000F020000}"/>
    <cellStyle name="パーセント 2 2 4 3 3 3" xfId="3071" xr:uid="{00000000-0005-0000-0000-000010020000}"/>
    <cellStyle name="パーセント 2 2 4 3 3 4" xfId="8432" xr:uid="{00000000-0005-0000-0000-000011020000}"/>
    <cellStyle name="パーセント 2 2 4 3 4" xfId="3527" xr:uid="{00000000-0005-0000-0000-000012020000}"/>
    <cellStyle name="パーセント 2 2 4 3 4 2" xfId="8888" xr:uid="{00000000-0005-0000-0000-000013020000}"/>
    <cellStyle name="パーセント 2 2 4 3 5" xfId="3984" xr:uid="{00000000-0005-0000-0000-000014020000}"/>
    <cellStyle name="パーセント 2 2 4 3 5 2" xfId="9344" xr:uid="{00000000-0005-0000-0000-000015020000}"/>
    <cellStyle name="パーセント 2 2 4 3 6" xfId="4896" xr:uid="{00000000-0005-0000-0000-000016020000}"/>
    <cellStyle name="パーセント 2 2 4 3 6 2" xfId="10256" xr:uid="{00000000-0005-0000-0000-000017020000}"/>
    <cellStyle name="パーセント 2 2 4 3 7" xfId="5808" xr:uid="{00000000-0005-0000-0000-000018020000}"/>
    <cellStyle name="パーセント 2 2 4 3 7 2" xfId="11168" xr:uid="{00000000-0005-0000-0000-000019020000}"/>
    <cellStyle name="パーセント 2 2 4 3 8" xfId="2159" xr:uid="{00000000-0005-0000-0000-00001A020000}"/>
    <cellStyle name="パーセント 2 2 4 3 9" xfId="7520" xr:uid="{00000000-0005-0000-0000-00001B020000}"/>
    <cellStyle name="パーセント 2 2 4 4" xfId="220" xr:uid="{00000000-0005-0000-0000-00001C020000}"/>
    <cellStyle name="パーセント 2 2 4 4 2" xfId="677" xr:uid="{00000000-0005-0000-0000-00001D020000}"/>
    <cellStyle name="パーセント 2 2 4 4 2 2" xfId="1589" xr:uid="{00000000-0005-0000-0000-00001E020000}"/>
    <cellStyle name="パーセント 2 2 4 4 2 2 2" xfId="6948" xr:uid="{00000000-0005-0000-0000-00001F020000}"/>
    <cellStyle name="パーセント 2 2 4 4 2 2 2 2" xfId="12308" xr:uid="{00000000-0005-0000-0000-000020020000}"/>
    <cellStyle name="パーセント 2 2 4 4 2 2 3" xfId="4212" xr:uid="{00000000-0005-0000-0000-000021020000}"/>
    <cellStyle name="パーセント 2 2 4 4 2 2 4" xfId="9572" xr:uid="{00000000-0005-0000-0000-000022020000}"/>
    <cellStyle name="パーセント 2 2 4 4 2 3" xfId="5124" xr:uid="{00000000-0005-0000-0000-000023020000}"/>
    <cellStyle name="パーセント 2 2 4 4 2 3 2" xfId="10484" xr:uid="{00000000-0005-0000-0000-000024020000}"/>
    <cellStyle name="パーセント 2 2 4 4 2 4" xfId="6036" xr:uid="{00000000-0005-0000-0000-000025020000}"/>
    <cellStyle name="パーセント 2 2 4 4 2 4 2" xfId="11396" xr:uid="{00000000-0005-0000-0000-000026020000}"/>
    <cellStyle name="パーセント 2 2 4 4 2 5" xfId="2843" xr:uid="{00000000-0005-0000-0000-000027020000}"/>
    <cellStyle name="パーセント 2 2 4 4 2 6" xfId="8204" xr:uid="{00000000-0005-0000-0000-000028020000}"/>
    <cellStyle name="パーセント 2 2 4 4 3" xfId="1133" xr:uid="{00000000-0005-0000-0000-000029020000}"/>
    <cellStyle name="パーセント 2 2 4 4 3 2" xfId="6492" xr:uid="{00000000-0005-0000-0000-00002A020000}"/>
    <cellStyle name="パーセント 2 2 4 4 3 2 2" xfId="11852" xr:uid="{00000000-0005-0000-0000-00002B020000}"/>
    <cellStyle name="パーセント 2 2 4 4 3 3" xfId="3299" xr:uid="{00000000-0005-0000-0000-00002C020000}"/>
    <cellStyle name="パーセント 2 2 4 4 3 4" xfId="8660" xr:uid="{00000000-0005-0000-0000-00002D020000}"/>
    <cellStyle name="パーセント 2 2 4 4 4" xfId="3756" xr:uid="{00000000-0005-0000-0000-00002E020000}"/>
    <cellStyle name="パーセント 2 2 4 4 4 2" xfId="9116" xr:uid="{00000000-0005-0000-0000-00002F020000}"/>
    <cellStyle name="パーセント 2 2 4 4 5" xfId="4668" xr:uid="{00000000-0005-0000-0000-000030020000}"/>
    <cellStyle name="パーセント 2 2 4 4 5 2" xfId="10028" xr:uid="{00000000-0005-0000-0000-000031020000}"/>
    <cellStyle name="パーセント 2 2 4 4 6" xfId="5580" xr:uid="{00000000-0005-0000-0000-000032020000}"/>
    <cellStyle name="パーセント 2 2 4 4 6 2" xfId="10940" xr:uid="{00000000-0005-0000-0000-000033020000}"/>
    <cellStyle name="パーセント 2 2 4 4 7" xfId="2387" xr:uid="{00000000-0005-0000-0000-000034020000}"/>
    <cellStyle name="パーセント 2 2 4 4 8" xfId="7748" xr:uid="{00000000-0005-0000-0000-000035020000}"/>
    <cellStyle name="パーセント 2 2 4 5" xfId="563" xr:uid="{00000000-0005-0000-0000-000036020000}"/>
    <cellStyle name="パーセント 2 2 4 5 2" xfId="1475" xr:uid="{00000000-0005-0000-0000-000037020000}"/>
    <cellStyle name="パーセント 2 2 4 5 2 2" xfId="6834" xr:uid="{00000000-0005-0000-0000-000038020000}"/>
    <cellStyle name="パーセント 2 2 4 5 2 2 2" xfId="12194" xr:uid="{00000000-0005-0000-0000-000039020000}"/>
    <cellStyle name="パーセント 2 2 4 5 2 3" xfId="4098" xr:uid="{00000000-0005-0000-0000-00003A020000}"/>
    <cellStyle name="パーセント 2 2 4 5 2 4" xfId="9458" xr:uid="{00000000-0005-0000-0000-00003B020000}"/>
    <cellStyle name="パーセント 2 2 4 5 3" xfId="5010" xr:uid="{00000000-0005-0000-0000-00003C020000}"/>
    <cellStyle name="パーセント 2 2 4 5 3 2" xfId="10370" xr:uid="{00000000-0005-0000-0000-00003D020000}"/>
    <cellStyle name="パーセント 2 2 4 5 4" xfId="5922" xr:uid="{00000000-0005-0000-0000-00003E020000}"/>
    <cellStyle name="パーセント 2 2 4 5 4 2" xfId="11282" xr:uid="{00000000-0005-0000-0000-00003F020000}"/>
    <cellStyle name="パーセント 2 2 4 5 5" xfId="2273" xr:uid="{00000000-0005-0000-0000-000040020000}"/>
    <cellStyle name="パーセント 2 2 4 5 6" xfId="7634" xr:uid="{00000000-0005-0000-0000-000041020000}"/>
    <cellStyle name="パーセント 2 2 4 6" xfId="1019" xr:uid="{00000000-0005-0000-0000-000042020000}"/>
    <cellStyle name="パーセント 2 2 4 6 2" xfId="6378" xr:uid="{00000000-0005-0000-0000-000043020000}"/>
    <cellStyle name="パーセント 2 2 4 6 2 2" xfId="11738" xr:uid="{00000000-0005-0000-0000-000044020000}"/>
    <cellStyle name="パーセント 2 2 4 6 3" xfId="2729" xr:uid="{00000000-0005-0000-0000-000045020000}"/>
    <cellStyle name="パーセント 2 2 4 6 4" xfId="8090" xr:uid="{00000000-0005-0000-0000-000046020000}"/>
    <cellStyle name="パーセント 2 2 4 7" xfId="3185" xr:uid="{00000000-0005-0000-0000-000047020000}"/>
    <cellStyle name="パーセント 2 2 4 7 2" xfId="8546" xr:uid="{00000000-0005-0000-0000-000048020000}"/>
    <cellStyle name="パーセント 2 2 4 8" xfId="3642" xr:uid="{00000000-0005-0000-0000-000049020000}"/>
    <cellStyle name="パーセント 2 2 4 8 2" xfId="9002" xr:uid="{00000000-0005-0000-0000-00004A020000}"/>
    <cellStyle name="パーセント 2 2 4 9" xfId="4554" xr:uid="{00000000-0005-0000-0000-00004B020000}"/>
    <cellStyle name="パーセント 2 2 4 9 2" xfId="9914" xr:uid="{00000000-0005-0000-0000-00004C020000}"/>
    <cellStyle name="パーセント 2 2 5" xfId="278" xr:uid="{00000000-0005-0000-0000-00004D020000}"/>
    <cellStyle name="パーセント 2 2 5 2" xfId="734" xr:uid="{00000000-0005-0000-0000-00004E020000}"/>
    <cellStyle name="パーセント 2 2 5 2 2" xfId="1646" xr:uid="{00000000-0005-0000-0000-00004F020000}"/>
    <cellStyle name="パーセント 2 2 5 2 2 2" xfId="7005" xr:uid="{00000000-0005-0000-0000-000050020000}"/>
    <cellStyle name="パーセント 2 2 5 2 2 2 2" xfId="12365" xr:uid="{00000000-0005-0000-0000-000051020000}"/>
    <cellStyle name="パーセント 2 2 5 2 2 3" xfId="4269" xr:uid="{00000000-0005-0000-0000-000052020000}"/>
    <cellStyle name="パーセント 2 2 5 2 2 4" xfId="9629" xr:uid="{00000000-0005-0000-0000-000053020000}"/>
    <cellStyle name="パーセント 2 2 5 2 3" xfId="5181" xr:uid="{00000000-0005-0000-0000-000054020000}"/>
    <cellStyle name="パーセント 2 2 5 2 3 2" xfId="10541" xr:uid="{00000000-0005-0000-0000-000055020000}"/>
    <cellStyle name="パーセント 2 2 5 2 4" xfId="6093" xr:uid="{00000000-0005-0000-0000-000056020000}"/>
    <cellStyle name="パーセント 2 2 5 2 4 2" xfId="11453" xr:uid="{00000000-0005-0000-0000-000057020000}"/>
    <cellStyle name="パーセント 2 2 5 2 5" xfId="2444" xr:uid="{00000000-0005-0000-0000-000058020000}"/>
    <cellStyle name="パーセント 2 2 5 2 6" xfId="7805" xr:uid="{00000000-0005-0000-0000-000059020000}"/>
    <cellStyle name="パーセント 2 2 5 3" xfId="1190" xr:uid="{00000000-0005-0000-0000-00005A020000}"/>
    <cellStyle name="パーセント 2 2 5 3 2" xfId="6549" xr:uid="{00000000-0005-0000-0000-00005B020000}"/>
    <cellStyle name="パーセント 2 2 5 3 2 2" xfId="11909" xr:uid="{00000000-0005-0000-0000-00005C020000}"/>
    <cellStyle name="パーセント 2 2 5 3 3" xfId="2900" xr:uid="{00000000-0005-0000-0000-00005D020000}"/>
    <cellStyle name="パーセント 2 2 5 3 4" xfId="8261" xr:uid="{00000000-0005-0000-0000-00005E020000}"/>
    <cellStyle name="パーセント 2 2 5 4" xfId="3356" xr:uid="{00000000-0005-0000-0000-00005F020000}"/>
    <cellStyle name="パーセント 2 2 5 4 2" xfId="8717" xr:uid="{00000000-0005-0000-0000-000060020000}"/>
    <cellStyle name="パーセント 2 2 5 5" xfId="3813" xr:uid="{00000000-0005-0000-0000-000061020000}"/>
    <cellStyle name="パーセント 2 2 5 5 2" xfId="9173" xr:uid="{00000000-0005-0000-0000-000062020000}"/>
    <cellStyle name="パーセント 2 2 5 6" xfId="4725" xr:uid="{00000000-0005-0000-0000-000063020000}"/>
    <cellStyle name="パーセント 2 2 5 6 2" xfId="10085" xr:uid="{00000000-0005-0000-0000-000064020000}"/>
    <cellStyle name="パーセント 2 2 5 7" xfId="5637" xr:uid="{00000000-0005-0000-0000-000065020000}"/>
    <cellStyle name="パーセント 2 2 5 7 2" xfId="10997" xr:uid="{00000000-0005-0000-0000-000066020000}"/>
    <cellStyle name="パーセント 2 2 5 8" xfId="1988" xr:uid="{00000000-0005-0000-0000-000067020000}"/>
    <cellStyle name="パーセント 2 2 5 9" xfId="7349" xr:uid="{00000000-0005-0000-0000-000068020000}"/>
    <cellStyle name="パーセント 2 2 6" xfId="392" xr:uid="{00000000-0005-0000-0000-000069020000}"/>
    <cellStyle name="パーセント 2 2 6 2" xfId="848" xr:uid="{00000000-0005-0000-0000-00006A020000}"/>
    <cellStyle name="パーセント 2 2 6 2 2" xfId="1760" xr:uid="{00000000-0005-0000-0000-00006B020000}"/>
    <cellStyle name="パーセント 2 2 6 2 2 2" xfId="7119" xr:uid="{00000000-0005-0000-0000-00006C020000}"/>
    <cellStyle name="パーセント 2 2 6 2 2 2 2" xfId="12479" xr:uid="{00000000-0005-0000-0000-00006D020000}"/>
    <cellStyle name="パーセント 2 2 6 2 2 3" xfId="4383" xr:uid="{00000000-0005-0000-0000-00006E020000}"/>
    <cellStyle name="パーセント 2 2 6 2 2 4" xfId="9743" xr:uid="{00000000-0005-0000-0000-00006F020000}"/>
    <cellStyle name="パーセント 2 2 6 2 3" xfId="5295" xr:uid="{00000000-0005-0000-0000-000070020000}"/>
    <cellStyle name="パーセント 2 2 6 2 3 2" xfId="10655" xr:uid="{00000000-0005-0000-0000-000071020000}"/>
    <cellStyle name="パーセント 2 2 6 2 4" xfId="6207" xr:uid="{00000000-0005-0000-0000-000072020000}"/>
    <cellStyle name="パーセント 2 2 6 2 4 2" xfId="11567" xr:uid="{00000000-0005-0000-0000-000073020000}"/>
    <cellStyle name="パーセント 2 2 6 2 5" xfId="2558" xr:uid="{00000000-0005-0000-0000-000074020000}"/>
    <cellStyle name="パーセント 2 2 6 2 6" xfId="7919" xr:uid="{00000000-0005-0000-0000-000075020000}"/>
    <cellStyle name="パーセント 2 2 6 3" xfId="1304" xr:uid="{00000000-0005-0000-0000-000076020000}"/>
    <cellStyle name="パーセント 2 2 6 3 2" xfId="6663" xr:uid="{00000000-0005-0000-0000-000077020000}"/>
    <cellStyle name="パーセント 2 2 6 3 2 2" xfId="12023" xr:uid="{00000000-0005-0000-0000-000078020000}"/>
    <cellStyle name="パーセント 2 2 6 3 3" xfId="3014" xr:uid="{00000000-0005-0000-0000-000079020000}"/>
    <cellStyle name="パーセント 2 2 6 3 4" xfId="8375" xr:uid="{00000000-0005-0000-0000-00007A020000}"/>
    <cellStyle name="パーセント 2 2 6 4" xfId="3470" xr:uid="{00000000-0005-0000-0000-00007B020000}"/>
    <cellStyle name="パーセント 2 2 6 4 2" xfId="8831" xr:uid="{00000000-0005-0000-0000-00007C020000}"/>
    <cellStyle name="パーセント 2 2 6 5" xfId="3927" xr:uid="{00000000-0005-0000-0000-00007D020000}"/>
    <cellStyle name="パーセント 2 2 6 5 2" xfId="9287" xr:uid="{00000000-0005-0000-0000-00007E020000}"/>
    <cellStyle name="パーセント 2 2 6 6" xfId="4839" xr:uid="{00000000-0005-0000-0000-00007F020000}"/>
    <cellStyle name="パーセント 2 2 6 6 2" xfId="10199" xr:uid="{00000000-0005-0000-0000-000080020000}"/>
    <cellStyle name="パーセント 2 2 6 7" xfId="5751" xr:uid="{00000000-0005-0000-0000-000081020000}"/>
    <cellStyle name="パーセント 2 2 6 7 2" xfId="11111" xr:uid="{00000000-0005-0000-0000-000082020000}"/>
    <cellStyle name="パーセント 2 2 6 8" xfId="2102" xr:uid="{00000000-0005-0000-0000-000083020000}"/>
    <cellStyle name="パーセント 2 2 6 9" xfId="7463" xr:uid="{00000000-0005-0000-0000-000084020000}"/>
    <cellStyle name="パーセント 2 2 7" xfId="163" xr:uid="{00000000-0005-0000-0000-000085020000}"/>
    <cellStyle name="パーセント 2 2 7 2" xfId="620" xr:uid="{00000000-0005-0000-0000-000086020000}"/>
    <cellStyle name="パーセント 2 2 7 2 2" xfId="1532" xr:uid="{00000000-0005-0000-0000-000087020000}"/>
    <cellStyle name="パーセント 2 2 7 2 2 2" xfId="6891" xr:uid="{00000000-0005-0000-0000-000088020000}"/>
    <cellStyle name="パーセント 2 2 7 2 2 2 2" xfId="12251" xr:uid="{00000000-0005-0000-0000-000089020000}"/>
    <cellStyle name="パーセント 2 2 7 2 2 3" xfId="4155" xr:uid="{00000000-0005-0000-0000-00008A020000}"/>
    <cellStyle name="パーセント 2 2 7 2 2 4" xfId="9515" xr:uid="{00000000-0005-0000-0000-00008B020000}"/>
    <cellStyle name="パーセント 2 2 7 2 3" xfId="5067" xr:uid="{00000000-0005-0000-0000-00008C020000}"/>
    <cellStyle name="パーセント 2 2 7 2 3 2" xfId="10427" xr:uid="{00000000-0005-0000-0000-00008D020000}"/>
    <cellStyle name="パーセント 2 2 7 2 4" xfId="5979" xr:uid="{00000000-0005-0000-0000-00008E020000}"/>
    <cellStyle name="パーセント 2 2 7 2 4 2" xfId="11339" xr:uid="{00000000-0005-0000-0000-00008F020000}"/>
    <cellStyle name="パーセント 2 2 7 2 5" xfId="2786" xr:uid="{00000000-0005-0000-0000-000090020000}"/>
    <cellStyle name="パーセント 2 2 7 2 6" xfId="8147" xr:uid="{00000000-0005-0000-0000-000091020000}"/>
    <cellStyle name="パーセント 2 2 7 3" xfId="1076" xr:uid="{00000000-0005-0000-0000-000092020000}"/>
    <cellStyle name="パーセント 2 2 7 3 2" xfId="6435" xr:uid="{00000000-0005-0000-0000-000093020000}"/>
    <cellStyle name="パーセント 2 2 7 3 2 2" xfId="11795" xr:uid="{00000000-0005-0000-0000-000094020000}"/>
    <cellStyle name="パーセント 2 2 7 3 3" xfId="3242" xr:uid="{00000000-0005-0000-0000-000095020000}"/>
    <cellStyle name="パーセント 2 2 7 3 4" xfId="8603" xr:uid="{00000000-0005-0000-0000-000096020000}"/>
    <cellStyle name="パーセント 2 2 7 4" xfId="3699" xr:uid="{00000000-0005-0000-0000-000097020000}"/>
    <cellStyle name="パーセント 2 2 7 4 2" xfId="9059" xr:uid="{00000000-0005-0000-0000-000098020000}"/>
    <cellStyle name="パーセント 2 2 7 5" xfId="4611" xr:uid="{00000000-0005-0000-0000-000099020000}"/>
    <cellStyle name="パーセント 2 2 7 5 2" xfId="9971" xr:uid="{00000000-0005-0000-0000-00009A020000}"/>
    <cellStyle name="パーセント 2 2 7 6" xfId="5523" xr:uid="{00000000-0005-0000-0000-00009B020000}"/>
    <cellStyle name="パーセント 2 2 7 6 2" xfId="10883" xr:uid="{00000000-0005-0000-0000-00009C020000}"/>
    <cellStyle name="パーセント 2 2 7 7" xfId="2330" xr:uid="{00000000-0005-0000-0000-00009D020000}"/>
    <cellStyle name="パーセント 2 2 7 8" xfId="7691" xr:uid="{00000000-0005-0000-0000-00009E020000}"/>
    <cellStyle name="パーセント 2 2 8" xfId="506" xr:uid="{00000000-0005-0000-0000-00009F020000}"/>
    <cellStyle name="パーセント 2 2 8 2" xfId="1418" xr:uid="{00000000-0005-0000-0000-0000A0020000}"/>
    <cellStyle name="パーセント 2 2 8 2 2" xfId="6777" xr:uid="{00000000-0005-0000-0000-0000A1020000}"/>
    <cellStyle name="パーセント 2 2 8 2 2 2" xfId="12137" xr:uid="{00000000-0005-0000-0000-0000A2020000}"/>
    <cellStyle name="パーセント 2 2 8 2 3" xfId="4041" xr:uid="{00000000-0005-0000-0000-0000A3020000}"/>
    <cellStyle name="パーセント 2 2 8 2 4" xfId="9401" xr:uid="{00000000-0005-0000-0000-0000A4020000}"/>
    <cellStyle name="パーセント 2 2 8 3" xfId="4953" xr:uid="{00000000-0005-0000-0000-0000A5020000}"/>
    <cellStyle name="パーセント 2 2 8 3 2" xfId="10313" xr:uid="{00000000-0005-0000-0000-0000A6020000}"/>
    <cellStyle name="パーセント 2 2 8 4" xfId="5865" xr:uid="{00000000-0005-0000-0000-0000A7020000}"/>
    <cellStyle name="パーセント 2 2 8 4 2" xfId="11225" xr:uid="{00000000-0005-0000-0000-0000A8020000}"/>
    <cellStyle name="パーセント 2 2 8 5" xfId="2216" xr:uid="{00000000-0005-0000-0000-0000A9020000}"/>
    <cellStyle name="パーセント 2 2 8 6" xfId="7577" xr:uid="{00000000-0005-0000-0000-0000AA020000}"/>
    <cellStyle name="パーセント 2 2 9" xfId="962" xr:uid="{00000000-0005-0000-0000-0000AB020000}"/>
    <cellStyle name="パーセント 2 2 9 2" xfId="6321" xr:uid="{00000000-0005-0000-0000-0000AC020000}"/>
    <cellStyle name="パーセント 2 2 9 2 2" xfId="11681" xr:uid="{00000000-0005-0000-0000-0000AD020000}"/>
    <cellStyle name="パーセント 2 2 9 3" xfId="2672" xr:uid="{00000000-0005-0000-0000-0000AE020000}"/>
    <cellStyle name="パーセント 2 2 9 4" xfId="8033" xr:uid="{00000000-0005-0000-0000-0000AF020000}"/>
    <cellStyle name="パーセント 2 3" xfId="28" xr:uid="{00000000-0005-0000-0000-0000B0020000}"/>
    <cellStyle name="パーセント 2 3 10" xfId="3578" xr:uid="{00000000-0005-0000-0000-0000B1020000}"/>
    <cellStyle name="パーセント 2 3 10 2" xfId="8938" xr:uid="{00000000-0005-0000-0000-0000B2020000}"/>
    <cellStyle name="パーセント 2 3 11" xfId="4490" xr:uid="{00000000-0005-0000-0000-0000B3020000}"/>
    <cellStyle name="パーセント 2 3 11 2" xfId="9850" xr:uid="{00000000-0005-0000-0000-0000B4020000}"/>
    <cellStyle name="パーセント 2 3 12" xfId="5402" xr:uid="{00000000-0005-0000-0000-0000B5020000}"/>
    <cellStyle name="パーセント 2 3 12 2" xfId="10762" xr:uid="{00000000-0005-0000-0000-0000B6020000}"/>
    <cellStyle name="パーセント 2 3 13" xfId="1867" xr:uid="{00000000-0005-0000-0000-0000B7020000}"/>
    <cellStyle name="パーセント 2 3 14" xfId="7228" xr:uid="{00000000-0005-0000-0000-0000B8020000}"/>
    <cellStyle name="パーセント 2 3 2" xfId="74" xr:uid="{00000000-0005-0000-0000-0000B9020000}"/>
    <cellStyle name="パーセント 2 3 2 10" xfId="4526" xr:uid="{00000000-0005-0000-0000-0000BA020000}"/>
    <cellStyle name="パーセント 2 3 2 10 2" xfId="9886" xr:uid="{00000000-0005-0000-0000-0000BB020000}"/>
    <cellStyle name="パーセント 2 3 2 11" xfId="5438" xr:uid="{00000000-0005-0000-0000-0000BC020000}"/>
    <cellStyle name="パーセント 2 3 2 11 2" xfId="10798" xr:uid="{00000000-0005-0000-0000-0000BD020000}"/>
    <cellStyle name="パーセント 2 3 2 12" xfId="1903" xr:uid="{00000000-0005-0000-0000-0000BE020000}"/>
    <cellStyle name="パーセント 2 3 2 13" xfId="7264" xr:uid="{00000000-0005-0000-0000-0000BF020000}"/>
    <cellStyle name="パーセント 2 3 2 2" xfId="135" xr:uid="{00000000-0005-0000-0000-0000C0020000}"/>
    <cellStyle name="パーセント 2 3 2 2 10" xfId="5495" xr:uid="{00000000-0005-0000-0000-0000C1020000}"/>
    <cellStyle name="パーセント 2 3 2 2 10 2" xfId="10855" xr:uid="{00000000-0005-0000-0000-0000C2020000}"/>
    <cellStyle name="パーセント 2 3 2 2 11" xfId="1960" xr:uid="{00000000-0005-0000-0000-0000C3020000}"/>
    <cellStyle name="パーセント 2 3 2 2 12" xfId="7321" xr:uid="{00000000-0005-0000-0000-0000C4020000}"/>
    <cellStyle name="パーセント 2 3 2 2 2" xfId="364" xr:uid="{00000000-0005-0000-0000-0000C5020000}"/>
    <cellStyle name="パーセント 2 3 2 2 2 2" xfId="820" xr:uid="{00000000-0005-0000-0000-0000C6020000}"/>
    <cellStyle name="パーセント 2 3 2 2 2 2 2" xfId="1732" xr:uid="{00000000-0005-0000-0000-0000C7020000}"/>
    <cellStyle name="パーセント 2 3 2 2 2 2 2 2" xfId="7091" xr:uid="{00000000-0005-0000-0000-0000C8020000}"/>
    <cellStyle name="パーセント 2 3 2 2 2 2 2 2 2" xfId="12451" xr:uid="{00000000-0005-0000-0000-0000C9020000}"/>
    <cellStyle name="パーセント 2 3 2 2 2 2 2 3" xfId="4355" xr:uid="{00000000-0005-0000-0000-0000CA020000}"/>
    <cellStyle name="パーセント 2 3 2 2 2 2 2 4" xfId="9715" xr:uid="{00000000-0005-0000-0000-0000CB020000}"/>
    <cellStyle name="パーセント 2 3 2 2 2 2 3" xfId="5267" xr:uid="{00000000-0005-0000-0000-0000CC020000}"/>
    <cellStyle name="パーセント 2 3 2 2 2 2 3 2" xfId="10627" xr:uid="{00000000-0005-0000-0000-0000CD020000}"/>
    <cellStyle name="パーセント 2 3 2 2 2 2 4" xfId="6179" xr:uid="{00000000-0005-0000-0000-0000CE020000}"/>
    <cellStyle name="パーセント 2 3 2 2 2 2 4 2" xfId="11539" xr:uid="{00000000-0005-0000-0000-0000CF020000}"/>
    <cellStyle name="パーセント 2 3 2 2 2 2 5" xfId="2530" xr:uid="{00000000-0005-0000-0000-0000D0020000}"/>
    <cellStyle name="パーセント 2 3 2 2 2 2 6" xfId="7891" xr:uid="{00000000-0005-0000-0000-0000D1020000}"/>
    <cellStyle name="パーセント 2 3 2 2 2 3" xfId="1276" xr:uid="{00000000-0005-0000-0000-0000D2020000}"/>
    <cellStyle name="パーセント 2 3 2 2 2 3 2" xfId="6635" xr:uid="{00000000-0005-0000-0000-0000D3020000}"/>
    <cellStyle name="パーセント 2 3 2 2 2 3 2 2" xfId="11995" xr:uid="{00000000-0005-0000-0000-0000D4020000}"/>
    <cellStyle name="パーセント 2 3 2 2 2 3 3" xfId="2986" xr:uid="{00000000-0005-0000-0000-0000D5020000}"/>
    <cellStyle name="パーセント 2 3 2 2 2 3 4" xfId="8347" xr:uid="{00000000-0005-0000-0000-0000D6020000}"/>
    <cellStyle name="パーセント 2 3 2 2 2 4" xfId="3442" xr:uid="{00000000-0005-0000-0000-0000D7020000}"/>
    <cellStyle name="パーセント 2 3 2 2 2 4 2" xfId="8803" xr:uid="{00000000-0005-0000-0000-0000D8020000}"/>
    <cellStyle name="パーセント 2 3 2 2 2 5" xfId="3899" xr:uid="{00000000-0005-0000-0000-0000D9020000}"/>
    <cellStyle name="パーセント 2 3 2 2 2 5 2" xfId="9259" xr:uid="{00000000-0005-0000-0000-0000DA020000}"/>
    <cellStyle name="パーセント 2 3 2 2 2 6" xfId="4811" xr:uid="{00000000-0005-0000-0000-0000DB020000}"/>
    <cellStyle name="パーセント 2 3 2 2 2 6 2" xfId="10171" xr:uid="{00000000-0005-0000-0000-0000DC020000}"/>
    <cellStyle name="パーセント 2 3 2 2 2 7" xfId="5723" xr:uid="{00000000-0005-0000-0000-0000DD020000}"/>
    <cellStyle name="パーセント 2 3 2 2 2 7 2" xfId="11083" xr:uid="{00000000-0005-0000-0000-0000DE020000}"/>
    <cellStyle name="パーセント 2 3 2 2 2 8" xfId="2074" xr:uid="{00000000-0005-0000-0000-0000DF020000}"/>
    <cellStyle name="パーセント 2 3 2 2 2 9" xfId="7435" xr:uid="{00000000-0005-0000-0000-0000E0020000}"/>
    <cellStyle name="パーセント 2 3 2 2 3" xfId="478" xr:uid="{00000000-0005-0000-0000-0000E1020000}"/>
    <cellStyle name="パーセント 2 3 2 2 3 2" xfId="934" xr:uid="{00000000-0005-0000-0000-0000E2020000}"/>
    <cellStyle name="パーセント 2 3 2 2 3 2 2" xfId="1846" xr:uid="{00000000-0005-0000-0000-0000E3020000}"/>
    <cellStyle name="パーセント 2 3 2 2 3 2 2 2" xfId="7205" xr:uid="{00000000-0005-0000-0000-0000E4020000}"/>
    <cellStyle name="パーセント 2 3 2 2 3 2 2 2 2" xfId="12565" xr:uid="{00000000-0005-0000-0000-0000E5020000}"/>
    <cellStyle name="パーセント 2 3 2 2 3 2 2 3" xfId="4469" xr:uid="{00000000-0005-0000-0000-0000E6020000}"/>
    <cellStyle name="パーセント 2 3 2 2 3 2 2 4" xfId="9829" xr:uid="{00000000-0005-0000-0000-0000E7020000}"/>
    <cellStyle name="パーセント 2 3 2 2 3 2 3" xfId="5381" xr:uid="{00000000-0005-0000-0000-0000E8020000}"/>
    <cellStyle name="パーセント 2 3 2 2 3 2 3 2" xfId="10741" xr:uid="{00000000-0005-0000-0000-0000E9020000}"/>
    <cellStyle name="パーセント 2 3 2 2 3 2 4" xfId="6293" xr:uid="{00000000-0005-0000-0000-0000EA020000}"/>
    <cellStyle name="パーセント 2 3 2 2 3 2 4 2" xfId="11653" xr:uid="{00000000-0005-0000-0000-0000EB020000}"/>
    <cellStyle name="パーセント 2 3 2 2 3 2 5" xfId="2644" xr:uid="{00000000-0005-0000-0000-0000EC020000}"/>
    <cellStyle name="パーセント 2 3 2 2 3 2 6" xfId="8005" xr:uid="{00000000-0005-0000-0000-0000ED020000}"/>
    <cellStyle name="パーセント 2 3 2 2 3 3" xfId="1390" xr:uid="{00000000-0005-0000-0000-0000EE020000}"/>
    <cellStyle name="パーセント 2 3 2 2 3 3 2" xfId="6749" xr:uid="{00000000-0005-0000-0000-0000EF020000}"/>
    <cellStyle name="パーセント 2 3 2 2 3 3 2 2" xfId="12109" xr:uid="{00000000-0005-0000-0000-0000F0020000}"/>
    <cellStyle name="パーセント 2 3 2 2 3 3 3" xfId="3100" xr:uid="{00000000-0005-0000-0000-0000F1020000}"/>
    <cellStyle name="パーセント 2 3 2 2 3 3 4" xfId="8461" xr:uid="{00000000-0005-0000-0000-0000F2020000}"/>
    <cellStyle name="パーセント 2 3 2 2 3 4" xfId="3556" xr:uid="{00000000-0005-0000-0000-0000F3020000}"/>
    <cellStyle name="パーセント 2 3 2 2 3 4 2" xfId="8917" xr:uid="{00000000-0005-0000-0000-0000F4020000}"/>
    <cellStyle name="パーセント 2 3 2 2 3 5" xfId="4013" xr:uid="{00000000-0005-0000-0000-0000F5020000}"/>
    <cellStyle name="パーセント 2 3 2 2 3 5 2" xfId="9373" xr:uid="{00000000-0005-0000-0000-0000F6020000}"/>
    <cellStyle name="パーセント 2 3 2 2 3 6" xfId="4925" xr:uid="{00000000-0005-0000-0000-0000F7020000}"/>
    <cellStyle name="パーセント 2 3 2 2 3 6 2" xfId="10285" xr:uid="{00000000-0005-0000-0000-0000F8020000}"/>
    <cellStyle name="パーセント 2 3 2 2 3 7" xfId="5837" xr:uid="{00000000-0005-0000-0000-0000F9020000}"/>
    <cellStyle name="パーセント 2 3 2 2 3 7 2" xfId="11197" xr:uid="{00000000-0005-0000-0000-0000FA020000}"/>
    <cellStyle name="パーセント 2 3 2 2 3 8" xfId="2188" xr:uid="{00000000-0005-0000-0000-0000FB020000}"/>
    <cellStyle name="パーセント 2 3 2 2 3 9" xfId="7549" xr:uid="{00000000-0005-0000-0000-0000FC020000}"/>
    <cellStyle name="パーセント 2 3 2 2 4" xfId="249" xr:uid="{00000000-0005-0000-0000-0000FD020000}"/>
    <cellStyle name="パーセント 2 3 2 2 4 2" xfId="706" xr:uid="{00000000-0005-0000-0000-0000FE020000}"/>
    <cellStyle name="パーセント 2 3 2 2 4 2 2" xfId="1618" xr:uid="{00000000-0005-0000-0000-0000FF020000}"/>
    <cellStyle name="パーセント 2 3 2 2 4 2 2 2" xfId="6977" xr:uid="{00000000-0005-0000-0000-000000030000}"/>
    <cellStyle name="パーセント 2 3 2 2 4 2 2 2 2" xfId="12337" xr:uid="{00000000-0005-0000-0000-000001030000}"/>
    <cellStyle name="パーセント 2 3 2 2 4 2 2 3" xfId="4241" xr:uid="{00000000-0005-0000-0000-000002030000}"/>
    <cellStyle name="パーセント 2 3 2 2 4 2 2 4" xfId="9601" xr:uid="{00000000-0005-0000-0000-000003030000}"/>
    <cellStyle name="パーセント 2 3 2 2 4 2 3" xfId="5153" xr:uid="{00000000-0005-0000-0000-000004030000}"/>
    <cellStyle name="パーセント 2 3 2 2 4 2 3 2" xfId="10513" xr:uid="{00000000-0005-0000-0000-000005030000}"/>
    <cellStyle name="パーセント 2 3 2 2 4 2 4" xfId="6065" xr:uid="{00000000-0005-0000-0000-000006030000}"/>
    <cellStyle name="パーセント 2 3 2 2 4 2 4 2" xfId="11425" xr:uid="{00000000-0005-0000-0000-000007030000}"/>
    <cellStyle name="パーセント 2 3 2 2 4 2 5" xfId="2872" xr:uid="{00000000-0005-0000-0000-000008030000}"/>
    <cellStyle name="パーセント 2 3 2 2 4 2 6" xfId="8233" xr:uid="{00000000-0005-0000-0000-000009030000}"/>
    <cellStyle name="パーセント 2 3 2 2 4 3" xfId="1162" xr:uid="{00000000-0005-0000-0000-00000A030000}"/>
    <cellStyle name="パーセント 2 3 2 2 4 3 2" xfId="6521" xr:uid="{00000000-0005-0000-0000-00000B030000}"/>
    <cellStyle name="パーセント 2 3 2 2 4 3 2 2" xfId="11881" xr:uid="{00000000-0005-0000-0000-00000C030000}"/>
    <cellStyle name="パーセント 2 3 2 2 4 3 3" xfId="3328" xr:uid="{00000000-0005-0000-0000-00000D030000}"/>
    <cellStyle name="パーセント 2 3 2 2 4 3 4" xfId="8689" xr:uid="{00000000-0005-0000-0000-00000E030000}"/>
    <cellStyle name="パーセント 2 3 2 2 4 4" xfId="3785" xr:uid="{00000000-0005-0000-0000-00000F030000}"/>
    <cellStyle name="パーセント 2 3 2 2 4 4 2" xfId="9145" xr:uid="{00000000-0005-0000-0000-000010030000}"/>
    <cellStyle name="パーセント 2 3 2 2 4 5" xfId="4697" xr:uid="{00000000-0005-0000-0000-000011030000}"/>
    <cellStyle name="パーセント 2 3 2 2 4 5 2" xfId="10057" xr:uid="{00000000-0005-0000-0000-000012030000}"/>
    <cellStyle name="パーセント 2 3 2 2 4 6" xfId="5609" xr:uid="{00000000-0005-0000-0000-000013030000}"/>
    <cellStyle name="パーセント 2 3 2 2 4 6 2" xfId="10969" xr:uid="{00000000-0005-0000-0000-000014030000}"/>
    <cellStyle name="パーセント 2 3 2 2 4 7" xfId="2416" xr:uid="{00000000-0005-0000-0000-000015030000}"/>
    <cellStyle name="パーセント 2 3 2 2 4 8" xfId="7777" xr:uid="{00000000-0005-0000-0000-000016030000}"/>
    <cellStyle name="パーセント 2 3 2 2 5" xfId="592" xr:uid="{00000000-0005-0000-0000-000017030000}"/>
    <cellStyle name="パーセント 2 3 2 2 5 2" xfId="1504" xr:uid="{00000000-0005-0000-0000-000018030000}"/>
    <cellStyle name="パーセント 2 3 2 2 5 2 2" xfId="6863" xr:uid="{00000000-0005-0000-0000-000019030000}"/>
    <cellStyle name="パーセント 2 3 2 2 5 2 2 2" xfId="12223" xr:uid="{00000000-0005-0000-0000-00001A030000}"/>
    <cellStyle name="パーセント 2 3 2 2 5 2 3" xfId="4127" xr:uid="{00000000-0005-0000-0000-00001B030000}"/>
    <cellStyle name="パーセント 2 3 2 2 5 2 4" xfId="9487" xr:uid="{00000000-0005-0000-0000-00001C030000}"/>
    <cellStyle name="パーセント 2 3 2 2 5 3" xfId="5039" xr:uid="{00000000-0005-0000-0000-00001D030000}"/>
    <cellStyle name="パーセント 2 3 2 2 5 3 2" xfId="10399" xr:uid="{00000000-0005-0000-0000-00001E030000}"/>
    <cellStyle name="パーセント 2 3 2 2 5 4" xfId="5951" xr:uid="{00000000-0005-0000-0000-00001F030000}"/>
    <cellStyle name="パーセント 2 3 2 2 5 4 2" xfId="11311" xr:uid="{00000000-0005-0000-0000-000020030000}"/>
    <cellStyle name="パーセント 2 3 2 2 5 5" xfId="2302" xr:uid="{00000000-0005-0000-0000-000021030000}"/>
    <cellStyle name="パーセント 2 3 2 2 5 6" xfId="7663" xr:uid="{00000000-0005-0000-0000-000022030000}"/>
    <cellStyle name="パーセント 2 3 2 2 6" xfId="1048" xr:uid="{00000000-0005-0000-0000-000023030000}"/>
    <cellStyle name="パーセント 2 3 2 2 6 2" xfId="6407" xr:uid="{00000000-0005-0000-0000-000024030000}"/>
    <cellStyle name="パーセント 2 3 2 2 6 2 2" xfId="11767" xr:uid="{00000000-0005-0000-0000-000025030000}"/>
    <cellStyle name="パーセント 2 3 2 2 6 3" xfId="2758" xr:uid="{00000000-0005-0000-0000-000026030000}"/>
    <cellStyle name="パーセント 2 3 2 2 6 4" xfId="8119" xr:uid="{00000000-0005-0000-0000-000027030000}"/>
    <cellStyle name="パーセント 2 3 2 2 7" xfId="3214" xr:uid="{00000000-0005-0000-0000-000028030000}"/>
    <cellStyle name="パーセント 2 3 2 2 7 2" xfId="8575" xr:uid="{00000000-0005-0000-0000-000029030000}"/>
    <cellStyle name="パーセント 2 3 2 2 8" xfId="3671" xr:uid="{00000000-0005-0000-0000-00002A030000}"/>
    <cellStyle name="パーセント 2 3 2 2 8 2" xfId="9031" xr:uid="{00000000-0005-0000-0000-00002B030000}"/>
    <cellStyle name="パーセント 2 3 2 2 9" xfId="4583" xr:uid="{00000000-0005-0000-0000-00002C030000}"/>
    <cellStyle name="パーセント 2 3 2 2 9 2" xfId="9943" xr:uid="{00000000-0005-0000-0000-00002D030000}"/>
    <cellStyle name="パーセント 2 3 2 3" xfId="307" xr:uid="{00000000-0005-0000-0000-00002E030000}"/>
    <cellStyle name="パーセント 2 3 2 3 2" xfId="763" xr:uid="{00000000-0005-0000-0000-00002F030000}"/>
    <cellStyle name="パーセント 2 3 2 3 2 2" xfId="1675" xr:uid="{00000000-0005-0000-0000-000030030000}"/>
    <cellStyle name="パーセント 2 3 2 3 2 2 2" xfId="7034" xr:uid="{00000000-0005-0000-0000-000031030000}"/>
    <cellStyle name="パーセント 2 3 2 3 2 2 2 2" xfId="12394" xr:uid="{00000000-0005-0000-0000-000032030000}"/>
    <cellStyle name="パーセント 2 3 2 3 2 2 3" xfId="4298" xr:uid="{00000000-0005-0000-0000-000033030000}"/>
    <cellStyle name="パーセント 2 3 2 3 2 2 4" xfId="9658" xr:uid="{00000000-0005-0000-0000-000034030000}"/>
    <cellStyle name="パーセント 2 3 2 3 2 3" xfId="5210" xr:uid="{00000000-0005-0000-0000-000035030000}"/>
    <cellStyle name="パーセント 2 3 2 3 2 3 2" xfId="10570" xr:uid="{00000000-0005-0000-0000-000036030000}"/>
    <cellStyle name="パーセント 2 3 2 3 2 4" xfId="6122" xr:uid="{00000000-0005-0000-0000-000037030000}"/>
    <cellStyle name="パーセント 2 3 2 3 2 4 2" xfId="11482" xr:uid="{00000000-0005-0000-0000-000038030000}"/>
    <cellStyle name="パーセント 2 3 2 3 2 5" xfId="2473" xr:uid="{00000000-0005-0000-0000-000039030000}"/>
    <cellStyle name="パーセント 2 3 2 3 2 6" xfId="7834" xr:uid="{00000000-0005-0000-0000-00003A030000}"/>
    <cellStyle name="パーセント 2 3 2 3 3" xfId="1219" xr:uid="{00000000-0005-0000-0000-00003B030000}"/>
    <cellStyle name="パーセント 2 3 2 3 3 2" xfId="6578" xr:uid="{00000000-0005-0000-0000-00003C030000}"/>
    <cellStyle name="パーセント 2 3 2 3 3 2 2" xfId="11938" xr:uid="{00000000-0005-0000-0000-00003D030000}"/>
    <cellStyle name="パーセント 2 3 2 3 3 3" xfId="2929" xr:uid="{00000000-0005-0000-0000-00003E030000}"/>
    <cellStyle name="パーセント 2 3 2 3 3 4" xfId="8290" xr:uid="{00000000-0005-0000-0000-00003F030000}"/>
    <cellStyle name="パーセント 2 3 2 3 4" xfId="3385" xr:uid="{00000000-0005-0000-0000-000040030000}"/>
    <cellStyle name="パーセント 2 3 2 3 4 2" xfId="8746" xr:uid="{00000000-0005-0000-0000-000041030000}"/>
    <cellStyle name="パーセント 2 3 2 3 5" xfId="3842" xr:uid="{00000000-0005-0000-0000-000042030000}"/>
    <cellStyle name="パーセント 2 3 2 3 5 2" xfId="9202" xr:uid="{00000000-0005-0000-0000-000043030000}"/>
    <cellStyle name="パーセント 2 3 2 3 6" xfId="4754" xr:uid="{00000000-0005-0000-0000-000044030000}"/>
    <cellStyle name="パーセント 2 3 2 3 6 2" xfId="10114" xr:uid="{00000000-0005-0000-0000-000045030000}"/>
    <cellStyle name="パーセント 2 3 2 3 7" xfId="5666" xr:uid="{00000000-0005-0000-0000-000046030000}"/>
    <cellStyle name="パーセント 2 3 2 3 7 2" xfId="11026" xr:uid="{00000000-0005-0000-0000-000047030000}"/>
    <cellStyle name="パーセント 2 3 2 3 8" xfId="2017" xr:uid="{00000000-0005-0000-0000-000048030000}"/>
    <cellStyle name="パーセント 2 3 2 3 9" xfId="7378" xr:uid="{00000000-0005-0000-0000-000049030000}"/>
    <cellStyle name="パーセント 2 3 2 4" xfId="421" xr:uid="{00000000-0005-0000-0000-00004A030000}"/>
    <cellStyle name="パーセント 2 3 2 4 2" xfId="877" xr:uid="{00000000-0005-0000-0000-00004B030000}"/>
    <cellStyle name="パーセント 2 3 2 4 2 2" xfId="1789" xr:uid="{00000000-0005-0000-0000-00004C030000}"/>
    <cellStyle name="パーセント 2 3 2 4 2 2 2" xfId="7148" xr:uid="{00000000-0005-0000-0000-00004D030000}"/>
    <cellStyle name="パーセント 2 3 2 4 2 2 2 2" xfId="12508" xr:uid="{00000000-0005-0000-0000-00004E030000}"/>
    <cellStyle name="パーセント 2 3 2 4 2 2 3" xfId="4412" xr:uid="{00000000-0005-0000-0000-00004F030000}"/>
    <cellStyle name="パーセント 2 3 2 4 2 2 4" xfId="9772" xr:uid="{00000000-0005-0000-0000-000050030000}"/>
    <cellStyle name="パーセント 2 3 2 4 2 3" xfId="5324" xr:uid="{00000000-0005-0000-0000-000051030000}"/>
    <cellStyle name="パーセント 2 3 2 4 2 3 2" xfId="10684" xr:uid="{00000000-0005-0000-0000-000052030000}"/>
    <cellStyle name="パーセント 2 3 2 4 2 4" xfId="6236" xr:uid="{00000000-0005-0000-0000-000053030000}"/>
    <cellStyle name="パーセント 2 3 2 4 2 4 2" xfId="11596" xr:uid="{00000000-0005-0000-0000-000054030000}"/>
    <cellStyle name="パーセント 2 3 2 4 2 5" xfId="2587" xr:uid="{00000000-0005-0000-0000-000055030000}"/>
    <cellStyle name="パーセント 2 3 2 4 2 6" xfId="7948" xr:uid="{00000000-0005-0000-0000-000056030000}"/>
    <cellStyle name="パーセント 2 3 2 4 3" xfId="1333" xr:uid="{00000000-0005-0000-0000-000057030000}"/>
    <cellStyle name="パーセント 2 3 2 4 3 2" xfId="6692" xr:uid="{00000000-0005-0000-0000-000058030000}"/>
    <cellStyle name="パーセント 2 3 2 4 3 2 2" xfId="12052" xr:uid="{00000000-0005-0000-0000-000059030000}"/>
    <cellStyle name="パーセント 2 3 2 4 3 3" xfId="3043" xr:uid="{00000000-0005-0000-0000-00005A030000}"/>
    <cellStyle name="パーセント 2 3 2 4 3 4" xfId="8404" xr:uid="{00000000-0005-0000-0000-00005B030000}"/>
    <cellStyle name="パーセント 2 3 2 4 4" xfId="3499" xr:uid="{00000000-0005-0000-0000-00005C030000}"/>
    <cellStyle name="パーセント 2 3 2 4 4 2" xfId="8860" xr:uid="{00000000-0005-0000-0000-00005D030000}"/>
    <cellStyle name="パーセント 2 3 2 4 5" xfId="3956" xr:uid="{00000000-0005-0000-0000-00005E030000}"/>
    <cellStyle name="パーセント 2 3 2 4 5 2" xfId="9316" xr:uid="{00000000-0005-0000-0000-00005F030000}"/>
    <cellStyle name="パーセント 2 3 2 4 6" xfId="4868" xr:uid="{00000000-0005-0000-0000-000060030000}"/>
    <cellStyle name="パーセント 2 3 2 4 6 2" xfId="10228" xr:uid="{00000000-0005-0000-0000-000061030000}"/>
    <cellStyle name="パーセント 2 3 2 4 7" xfId="5780" xr:uid="{00000000-0005-0000-0000-000062030000}"/>
    <cellStyle name="パーセント 2 3 2 4 7 2" xfId="11140" xr:uid="{00000000-0005-0000-0000-000063030000}"/>
    <cellStyle name="パーセント 2 3 2 4 8" xfId="2131" xr:uid="{00000000-0005-0000-0000-000064030000}"/>
    <cellStyle name="パーセント 2 3 2 4 9" xfId="7492" xr:uid="{00000000-0005-0000-0000-000065030000}"/>
    <cellStyle name="パーセント 2 3 2 5" xfId="192" xr:uid="{00000000-0005-0000-0000-000066030000}"/>
    <cellStyle name="パーセント 2 3 2 5 2" xfId="649" xr:uid="{00000000-0005-0000-0000-000067030000}"/>
    <cellStyle name="パーセント 2 3 2 5 2 2" xfId="1561" xr:uid="{00000000-0005-0000-0000-000068030000}"/>
    <cellStyle name="パーセント 2 3 2 5 2 2 2" xfId="6920" xr:uid="{00000000-0005-0000-0000-000069030000}"/>
    <cellStyle name="パーセント 2 3 2 5 2 2 2 2" xfId="12280" xr:uid="{00000000-0005-0000-0000-00006A030000}"/>
    <cellStyle name="パーセント 2 3 2 5 2 2 3" xfId="4184" xr:uid="{00000000-0005-0000-0000-00006B030000}"/>
    <cellStyle name="パーセント 2 3 2 5 2 2 4" xfId="9544" xr:uid="{00000000-0005-0000-0000-00006C030000}"/>
    <cellStyle name="パーセント 2 3 2 5 2 3" xfId="5096" xr:uid="{00000000-0005-0000-0000-00006D030000}"/>
    <cellStyle name="パーセント 2 3 2 5 2 3 2" xfId="10456" xr:uid="{00000000-0005-0000-0000-00006E030000}"/>
    <cellStyle name="パーセント 2 3 2 5 2 4" xfId="6008" xr:uid="{00000000-0005-0000-0000-00006F030000}"/>
    <cellStyle name="パーセント 2 3 2 5 2 4 2" xfId="11368" xr:uid="{00000000-0005-0000-0000-000070030000}"/>
    <cellStyle name="パーセント 2 3 2 5 2 5" xfId="2815" xr:uid="{00000000-0005-0000-0000-000071030000}"/>
    <cellStyle name="パーセント 2 3 2 5 2 6" xfId="8176" xr:uid="{00000000-0005-0000-0000-000072030000}"/>
    <cellStyle name="パーセント 2 3 2 5 3" xfId="1105" xr:uid="{00000000-0005-0000-0000-000073030000}"/>
    <cellStyle name="パーセント 2 3 2 5 3 2" xfId="6464" xr:uid="{00000000-0005-0000-0000-000074030000}"/>
    <cellStyle name="パーセント 2 3 2 5 3 2 2" xfId="11824" xr:uid="{00000000-0005-0000-0000-000075030000}"/>
    <cellStyle name="パーセント 2 3 2 5 3 3" xfId="3271" xr:uid="{00000000-0005-0000-0000-000076030000}"/>
    <cellStyle name="パーセント 2 3 2 5 3 4" xfId="8632" xr:uid="{00000000-0005-0000-0000-000077030000}"/>
    <cellStyle name="パーセント 2 3 2 5 4" xfId="3728" xr:uid="{00000000-0005-0000-0000-000078030000}"/>
    <cellStyle name="パーセント 2 3 2 5 4 2" xfId="9088" xr:uid="{00000000-0005-0000-0000-000079030000}"/>
    <cellStyle name="パーセント 2 3 2 5 5" xfId="4640" xr:uid="{00000000-0005-0000-0000-00007A030000}"/>
    <cellStyle name="パーセント 2 3 2 5 5 2" xfId="10000" xr:uid="{00000000-0005-0000-0000-00007B030000}"/>
    <cellStyle name="パーセント 2 3 2 5 6" xfId="5552" xr:uid="{00000000-0005-0000-0000-00007C030000}"/>
    <cellStyle name="パーセント 2 3 2 5 6 2" xfId="10912" xr:uid="{00000000-0005-0000-0000-00007D030000}"/>
    <cellStyle name="パーセント 2 3 2 5 7" xfId="2359" xr:uid="{00000000-0005-0000-0000-00007E030000}"/>
    <cellStyle name="パーセント 2 3 2 5 8" xfId="7720" xr:uid="{00000000-0005-0000-0000-00007F030000}"/>
    <cellStyle name="パーセント 2 3 2 6" xfId="535" xr:uid="{00000000-0005-0000-0000-000080030000}"/>
    <cellStyle name="パーセント 2 3 2 6 2" xfId="1447" xr:uid="{00000000-0005-0000-0000-000081030000}"/>
    <cellStyle name="パーセント 2 3 2 6 2 2" xfId="6806" xr:uid="{00000000-0005-0000-0000-000082030000}"/>
    <cellStyle name="パーセント 2 3 2 6 2 2 2" xfId="12166" xr:uid="{00000000-0005-0000-0000-000083030000}"/>
    <cellStyle name="パーセント 2 3 2 6 2 3" xfId="4070" xr:uid="{00000000-0005-0000-0000-000084030000}"/>
    <cellStyle name="パーセント 2 3 2 6 2 4" xfId="9430" xr:uid="{00000000-0005-0000-0000-000085030000}"/>
    <cellStyle name="パーセント 2 3 2 6 3" xfId="4982" xr:uid="{00000000-0005-0000-0000-000086030000}"/>
    <cellStyle name="パーセント 2 3 2 6 3 2" xfId="10342" xr:uid="{00000000-0005-0000-0000-000087030000}"/>
    <cellStyle name="パーセント 2 3 2 6 4" xfId="5894" xr:uid="{00000000-0005-0000-0000-000088030000}"/>
    <cellStyle name="パーセント 2 3 2 6 4 2" xfId="11254" xr:uid="{00000000-0005-0000-0000-000089030000}"/>
    <cellStyle name="パーセント 2 3 2 6 5" xfId="2245" xr:uid="{00000000-0005-0000-0000-00008A030000}"/>
    <cellStyle name="パーセント 2 3 2 6 6" xfId="7606" xr:uid="{00000000-0005-0000-0000-00008B030000}"/>
    <cellStyle name="パーセント 2 3 2 7" xfId="991" xr:uid="{00000000-0005-0000-0000-00008C030000}"/>
    <cellStyle name="パーセント 2 3 2 7 2" xfId="6350" xr:uid="{00000000-0005-0000-0000-00008D030000}"/>
    <cellStyle name="パーセント 2 3 2 7 2 2" xfId="11710" xr:uid="{00000000-0005-0000-0000-00008E030000}"/>
    <cellStyle name="パーセント 2 3 2 7 3" xfId="2701" xr:uid="{00000000-0005-0000-0000-00008F030000}"/>
    <cellStyle name="パーセント 2 3 2 7 4" xfId="8062" xr:uid="{00000000-0005-0000-0000-000090030000}"/>
    <cellStyle name="パーセント 2 3 2 8" xfId="3157" xr:uid="{00000000-0005-0000-0000-000091030000}"/>
    <cellStyle name="パーセント 2 3 2 8 2" xfId="8518" xr:uid="{00000000-0005-0000-0000-000092030000}"/>
    <cellStyle name="パーセント 2 3 2 9" xfId="3614" xr:uid="{00000000-0005-0000-0000-000093030000}"/>
    <cellStyle name="パーセント 2 3 2 9 2" xfId="8974" xr:uid="{00000000-0005-0000-0000-000094030000}"/>
    <cellStyle name="パーセント 2 3 3" xfId="99" xr:uid="{00000000-0005-0000-0000-000095030000}"/>
    <cellStyle name="パーセント 2 3 3 10" xfId="5459" xr:uid="{00000000-0005-0000-0000-000096030000}"/>
    <cellStyle name="パーセント 2 3 3 10 2" xfId="10819" xr:uid="{00000000-0005-0000-0000-000097030000}"/>
    <cellStyle name="パーセント 2 3 3 11" xfId="1924" xr:uid="{00000000-0005-0000-0000-000098030000}"/>
    <cellStyle name="パーセント 2 3 3 12" xfId="7285" xr:uid="{00000000-0005-0000-0000-000099030000}"/>
    <cellStyle name="パーセント 2 3 3 2" xfId="328" xr:uid="{00000000-0005-0000-0000-00009A030000}"/>
    <cellStyle name="パーセント 2 3 3 2 2" xfId="784" xr:uid="{00000000-0005-0000-0000-00009B030000}"/>
    <cellStyle name="パーセント 2 3 3 2 2 2" xfId="1696" xr:uid="{00000000-0005-0000-0000-00009C030000}"/>
    <cellStyle name="パーセント 2 3 3 2 2 2 2" xfId="7055" xr:uid="{00000000-0005-0000-0000-00009D030000}"/>
    <cellStyle name="パーセント 2 3 3 2 2 2 2 2" xfId="12415" xr:uid="{00000000-0005-0000-0000-00009E030000}"/>
    <cellStyle name="パーセント 2 3 3 2 2 2 3" xfId="4319" xr:uid="{00000000-0005-0000-0000-00009F030000}"/>
    <cellStyle name="パーセント 2 3 3 2 2 2 4" xfId="9679" xr:uid="{00000000-0005-0000-0000-0000A0030000}"/>
    <cellStyle name="パーセント 2 3 3 2 2 3" xfId="5231" xr:uid="{00000000-0005-0000-0000-0000A1030000}"/>
    <cellStyle name="パーセント 2 3 3 2 2 3 2" xfId="10591" xr:uid="{00000000-0005-0000-0000-0000A2030000}"/>
    <cellStyle name="パーセント 2 3 3 2 2 4" xfId="6143" xr:uid="{00000000-0005-0000-0000-0000A3030000}"/>
    <cellStyle name="パーセント 2 3 3 2 2 4 2" xfId="11503" xr:uid="{00000000-0005-0000-0000-0000A4030000}"/>
    <cellStyle name="パーセント 2 3 3 2 2 5" xfId="2494" xr:uid="{00000000-0005-0000-0000-0000A5030000}"/>
    <cellStyle name="パーセント 2 3 3 2 2 6" xfId="7855" xr:uid="{00000000-0005-0000-0000-0000A6030000}"/>
    <cellStyle name="パーセント 2 3 3 2 3" xfId="1240" xr:uid="{00000000-0005-0000-0000-0000A7030000}"/>
    <cellStyle name="パーセント 2 3 3 2 3 2" xfId="6599" xr:uid="{00000000-0005-0000-0000-0000A8030000}"/>
    <cellStyle name="パーセント 2 3 3 2 3 2 2" xfId="11959" xr:uid="{00000000-0005-0000-0000-0000A9030000}"/>
    <cellStyle name="パーセント 2 3 3 2 3 3" xfId="2950" xr:uid="{00000000-0005-0000-0000-0000AA030000}"/>
    <cellStyle name="パーセント 2 3 3 2 3 4" xfId="8311" xr:uid="{00000000-0005-0000-0000-0000AB030000}"/>
    <cellStyle name="パーセント 2 3 3 2 4" xfId="3406" xr:uid="{00000000-0005-0000-0000-0000AC030000}"/>
    <cellStyle name="パーセント 2 3 3 2 4 2" xfId="8767" xr:uid="{00000000-0005-0000-0000-0000AD030000}"/>
    <cellStyle name="パーセント 2 3 3 2 5" xfId="3863" xr:uid="{00000000-0005-0000-0000-0000AE030000}"/>
    <cellStyle name="パーセント 2 3 3 2 5 2" xfId="9223" xr:uid="{00000000-0005-0000-0000-0000AF030000}"/>
    <cellStyle name="パーセント 2 3 3 2 6" xfId="4775" xr:uid="{00000000-0005-0000-0000-0000B0030000}"/>
    <cellStyle name="パーセント 2 3 3 2 6 2" xfId="10135" xr:uid="{00000000-0005-0000-0000-0000B1030000}"/>
    <cellStyle name="パーセント 2 3 3 2 7" xfId="5687" xr:uid="{00000000-0005-0000-0000-0000B2030000}"/>
    <cellStyle name="パーセント 2 3 3 2 7 2" xfId="11047" xr:uid="{00000000-0005-0000-0000-0000B3030000}"/>
    <cellStyle name="パーセント 2 3 3 2 8" xfId="2038" xr:uid="{00000000-0005-0000-0000-0000B4030000}"/>
    <cellStyle name="パーセント 2 3 3 2 9" xfId="7399" xr:uid="{00000000-0005-0000-0000-0000B5030000}"/>
    <cellStyle name="パーセント 2 3 3 3" xfId="442" xr:uid="{00000000-0005-0000-0000-0000B6030000}"/>
    <cellStyle name="パーセント 2 3 3 3 2" xfId="898" xr:uid="{00000000-0005-0000-0000-0000B7030000}"/>
    <cellStyle name="パーセント 2 3 3 3 2 2" xfId="1810" xr:uid="{00000000-0005-0000-0000-0000B8030000}"/>
    <cellStyle name="パーセント 2 3 3 3 2 2 2" xfId="7169" xr:uid="{00000000-0005-0000-0000-0000B9030000}"/>
    <cellStyle name="パーセント 2 3 3 3 2 2 2 2" xfId="12529" xr:uid="{00000000-0005-0000-0000-0000BA030000}"/>
    <cellStyle name="パーセント 2 3 3 3 2 2 3" xfId="4433" xr:uid="{00000000-0005-0000-0000-0000BB030000}"/>
    <cellStyle name="パーセント 2 3 3 3 2 2 4" xfId="9793" xr:uid="{00000000-0005-0000-0000-0000BC030000}"/>
    <cellStyle name="パーセント 2 3 3 3 2 3" xfId="5345" xr:uid="{00000000-0005-0000-0000-0000BD030000}"/>
    <cellStyle name="パーセント 2 3 3 3 2 3 2" xfId="10705" xr:uid="{00000000-0005-0000-0000-0000BE030000}"/>
    <cellStyle name="パーセント 2 3 3 3 2 4" xfId="6257" xr:uid="{00000000-0005-0000-0000-0000BF030000}"/>
    <cellStyle name="パーセント 2 3 3 3 2 4 2" xfId="11617" xr:uid="{00000000-0005-0000-0000-0000C0030000}"/>
    <cellStyle name="パーセント 2 3 3 3 2 5" xfId="2608" xr:uid="{00000000-0005-0000-0000-0000C1030000}"/>
    <cellStyle name="パーセント 2 3 3 3 2 6" xfId="7969" xr:uid="{00000000-0005-0000-0000-0000C2030000}"/>
    <cellStyle name="パーセント 2 3 3 3 3" xfId="1354" xr:uid="{00000000-0005-0000-0000-0000C3030000}"/>
    <cellStyle name="パーセント 2 3 3 3 3 2" xfId="6713" xr:uid="{00000000-0005-0000-0000-0000C4030000}"/>
    <cellStyle name="パーセント 2 3 3 3 3 2 2" xfId="12073" xr:uid="{00000000-0005-0000-0000-0000C5030000}"/>
    <cellStyle name="パーセント 2 3 3 3 3 3" xfId="3064" xr:uid="{00000000-0005-0000-0000-0000C6030000}"/>
    <cellStyle name="パーセント 2 3 3 3 3 4" xfId="8425" xr:uid="{00000000-0005-0000-0000-0000C7030000}"/>
    <cellStyle name="パーセント 2 3 3 3 4" xfId="3520" xr:uid="{00000000-0005-0000-0000-0000C8030000}"/>
    <cellStyle name="パーセント 2 3 3 3 4 2" xfId="8881" xr:uid="{00000000-0005-0000-0000-0000C9030000}"/>
    <cellStyle name="パーセント 2 3 3 3 5" xfId="3977" xr:uid="{00000000-0005-0000-0000-0000CA030000}"/>
    <cellStyle name="パーセント 2 3 3 3 5 2" xfId="9337" xr:uid="{00000000-0005-0000-0000-0000CB030000}"/>
    <cellStyle name="パーセント 2 3 3 3 6" xfId="4889" xr:uid="{00000000-0005-0000-0000-0000CC030000}"/>
    <cellStyle name="パーセント 2 3 3 3 6 2" xfId="10249" xr:uid="{00000000-0005-0000-0000-0000CD030000}"/>
    <cellStyle name="パーセント 2 3 3 3 7" xfId="5801" xr:uid="{00000000-0005-0000-0000-0000CE030000}"/>
    <cellStyle name="パーセント 2 3 3 3 7 2" xfId="11161" xr:uid="{00000000-0005-0000-0000-0000CF030000}"/>
    <cellStyle name="パーセント 2 3 3 3 8" xfId="2152" xr:uid="{00000000-0005-0000-0000-0000D0030000}"/>
    <cellStyle name="パーセント 2 3 3 3 9" xfId="7513" xr:uid="{00000000-0005-0000-0000-0000D1030000}"/>
    <cellStyle name="パーセント 2 3 3 4" xfId="213" xr:uid="{00000000-0005-0000-0000-0000D2030000}"/>
    <cellStyle name="パーセント 2 3 3 4 2" xfId="670" xr:uid="{00000000-0005-0000-0000-0000D3030000}"/>
    <cellStyle name="パーセント 2 3 3 4 2 2" xfId="1582" xr:uid="{00000000-0005-0000-0000-0000D4030000}"/>
    <cellStyle name="パーセント 2 3 3 4 2 2 2" xfId="6941" xr:uid="{00000000-0005-0000-0000-0000D5030000}"/>
    <cellStyle name="パーセント 2 3 3 4 2 2 2 2" xfId="12301" xr:uid="{00000000-0005-0000-0000-0000D6030000}"/>
    <cellStyle name="パーセント 2 3 3 4 2 2 3" xfId="4205" xr:uid="{00000000-0005-0000-0000-0000D7030000}"/>
    <cellStyle name="パーセント 2 3 3 4 2 2 4" xfId="9565" xr:uid="{00000000-0005-0000-0000-0000D8030000}"/>
    <cellStyle name="パーセント 2 3 3 4 2 3" xfId="5117" xr:uid="{00000000-0005-0000-0000-0000D9030000}"/>
    <cellStyle name="パーセント 2 3 3 4 2 3 2" xfId="10477" xr:uid="{00000000-0005-0000-0000-0000DA030000}"/>
    <cellStyle name="パーセント 2 3 3 4 2 4" xfId="6029" xr:uid="{00000000-0005-0000-0000-0000DB030000}"/>
    <cellStyle name="パーセント 2 3 3 4 2 4 2" xfId="11389" xr:uid="{00000000-0005-0000-0000-0000DC030000}"/>
    <cellStyle name="パーセント 2 3 3 4 2 5" xfId="2836" xr:uid="{00000000-0005-0000-0000-0000DD030000}"/>
    <cellStyle name="パーセント 2 3 3 4 2 6" xfId="8197" xr:uid="{00000000-0005-0000-0000-0000DE030000}"/>
    <cellStyle name="パーセント 2 3 3 4 3" xfId="1126" xr:uid="{00000000-0005-0000-0000-0000DF030000}"/>
    <cellStyle name="パーセント 2 3 3 4 3 2" xfId="6485" xr:uid="{00000000-0005-0000-0000-0000E0030000}"/>
    <cellStyle name="パーセント 2 3 3 4 3 2 2" xfId="11845" xr:uid="{00000000-0005-0000-0000-0000E1030000}"/>
    <cellStyle name="パーセント 2 3 3 4 3 3" xfId="3292" xr:uid="{00000000-0005-0000-0000-0000E2030000}"/>
    <cellStyle name="パーセント 2 3 3 4 3 4" xfId="8653" xr:uid="{00000000-0005-0000-0000-0000E3030000}"/>
    <cellStyle name="パーセント 2 3 3 4 4" xfId="3749" xr:uid="{00000000-0005-0000-0000-0000E4030000}"/>
    <cellStyle name="パーセント 2 3 3 4 4 2" xfId="9109" xr:uid="{00000000-0005-0000-0000-0000E5030000}"/>
    <cellStyle name="パーセント 2 3 3 4 5" xfId="4661" xr:uid="{00000000-0005-0000-0000-0000E6030000}"/>
    <cellStyle name="パーセント 2 3 3 4 5 2" xfId="10021" xr:uid="{00000000-0005-0000-0000-0000E7030000}"/>
    <cellStyle name="パーセント 2 3 3 4 6" xfId="5573" xr:uid="{00000000-0005-0000-0000-0000E8030000}"/>
    <cellStyle name="パーセント 2 3 3 4 6 2" xfId="10933" xr:uid="{00000000-0005-0000-0000-0000E9030000}"/>
    <cellStyle name="パーセント 2 3 3 4 7" xfId="2380" xr:uid="{00000000-0005-0000-0000-0000EA030000}"/>
    <cellStyle name="パーセント 2 3 3 4 8" xfId="7741" xr:uid="{00000000-0005-0000-0000-0000EB030000}"/>
    <cellStyle name="パーセント 2 3 3 5" xfId="556" xr:uid="{00000000-0005-0000-0000-0000EC030000}"/>
    <cellStyle name="パーセント 2 3 3 5 2" xfId="1468" xr:uid="{00000000-0005-0000-0000-0000ED030000}"/>
    <cellStyle name="パーセント 2 3 3 5 2 2" xfId="6827" xr:uid="{00000000-0005-0000-0000-0000EE030000}"/>
    <cellStyle name="パーセント 2 3 3 5 2 2 2" xfId="12187" xr:uid="{00000000-0005-0000-0000-0000EF030000}"/>
    <cellStyle name="パーセント 2 3 3 5 2 3" xfId="4091" xr:uid="{00000000-0005-0000-0000-0000F0030000}"/>
    <cellStyle name="パーセント 2 3 3 5 2 4" xfId="9451" xr:uid="{00000000-0005-0000-0000-0000F1030000}"/>
    <cellStyle name="パーセント 2 3 3 5 3" xfId="5003" xr:uid="{00000000-0005-0000-0000-0000F2030000}"/>
    <cellStyle name="パーセント 2 3 3 5 3 2" xfId="10363" xr:uid="{00000000-0005-0000-0000-0000F3030000}"/>
    <cellStyle name="パーセント 2 3 3 5 4" xfId="5915" xr:uid="{00000000-0005-0000-0000-0000F4030000}"/>
    <cellStyle name="パーセント 2 3 3 5 4 2" xfId="11275" xr:uid="{00000000-0005-0000-0000-0000F5030000}"/>
    <cellStyle name="パーセント 2 3 3 5 5" xfId="2266" xr:uid="{00000000-0005-0000-0000-0000F6030000}"/>
    <cellStyle name="パーセント 2 3 3 5 6" xfId="7627" xr:uid="{00000000-0005-0000-0000-0000F7030000}"/>
    <cellStyle name="パーセント 2 3 3 6" xfId="1012" xr:uid="{00000000-0005-0000-0000-0000F8030000}"/>
    <cellStyle name="パーセント 2 3 3 6 2" xfId="6371" xr:uid="{00000000-0005-0000-0000-0000F9030000}"/>
    <cellStyle name="パーセント 2 3 3 6 2 2" xfId="11731" xr:uid="{00000000-0005-0000-0000-0000FA030000}"/>
    <cellStyle name="パーセント 2 3 3 6 3" xfId="2722" xr:uid="{00000000-0005-0000-0000-0000FB030000}"/>
    <cellStyle name="パーセント 2 3 3 6 4" xfId="8083" xr:uid="{00000000-0005-0000-0000-0000FC030000}"/>
    <cellStyle name="パーセント 2 3 3 7" xfId="3178" xr:uid="{00000000-0005-0000-0000-0000FD030000}"/>
    <cellStyle name="パーセント 2 3 3 7 2" xfId="8539" xr:uid="{00000000-0005-0000-0000-0000FE030000}"/>
    <cellStyle name="パーセント 2 3 3 8" xfId="3635" xr:uid="{00000000-0005-0000-0000-0000FF030000}"/>
    <cellStyle name="パーセント 2 3 3 8 2" xfId="8995" xr:uid="{00000000-0005-0000-0000-000000040000}"/>
    <cellStyle name="パーセント 2 3 3 9" xfId="4547" xr:uid="{00000000-0005-0000-0000-000001040000}"/>
    <cellStyle name="パーセント 2 3 3 9 2" xfId="9907" xr:uid="{00000000-0005-0000-0000-000002040000}"/>
    <cellStyle name="パーセント 2 3 4" xfId="271" xr:uid="{00000000-0005-0000-0000-000003040000}"/>
    <cellStyle name="パーセント 2 3 4 2" xfId="727" xr:uid="{00000000-0005-0000-0000-000004040000}"/>
    <cellStyle name="パーセント 2 3 4 2 2" xfId="1639" xr:uid="{00000000-0005-0000-0000-000005040000}"/>
    <cellStyle name="パーセント 2 3 4 2 2 2" xfId="6998" xr:uid="{00000000-0005-0000-0000-000006040000}"/>
    <cellStyle name="パーセント 2 3 4 2 2 2 2" xfId="12358" xr:uid="{00000000-0005-0000-0000-000007040000}"/>
    <cellStyle name="パーセント 2 3 4 2 2 3" xfId="4262" xr:uid="{00000000-0005-0000-0000-000008040000}"/>
    <cellStyle name="パーセント 2 3 4 2 2 4" xfId="9622" xr:uid="{00000000-0005-0000-0000-000009040000}"/>
    <cellStyle name="パーセント 2 3 4 2 3" xfId="5174" xr:uid="{00000000-0005-0000-0000-00000A040000}"/>
    <cellStyle name="パーセント 2 3 4 2 3 2" xfId="10534" xr:uid="{00000000-0005-0000-0000-00000B040000}"/>
    <cellStyle name="パーセント 2 3 4 2 4" xfId="6086" xr:uid="{00000000-0005-0000-0000-00000C040000}"/>
    <cellStyle name="パーセント 2 3 4 2 4 2" xfId="11446" xr:uid="{00000000-0005-0000-0000-00000D040000}"/>
    <cellStyle name="パーセント 2 3 4 2 5" xfId="2437" xr:uid="{00000000-0005-0000-0000-00000E040000}"/>
    <cellStyle name="パーセント 2 3 4 2 6" xfId="7798" xr:uid="{00000000-0005-0000-0000-00000F040000}"/>
    <cellStyle name="パーセント 2 3 4 3" xfId="1183" xr:uid="{00000000-0005-0000-0000-000010040000}"/>
    <cellStyle name="パーセント 2 3 4 3 2" xfId="6542" xr:uid="{00000000-0005-0000-0000-000011040000}"/>
    <cellStyle name="パーセント 2 3 4 3 2 2" xfId="11902" xr:uid="{00000000-0005-0000-0000-000012040000}"/>
    <cellStyle name="パーセント 2 3 4 3 3" xfId="2893" xr:uid="{00000000-0005-0000-0000-000013040000}"/>
    <cellStyle name="パーセント 2 3 4 3 4" xfId="8254" xr:uid="{00000000-0005-0000-0000-000014040000}"/>
    <cellStyle name="パーセント 2 3 4 4" xfId="3349" xr:uid="{00000000-0005-0000-0000-000015040000}"/>
    <cellStyle name="パーセント 2 3 4 4 2" xfId="8710" xr:uid="{00000000-0005-0000-0000-000016040000}"/>
    <cellStyle name="パーセント 2 3 4 5" xfId="3806" xr:uid="{00000000-0005-0000-0000-000017040000}"/>
    <cellStyle name="パーセント 2 3 4 5 2" xfId="9166" xr:uid="{00000000-0005-0000-0000-000018040000}"/>
    <cellStyle name="パーセント 2 3 4 6" xfId="4718" xr:uid="{00000000-0005-0000-0000-000019040000}"/>
    <cellStyle name="パーセント 2 3 4 6 2" xfId="10078" xr:uid="{00000000-0005-0000-0000-00001A040000}"/>
    <cellStyle name="パーセント 2 3 4 7" xfId="5630" xr:uid="{00000000-0005-0000-0000-00001B040000}"/>
    <cellStyle name="パーセント 2 3 4 7 2" xfId="10990" xr:uid="{00000000-0005-0000-0000-00001C040000}"/>
    <cellStyle name="パーセント 2 3 4 8" xfId="1981" xr:uid="{00000000-0005-0000-0000-00001D040000}"/>
    <cellStyle name="パーセント 2 3 4 9" xfId="7342" xr:uid="{00000000-0005-0000-0000-00001E040000}"/>
    <cellStyle name="パーセント 2 3 5" xfId="385" xr:uid="{00000000-0005-0000-0000-00001F040000}"/>
    <cellStyle name="パーセント 2 3 5 2" xfId="841" xr:uid="{00000000-0005-0000-0000-000020040000}"/>
    <cellStyle name="パーセント 2 3 5 2 2" xfId="1753" xr:uid="{00000000-0005-0000-0000-000021040000}"/>
    <cellStyle name="パーセント 2 3 5 2 2 2" xfId="7112" xr:uid="{00000000-0005-0000-0000-000022040000}"/>
    <cellStyle name="パーセント 2 3 5 2 2 2 2" xfId="12472" xr:uid="{00000000-0005-0000-0000-000023040000}"/>
    <cellStyle name="パーセント 2 3 5 2 2 3" xfId="4376" xr:uid="{00000000-0005-0000-0000-000024040000}"/>
    <cellStyle name="パーセント 2 3 5 2 2 4" xfId="9736" xr:uid="{00000000-0005-0000-0000-000025040000}"/>
    <cellStyle name="パーセント 2 3 5 2 3" xfId="5288" xr:uid="{00000000-0005-0000-0000-000026040000}"/>
    <cellStyle name="パーセント 2 3 5 2 3 2" xfId="10648" xr:uid="{00000000-0005-0000-0000-000027040000}"/>
    <cellStyle name="パーセント 2 3 5 2 4" xfId="6200" xr:uid="{00000000-0005-0000-0000-000028040000}"/>
    <cellStyle name="パーセント 2 3 5 2 4 2" xfId="11560" xr:uid="{00000000-0005-0000-0000-000029040000}"/>
    <cellStyle name="パーセント 2 3 5 2 5" xfId="2551" xr:uid="{00000000-0005-0000-0000-00002A040000}"/>
    <cellStyle name="パーセント 2 3 5 2 6" xfId="7912" xr:uid="{00000000-0005-0000-0000-00002B040000}"/>
    <cellStyle name="パーセント 2 3 5 3" xfId="1297" xr:uid="{00000000-0005-0000-0000-00002C040000}"/>
    <cellStyle name="パーセント 2 3 5 3 2" xfId="6656" xr:uid="{00000000-0005-0000-0000-00002D040000}"/>
    <cellStyle name="パーセント 2 3 5 3 2 2" xfId="12016" xr:uid="{00000000-0005-0000-0000-00002E040000}"/>
    <cellStyle name="パーセント 2 3 5 3 3" xfId="3007" xr:uid="{00000000-0005-0000-0000-00002F040000}"/>
    <cellStyle name="パーセント 2 3 5 3 4" xfId="8368" xr:uid="{00000000-0005-0000-0000-000030040000}"/>
    <cellStyle name="パーセント 2 3 5 4" xfId="3463" xr:uid="{00000000-0005-0000-0000-000031040000}"/>
    <cellStyle name="パーセント 2 3 5 4 2" xfId="8824" xr:uid="{00000000-0005-0000-0000-000032040000}"/>
    <cellStyle name="パーセント 2 3 5 5" xfId="3920" xr:uid="{00000000-0005-0000-0000-000033040000}"/>
    <cellStyle name="パーセント 2 3 5 5 2" xfId="9280" xr:uid="{00000000-0005-0000-0000-000034040000}"/>
    <cellStyle name="パーセント 2 3 5 6" xfId="4832" xr:uid="{00000000-0005-0000-0000-000035040000}"/>
    <cellStyle name="パーセント 2 3 5 6 2" xfId="10192" xr:uid="{00000000-0005-0000-0000-000036040000}"/>
    <cellStyle name="パーセント 2 3 5 7" xfId="5744" xr:uid="{00000000-0005-0000-0000-000037040000}"/>
    <cellStyle name="パーセント 2 3 5 7 2" xfId="11104" xr:uid="{00000000-0005-0000-0000-000038040000}"/>
    <cellStyle name="パーセント 2 3 5 8" xfId="2095" xr:uid="{00000000-0005-0000-0000-000039040000}"/>
    <cellStyle name="パーセント 2 3 5 9" xfId="7456" xr:uid="{00000000-0005-0000-0000-00003A040000}"/>
    <cellStyle name="パーセント 2 3 6" xfId="156" xr:uid="{00000000-0005-0000-0000-00003B040000}"/>
    <cellStyle name="パーセント 2 3 6 2" xfId="613" xr:uid="{00000000-0005-0000-0000-00003C040000}"/>
    <cellStyle name="パーセント 2 3 6 2 2" xfId="1525" xr:uid="{00000000-0005-0000-0000-00003D040000}"/>
    <cellStyle name="パーセント 2 3 6 2 2 2" xfId="6884" xr:uid="{00000000-0005-0000-0000-00003E040000}"/>
    <cellStyle name="パーセント 2 3 6 2 2 2 2" xfId="12244" xr:uid="{00000000-0005-0000-0000-00003F040000}"/>
    <cellStyle name="パーセント 2 3 6 2 2 3" xfId="4148" xr:uid="{00000000-0005-0000-0000-000040040000}"/>
    <cellStyle name="パーセント 2 3 6 2 2 4" xfId="9508" xr:uid="{00000000-0005-0000-0000-000041040000}"/>
    <cellStyle name="パーセント 2 3 6 2 3" xfId="5060" xr:uid="{00000000-0005-0000-0000-000042040000}"/>
    <cellStyle name="パーセント 2 3 6 2 3 2" xfId="10420" xr:uid="{00000000-0005-0000-0000-000043040000}"/>
    <cellStyle name="パーセント 2 3 6 2 4" xfId="5972" xr:uid="{00000000-0005-0000-0000-000044040000}"/>
    <cellStyle name="パーセント 2 3 6 2 4 2" xfId="11332" xr:uid="{00000000-0005-0000-0000-000045040000}"/>
    <cellStyle name="パーセント 2 3 6 2 5" xfId="2779" xr:uid="{00000000-0005-0000-0000-000046040000}"/>
    <cellStyle name="パーセント 2 3 6 2 6" xfId="8140" xr:uid="{00000000-0005-0000-0000-000047040000}"/>
    <cellStyle name="パーセント 2 3 6 3" xfId="1069" xr:uid="{00000000-0005-0000-0000-000048040000}"/>
    <cellStyle name="パーセント 2 3 6 3 2" xfId="6428" xr:uid="{00000000-0005-0000-0000-000049040000}"/>
    <cellStyle name="パーセント 2 3 6 3 2 2" xfId="11788" xr:uid="{00000000-0005-0000-0000-00004A040000}"/>
    <cellStyle name="パーセント 2 3 6 3 3" xfId="3235" xr:uid="{00000000-0005-0000-0000-00004B040000}"/>
    <cellStyle name="パーセント 2 3 6 3 4" xfId="8596" xr:uid="{00000000-0005-0000-0000-00004C040000}"/>
    <cellStyle name="パーセント 2 3 6 4" xfId="3692" xr:uid="{00000000-0005-0000-0000-00004D040000}"/>
    <cellStyle name="パーセント 2 3 6 4 2" xfId="9052" xr:uid="{00000000-0005-0000-0000-00004E040000}"/>
    <cellStyle name="パーセント 2 3 6 5" xfId="4604" xr:uid="{00000000-0005-0000-0000-00004F040000}"/>
    <cellStyle name="パーセント 2 3 6 5 2" xfId="9964" xr:uid="{00000000-0005-0000-0000-000050040000}"/>
    <cellStyle name="パーセント 2 3 6 6" xfId="5516" xr:uid="{00000000-0005-0000-0000-000051040000}"/>
    <cellStyle name="パーセント 2 3 6 6 2" xfId="10876" xr:uid="{00000000-0005-0000-0000-000052040000}"/>
    <cellStyle name="パーセント 2 3 6 7" xfId="2323" xr:uid="{00000000-0005-0000-0000-000053040000}"/>
    <cellStyle name="パーセント 2 3 6 8" xfId="7684" xr:uid="{00000000-0005-0000-0000-000054040000}"/>
    <cellStyle name="パーセント 2 3 7" xfId="499" xr:uid="{00000000-0005-0000-0000-000055040000}"/>
    <cellStyle name="パーセント 2 3 7 2" xfId="1411" xr:uid="{00000000-0005-0000-0000-000056040000}"/>
    <cellStyle name="パーセント 2 3 7 2 2" xfId="6770" xr:uid="{00000000-0005-0000-0000-000057040000}"/>
    <cellStyle name="パーセント 2 3 7 2 2 2" xfId="12130" xr:uid="{00000000-0005-0000-0000-000058040000}"/>
    <cellStyle name="パーセント 2 3 7 2 3" xfId="4034" xr:uid="{00000000-0005-0000-0000-000059040000}"/>
    <cellStyle name="パーセント 2 3 7 2 4" xfId="9394" xr:uid="{00000000-0005-0000-0000-00005A040000}"/>
    <cellStyle name="パーセント 2 3 7 3" xfId="4946" xr:uid="{00000000-0005-0000-0000-00005B040000}"/>
    <cellStyle name="パーセント 2 3 7 3 2" xfId="10306" xr:uid="{00000000-0005-0000-0000-00005C040000}"/>
    <cellStyle name="パーセント 2 3 7 4" xfId="5858" xr:uid="{00000000-0005-0000-0000-00005D040000}"/>
    <cellStyle name="パーセント 2 3 7 4 2" xfId="11218" xr:uid="{00000000-0005-0000-0000-00005E040000}"/>
    <cellStyle name="パーセント 2 3 7 5" xfId="2209" xr:uid="{00000000-0005-0000-0000-00005F040000}"/>
    <cellStyle name="パーセント 2 3 7 6" xfId="7570" xr:uid="{00000000-0005-0000-0000-000060040000}"/>
    <cellStyle name="パーセント 2 3 8" xfId="955" xr:uid="{00000000-0005-0000-0000-000061040000}"/>
    <cellStyle name="パーセント 2 3 8 2" xfId="6314" xr:uid="{00000000-0005-0000-0000-000062040000}"/>
    <cellStyle name="パーセント 2 3 8 2 2" xfId="11674" xr:uid="{00000000-0005-0000-0000-000063040000}"/>
    <cellStyle name="パーセント 2 3 8 3" xfId="2665" xr:uid="{00000000-0005-0000-0000-000064040000}"/>
    <cellStyle name="パーセント 2 3 8 4" xfId="8026" xr:uid="{00000000-0005-0000-0000-000065040000}"/>
    <cellStyle name="パーセント 2 3 9" xfId="3121" xr:uid="{00000000-0005-0000-0000-000066040000}"/>
    <cellStyle name="パーセント 2 3 9 2" xfId="8482" xr:uid="{00000000-0005-0000-0000-000067040000}"/>
    <cellStyle name="パーセント 2 4" xfId="67" xr:uid="{00000000-0005-0000-0000-000068040000}"/>
    <cellStyle name="パーセント 2 4 10" xfId="4519" xr:uid="{00000000-0005-0000-0000-000069040000}"/>
    <cellStyle name="パーセント 2 4 10 2" xfId="9879" xr:uid="{00000000-0005-0000-0000-00006A040000}"/>
    <cellStyle name="パーセント 2 4 11" xfId="5431" xr:uid="{00000000-0005-0000-0000-00006B040000}"/>
    <cellStyle name="パーセント 2 4 11 2" xfId="10791" xr:uid="{00000000-0005-0000-0000-00006C040000}"/>
    <cellStyle name="パーセント 2 4 12" xfId="1896" xr:uid="{00000000-0005-0000-0000-00006D040000}"/>
    <cellStyle name="パーセント 2 4 13" xfId="7257" xr:uid="{00000000-0005-0000-0000-00006E040000}"/>
    <cellStyle name="パーセント 2 4 2" xfId="128" xr:uid="{00000000-0005-0000-0000-00006F040000}"/>
    <cellStyle name="パーセント 2 4 2 10" xfId="5488" xr:uid="{00000000-0005-0000-0000-000070040000}"/>
    <cellStyle name="パーセント 2 4 2 10 2" xfId="10848" xr:uid="{00000000-0005-0000-0000-000071040000}"/>
    <cellStyle name="パーセント 2 4 2 11" xfId="1953" xr:uid="{00000000-0005-0000-0000-000072040000}"/>
    <cellStyle name="パーセント 2 4 2 12" xfId="7314" xr:uid="{00000000-0005-0000-0000-000073040000}"/>
    <cellStyle name="パーセント 2 4 2 2" xfId="357" xr:uid="{00000000-0005-0000-0000-000074040000}"/>
    <cellStyle name="パーセント 2 4 2 2 2" xfId="813" xr:uid="{00000000-0005-0000-0000-000075040000}"/>
    <cellStyle name="パーセント 2 4 2 2 2 2" xfId="1725" xr:uid="{00000000-0005-0000-0000-000076040000}"/>
    <cellStyle name="パーセント 2 4 2 2 2 2 2" xfId="7084" xr:uid="{00000000-0005-0000-0000-000077040000}"/>
    <cellStyle name="パーセント 2 4 2 2 2 2 2 2" xfId="12444" xr:uid="{00000000-0005-0000-0000-000078040000}"/>
    <cellStyle name="パーセント 2 4 2 2 2 2 3" xfId="4348" xr:uid="{00000000-0005-0000-0000-000079040000}"/>
    <cellStyle name="パーセント 2 4 2 2 2 2 4" xfId="9708" xr:uid="{00000000-0005-0000-0000-00007A040000}"/>
    <cellStyle name="パーセント 2 4 2 2 2 3" xfId="5260" xr:uid="{00000000-0005-0000-0000-00007B040000}"/>
    <cellStyle name="パーセント 2 4 2 2 2 3 2" xfId="10620" xr:uid="{00000000-0005-0000-0000-00007C040000}"/>
    <cellStyle name="パーセント 2 4 2 2 2 4" xfId="6172" xr:uid="{00000000-0005-0000-0000-00007D040000}"/>
    <cellStyle name="パーセント 2 4 2 2 2 4 2" xfId="11532" xr:uid="{00000000-0005-0000-0000-00007E040000}"/>
    <cellStyle name="パーセント 2 4 2 2 2 5" xfId="2523" xr:uid="{00000000-0005-0000-0000-00007F040000}"/>
    <cellStyle name="パーセント 2 4 2 2 2 6" xfId="7884" xr:uid="{00000000-0005-0000-0000-000080040000}"/>
    <cellStyle name="パーセント 2 4 2 2 3" xfId="1269" xr:uid="{00000000-0005-0000-0000-000081040000}"/>
    <cellStyle name="パーセント 2 4 2 2 3 2" xfId="6628" xr:uid="{00000000-0005-0000-0000-000082040000}"/>
    <cellStyle name="パーセント 2 4 2 2 3 2 2" xfId="11988" xr:uid="{00000000-0005-0000-0000-000083040000}"/>
    <cellStyle name="パーセント 2 4 2 2 3 3" xfId="2979" xr:uid="{00000000-0005-0000-0000-000084040000}"/>
    <cellStyle name="パーセント 2 4 2 2 3 4" xfId="8340" xr:uid="{00000000-0005-0000-0000-000085040000}"/>
    <cellStyle name="パーセント 2 4 2 2 4" xfId="3435" xr:uid="{00000000-0005-0000-0000-000086040000}"/>
    <cellStyle name="パーセント 2 4 2 2 4 2" xfId="8796" xr:uid="{00000000-0005-0000-0000-000087040000}"/>
    <cellStyle name="パーセント 2 4 2 2 5" xfId="3892" xr:uid="{00000000-0005-0000-0000-000088040000}"/>
    <cellStyle name="パーセント 2 4 2 2 5 2" xfId="9252" xr:uid="{00000000-0005-0000-0000-000089040000}"/>
    <cellStyle name="パーセント 2 4 2 2 6" xfId="4804" xr:uid="{00000000-0005-0000-0000-00008A040000}"/>
    <cellStyle name="パーセント 2 4 2 2 6 2" xfId="10164" xr:uid="{00000000-0005-0000-0000-00008B040000}"/>
    <cellStyle name="パーセント 2 4 2 2 7" xfId="5716" xr:uid="{00000000-0005-0000-0000-00008C040000}"/>
    <cellStyle name="パーセント 2 4 2 2 7 2" xfId="11076" xr:uid="{00000000-0005-0000-0000-00008D040000}"/>
    <cellStyle name="パーセント 2 4 2 2 8" xfId="2067" xr:uid="{00000000-0005-0000-0000-00008E040000}"/>
    <cellStyle name="パーセント 2 4 2 2 9" xfId="7428" xr:uid="{00000000-0005-0000-0000-00008F040000}"/>
    <cellStyle name="パーセント 2 4 2 3" xfId="471" xr:uid="{00000000-0005-0000-0000-000090040000}"/>
    <cellStyle name="パーセント 2 4 2 3 2" xfId="927" xr:uid="{00000000-0005-0000-0000-000091040000}"/>
    <cellStyle name="パーセント 2 4 2 3 2 2" xfId="1839" xr:uid="{00000000-0005-0000-0000-000092040000}"/>
    <cellStyle name="パーセント 2 4 2 3 2 2 2" xfId="7198" xr:uid="{00000000-0005-0000-0000-000093040000}"/>
    <cellStyle name="パーセント 2 4 2 3 2 2 2 2" xfId="12558" xr:uid="{00000000-0005-0000-0000-000094040000}"/>
    <cellStyle name="パーセント 2 4 2 3 2 2 3" xfId="4462" xr:uid="{00000000-0005-0000-0000-000095040000}"/>
    <cellStyle name="パーセント 2 4 2 3 2 2 4" xfId="9822" xr:uid="{00000000-0005-0000-0000-000096040000}"/>
    <cellStyle name="パーセント 2 4 2 3 2 3" xfId="5374" xr:uid="{00000000-0005-0000-0000-000097040000}"/>
    <cellStyle name="パーセント 2 4 2 3 2 3 2" xfId="10734" xr:uid="{00000000-0005-0000-0000-000098040000}"/>
    <cellStyle name="パーセント 2 4 2 3 2 4" xfId="6286" xr:uid="{00000000-0005-0000-0000-000099040000}"/>
    <cellStyle name="パーセント 2 4 2 3 2 4 2" xfId="11646" xr:uid="{00000000-0005-0000-0000-00009A040000}"/>
    <cellStyle name="パーセント 2 4 2 3 2 5" xfId="2637" xr:uid="{00000000-0005-0000-0000-00009B040000}"/>
    <cellStyle name="パーセント 2 4 2 3 2 6" xfId="7998" xr:uid="{00000000-0005-0000-0000-00009C040000}"/>
    <cellStyle name="パーセント 2 4 2 3 3" xfId="1383" xr:uid="{00000000-0005-0000-0000-00009D040000}"/>
    <cellStyle name="パーセント 2 4 2 3 3 2" xfId="6742" xr:uid="{00000000-0005-0000-0000-00009E040000}"/>
    <cellStyle name="パーセント 2 4 2 3 3 2 2" xfId="12102" xr:uid="{00000000-0005-0000-0000-00009F040000}"/>
    <cellStyle name="パーセント 2 4 2 3 3 3" xfId="3093" xr:uid="{00000000-0005-0000-0000-0000A0040000}"/>
    <cellStyle name="パーセント 2 4 2 3 3 4" xfId="8454" xr:uid="{00000000-0005-0000-0000-0000A1040000}"/>
    <cellStyle name="パーセント 2 4 2 3 4" xfId="3549" xr:uid="{00000000-0005-0000-0000-0000A2040000}"/>
    <cellStyle name="パーセント 2 4 2 3 4 2" xfId="8910" xr:uid="{00000000-0005-0000-0000-0000A3040000}"/>
    <cellStyle name="パーセント 2 4 2 3 5" xfId="4006" xr:uid="{00000000-0005-0000-0000-0000A4040000}"/>
    <cellStyle name="パーセント 2 4 2 3 5 2" xfId="9366" xr:uid="{00000000-0005-0000-0000-0000A5040000}"/>
    <cellStyle name="パーセント 2 4 2 3 6" xfId="4918" xr:uid="{00000000-0005-0000-0000-0000A6040000}"/>
    <cellStyle name="パーセント 2 4 2 3 6 2" xfId="10278" xr:uid="{00000000-0005-0000-0000-0000A7040000}"/>
    <cellStyle name="パーセント 2 4 2 3 7" xfId="5830" xr:uid="{00000000-0005-0000-0000-0000A8040000}"/>
    <cellStyle name="パーセント 2 4 2 3 7 2" xfId="11190" xr:uid="{00000000-0005-0000-0000-0000A9040000}"/>
    <cellStyle name="パーセント 2 4 2 3 8" xfId="2181" xr:uid="{00000000-0005-0000-0000-0000AA040000}"/>
    <cellStyle name="パーセント 2 4 2 3 9" xfId="7542" xr:uid="{00000000-0005-0000-0000-0000AB040000}"/>
    <cellStyle name="パーセント 2 4 2 4" xfId="242" xr:uid="{00000000-0005-0000-0000-0000AC040000}"/>
    <cellStyle name="パーセント 2 4 2 4 2" xfId="699" xr:uid="{00000000-0005-0000-0000-0000AD040000}"/>
    <cellStyle name="パーセント 2 4 2 4 2 2" xfId="1611" xr:uid="{00000000-0005-0000-0000-0000AE040000}"/>
    <cellStyle name="パーセント 2 4 2 4 2 2 2" xfId="6970" xr:uid="{00000000-0005-0000-0000-0000AF040000}"/>
    <cellStyle name="パーセント 2 4 2 4 2 2 2 2" xfId="12330" xr:uid="{00000000-0005-0000-0000-0000B0040000}"/>
    <cellStyle name="パーセント 2 4 2 4 2 2 3" xfId="4234" xr:uid="{00000000-0005-0000-0000-0000B1040000}"/>
    <cellStyle name="パーセント 2 4 2 4 2 2 4" xfId="9594" xr:uid="{00000000-0005-0000-0000-0000B2040000}"/>
    <cellStyle name="パーセント 2 4 2 4 2 3" xfId="5146" xr:uid="{00000000-0005-0000-0000-0000B3040000}"/>
    <cellStyle name="パーセント 2 4 2 4 2 3 2" xfId="10506" xr:uid="{00000000-0005-0000-0000-0000B4040000}"/>
    <cellStyle name="パーセント 2 4 2 4 2 4" xfId="6058" xr:uid="{00000000-0005-0000-0000-0000B5040000}"/>
    <cellStyle name="パーセント 2 4 2 4 2 4 2" xfId="11418" xr:uid="{00000000-0005-0000-0000-0000B6040000}"/>
    <cellStyle name="パーセント 2 4 2 4 2 5" xfId="2865" xr:uid="{00000000-0005-0000-0000-0000B7040000}"/>
    <cellStyle name="パーセント 2 4 2 4 2 6" xfId="8226" xr:uid="{00000000-0005-0000-0000-0000B8040000}"/>
    <cellStyle name="パーセント 2 4 2 4 3" xfId="1155" xr:uid="{00000000-0005-0000-0000-0000B9040000}"/>
    <cellStyle name="パーセント 2 4 2 4 3 2" xfId="6514" xr:uid="{00000000-0005-0000-0000-0000BA040000}"/>
    <cellStyle name="パーセント 2 4 2 4 3 2 2" xfId="11874" xr:uid="{00000000-0005-0000-0000-0000BB040000}"/>
    <cellStyle name="パーセント 2 4 2 4 3 3" xfId="3321" xr:uid="{00000000-0005-0000-0000-0000BC040000}"/>
    <cellStyle name="パーセント 2 4 2 4 3 4" xfId="8682" xr:uid="{00000000-0005-0000-0000-0000BD040000}"/>
    <cellStyle name="パーセント 2 4 2 4 4" xfId="3778" xr:uid="{00000000-0005-0000-0000-0000BE040000}"/>
    <cellStyle name="パーセント 2 4 2 4 4 2" xfId="9138" xr:uid="{00000000-0005-0000-0000-0000BF040000}"/>
    <cellStyle name="パーセント 2 4 2 4 5" xfId="4690" xr:uid="{00000000-0005-0000-0000-0000C0040000}"/>
    <cellStyle name="パーセント 2 4 2 4 5 2" xfId="10050" xr:uid="{00000000-0005-0000-0000-0000C1040000}"/>
    <cellStyle name="パーセント 2 4 2 4 6" xfId="5602" xr:uid="{00000000-0005-0000-0000-0000C2040000}"/>
    <cellStyle name="パーセント 2 4 2 4 6 2" xfId="10962" xr:uid="{00000000-0005-0000-0000-0000C3040000}"/>
    <cellStyle name="パーセント 2 4 2 4 7" xfId="2409" xr:uid="{00000000-0005-0000-0000-0000C4040000}"/>
    <cellStyle name="パーセント 2 4 2 4 8" xfId="7770" xr:uid="{00000000-0005-0000-0000-0000C5040000}"/>
    <cellStyle name="パーセント 2 4 2 5" xfId="585" xr:uid="{00000000-0005-0000-0000-0000C6040000}"/>
    <cellStyle name="パーセント 2 4 2 5 2" xfId="1497" xr:uid="{00000000-0005-0000-0000-0000C7040000}"/>
    <cellStyle name="パーセント 2 4 2 5 2 2" xfId="6856" xr:uid="{00000000-0005-0000-0000-0000C8040000}"/>
    <cellStyle name="パーセント 2 4 2 5 2 2 2" xfId="12216" xr:uid="{00000000-0005-0000-0000-0000C9040000}"/>
    <cellStyle name="パーセント 2 4 2 5 2 3" xfId="4120" xr:uid="{00000000-0005-0000-0000-0000CA040000}"/>
    <cellStyle name="パーセント 2 4 2 5 2 4" xfId="9480" xr:uid="{00000000-0005-0000-0000-0000CB040000}"/>
    <cellStyle name="パーセント 2 4 2 5 3" xfId="5032" xr:uid="{00000000-0005-0000-0000-0000CC040000}"/>
    <cellStyle name="パーセント 2 4 2 5 3 2" xfId="10392" xr:uid="{00000000-0005-0000-0000-0000CD040000}"/>
    <cellStyle name="パーセント 2 4 2 5 4" xfId="5944" xr:uid="{00000000-0005-0000-0000-0000CE040000}"/>
    <cellStyle name="パーセント 2 4 2 5 4 2" xfId="11304" xr:uid="{00000000-0005-0000-0000-0000CF040000}"/>
    <cellStyle name="パーセント 2 4 2 5 5" xfId="2295" xr:uid="{00000000-0005-0000-0000-0000D0040000}"/>
    <cellStyle name="パーセント 2 4 2 5 6" xfId="7656" xr:uid="{00000000-0005-0000-0000-0000D1040000}"/>
    <cellStyle name="パーセント 2 4 2 6" xfId="1041" xr:uid="{00000000-0005-0000-0000-0000D2040000}"/>
    <cellStyle name="パーセント 2 4 2 6 2" xfId="6400" xr:uid="{00000000-0005-0000-0000-0000D3040000}"/>
    <cellStyle name="パーセント 2 4 2 6 2 2" xfId="11760" xr:uid="{00000000-0005-0000-0000-0000D4040000}"/>
    <cellStyle name="パーセント 2 4 2 6 3" xfId="2751" xr:uid="{00000000-0005-0000-0000-0000D5040000}"/>
    <cellStyle name="パーセント 2 4 2 6 4" xfId="8112" xr:uid="{00000000-0005-0000-0000-0000D6040000}"/>
    <cellStyle name="パーセント 2 4 2 7" xfId="3207" xr:uid="{00000000-0005-0000-0000-0000D7040000}"/>
    <cellStyle name="パーセント 2 4 2 7 2" xfId="8568" xr:uid="{00000000-0005-0000-0000-0000D8040000}"/>
    <cellStyle name="パーセント 2 4 2 8" xfId="3664" xr:uid="{00000000-0005-0000-0000-0000D9040000}"/>
    <cellStyle name="パーセント 2 4 2 8 2" xfId="9024" xr:uid="{00000000-0005-0000-0000-0000DA040000}"/>
    <cellStyle name="パーセント 2 4 2 9" xfId="4576" xr:uid="{00000000-0005-0000-0000-0000DB040000}"/>
    <cellStyle name="パーセント 2 4 2 9 2" xfId="9936" xr:uid="{00000000-0005-0000-0000-0000DC040000}"/>
    <cellStyle name="パーセント 2 4 3" xfId="300" xr:uid="{00000000-0005-0000-0000-0000DD040000}"/>
    <cellStyle name="パーセント 2 4 3 2" xfId="756" xr:uid="{00000000-0005-0000-0000-0000DE040000}"/>
    <cellStyle name="パーセント 2 4 3 2 2" xfId="1668" xr:uid="{00000000-0005-0000-0000-0000DF040000}"/>
    <cellStyle name="パーセント 2 4 3 2 2 2" xfId="7027" xr:uid="{00000000-0005-0000-0000-0000E0040000}"/>
    <cellStyle name="パーセント 2 4 3 2 2 2 2" xfId="12387" xr:uid="{00000000-0005-0000-0000-0000E1040000}"/>
    <cellStyle name="パーセント 2 4 3 2 2 3" xfId="4291" xr:uid="{00000000-0005-0000-0000-0000E2040000}"/>
    <cellStyle name="パーセント 2 4 3 2 2 4" xfId="9651" xr:uid="{00000000-0005-0000-0000-0000E3040000}"/>
    <cellStyle name="パーセント 2 4 3 2 3" xfId="5203" xr:uid="{00000000-0005-0000-0000-0000E4040000}"/>
    <cellStyle name="パーセント 2 4 3 2 3 2" xfId="10563" xr:uid="{00000000-0005-0000-0000-0000E5040000}"/>
    <cellStyle name="パーセント 2 4 3 2 4" xfId="6115" xr:uid="{00000000-0005-0000-0000-0000E6040000}"/>
    <cellStyle name="パーセント 2 4 3 2 4 2" xfId="11475" xr:uid="{00000000-0005-0000-0000-0000E7040000}"/>
    <cellStyle name="パーセント 2 4 3 2 5" xfId="2466" xr:uid="{00000000-0005-0000-0000-0000E8040000}"/>
    <cellStyle name="パーセント 2 4 3 2 6" xfId="7827" xr:uid="{00000000-0005-0000-0000-0000E9040000}"/>
    <cellStyle name="パーセント 2 4 3 3" xfId="1212" xr:uid="{00000000-0005-0000-0000-0000EA040000}"/>
    <cellStyle name="パーセント 2 4 3 3 2" xfId="6571" xr:uid="{00000000-0005-0000-0000-0000EB040000}"/>
    <cellStyle name="パーセント 2 4 3 3 2 2" xfId="11931" xr:uid="{00000000-0005-0000-0000-0000EC040000}"/>
    <cellStyle name="パーセント 2 4 3 3 3" xfId="2922" xr:uid="{00000000-0005-0000-0000-0000ED040000}"/>
    <cellStyle name="パーセント 2 4 3 3 4" xfId="8283" xr:uid="{00000000-0005-0000-0000-0000EE040000}"/>
    <cellStyle name="パーセント 2 4 3 4" xfId="3378" xr:uid="{00000000-0005-0000-0000-0000EF040000}"/>
    <cellStyle name="パーセント 2 4 3 4 2" xfId="8739" xr:uid="{00000000-0005-0000-0000-0000F0040000}"/>
    <cellStyle name="パーセント 2 4 3 5" xfId="3835" xr:uid="{00000000-0005-0000-0000-0000F1040000}"/>
    <cellStyle name="パーセント 2 4 3 5 2" xfId="9195" xr:uid="{00000000-0005-0000-0000-0000F2040000}"/>
    <cellStyle name="パーセント 2 4 3 6" xfId="4747" xr:uid="{00000000-0005-0000-0000-0000F3040000}"/>
    <cellStyle name="パーセント 2 4 3 6 2" xfId="10107" xr:uid="{00000000-0005-0000-0000-0000F4040000}"/>
    <cellStyle name="パーセント 2 4 3 7" xfId="5659" xr:uid="{00000000-0005-0000-0000-0000F5040000}"/>
    <cellStyle name="パーセント 2 4 3 7 2" xfId="11019" xr:uid="{00000000-0005-0000-0000-0000F6040000}"/>
    <cellStyle name="パーセント 2 4 3 8" xfId="2010" xr:uid="{00000000-0005-0000-0000-0000F7040000}"/>
    <cellStyle name="パーセント 2 4 3 9" xfId="7371" xr:uid="{00000000-0005-0000-0000-0000F8040000}"/>
    <cellStyle name="パーセント 2 4 4" xfId="414" xr:uid="{00000000-0005-0000-0000-0000F9040000}"/>
    <cellStyle name="パーセント 2 4 4 2" xfId="870" xr:uid="{00000000-0005-0000-0000-0000FA040000}"/>
    <cellStyle name="パーセント 2 4 4 2 2" xfId="1782" xr:uid="{00000000-0005-0000-0000-0000FB040000}"/>
    <cellStyle name="パーセント 2 4 4 2 2 2" xfId="7141" xr:uid="{00000000-0005-0000-0000-0000FC040000}"/>
    <cellStyle name="パーセント 2 4 4 2 2 2 2" xfId="12501" xr:uid="{00000000-0005-0000-0000-0000FD040000}"/>
    <cellStyle name="パーセント 2 4 4 2 2 3" xfId="4405" xr:uid="{00000000-0005-0000-0000-0000FE040000}"/>
    <cellStyle name="パーセント 2 4 4 2 2 4" xfId="9765" xr:uid="{00000000-0005-0000-0000-0000FF040000}"/>
    <cellStyle name="パーセント 2 4 4 2 3" xfId="5317" xr:uid="{00000000-0005-0000-0000-000000050000}"/>
    <cellStyle name="パーセント 2 4 4 2 3 2" xfId="10677" xr:uid="{00000000-0005-0000-0000-000001050000}"/>
    <cellStyle name="パーセント 2 4 4 2 4" xfId="6229" xr:uid="{00000000-0005-0000-0000-000002050000}"/>
    <cellStyle name="パーセント 2 4 4 2 4 2" xfId="11589" xr:uid="{00000000-0005-0000-0000-000003050000}"/>
    <cellStyle name="パーセント 2 4 4 2 5" xfId="2580" xr:uid="{00000000-0005-0000-0000-000004050000}"/>
    <cellStyle name="パーセント 2 4 4 2 6" xfId="7941" xr:uid="{00000000-0005-0000-0000-000005050000}"/>
    <cellStyle name="パーセント 2 4 4 3" xfId="1326" xr:uid="{00000000-0005-0000-0000-000006050000}"/>
    <cellStyle name="パーセント 2 4 4 3 2" xfId="6685" xr:uid="{00000000-0005-0000-0000-000007050000}"/>
    <cellStyle name="パーセント 2 4 4 3 2 2" xfId="12045" xr:uid="{00000000-0005-0000-0000-000008050000}"/>
    <cellStyle name="パーセント 2 4 4 3 3" xfId="3036" xr:uid="{00000000-0005-0000-0000-000009050000}"/>
    <cellStyle name="パーセント 2 4 4 3 4" xfId="8397" xr:uid="{00000000-0005-0000-0000-00000A050000}"/>
    <cellStyle name="パーセント 2 4 4 4" xfId="3492" xr:uid="{00000000-0005-0000-0000-00000B050000}"/>
    <cellStyle name="パーセント 2 4 4 4 2" xfId="8853" xr:uid="{00000000-0005-0000-0000-00000C050000}"/>
    <cellStyle name="パーセント 2 4 4 5" xfId="3949" xr:uid="{00000000-0005-0000-0000-00000D050000}"/>
    <cellStyle name="パーセント 2 4 4 5 2" xfId="9309" xr:uid="{00000000-0005-0000-0000-00000E050000}"/>
    <cellStyle name="パーセント 2 4 4 6" xfId="4861" xr:uid="{00000000-0005-0000-0000-00000F050000}"/>
    <cellStyle name="パーセント 2 4 4 6 2" xfId="10221" xr:uid="{00000000-0005-0000-0000-000010050000}"/>
    <cellStyle name="パーセント 2 4 4 7" xfId="5773" xr:uid="{00000000-0005-0000-0000-000011050000}"/>
    <cellStyle name="パーセント 2 4 4 7 2" xfId="11133" xr:uid="{00000000-0005-0000-0000-000012050000}"/>
    <cellStyle name="パーセント 2 4 4 8" xfId="2124" xr:uid="{00000000-0005-0000-0000-000013050000}"/>
    <cellStyle name="パーセント 2 4 4 9" xfId="7485" xr:uid="{00000000-0005-0000-0000-000014050000}"/>
    <cellStyle name="パーセント 2 4 5" xfId="185" xr:uid="{00000000-0005-0000-0000-000015050000}"/>
    <cellStyle name="パーセント 2 4 5 2" xfId="642" xr:uid="{00000000-0005-0000-0000-000016050000}"/>
    <cellStyle name="パーセント 2 4 5 2 2" xfId="1554" xr:uid="{00000000-0005-0000-0000-000017050000}"/>
    <cellStyle name="パーセント 2 4 5 2 2 2" xfId="6913" xr:uid="{00000000-0005-0000-0000-000018050000}"/>
    <cellStyle name="パーセント 2 4 5 2 2 2 2" xfId="12273" xr:uid="{00000000-0005-0000-0000-000019050000}"/>
    <cellStyle name="パーセント 2 4 5 2 2 3" xfId="4177" xr:uid="{00000000-0005-0000-0000-00001A050000}"/>
    <cellStyle name="パーセント 2 4 5 2 2 4" xfId="9537" xr:uid="{00000000-0005-0000-0000-00001B050000}"/>
    <cellStyle name="パーセント 2 4 5 2 3" xfId="5089" xr:uid="{00000000-0005-0000-0000-00001C050000}"/>
    <cellStyle name="パーセント 2 4 5 2 3 2" xfId="10449" xr:uid="{00000000-0005-0000-0000-00001D050000}"/>
    <cellStyle name="パーセント 2 4 5 2 4" xfId="6001" xr:uid="{00000000-0005-0000-0000-00001E050000}"/>
    <cellStyle name="パーセント 2 4 5 2 4 2" xfId="11361" xr:uid="{00000000-0005-0000-0000-00001F050000}"/>
    <cellStyle name="パーセント 2 4 5 2 5" xfId="2808" xr:uid="{00000000-0005-0000-0000-000020050000}"/>
    <cellStyle name="パーセント 2 4 5 2 6" xfId="8169" xr:uid="{00000000-0005-0000-0000-000021050000}"/>
    <cellStyle name="パーセント 2 4 5 3" xfId="1098" xr:uid="{00000000-0005-0000-0000-000022050000}"/>
    <cellStyle name="パーセント 2 4 5 3 2" xfId="6457" xr:uid="{00000000-0005-0000-0000-000023050000}"/>
    <cellStyle name="パーセント 2 4 5 3 2 2" xfId="11817" xr:uid="{00000000-0005-0000-0000-000024050000}"/>
    <cellStyle name="パーセント 2 4 5 3 3" xfId="3264" xr:uid="{00000000-0005-0000-0000-000025050000}"/>
    <cellStyle name="パーセント 2 4 5 3 4" xfId="8625" xr:uid="{00000000-0005-0000-0000-000026050000}"/>
    <cellStyle name="パーセント 2 4 5 4" xfId="3721" xr:uid="{00000000-0005-0000-0000-000027050000}"/>
    <cellStyle name="パーセント 2 4 5 4 2" xfId="9081" xr:uid="{00000000-0005-0000-0000-000028050000}"/>
    <cellStyle name="パーセント 2 4 5 5" xfId="4633" xr:uid="{00000000-0005-0000-0000-000029050000}"/>
    <cellStyle name="パーセント 2 4 5 5 2" xfId="9993" xr:uid="{00000000-0005-0000-0000-00002A050000}"/>
    <cellStyle name="パーセント 2 4 5 6" xfId="5545" xr:uid="{00000000-0005-0000-0000-00002B050000}"/>
    <cellStyle name="パーセント 2 4 5 6 2" xfId="10905" xr:uid="{00000000-0005-0000-0000-00002C050000}"/>
    <cellStyle name="パーセント 2 4 5 7" xfId="2352" xr:uid="{00000000-0005-0000-0000-00002D050000}"/>
    <cellStyle name="パーセント 2 4 5 8" xfId="7713" xr:uid="{00000000-0005-0000-0000-00002E050000}"/>
    <cellStyle name="パーセント 2 4 6" xfId="528" xr:uid="{00000000-0005-0000-0000-00002F050000}"/>
    <cellStyle name="パーセント 2 4 6 2" xfId="1440" xr:uid="{00000000-0005-0000-0000-000030050000}"/>
    <cellStyle name="パーセント 2 4 6 2 2" xfId="6799" xr:uid="{00000000-0005-0000-0000-000031050000}"/>
    <cellStyle name="パーセント 2 4 6 2 2 2" xfId="12159" xr:uid="{00000000-0005-0000-0000-000032050000}"/>
    <cellStyle name="パーセント 2 4 6 2 3" xfId="4063" xr:uid="{00000000-0005-0000-0000-000033050000}"/>
    <cellStyle name="パーセント 2 4 6 2 4" xfId="9423" xr:uid="{00000000-0005-0000-0000-000034050000}"/>
    <cellStyle name="パーセント 2 4 6 3" xfId="4975" xr:uid="{00000000-0005-0000-0000-000035050000}"/>
    <cellStyle name="パーセント 2 4 6 3 2" xfId="10335" xr:uid="{00000000-0005-0000-0000-000036050000}"/>
    <cellStyle name="パーセント 2 4 6 4" xfId="5887" xr:uid="{00000000-0005-0000-0000-000037050000}"/>
    <cellStyle name="パーセント 2 4 6 4 2" xfId="11247" xr:uid="{00000000-0005-0000-0000-000038050000}"/>
    <cellStyle name="パーセント 2 4 6 5" xfId="2238" xr:uid="{00000000-0005-0000-0000-000039050000}"/>
    <cellStyle name="パーセント 2 4 6 6" xfId="7599" xr:uid="{00000000-0005-0000-0000-00003A050000}"/>
    <cellStyle name="パーセント 2 4 7" xfId="984" xr:uid="{00000000-0005-0000-0000-00003B050000}"/>
    <cellStyle name="パーセント 2 4 7 2" xfId="6343" xr:uid="{00000000-0005-0000-0000-00003C050000}"/>
    <cellStyle name="パーセント 2 4 7 2 2" xfId="11703" xr:uid="{00000000-0005-0000-0000-00003D050000}"/>
    <cellStyle name="パーセント 2 4 7 3" xfId="2694" xr:uid="{00000000-0005-0000-0000-00003E050000}"/>
    <cellStyle name="パーセント 2 4 7 4" xfId="8055" xr:uid="{00000000-0005-0000-0000-00003F050000}"/>
    <cellStyle name="パーセント 2 4 8" xfId="3150" xr:uid="{00000000-0005-0000-0000-000040050000}"/>
    <cellStyle name="パーセント 2 4 8 2" xfId="8511" xr:uid="{00000000-0005-0000-0000-000041050000}"/>
    <cellStyle name="パーセント 2 4 9" xfId="3607" xr:uid="{00000000-0005-0000-0000-000042050000}"/>
    <cellStyle name="パーセント 2 4 9 2" xfId="8967" xr:uid="{00000000-0005-0000-0000-000043050000}"/>
    <cellStyle name="パーセント 2 5" xfId="45" xr:uid="{00000000-0005-0000-0000-000044050000}"/>
    <cellStyle name="パーセント 2 5 10" xfId="4504" xr:uid="{00000000-0005-0000-0000-000045050000}"/>
    <cellStyle name="パーセント 2 5 10 2" xfId="9864" xr:uid="{00000000-0005-0000-0000-000046050000}"/>
    <cellStyle name="パーセント 2 5 11" xfId="5416" xr:uid="{00000000-0005-0000-0000-000047050000}"/>
    <cellStyle name="パーセント 2 5 11 2" xfId="10776" xr:uid="{00000000-0005-0000-0000-000048050000}"/>
    <cellStyle name="パーセント 2 5 12" xfId="1881" xr:uid="{00000000-0005-0000-0000-000049050000}"/>
    <cellStyle name="パーセント 2 5 13" xfId="7242" xr:uid="{00000000-0005-0000-0000-00004A050000}"/>
    <cellStyle name="パーセント 2 5 2" xfId="113" xr:uid="{00000000-0005-0000-0000-00004B050000}"/>
    <cellStyle name="パーセント 2 5 2 10" xfId="5473" xr:uid="{00000000-0005-0000-0000-00004C050000}"/>
    <cellStyle name="パーセント 2 5 2 10 2" xfId="10833" xr:uid="{00000000-0005-0000-0000-00004D050000}"/>
    <cellStyle name="パーセント 2 5 2 11" xfId="1938" xr:uid="{00000000-0005-0000-0000-00004E050000}"/>
    <cellStyle name="パーセント 2 5 2 12" xfId="7299" xr:uid="{00000000-0005-0000-0000-00004F050000}"/>
    <cellStyle name="パーセント 2 5 2 2" xfId="342" xr:uid="{00000000-0005-0000-0000-000050050000}"/>
    <cellStyle name="パーセント 2 5 2 2 2" xfId="798" xr:uid="{00000000-0005-0000-0000-000051050000}"/>
    <cellStyle name="パーセント 2 5 2 2 2 2" xfId="1710" xr:uid="{00000000-0005-0000-0000-000052050000}"/>
    <cellStyle name="パーセント 2 5 2 2 2 2 2" xfId="7069" xr:uid="{00000000-0005-0000-0000-000053050000}"/>
    <cellStyle name="パーセント 2 5 2 2 2 2 2 2" xfId="12429" xr:uid="{00000000-0005-0000-0000-000054050000}"/>
    <cellStyle name="パーセント 2 5 2 2 2 2 3" xfId="4333" xr:uid="{00000000-0005-0000-0000-000055050000}"/>
    <cellStyle name="パーセント 2 5 2 2 2 2 4" xfId="9693" xr:uid="{00000000-0005-0000-0000-000056050000}"/>
    <cellStyle name="パーセント 2 5 2 2 2 3" xfId="5245" xr:uid="{00000000-0005-0000-0000-000057050000}"/>
    <cellStyle name="パーセント 2 5 2 2 2 3 2" xfId="10605" xr:uid="{00000000-0005-0000-0000-000058050000}"/>
    <cellStyle name="パーセント 2 5 2 2 2 4" xfId="6157" xr:uid="{00000000-0005-0000-0000-000059050000}"/>
    <cellStyle name="パーセント 2 5 2 2 2 4 2" xfId="11517" xr:uid="{00000000-0005-0000-0000-00005A050000}"/>
    <cellStyle name="パーセント 2 5 2 2 2 5" xfId="2508" xr:uid="{00000000-0005-0000-0000-00005B050000}"/>
    <cellStyle name="パーセント 2 5 2 2 2 6" xfId="7869" xr:uid="{00000000-0005-0000-0000-00005C050000}"/>
    <cellStyle name="パーセント 2 5 2 2 3" xfId="1254" xr:uid="{00000000-0005-0000-0000-00005D050000}"/>
    <cellStyle name="パーセント 2 5 2 2 3 2" xfId="6613" xr:uid="{00000000-0005-0000-0000-00005E050000}"/>
    <cellStyle name="パーセント 2 5 2 2 3 2 2" xfId="11973" xr:uid="{00000000-0005-0000-0000-00005F050000}"/>
    <cellStyle name="パーセント 2 5 2 2 3 3" xfId="2964" xr:uid="{00000000-0005-0000-0000-000060050000}"/>
    <cellStyle name="パーセント 2 5 2 2 3 4" xfId="8325" xr:uid="{00000000-0005-0000-0000-000061050000}"/>
    <cellStyle name="パーセント 2 5 2 2 4" xfId="3420" xr:uid="{00000000-0005-0000-0000-000062050000}"/>
    <cellStyle name="パーセント 2 5 2 2 4 2" xfId="8781" xr:uid="{00000000-0005-0000-0000-000063050000}"/>
    <cellStyle name="パーセント 2 5 2 2 5" xfId="3877" xr:uid="{00000000-0005-0000-0000-000064050000}"/>
    <cellStyle name="パーセント 2 5 2 2 5 2" xfId="9237" xr:uid="{00000000-0005-0000-0000-000065050000}"/>
    <cellStyle name="パーセント 2 5 2 2 6" xfId="4789" xr:uid="{00000000-0005-0000-0000-000066050000}"/>
    <cellStyle name="パーセント 2 5 2 2 6 2" xfId="10149" xr:uid="{00000000-0005-0000-0000-000067050000}"/>
    <cellStyle name="パーセント 2 5 2 2 7" xfId="5701" xr:uid="{00000000-0005-0000-0000-000068050000}"/>
    <cellStyle name="パーセント 2 5 2 2 7 2" xfId="11061" xr:uid="{00000000-0005-0000-0000-000069050000}"/>
    <cellStyle name="パーセント 2 5 2 2 8" xfId="2052" xr:uid="{00000000-0005-0000-0000-00006A050000}"/>
    <cellStyle name="パーセント 2 5 2 2 9" xfId="7413" xr:uid="{00000000-0005-0000-0000-00006B050000}"/>
    <cellStyle name="パーセント 2 5 2 3" xfId="456" xr:uid="{00000000-0005-0000-0000-00006C050000}"/>
    <cellStyle name="パーセント 2 5 2 3 2" xfId="912" xr:uid="{00000000-0005-0000-0000-00006D050000}"/>
    <cellStyle name="パーセント 2 5 2 3 2 2" xfId="1824" xr:uid="{00000000-0005-0000-0000-00006E050000}"/>
    <cellStyle name="パーセント 2 5 2 3 2 2 2" xfId="7183" xr:uid="{00000000-0005-0000-0000-00006F050000}"/>
    <cellStyle name="パーセント 2 5 2 3 2 2 2 2" xfId="12543" xr:uid="{00000000-0005-0000-0000-000070050000}"/>
    <cellStyle name="パーセント 2 5 2 3 2 2 3" xfId="4447" xr:uid="{00000000-0005-0000-0000-000071050000}"/>
    <cellStyle name="パーセント 2 5 2 3 2 2 4" xfId="9807" xr:uid="{00000000-0005-0000-0000-000072050000}"/>
    <cellStyle name="パーセント 2 5 2 3 2 3" xfId="5359" xr:uid="{00000000-0005-0000-0000-000073050000}"/>
    <cellStyle name="パーセント 2 5 2 3 2 3 2" xfId="10719" xr:uid="{00000000-0005-0000-0000-000074050000}"/>
    <cellStyle name="パーセント 2 5 2 3 2 4" xfId="6271" xr:uid="{00000000-0005-0000-0000-000075050000}"/>
    <cellStyle name="パーセント 2 5 2 3 2 4 2" xfId="11631" xr:uid="{00000000-0005-0000-0000-000076050000}"/>
    <cellStyle name="パーセント 2 5 2 3 2 5" xfId="2622" xr:uid="{00000000-0005-0000-0000-000077050000}"/>
    <cellStyle name="パーセント 2 5 2 3 2 6" xfId="7983" xr:uid="{00000000-0005-0000-0000-000078050000}"/>
    <cellStyle name="パーセント 2 5 2 3 3" xfId="1368" xr:uid="{00000000-0005-0000-0000-000079050000}"/>
    <cellStyle name="パーセント 2 5 2 3 3 2" xfId="6727" xr:uid="{00000000-0005-0000-0000-00007A050000}"/>
    <cellStyle name="パーセント 2 5 2 3 3 2 2" xfId="12087" xr:uid="{00000000-0005-0000-0000-00007B050000}"/>
    <cellStyle name="パーセント 2 5 2 3 3 3" xfId="3078" xr:uid="{00000000-0005-0000-0000-00007C050000}"/>
    <cellStyle name="パーセント 2 5 2 3 3 4" xfId="8439" xr:uid="{00000000-0005-0000-0000-00007D050000}"/>
    <cellStyle name="パーセント 2 5 2 3 4" xfId="3534" xr:uid="{00000000-0005-0000-0000-00007E050000}"/>
    <cellStyle name="パーセント 2 5 2 3 4 2" xfId="8895" xr:uid="{00000000-0005-0000-0000-00007F050000}"/>
    <cellStyle name="パーセント 2 5 2 3 5" xfId="3991" xr:uid="{00000000-0005-0000-0000-000080050000}"/>
    <cellStyle name="パーセント 2 5 2 3 5 2" xfId="9351" xr:uid="{00000000-0005-0000-0000-000081050000}"/>
    <cellStyle name="パーセント 2 5 2 3 6" xfId="4903" xr:uid="{00000000-0005-0000-0000-000082050000}"/>
    <cellStyle name="パーセント 2 5 2 3 6 2" xfId="10263" xr:uid="{00000000-0005-0000-0000-000083050000}"/>
    <cellStyle name="パーセント 2 5 2 3 7" xfId="5815" xr:uid="{00000000-0005-0000-0000-000084050000}"/>
    <cellStyle name="パーセント 2 5 2 3 7 2" xfId="11175" xr:uid="{00000000-0005-0000-0000-000085050000}"/>
    <cellStyle name="パーセント 2 5 2 3 8" xfId="2166" xr:uid="{00000000-0005-0000-0000-000086050000}"/>
    <cellStyle name="パーセント 2 5 2 3 9" xfId="7527" xr:uid="{00000000-0005-0000-0000-000087050000}"/>
    <cellStyle name="パーセント 2 5 2 4" xfId="227" xr:uid="{00000000-0005-0000-0000-000088050000}"/>
    <cellStyle name="パーセント 2 5 2 4 2" xfId="684" xr:uid="{00000000-0005-0000-0000-000089050000}"/>
    <cellStyle name="パーセント 2 5 2 4 2 2" xfId="1596" xr:uid="{00000000-0005-0000-0000-00008A050000}"/>
    <cellStyle name="パーセント 2 5 2 4 2 2 2" xfId="6955" xr:uid="{00000000-0005-0000-0000-00008B050000}"/>
    <cellStyle name="パーセント 2 5 2 4 2 2 2 2" xfId="12315" xr:uid="{00000000-0005-0000-0000-00008C050000}"/>
    <cellStyle name="パーセント 2 5 2 4 2 2 3" xfId="4219" xr:uid="{00000000-0005-0000-0000-00008D050000}"/>
    <cellStyle name="パーセント 2 5 2 4 2 2 4" xfId="9579" xr:uid="{00000000-0005-0000-0000-00008E050000}"/>
    <cellStyle name="パーセント 2 5 2 4 2 3" xfId="5131" xr:uid="{00000000-0005-0000-0000-00008F050000}"/>
    <cellStyle name="パーセント 2 5 2 4 2 3 2" xfId="10491" xr:uid="{00000000-0005-0000-0000-000090050000}"/>
    <cellStyle name="パーセント 2 5 2 4 2 4" xfId="6043" xr:uid="{00000000-0005-0000-0000-000091050000}"/>
    <cellStyle name="パーセント 2 5 2 4 2 4 2" xfId="11403" xr:uid="{00000000-0005-0000-0000-000092050000}"/>
    <cellStyle name="パーセント 2 5 2 4 2 5" xfId="2850" xr:uid="{00000000-0005-0000-0000-000093050000}"/>
    <cellStyle name="パーセント 2 5 2 4 2 6" xfId="8211" xr:uid="{00000000-0005-0000-0000-000094050000}"/>
    <cellStyle name="パーセント 2 5 2 4 3" xfId="1140" xr:uid="{00000000-0005-0000-0000-000095050000}"/>
    <cellStyle name="パーセント 2 5 2 4 3 2" xfId="6499" xr:uid="{00000000-0005-0000-0000-000096050000}"/>
    <cellStyle name="パーセント 2 5 2 4 3 2 2" xfId="11859" xr:uid="{00000000-0005-0000-0000-000097050000}"/>
    <cellStyle name="パーセント 2 5 2 4 3 3" xfId="3306" xr:uid="{00000000-0005-0000-0000-000098050000}"/>
    <cellStyle name="パーセント 2 5 2 4 3 4" xfId="8667" xr:uid="{00000000-0005-0000-0000-000099050000}"/>
    <cellStyle name="パーセント 2 5 2 4 4" xfId="3763" xr:uid="{00000000-0005-0000-0000-00009A050000}"/>
    <cellStyle name="パーセント 2 5 2 4 4 2" xfId="9123" xr:uid="{00000000-0005-0000-0000-00009B050000}"/>
    <cellStyle name="パーセント 2 5 2 4 5" xfId="4675" xr:uid="{00000000-0005-0000-0000-00009C050000}"/>
    <cellStyle name="パーセント 2 5 2 4 5 2" xfId="10035" xr:uid="{00000000-0005-0000-0000-00009D050000}"/>
    <cellStyle name="パーセント 2 5 2 4 6" xfId="5587" xr:uid="{00000000-0005-0000-0000-00009E050000}"/>
    <cellStyle name="パーセント 2 5 2 4 6 2" xfId="10947" xr:uid="{00000000-0005-0000-0000-00009F050000}"/>
    <cellStyle name="パーセント 2 5 2 4 7" xfId="2394" xr:uid="{00000000-0005-0000-0000-0000A0050000}"/>
    <cellStyle name="パーセント 2 5 2 4 8" xfId="7755" xr:uid="{00000000-0005-0000-0000-0000A1050000}"/>
    <cellStyle name="パーセント 2 5 2 5" xfId="570" xr:uid="{00000000-0005-0000-0000-0000A2050000}"/>
    <cellStyle name="パーセント 2 5 2 5 2" xfId="1482" xr:uid="{00000000-0005-0000-0000-0000A3050000}"/>
    <cellStyle name="パーセント 2 5 2 5 2 2" xfId="6841" xr:uid="{00000000-0005-0000-0000-0000A4050000}"/>
    <cellStyle name="パーセント 2 5 2 5 2 2 2" xfId="12201" xr:uid="{00000000-0005-0000-0000-0000A5050000}"/>
    <cellStyle name="パーセント 2 5 2 5 2 3" xfId="4105" xr:uid="{00000000-0005-0000-0000-0000A6050000}"/>
    <cellStyle name="パーセント 2 5 2 5 2 4" xfId="9465" xr:uid="{00000000-0005-0000-0000-0000A7050000}"/>
    <cellStyle name="パーセント 2 5 2 5 3" xfId="5017" xr:uid="{00000000-0005-0000-0000-0000A8050000}"/>
    <cellStyle name="パーセント 2 5 2 5 3 2" xfId="10377" xr:uid="{00000000-0005-0000-0000-0000A9050000}"/>
    <cellStyle name="パーセント 2 5 2 5 4" xfId="5929" xr:uid="{00000000-0005-0000-0000-0000AA050000}"/>
    <cellStyle name="パーセント 2 5 2 5 4 2" xfId="11289" xr:uid="{00000000-0005-0000-0000-0000AB050000}"/>
    <cellStyle name="パーセント 2 5 2 5 5" xfId="2280" xr:uid="{00000000-0005-0000-0000-0000AC050000}"/>
    <cellStyle name="パーセント 2 5 2 5 6" xfId="7641" xr:uid="{00000000-0005-0000-0000-0000AD050000}"/>
    <cellStyle name="パーセント 2 5 2 6" xfId="1026" xr:uid="{00000000-0005-0000-0000-0000AE050000}"/>
    <cellStyle name="パーセント 2 5 2 6 2" xfId="6385" xr:uid="{00000000-0005-0000-0000-0000AF050000}"/>
    <cellStyle name="パーセント 2 5 2 6 2 2" xfId="11745" xr:uid="{00000000-0005-0000-0000-0000B0050000}"/>
    <cellStyle name="パーセント 2 5 2 6 3" xfId="2736" xr:uid="{00000000-0005-0000-0000-0000B1050000}"/>
    <cellStyle name="パーセント 2 5 2 6 4" xfId="8097" xr:uid="{00000000-0005-0000-0000-0000B2050000}"/>
    <cellStyle name="パーセント 2 5 2 7" xfId="3192" xr:uid="{00000000-0005-0000-0000-0000B3050000}"/>
    <cellStyle name="パーセント 2 5 2 7 2" xfId="8553" xr:uid="{00000000-0005-0000-0000-0000B4050000}"/>
    <cellStyle name="パーセント 2 5 2 8" xfId="3649" xr:uid="{00000000-0005-0000-0000-0000B5050000}"/>
    <cellStyle name="パーセント 2 5 2 8 2" xfId="9009" xr:uid="{00000000-0005-0000-0000-0000B6050000}"/>
    <cellStyle name="パーセント 2 5 2 9" xfId="4561" xr:uid="{00000000-0005-0000-0000-0000B7050000}"/>
    <cellStyle name="パーセント 2 5 2 9 2" xfId="9921" xr:uid="{00000000-0005-0000-0000-0000B8050000}"/>
    <cellStyle name="パーセント 2 5 3" xfId="285" xr:uid="{00000000-0005-0000-0000-0000B9050000}"/>
    <cellStyle name="パーセント 2 5 3 2" xfId="741" xr:uid="{00000000-0005-0000-0000-0000BA050000}"/>
    <cellStyle name="パーセント 2 5 3 2 2" xfId="1653" xr:uid="{00000000-0005-0000-0000-0000BB050000}"/>
    <cellStyle name="パーセント 2 5 3 2 2 2" xfId="7012" xr:uid="{00000000-0005-0000-0000-0000BC050000}"/>
    <cellStyle name="パーセント 2 5 3 2 2 2 2" xfId="12372" xr:uid="{00000000-0005-0000-0000-0000BD050000}"/>
    <cellStyle name="パーセント 2 5 3 2 2 3" xfId="4276" xr:uid="{00000000-0005-0000-0000-0000BE050000}"/>
    <cellStyle name="パーセント 2 5 3 2 2 4" xfId="9636" xr:uid="{00000000-0005-0000-0000-0000BF050000}"/>
    <cellStyle name="パーセント 2 5 3 2 3" xfId="5188" xr:uid="{00000000-0005-0000-0000-0000C0050000}"/>
    <cellStyle name="パーセント 2 5 3 2 3 2" xfId="10548" xr:uid="{00000000-0005-0000-0000-0000C1050000}"/>
    <cellStyle name="パーセント 2 5 3 2 4" xfId="6100" xr:uid="{00000000-0005-0000-0000-0000C2050000}"/>
    <cellStyle name="パーセント 2 5 3 2 4 2" xfId="11460" xr:uid="{00000000-0005-0000-0000-0000C3050000}"/>
    <cellStyle name="パーセント 2 5 3 2 5" xfId="2451" xr:uid="{00000000-0005-0000-0000-0000C4050000}"/>
    <cellStyle name="パーセント 2 5 3 2 6" xfId="7812" xr:uid="{00000000-0005-0000-0000-0000C5050000}"/>
    <cellStyle name="パーセント 2 5 3 3" xfId="1197" xr:uid="{00000000-0005-0000-0000-0000C6050000}"/>
    <cellStyle name="パーセント 2 5 3 3 2" xfId="6556" xr:uid="{00000000-0005-0000-0000-0000C7050000}"/>
    <cellStyle name="パーセント 2 5 3 3 2 2" xfId="11916" xr:uid="{00000000-0005-0000-0000-0000C8050000}"/>
    <cellStyle name="パーセント 2 5 3 3 3" xfId="2907" xr:uid="{00000000-0005-0000-0000-0000C9050000}"/>
    <cellStyle name="パーセント 2 5 3 3 4" xfId="8268" xr:uid="{00000000-0005-0000-0000-0000CA050000}"/>
    <cellStyle name="パーセント 2 5 3 4" xfId="3363" xr:uid="{00000000-0005-0000-0000-0000CB050000}"/>
    <cellStyle name="パーセント 2 5 3 4 2" xfId="8724" xr:uid="{00000000-0005-0000-0000-0000CC050000}"/>
    <cellStyle name="パーセント 2 5 3 5" xfId="3820" xr:uid="{00000000-0005-0000-0000-0000CD050000}"/>
    <cellStyle name="パーセント 2 5 3 5 2" xfId="9180" xr:uid="{00000000-0005-0000-0000-0000CE050000}"/>
    <cellStyle name="パーセント 2 5 3 6" xfId="4732" xr:uid="{00000000-0005-0000-0000-0000CF050000}"/>
    <cellStyle name="パーセント 2 5 3 6 2" xfId="10092" xr:uid="{00000000-0005-0000-0000-0000D0050000}"/>
    <cellStyle name="パーセント 2 5 3 7" xfId="5644" xr:uid="{00000000-0005-0000-0000-0000D1050000}"/>
    <cellStyle name="パーセント 2 5 3 7 2" xfId="11004" xr:uid="{00000000-0005-0000-0000-0000D2050000}"/>
    <cellStyle name="パーセント 2 5 3 8" xfId="1995" xr:uid="{00000000-0005-0000-0000-0000D3050000}"/>
    <cellStyle name="パーセント 2 5 3 9" xfId="7356" xr:uid="{00000000-0005-0000-0000-0000D4050000}"/>
    <cellStyle name="パーセント 2 5 4" xfId="399" xr:uid="{00000000-0005-0000-0000-0000D5050000}"/>
    <cellStyle name="パーセント 2 5 4 2" xfId="855" xr:uid="{00000000-0005-0000-0000-0000D6050000}"/>
    <cellStyle name="パーセント 2 5 4 2 2" xfId="1767" xr:uid="{00000000-0005-0000-0000-0000D7050000}"/>
    <cellStyle name="パーセント 2 5 4 2 2 2" xfId="7126" xr:uid="{00000000-0005-0000-0000-0000D8050000}"/>
    <cellStyle name="パーセント 2 5 4 2 2 2 2" xfId="12486" xr:uid="{00000000-0005-0000-0000-0000D9050000}"/>
    <cellStyle name="パーセント 2 5 4 2 2 3" xfId="4390" xr:uid="{00000000-0005-0000-0000-0000DA050000}"/>
    <cellStyle name="パーセント 2 5 4 2 2 4" xfId="9750" xr:uid="{00000000-0005-0000-0000-0000DB050000}"/>
    <cellStyle name="パーセント 2 5 4 2 3" xfId="5302" xr:uid="{00000000-0005-0000-0000-0000DC050000}"/>
    <cellStyle name="パーセント 2 5 4 2 3 2" xfId="10662" xr:uid="{00000000-0005-0000-0000-0000DD050000}"/>
    <cellStyle name="パーセント 2 5 4 2 4" xfId="6214" xr:uid="{00000000-0005-0000-0000-0000DE050000}"/>
    <cellStyle name="パーセント 2 5 4 2 4 2" xfId="11574" xr:uid="{00000000-0005-0000-0000-0000DF050000}"/>
    <cellStyle name="パーセント 2 5 4 2 5" xfId="2565" xr:uid="{00000000-0005-0000-0000-0000E0050000}"/>
    <cellStyle name="パーセント 2 5 4 2 6" xfId="7926" xr:uid="{00000000-0005-0000-0000-0000E1050000}"/>
    <cellStyle name="パーセント 2 5 4 3" xfId="1311" xr:uid="{00000000-0005-0000-0000-0000E2050000}"/>
    <cellStyle name="パーセント 2 5 4 3 2" xfId="6670" xr:uid="{00000000-0005-0000-0000-0000E3050000}"/>
    <cellStyle name="パーセント 2 5 4 3 2 2" xfId="12030" xr:uid="{00000000-0005-0000-0000-0000E4050000}"/>
    <cellStyle name="パーセント 2 5 4 3 3" xfId="3021" xr:uid="{00000000-0005-0000-0000-0000E5050000}"/>
    <cellStyle name="パーセント 2 5 4 3 4" xfId="8382" xr:uid="{00000000-0005-0000-0000-0000E6050000}"/>
    <cellStyle name="パーセント 2 5 4 4" xfId="3477" xr:uid="{00000000-0005-0000-0000-0000E7050000}"/>
    <cellStyle name="パーセント 2 5 4 4 2" xfId="8838" xr:uid="{00000000-0005-0000-0000-0000E8050000}"/>
    <cellStyle name="パーセント 2 5 4 5" xfId="3934" xr:uid="{00000000-0005-0000-0000-0000E9050000}"/>
    <cellStyle name="パーセント 2 5 4 5 2" xfId="9294" xr:uid="{00000000-0005-0000-0000-0000EA050000}"/>
    <cellStyle name="パーセント 2 5 4 6" xfId="4846" xr:uid="{00000000-0005-0000-0000-0000EB050000}"/>
    <cellStyle name="パーセント 2 5 4 6 2" xfId="10206" xr:uid="{00000000-0005-0000-0000-0000EC050000}"/>
    <cellStyle name="パーセント 2 5 4 7" xfId="5758" xr:uid="{00000000-0005-0000-0000-0000ED050000}"/>
    <cellStyle name="パーセント 2 5 4 7 2" xfId="11118" xr:uid="{00000000-0005-0000-0000-0000EE050000}"/>
    <cellStyle name="パーセント 2 5 4 8" xfId="2109" xr:uid="{00000000-0005-0000-0000-0000EF050000}"/>
    <cellStyle name="パーセント 2 5 4 9" xfId="7470" xr:uid="{00000000-0005-0000-0000-0000F0050000}"/>
    <cellStyle name="パーセント 2 5 5" xfId="170" xr:uid="{00000000-0005-0000-0000-0000F1050000}"/>
    <cellStyle name="パーセント 2 5 5 2" xfId="627" xr:uid="{00000000-0005-0000-0000-0000F2050000}"/>
    <cellStyle name="パーセント 2 5 5 2 2" xfId="1539" xr:uid="{00000000-0005-0000-0000-0000F3050000}"/>
    <cellStyle name="パーセント 2 5 5 2 2 2" xfId="6898" xr:uid="{00000000-0005-0000-0000-0000F4050000}"/>
    <cellStyle name="パーセント 2 5 5 2 2 2 2" xfId="12258" xr:uid="{00000000-0005-0000-0000-0000F5050000}"/>
    <cellStyle name="パーセント 2 5 5 2 2 3" xfId="4162" xr:uid="{00000000-0005-0000-0000-0000F6050000}"/>
    <cellStyle name="パーセント 2 5 5 2 2 4" xfId="9522" xr:uid="{00000000-0005-0000-0000-0000F7050000}"/>
    <cellStyle name="パーセント 2 5 5 2 3" xfId="5074" xr:uid="{00000000-0005-0000-0000-0000F8050000}"/>
    <cellStyle name="パーセント 2 5 5 2 3 2" xfId="10434" xr:uid="{00000000-0005-0000-0000-0000F9050000}"/>
    <cellStyle name="パーセント 2 5 5 2 4" xfId="5986" xr:uid="{00000000-0005-0000-0000-0000FA050000}"/>
    <cellStyle name="パーセント 2 5 5 2 4 2" xfId="11346" xr:uid="{00000000-0005-0000-0000-0000FB050000}"/>
    <cellStyle name="パーセント 2 5 5 2 5" xfId="2793" xr:uid="{00000000-0005-0000-0000-0000FC050000}"/>
    <cellStyle name="パーセント 2 5 5 2 6" xfId="8154" xr:uid="{00000000-0005-0000-0000-0000FD050000}"/>
    <cellStyle name="パーセント 2 5 5 3" xfId="1083" xr:uid="{00000000-0005-0000-0000-0000FE050000}"/>
    <cellStyle name="パーセント 2 5 5 3 2" xfId="6442" xr:uid="{00000000-0005-0000-0000-0000FF050000}"/>
    <cellStyle name="パーセント 2 5 5 3 2 2" xfId="11802" xr:uid="{00000000-0005-0000-0000-000000060000}"/>
    <cellStyle name="パーセント 2 5 5 3 3" xfId="3249" xr:uid="{00000000-0005-0000-0000-000001060000}"/>
    <cellStyle name="パーセント 2 5 5 3 4" xfId="8610" xr:uid="{00000000-0005-0000-0000-000002060000}"/>
    <cellStyle name="パーセント 2 5 5 4" xfId="3706" xr:uid="{00000000-0005-0000-0000-000003060000}"/>
    <cellStyle name="パーセント 2 5 5 4 2" xfId="9066" xr:uid="{00000000-0005-0000-0000-000004060000}"/>
    <cellStyle name="パーセント 2 5 5 5" xfId="4618" xr:uid="{00000000-0005-0000-0000-000005060000}"/>
    <cellStyle name="パーセント 2 5 5 5 2" xfId="9978" xr:uid="{00000000-0005-0000-0000-000006060000}"/>
    <cellStyle name="パーセント 2 5 5 6" xfId="5530" xr:uid="{00000000-0005-0000-0000-000007060000}"/>
    <cellStyle name="パーセント 2 5 5 6 2" xfId="10890" xr:uid="{00000000-0005-0000-0000-000008060000}"/>
    <cellStyle name="パーセント 2 5 5 7" xfId="2337" xr:uid="{00000000-0005-0000-0000-000009060000}"/>
    <cellStyle name="パーセント 2 5 5 8" xfId="7698" xr:uid="{00000000-0005-0000-0000-00000A060000}"/>
    <cellStyle name="パーセント 2 5 6" xfId="513" xr:uid="{00000000-0005-0000-0000-00000B060000}"/>
    <cellStyle name="パーセント 2 5 6 2" xfId="1425" xr:uid="{00000000-0005-0000-0000-00000C060000}"/>
    <cellStyle name="パーセント 2 5 6 2 2" xfId="6784" xr:uid="{00000000-0005-0000-0000-00000D060000}"/>
    <cellStyle name="パーセント 2 5 6 2 2 2" xfId="12144" xr:uid="{00000000-0005-0000-0000-00000E060000}"/>
    <cellStyle name="パーセント 2 5 6 2 3" xfId="4048" xr:uid="{00000000-0005-0000-0000-00000F060000}"/>
    <cellStyle name="パーセント 2 5 6 2 4" xfId="9408" xr:uid="{00000000-0005-0000-0000-000010060000}"/>
    <cellStyle name="パーセント 2 5 6 3" xfId="4960" xr:uid="{00000000-0005-0000-0000-000011060000}"/>
    <cellStyle name="パーセント 2 5 6 3 2" xfId="10320" xr:uid="{00000000-0005-0000-0000-000012060000}"/>
    <cellStyle name="パーセント 2 5 6 4" xfId="5872" xr:uid="{00000000-0005-0000-0000-000013060000}"/>
    <cellStyle name="パーセント 2 5 6 4 2" xfId="11232" xr:uid="{00000000-0005-0000-0000-000014060000}"/>
    <cellStyle name="パーセント 2 5 6 5" xfId="2223" xr:uid="{00000000-0005-0000-0000-000015060000}"/>
    <cellStyle name="パーセント 2 5 6 6" xfId="7584" xr:uid="{00000000-0005-0000-0000-000016060000}"/>
    <cellStyle name="パーセント 2 5 7" xfId="969" xr:uid="{00000000-0005-0000-0000-000017060000}"/>
    <cellStyle name="パーセント 2 5 7 2" xfId="6328" xr:uid="{00000000-0005-0000-0000-000018060000}"/>
    <cellStyle name="パーセント 2 5 7 2 2" xfId="11688" xr:uid="{00000000-0005-0000-0000-000019060000}"/>
    <cellStyle name="パーセント 2 5 7 3" xfId="2679" xr:uid="{00000000-0005-0000-0000-00001A060000}"/>
    <cellStyle name="パーセント 2 5 7 4" xfId="8040" xr:uid="{00000000-0005-0000-0000-00001B060000}"/>
    <cellStyle name="パーセント 2 5 8" xfId="3135" xr:uid="{00000000-0005-0000-0000-00001C060000}"/>
    <cellStyle name="パーセント 2 5 8 2" xfId="8496" xr:uid="{00000000-0005-0000-0000-00001D060000}"/>
    <cellStyle name="パーセント 2 5 9" xfId="3592" xr:uid="{00000000-0005-0000-0000-00001E060000}"/>
    <cellStyle name="パーセント 2 5 9 2" xfId="8952" xr:uid="{00000000-0005-0000-0000-00001F060000}"/>
    <cellStyle name="パーセント 2 6" xfId="92" xr:uid="{00000000-0005-0000-0000-000020060000}"/>
    <cellStyle name="パーセント 2 6 10" xfId="5452" xr:uid="{00000000-0005-0000-0000-000021060000}"/>
    <cellStyle name="パーセント 2 6 10 2" xfId="10812" xr:uid="{00000000-0005-0000-0000-000022060000}"/>
    <cellStyle name="パーセント 2 6 11" xfId="1917" xr:uid="{00000000-0005-0000-0000-000023060000}"/>
    <cellStyle name="パーセント 2 6 12" xfId="7278" xr:uid="{00000000-0005-0000-0000-000024060000}"/>
    <cellStyle name="パーセント 2 6 2" xfId="321" xr:uid="{00000000-0005-0000-0000-000025060000}"/>
    <cellStyle name="パーセント 2 6 2 2" xfId="777" xr:uid="{00000000-0005-0000-0000-000026060000}"/>
    <cellStyle name="パーセント 2 6 2 2 2" xfId="1689" xr:uid="{00000000-0005-0000-0000-000027060000}"/>
    <cellStyle name="パーセント 2 6 2 2 2 2" xfId="7048" xr:uid="{00000000-0005-0000-0000-000028060000}"/>
    <cellStyle name="パーセント 2 6 2 2 2 2 2" xfId="12408" xr:uid="{00000000-0005-0000-0000-000029060000}"/>
    <cellStyle name="パーセント 2 6 2 2 2 3" xfId="4312" xr:uid="{00000000-0005-0000-0000-00002A060000}"/>
    <cellStyle name="パーセント 2 6 2 2 2 4" xfId="9672" xr:uid="{00000000-0005-0000-0000-00002B060000}"/>
    <cellStyle name="パーセント 2 6 2 2 3" xfId="5224" xr:uid="{00000000-0005-0000-0000-00002C060000}"/>
    <cellStyle name="パーセント 2 6 2 2 3 2" xfId="10584" xr:uid="{00000000-0005-0000-0000-00002D060000}"/>
    <cellStyle name="パーセント 2 6 2 2 4" xfId="6136" xr:uid="{00000000-0005-0000-0000-00002E060000}"/>
    <cellStyle name="パーセント 2 6 2 2 4 2" xfId="11496" xr:uid="{00000000-0005-0000-0000-00002F060000}"/>
    <cellStyle name="パーセント 2 6 2 2 5" xfId="2487" xr:uid="{00000000-0005-0000-0000-000030060000}"/>
    <cellStyle name="パーセント 2 6 2 2 6" xfId="7848" xr:uid="{00000000-0005-0000-0000-000031060000}"/>
    <cellStyle name="パーセント 2 6 2 3" xfId="1233" xr:uid="{00000000-0005-0000-0000-000032060000}"/>
    <cellStyle name="パーセント 2 6 2 3 2" xfId="6592" xr:uid="{00000000-0005-0000-0000-000033060000}"/>
    <cellStyle name="パーセント 2 6 2 3 2 2" xfId="11952" xr:uid="{00000000-0005-0000-0000-000034060000}"/>
    <cellStyle name="パーセント 2 6 2 3 3" xfId="2943" xr:uid="{00000000-0005-0000-0000-000035060000}"/>
    <cellStyle name="パーセント 2 6 2 3 4" xfId="8304" xr:uid="{00000000-0005-0000-0000-000036060000}"/>
    <cellStyle name="パーセント 2 6 2 4" xfId="3399" xr:uid="{00000000-0005-0000-0000-000037060000}"/>
    <cellStyle name="パーセント 2 6 2 4 2" xfId="8760" xr:uid="{00000000-0005-0000-0000-000038060000}"/>
    <cellStyle name="パーセント 2 6 2 5" xfId="3856" xr:uid="{00000000-0005-0000-0000-000039060000}"/>
    <cellStyle name="パーセント 2 6 2 5 2" xfId="9216" xr:uid="{00000000-0005-0000-0000-00003A060000}"/>
    <cellStyle name="パーセント 2 6 2 6" xfId="4768" xr:uid="{00000000-0005-0000-0000-00003B060000}"/>
    <cellStyle name="パーセント 2 6 2 6 2" xfId="10128" xr:uid="{00000000-0005-0000-0000-00003C060000}"/>
    <cellStyle name="パーセント 2 6 2 7" xfId="5680" xr:uid="{00000000-0005-0000-0000-00003D060000}"/>
    <cellStyle name="パーセント 2 6 2 7 2" xfId="11040" xr:uid="{00000000-0005-0000-0000-00003E060000}"/>
    <cellStyle name="パーセント 2 6 2 8" xfId="2031" xr:uid="{00000000-0005-0000-0000-00003F060000}"/>
    <cellStyle name="パーセント 2 6 2 9" xfId="7392" xr:uid="{00000000-0005-0000-0000-000040060000}"/>
    <cellStyle name="パーセント 2 6 3" xfId="435" xr:uid="{00000000-0005-0000-0000-000041060000}"/>
    <cellStyle name="パーセント 2 6 3 2" xfId="891" xr:uid="{00000000-0005-0000-0000-000042060000}"/>
    <cellStyle name="パーセント 2 6 3 2 2" xfId="1803" xr:uid="{00000000-0005-0000-0000-000043060000}"/>
    <cellStyle name="パーセント 2 6 3 2 2 2" xfId="7162" xr:uid="{00000000-0005-0000-0000-000044060000}"/>
    <cellStyle name="パーセント 2 6 3 2 2 2 2" xfId="12522" xr:uid="{00000000-0005-0000-0000-000045060000}"/>
    <cellStyle name="パーセント 2 6 3 2 2 3" xfId="4426" xr:uid="{00000000-0005-0000-0000-000046060000}"/>
    <cellStyle name="パーセント 2 6 3 2 2 4" xfId="9786" xr:uid="{00000000-0005-0000-0000-000047060000}"/>
    <cellStyle name="パーセント 2 6 3 2 3" xfId="5338" xr:uid="{00000000-0005-0000-0000-000048060000}"/>
    <cellStyle name="パーセント 2 6 3 2 3 2" xfId="10698" xr:uid="{00000000-0005-0000-0000-000049060000}"/>
    <cellStyle name="パーセント 2 6 3 2 4" xfId="6250" xr:uid="{00000000-0005-0000-0000-00004A060000}"/>
    <cellStyle name="パーセント 2 6 3 2 4 2" xfId="11610" xr:uid="{00000000-0005-0000-0000-00004B060000}"/>
    <cellStyle name="パーセント 2 6 3 2 5" xfId="2601" xr:uid="{00000000-0005-0000-0000-00004C060000}"/>
    <cellStyle name="パーセント 2 6 3 2 6" xfId="7962" xr:uid="{00000000-0005-0000-0000-00004D060000}"/>
    <cellStyle name="パーセント 2 6 3 3" xfId="1347" xr:uid="{00000000-0005-0000-0000-00004E060000}"/>
    <cellStyle name="パーセント 2 6 3 3 2" xfId="6706" xr:uid="{00000000-0005-0000-0000-00004F060000}"/>
    <cellStyle name="パーセント 2 6 3 3 2 2" xfId="12066" xr:uid="{00000000-0005-0000-0000-000050060000}"/>
    <cellStyle name="パーセント 2 6 3 3 3" xfId="3057" xr:uid="{00000000-0005-0000-0000-000051060000}"/>
    <cellStyle name="パーセント 2 6 3 3 4" xfId="8418" xr:uid="{00000000-0005-0000-0000-000052060000}"/>
    <cellStyle name="パーセント 2 6 3 4" xfId="3513" xr:uid="{00000000-0005-0000-0000-000053060000}"/>
    <cellStyle name="パーセント 2 6 3 4 2" xfId="8874" xr:uid="{00000000-0005-0000-0000-000054060000}"/>
    <cellStyle name="パーセント 2 6 3 5" xfId="3970" xr:uid="{00000000-0005-0000-0000-000055060000}"/>
    <cellStyle name="パーセント 2 6 3 5 2" xfId="9330" xr:uid="{00000000-0005-0000-0000-000056060000}"/>
    <cellStyle name="パーセント 2 6 3 6" xfId="4882" xr:uid="{00000000-0005-0000-0000-000057060000}"/>
    <cellStyle name="パーセント 2 6 3 6 2" xfId="10242" xr:uid="{00000000-0005-0000-0000-000058060000}"/>
    <cellStyle name="パーセント 2 6 3 7" xfId="5794" xr:uid="{00000000-0005-0000-0000-000059060000}"/>
    <cellStyle name="パーセント 2 6 3 7 2" xfId="11154" xr:uid="{00000000-0005-0000-0000-00005A060000}"/>
    <cellStyle name="パーセント 2 6 3 8" xfId="2145" xr:uid="{00000000-0005-0000-0000-00005B060000}"/>
    <cellStyle name="パーセント 2 6 3 9" xfId="7506" xr:uid="{00000000-0005-0000-0000-00005C060000}"/>
    <cellStyle name="パーセント 2 6 4" xfId="206" xr:uid="{00000000-0005-0000-0000-00005D060000}"/>
    <cellStyle name="パーセント 2 6 4 2" xfId="663" xr:uid="{00000000-0005-0000-0000-00005E060000}"/>
    <cellStyle name="パーセント 2 6 4 2 2" xfId="1575" xr:uid="{00000000-0005-0000-0000-00005F060000}"/>
    <cellStyle name="パーセント 2 6 4 2 2 2" xfId="6934" xr:uid="{00000000-0005-0000-0000-000060060000}"/>
    <cellStyle name="パーセント 2 6 4 2 2 2 2" xfId="12294" xr:uid="{00000000-0005-0000-0000-000061060000}"/>
    <cellStyle name="パーセント 2 6 4 2 2 3" xfId="4198" xr:uid="{00000000-0005-0000-0000-000062060000}"/>
    <cellStyle name="パーセント 2 6 4 2 2 4" xfId="9558" xr:uid="{00000000-0005-0000-0000-000063060000}"/>
    <cellStyle name="パーセント 2 6 4 2 3" xfId="5110" xr:uid="{00000000-0005-0000-0000-000064060000}"/>
    <cellStyle name="パーセント 2 6 4 2 3 2" xfId="10470" xr:uid="{00000000-0005-0000-0000-000065060000}"/>
    <cellStyle name="パーセント 2 6 4 2 4" xfId="6022" xr:uid="{00000000-0005-0000-0000-000066060000}"/>
    <cellStyle name="パーセント 2 6 4 2 4 2" xfId="11382" xr:uid="{00000000-0005-0000-0000-000067060000}"/>
    <cellStyle name="パーセント 2 6 4 2 5" xfId="2829" xr:uid="{00000000-0005-0000-0000-000068060000}"/>
    <cellStyle name="パーセント 2 6 4 2 6" xfId="8190" xr:uid="{00000000-0005-0000-0000-000069060000}"/>
    <cellStyle name="パーセント 2 6 4 3" xfId="1119" xr:uid="{00000000-0005-0000-0000-00006A060000}"/>
    <cellStyle name="パーセント 2 6 4 3 2" xfId="6478" xr:uid="{00000000-0005-0000-0000-00006B060000}"/>
    <cellStyle name="パーセント 2 6 4 3 2 2" xfId="11838" xr:uid="{00000000-0005-0000-0000-00006C060000}"/>
    <cellStyle name="パーセント 2 6 4 3 3" xfId="3285" xr:uid="{00000000-0005-0000-0000-00006D060000}"/>
    <cellStyle name="パーセント 2 6 4 3 4" xfId="8646" xr:uid="{00000000-0005-0000-0000-00006E060000}"/>
    <cellStyle name="パーセント 2 6 4 4" xfId="3742" xr:uid="{00000000-0005-0000-0000-00006F060000}"/>
    <cellStyle name="パーセント 2 6 4 4 2" xfId="9102" xr:uid="{00000000-0005-0000-0000-000070060000}"/>
    <cellStyle name="パーセント 2 6 4 5" xfId="4654" xr:uid="{00000000-0005-0000-0000-000071060000}"/>
    <cellStyle name="パーセント 2 6 4 5 2" xfId="10014" xr:uid="{00000000-0005-0000-0000-000072060000}"/>
    <cellStyle name="パーセント 2 6 4 6" xfId="5566" xr:uid="{00000000-0005-0000-0000-000073060000}"/>
    <cellStyle name="パーセント 2 6 4 6 2" xfId="10926" xr:uid="{00000000-0005-0000-0000-000074060000}"/>
    <cellStyle name="パーセント 2 6 4 7" xfId="2373" xr:uid="{00000000-0005-0000-0000-000075060000}"/>
    <cellStyle name="パーセント 2 6 4 8" xfId="7734" xr:uid="{00000000-0005-0000-0000-000076060000}"/>
    <cellStyle name="パーセント 2 6 5" xfId="549" xr:uid="{00000000-0005-0000-0000-000077060000}"/>
    <cellStyle name="パーセント 2 6 5 2" xfId="1461" xr:uid="{00000000-0005-0000-0000-000078060000}"/>
    <cellStyle name="パーセント 2 6 5 2 2" xfId="6820" xr:uid="{00000000-0005-0000-0000-000079060000}"/>
    <cellStyle name="パーセント 2 6 5 2 2 2" xfId="12180" xr:uid="{00000000-0005-0000-0000-00007A060000}"/>
    <cellStyle name="パーセント 2 6 5 2 3" xfId="4084" xr:uid="{00000000-0005-0000-0000-00007B060000}"/>
    <cellStyle name="パーセント 2 6 5 2 4" xfId="9444" xr:uid="{00000000-0005-0000-0000-00007C060000}"/>
    <cellStyle name="パーセント 2 6 5 3" xfId="4996" xr:uid="{00000000-0005-0000-0000-00007D060000}"/>
    <cellStyle name="パーセント 2 6 5 3 2" xfId="10356" xr:uid="{00000000-0005-0000-0000-00007E060000}"/>
    <cellStyle name="パーセント 2 6 5 4" xfId="5908" xr:uid="{00000000-0005-0000-0000-00007F060000}"/>
    <cellStyle name="パーセント 2 6 5 4 2" xfId="11268" xr:uid="{00000000-0005-0000-0000-000080060000}"/>
    <cellStyle name="パーセント 2 6 5 5" xfId="2259" xr:uid="{00000000-0005-0000-0000-000081060000}"/>
    <cellStyle name="パーセント 2 6 5 6" xfId="7620" xr:uid="{00000000-0005-0000-0000-000082060000}"/>
    <cellStyle name="パーセント 2 6 6" xfId="1005" xr:uid="{00000000-0005-0000-0000-000083060000}"/>
    <cellStyle name="パーセント 2 6 6 2" xfId="6364" xr:uid="{00000000-0005-0000-0000-000084060000}"/>
    <cellStyle name="パーセント 2 6 6 2 2" xfId="11724" xr:uid="{00000000-0005-0000-0000-000085060000}"/>
    <cellStyle name="パーセント 2 6 6 3" xfId="2715" xr:uid="{00000000-0005-0000-0000-000086060000}"/>
    <cellStyle name="パーセント 2 6 6 4" xfId="8076" xr:uid="{00000000-0005-0000-0000-000087060000}"/>
    <cellStyle name="パーセント 2 6 7" xfId="3171" xr:uid="{00000000-0005-0000-0000-000088060000}"/>
    <cellStyle name="パーセント 2 6 7 2" xfId="8532" xr:uid="{00000000-0005-0000-0000-000089060000}"/>
    <cellStyle name="パーセント 2 6 8" xfId="3628" xr:uid="{00000000-0005-0000-0000-00008A060000}"/>
    <cellStyle name="パーセント 2 6 8 2" xfId="8988" xr:uid="{00000000-0005-0000-0000-00008B060000}"/>
    <cellStyle name="パーセント 2 6 9" xfId="4540" xr:uid="{00000000-0005-0000-0000-00008C060000}"/>
    <cellStyle name="パーセント 2 6 9 2" xfId="9900" xr:uid="{00000000-0005-0000-0000-00008D060000}"/>
    <cellStyle name="パーセント 2 7" xfId="264" xr:uid="{00000000-0005-0000-0000-00008E060000}"/>
    <cellStyle name="パーセント 2 7 2" xfId="720" xr:uid="{00000000-0005-0000-0000-00008F060000}"/>
    <cellStyle name="パーセント 2 7 2 2" xfId="1632" xr:uid="{00000000-0005-0000-0000-000090060000}"/>
    <cellStyle name="パーセント 2 7 2 2 2" xfId="6991" xr:uid="{00000000-0005-0000-0000-000091060000}"/>
    <cellStyle name="パーセント 2 7 2 2 2 2" xfId="12351" xr:uid="{00000000-0005-0000-0000-000092060000}"/>
    <cellStyle name="パーセント 2 7 2 2 3" xfId="4255" xr:uid="{00000000-0005-0000-0000-000093060000}"/>
    <cellStyle name="パーセント 2 7 2 2 4" xfId="9615" xr:uid="{00000000-0005-0000-0000-000094060000}"/>
    <cellStyle name="パーセント 2 7 2 3" xfId="5167" xr:uid="{00000000-0005-0000-0000-000095060000}"/>
    <cellStyle name="パーセント 2 7 2 3 2" xfId="10527" xr:uid="{00000000-0005-0000-0000-000096060000}"/>
    <cellStyle name="パーセント 2 7 2 4" xfId="6079" xr:uid="{00000000-0005-0000-0000-000097060000}"/>
    <cellStyle name="パーセント 2 7 2 4 2" xfId="11439" xr:uid="{00000000-0005-0000-0000-000098060000}"/>
    <cellStyle name="パーセント 2 7 2 5" xfId="2430" xr:uid="{00000000-0005-0000-0000-000099060000}"/>
    <cellStyle name="パーセント 2 7 2 6" xfId="7791" xr:uid="{00000000-0005-0000-0000-00009A060000}"/>
    <cellStyle name="パーセント 2 7 3" xfId="1176" xr:uid="{00000000-0005-0000-0000-00009B060000}"/>
    <cellStyle name="パーセント 2 7 3 2" xfId="6535" xr:uid="{00000000-0005-0000-0000-00009C060000}"/>
    <cellStyle name="パーセント 2 7 3 2 2" xfId="11895" xr:uid="{00000000-0005-0000-0000-00009D060000}"/>
    <cellStyle name="パーセント 2 7 3 3" xfId="2886" xr:uid="{00000000-0005-0000-0000-00009E060000}"/>
    <cellStyle name="パーセント 2 7 3 4" xfId="8247" xr:uid="{00000000-0005-0000-0000-00009F060000}"/>
    <cellStyle name="パーセント 2 7 4" xfId="3342" xr:uid="{00000000-0005-0000-0000-0000A0060000}"/>
    <cellStyle name="パーセント 2 7 4 2" xfId="8703" xr:uid="{00000000-0005-0000-0000-0000A1060000}"/>
    <cellStyle name="パーセント 2 7 5" xfId="3799" xr:uid="{00000000-0005-0000-0000-0000A2060000}"/>
    <cellStyle name="パーセント 2 7 5 2" xfId="9159" xr:uid="{00000000-0005-0000-0000-0000A3060000}"/>
    <cellStyle name="パーセント 2 7 6" xfId="4711" xr:uid="{00000000-0005-0000-0000-0000A4060000}"/>
    <cellStyle name="パーセント 2 7 6 2" xfId="10071" xr:uid="{00000000-0005-0000-0000-0000A5060000}"/>
    <cellStyle name="パーセント 2 7 7" xfId="5623" xr:uid="{00000000-0005-0000-0000-0000A6060000}"/>
    <cellStyle name="パーセント 2 7 7 2" xfId="10983" xr:uid="{00000000-0005-0000-0000-0000A7060000}"/>
    <cellStyle name="パーセント 2 7 8" xfId="1974" xr:uid="{00000000-0005-0000-0000-0000A8060000}"/>
    <cellStyle name="パーセント 2 7 9" xfId="7335" xr:uid="{00000000-0005-0000-0000-0000A9060000}"/>
    <cellStyle name="パーセント 2 8" xfId="378" xr:uid="{00000000-0005-0000-0000-0000AA060000}"/>
    <cellStyle name="パーセント 2 8 2" xfId="834" xr:uid="{00000000-0005-0000-0000-0000AB060000}"/>
    <cellStyle name="パーセント 2 8 2 2" xfId="1746" xr:uid="{00000000-0005-0000-0000-0000AC060000}"/>
    <cellStyle name="パーセント 2 8 2 2 2" xfId="7105" xr:uid="{00000000-0005-0000-0000-0000AD060000}"/>
    <cellStyle name="パーセント 2 8 2 2 2 2" xfId="12465" xr:uid="{00000000-0005-0000-0000-0000AE060000}"/>
    <cellStyle name="パーセント 2 8 2 2 3" xfId="4369" xr:uid="{00000000-0005-0000-0000-0000AF060000}"/>
    <cellStyle name="パーセント 2 8 2 2 4" xfId="9729" xr:uid="{00000000-0005-0000-0000-0000B0060000}"/>
    <cellStyle name="パーセント 2 8 2 3" xfId="5281" xr:uid="{00000000-0005-0000-0000-0000B1060000}"/>
    <cellStyle name="パーセント 2 8 2 3 2" xfId="10641" xr:uid="{00000000-0005-0000-0000-0000B2060000}"/>
    <cellStyle name="パーセント 2 8 2 4" xfId="6193" xr:uid="{00000000-0005-0000-0000-0000B3060000}"/>
    <cellStyle name="パーセント 2 8 2 4 2" xfId="11553" xr:uid="{00000000-0005-0000-0000-0000B4060000}"/>
    <cellStyle name="パーセント 2 8 2 5" xfId="2544" xr:uid="{00000000-0005-0000-0000-0000B5060000}"/>
    <cellStyle name="パーセント 2 8 2 6" xfId="7905" xr:uid="{00000000-0005-0000-0000-0000B6060000}"/>
    <cellStyle name="パーセント 2 8 3" xfId="1290" xr:uid="{00000000-0005-0000-0000-0000B7060000}"/>
    <cellStyle name="パーセント 2 8 3 2" xfId="6649" xr:uid="{00000000-0005-0000-0000-0000B8060000}"/>
    <cellStyle name="パーセント 2 8 3 2 2" xfId="12009" xr:uid="{00000000-0005-0000-0000-0000B9060000}"/>
    <cellStyle name="パーセント 2 8 3 3" xfId="3000" xr:uid="{00000000-0005-0000-0000-0000BA060000}"/>
    <cellStyle name="パーセント 2 8 3 4" xfId="8361" xr:uid="{00000000-0005-0000-0000-0000BB060000}"/>
    <cellStyle name="パーセント 2 8 4" xfId="3456" xr:uid="{00000000-0005-0000-0000-0000BC060000}"/>
    <cellStyle name="パーセント 2 8 4 2" xfId="8817" xr:uid="{00000000-0005-0000-0000-0000BD060000}"/>
    <cellStyle name="パーセント 2 8 5" xfId="3913" xr:uid="{00000000-0005-0000-0000-0000BE060000}"/>
    <cellStyle name="パーセント 2 8 5 2" xfId="9273" xr:uid="{00000000-0005-0000-0000-0000BF060000}"/>
    <cellStyle name="パーセント 2 8 6" xfId="4825" xr:uid="{00000000-0005-0000-0000-0000C0060000}"/>
    <cellStyle name="パーセント 2 8 6 2" xfId="10185" xr:uid="{00000000-0005-0000-0000-0000C1060000}"/>
    <cellStyle name="パーセント 2 8 7" xfId="5737" xr:uid="{00000000-0005-0000-0000-0000C2060000}"/>
    <cellStyle name="パーセント 2 8 7 2" xfId="11097" xr:uid="{00000000-0005-0000-0000-0000C3060000}"/>
    <cellStyle name="パーセント 2 8 8" xfId="2088" xr:uid="{00000000-0005-0000-0000-0000C4060000}"/>
    <cellStyle name="パーセント 2 8 9" xfId="7449" xr:uid="{00000000-0005-0000-0000-0000C5060000}"/>
    <cellStyle name="パーセント 2 9" xfId="149" xr:uid="{00000000-0005-0000-0000-0000C6060000}"/>
    <cellStyle name="パーセント 2 9 2" xfId="606" xr:uid="{00000000-0005-0000-0000-0000C7060000}"/>
    <cellStyle name="パーセント 2 9 2 2" xfId="1518" xr:uid="{00000000-0005-0000-0000-0000C8060000}"/>
    <cellStyle name="パーセント 2 9 2 2 2" xfId="6877" xr:uid="{00000000-0005-0000-0000-0000C9060000}"/>
    <cellStyle name="パーセント 2 9 2 2 2 2" xfId="12237" xr:uid="{00000000-0005-0000-0000-0000CA060000}"/>
    <cellStyle name="パーセント 2 9 2 2 3" xfId="4141" xr:uid="{00000000-0005-0000-0000-0000CB060000}"/>
    <cellStyle name="パーセント 2 9 2 2 4" xfId="9501" xr:uid="{00000000-0005-0000-0000-0000CC060000}"/>
    <cellStyle name="パーセント 2 9 2 3" xfId="5053" xr:uid="{00000000-0005-0000-0000-0000CD060000}"/>
    <cellStyle name="パーセント 2 9 2 3 2" xfId="10413" xr:uid="{00000000-0005-0000-0000-0000CE060000}"/>
    <cellStyle name="パーセント 2 9 2 4" xfId="5965" xr:uid="{00000000-0005-0000-0000-0000CF060000}"/>
    <cellStyle name="パーセント 2 9 2 4 2" xfId="11325" xr:uid="{00000000-0005-0000-0000-0000D0060000}"/>
    <cellStyle name="パーセント 2 9 2 5" xfId="2772" xr:uid="{00000000-0005-0000-0000-0000D1060000}"/>
    <cellStyle name="パーセント 2 9 2 6" xfId="8133" xr:uid="{00000000-0005-0000-0000-0000D2060000}"/>
    <cellStyle name="パーセント 2 9 3" xfId="1062" xr:uid="{00000000-0005-0000-0000-0000D3060000}"/>
    <cellStyle name="パーセント 2 9 3 2" xfId="6421" xr:uid="{00000000-0005-0000-0000-0000D4060000}"/>
    <cellStyle name="パーセント 2 9 3 2 2" xfId="11781" xr:uid="{00000000-0005-0000-0000-0000D5060000}"/>
    <cellStyle name="パーセント 2 9 3 3" xfId="3228" xr:uid="{00000000-0005-0000-0000-0000D6060000}"/>
    <cellStyle name="パーセント 2 9 3 4" xfId="8589" xr:uid="{00000000-0005-0000-0000-0000D7060000}"/>
    <cellStyle name="パーセント 2 9 4" xfId="3685" xr:uid="{00000000-0005-0000-0000-0000D8060000}"/>
    <cellStyle name="パーセント 2 9 4 2" xfId="9045" xr:uid="{00000000-0005-0000-0000-0000D9060000}"/>
    <cellStyle name="パーセント 2 9 5" xfId="4597" xr:uid="{00000000-0005-0000-0000-0000DA060000}"/>
    <cellStyle name="パーセント 2 9 5 2" xfId="9957" xr:uid="{00000000-0005-0000-0000-0000DB060000}"/>
    <cellStyle name="パーセント 2 9 6" xfId="5509" xr:uid="{00000000-0005-0000-0000-0000DC060000}"/>
    <cellStyle name="パーセント 2 9 6 2" xfId="10869" xr:uid="{00000000-0005-0000-0000-0000DD060000}"/>
    <cellStyle name="パーセント 2 9 7" xfId="2316" xr:uid="{00000000-0005-0000-0000-0000DE060000}"/>
    <cellStyle name="パーセント 2 9 8" xfId="7677" xr:uid="{00000000-0005-0000-0000-0000DF060000}"/>
    <cellStyle name="桁区切り 10" xfId="7214" xr:uid="{00000000-0005-0000-0000-0000E0060000}"/>
    <cellStyle name="桁区切り 2" xfId="10" xr:uid="{00000000-0005-0000-0000-0000E1060000}"/>
    <cellStyle name="桁区切り 2 2" xfId="31" xr:uid="{00000000-0005-0000-0000-0000E2060000}"/>
    <cellStyle name="桁区切り 2 2 2" xfId="77" xr:uid="{00000000-0005-0000-0000-0000E3060000}"/>
    <cellStyle name="桁区切り 2 3" xfId="56" xr:uid="{00000000-0005-0000-0000-0000E4060000}"/>
    <cellStyle name="桁区切り 2 4" xfId="60" xr:uid="{00000000-0005-0000-0000-0000E5060000}"/>
    <cellStyle name="桁区切り 3" xfId="16" xr:uid="{00000000-0005-0000-0000-0000E6060000}"/>
    <cellStyle name="桁区切り 4" xfId="22" xr:uid="{00000000-0005-0000-0000-0000E7060000}"/>
    <cellStyle name="桁区切り 4 10" xfId="493" xr:uid="{00000000-0005-0000-0000-0000E8060000}"/>
    <cellStyle name="桁区切り 4 10 2" xfId="1405" xr:uid="{00000000-0005-0000-0000-0000E9060000}"/>
    <cellStyle name="桁区切り 4 10 2 2" xfId="6764" xr:uid="{00000000-0005-0000-0000-0000EA060000}"/>
    <cellStyle name="桁区切り 4 10 2 2 2" xfId="12124" xr:uid="{00000000-0005-0000-0000-0000EB060000}"/>
    <cellStyle name="桁区切り 4 10 2 3" xfId="4028" xr:uid="{00000000-0005-0000-0000-0000EC060000}"/>
    <cellStyle name="桁区切り 4 10 2 4" xfId="9388" xr:uid="{00000000-0005-0000-0000-0000ED060000}"/>
    <cellStyle name="桁区切り 4 10 3" xfId="4940" xr:uid="{00000000-0005-0000-0000-0000EE060000}"/>
    <cellStyle name="桁区切り 4 10 3 2" xfId="10300" xr:uid="{00000000-0005-0000-0000-0000EF060000}"/>
    <cellStyle name="桁区切り 4 10 4" xfId="5852" xr:uid="{00000000-0005-0000-0000-0000F0060000}"/>
    <cellStyle name="桁区切り 4 10 4 2" xfId="11212" xr:uid="{00000000-0005-0000-0000-0000F1060000}"/>
    <cellStyle name="桁区切り 4 10 5" xfId="2203" xr:uid="{00000000-0005-0000-0000-0000F2060000}"/>
    <cellStyle name="桁区切り 4 10 6" xfId="7564" xr:uid="{00000000-0005-0000-0000-0000F3060000}"/>
    <cellStyle name="桁区切り 4 11" xfId="949" xr:uid="{00000000-0005-0000-0000-0000F4060000}"/>
    <cellStyle name="桁区切り 4 11 2" xfId="6308" xr:uid="{00000000-0005-0000-0000-0000F5060000}"/>
    <cellStyle name="桁区切り 4 11 2 2" xfId="11668" xr:uid="{00000000-0005-0000-0000-0000F6060000}"/>
    <cellStyle name="桁区切り 4 11 3" xfId="2659" xr:uid="{00000000-0005-0000-0000-0000F7060000}"/>
    <cellStyle name="桁区切り 4 11 4" xfId="8020" xr:uid="{00000000-0005-0000-0000-0000F8060000}"/>
    <cellStyle name="桁区切り 4 12" xfId="3115" xr:uid="{00000000-0005-0000-0000-0000F9060000}"/>
    <cellStyle name="桁区切り 4 12 2" xfId="8476" xr:uid="{00000000-0005-0000-0000-0000FA060000}"/>
    <cellStyle name="桁区切り 4 13" xfId="3572" xr:uid="{00000000-0005-0000-0000-0000FB060000}"/>
    <cellStyle name="桁区切り 4 13 2" xfId="8932" xr:uid="{00000000-0005-0000-0000-0000FC060000}"/>
    <cellStyle name="桁区切り 4 14" xfId="4484" xr:uid="{00000000-0005-0000-0000-0000FD060000}"/>
    <cellStyle name="桁区切り 4 14 2" xfId="9844" xr:uid="{00000000-0005-0000-0000-0000FE060000}"/>
    <cellStyle name="桁区切り 4 15" xfId="5396" xr:uid="{00000000-0005-0000-0000-0000FF060000}"/>
    <cellStyle name="桁区切り 4 15 2" xfId="10756" xr:uid="{00000000-0005-0000-0000-000000070000}"/>
    <cellStyle name="桁区切り 4 16" xfId="1861" xr:uid="{00000000-0005-0000-0000-000001070000}"/>
    <cellStyle name="桁区切り 4 17" xfId="7222" xr:uid="{00000000-0005-0000-0000-000002070000}"/>
    <cellStyle name="桁区切り 4 2" xfId="39" xr:uid="{00000000-0005-0000-0000-000003070000}"/>
    <cellStyle name="桁区切り 4 2 10" xfId="3129" xr:uid="{00000000-0005-0000-0000-000004070000}"/>
    <cellStyle name="桁区切り 4 2 10 2" xfId="8490" xr:uid="{00000000-0005-0000-0000-000005070000}"/>
    <cellStyle name="桁区切り 4 2 11" xfId="3586" xr:uid="{00000000-0005-0000-0000-000006070000}"/>
    <cellStyle name="桁区切り 4 2 11 2" xfId="8946" xr:uid="{00000000-0005-0000-0000-000007070000}"/>
    <cellStyle name="桁区切り 4 2 12" xfId="4498" xr:uid="{00000000-0005-0000-0000-000008070000}"/>
    <cellStyle name="桁区切り 4 2 12 2" xfId="9858" xr:uid="{00000000-0005-0000-0000-000009070000}"/>
    <cellStyle name="桁区切り 4 2 13" xfId="5410" xr:uid="{00000000-0005-0000-0000-00000A070000}"/>
    <cellStyle name="桁区切り 4 2 13 2" xfId="10770" xr:uid="{00000000-0005-0000-0000-00000B070000}"/>
    <cellStyle name="桁区切り 4 2 14" xfId="1875" xr:uid="{00000000-0005-0000-0000-00000C070000}"/>
    <cellStyle name="桁区切り 4 2 15" xfId="7236" xr:uid="{00000000-0005-0000-0000-00000D070000}"/>
    <cellStyle name="桁区切り 4 2 2" xfId="85" xr:uid="{00000000-0005-0000-0000-00000E070000}"/>
    <cellStyle name="桁区切り 4 2 2 10" xfId="4534" xr:uid="{00000000-0005-0000-0000-00000F070000}"/>
    <cellStyle name="桁区切り 4 2 2 10 2" xfId="9894" xr:uid="{00000000-0005-0000-0000-000010070000}"/>
    <cellStyle name="桁区切り 4 2 2 11" xfId="5446" xr:uid="{00000000-0005-0000-0000-000011070000}"/>
    <cellStyle name="桁区切り 4 2 2 11 2" xfId="10806" xr:uid="{00000000-0005-0000-0000-000012070000}"/>
    <cellStyle name="桁区切り 4 2 2 12" xfId="1911" xr:uid="{00000000-0005-0000-0000-000013070000}"/>
    <cellStyle name="桁区切り 4 2 2 13" xfId="7272" xr:uid="{00000000-0005-0000-0000-000014070000}"/>
    <cellStyle name="桁区切り 4 2 2 2" xfId="143" xr:uid="{00000000-0005-0000-0000-000015070000}"/>
    <cellStyle name="桁区切り 4 2 2 2 10" xfId="5503" xr:uid="{00000000-0005-0000-0000-000016070000}"/>
    <cellStyle name="桁区切り 4 2 2 2 10 2" xfId="10863" xr:uid="{00000000-0005-0000-0000-000017070000}"/>
    <cellStyle name="桁区切り 4 2 2 2 11" xfId="1968" xr:uid="{00000000-0005-0000-0000-000018070000}"/>
    <cellStyle name="桁区切り 4 2 2 2 12" xfId="7329" xr:uid="{00000000-0005-0000-0000-000019070000}"/>
    <cellStyle name="桁区切り 4 2 2 2 2" xfId="372" xr:uid="{00000000-0005-0000-0000-00001A070000}"/>
    <cellStyle name="桁区切り 4 2 2 2 2 2" xfId="828" xr:uid="{00000000-0005-0000-0000-00001B070000}"/>
    <cellStyle name="桁区切り 4 2 2 2 2 2 2" xfId="1740" xr:uid="{00000000-0005-0000-0000-00001C070000}"/>
    <cellStyle name="桁区切り 4 2 2 2 2 2 2 2" xfId="7099" xr:uid="{00000000-0005-0000-0000-00001D070000}"/>
    <cellStyle name="桁区切り 4 2 2 2 2 2 2 2 2" xfId="12459" xr:uid="{00000000-0005-0000-0000-00001E070000}"/>
    <cellStyle name="桁区切り 4 2 2 2 2 2 2 3" xfId="4363" xr:uid="{00000000-0005-0000-0000-00001F070000}"/>
    <cellStyle name="桁区切り 4 2 2 2 2 2 2 4" xfId="9723" xr:uid="{00000000-0005-0000-0000-000020070000}"/>
    <cellStyle name="桁区切り 4 2 2 2 2 2 3" xfId="5275" xr:uid="{00000000-0005-0000-0000-000021070000}"/>
    <cellStyle name="桁区切り 4 2 2 2 2 2 3 2" xfId="10635" xr:uid="{00000000-0005-0000-0000-000022070000}"/>
    <cellStyle name="桁区切り 4 2 2 2 2 2 4" xfId="6187" xr:uid="{00000000-0005-0000-0000-000023070000}"/>
    <cellStyle name="桁区切り 4 2 2 2 2 2 4 2" xfId="11547" xr:uid="{00000000-0005-0000-0000-000024070000}"/>
    <cellStyle name="桁区切り 4 2 2 2 2 2 5" xfId="2538" xr:uid="{00000000-0005-0000-0000-000025070000}"/>
    <cellStyle name="桁区切り 4 2 2 2 2 2 6" xfId="7899" xr:uid="{00000000-0005-0000-0000-000026070000}"/>
    <cellStyle name="桁区切り 4 2 2 2 2 3" xfId="1284" xr:uid="{00000000-0005-0000-0000-000027070000}"/>
    <cellStyle name="桁区切り 4 2 2 2 2 3 2" xfId="6643" xr:uid="{00000000-0005-0000-0000-000028070000}"/>
    <cellStyle name="桁区切り 4 2 2 2 2 3 2 2" xfId="12003" xr:uid="{00000000-0005-0000-0000-000029070000}"/>
    <cellStyle name="桁区切り 4 2 2 2 2 3 3" xfId="2994" xr:uid="{00000000-0005-0000-0000-00002A070000}"/>
    <cellStyle name="桁区切り 4 2 2 2 2 3 4" xfId="8355" xr:uid="{00000000-0005-0000-0000-00002B070000}"/>
    <cellStyle name="桁区切り 4 2 2 2 2 4" xfId="3450" xr:uid="{00000000-0005-0000-0000-00002C070000}"/>
    <cellStyle name="桁区切り 4 2 2 2 2 4 2" xfId="8811" xr:uid="{00000000-0005-0000-0000-00002D070000}"/>
    <cellStyle name="桁区切り 4 2 2 2 2 5" xfId="3907" xr:uid="{00000000-0005-0000-0000-00002E070000}"/>
    <cellStyle name="桁区切り 4 2 2 2 2 5 2" xfId="9267" xr:uid="{00000000-0005-0000-0000-00002F070000}"/>
    <cellStyle name="桁区切り 4 2 2 2 2 6" xfId="4819" xr:uid="{00000000-0005-0000-0000-000030070000}"/>
    <cellStyle name="桁区切り 4 2 2 2 2 6 2" xfId="10179" xr:uid="{00000000-0005-0000-0000-000031070000}"/>
    <cellStyle name="桁区切り 4 2 2 2 2 7" xfId="5731" xr:uid="{00000000-0005-0000-0000-000032070000}"/>
    <cellStyle name="桁区切り 4 2 2 2 2 7 2" xfId="11091" xr:uid="{00000000-0005-0000-0000-000033070000}"/>
    <cellStyle name="桁区切り 4 2 2 2 2 8" xfId="2082" xr:uid="{00000000-0005-0000-0000-000034070000}"/>
    <cellStyle name="桁区切り 4 2 2 2 2 9" xfId="7443" xr:uid="{00000000-0005-0000-0000-000035070000}"/>
    <cellStyle name="桁区切り 4 2 2 2 3" xfId="486" xr:uid="{00000000-0005-0000-0000-000036070000}"/>
    <cellStyle name="桁区切り 4 2 2 2 3 2" xfId="942" xr:uid="{00000000-0005-0000-0000-000037070000}"/>
    <cellStyle name="桁区切り 4 2 2 2 3 2 2" xfId="1854" xr:uid="{00000000-0005-0000-0000-000038070000}"/>
    <cellStyle name="桁区切り 4 2 2 2 3 2 2 2" xfId="7213" xr:uid="{00000000-0005-0000-0000-000039070000}"/>
    <cellStyle name="桁区切り 4 2 2 2 3 2 2 2 2" xfId="12573" xr:uid="{00000000-0005-0000-0000-00003A070000}"/>
    <cellStyle name="桁区切り 4 2 2 2 3 2 2 3" xfId="4477" xr:uid="{00000000-0005-0000-0000-00003B070000}"/>
    <cellStyle name="桁区切り 4 2 2 2 3 2 2 4" xfId="9837" xr:uid="{00000000-0005-0000-0000-00003C070000}"/>
    <cellStyle name="桁区切り 4 2 2 2 3 2 3" xfId="5389" xr:uid="{00000000-0005-0000-0000-00003D070000}"/>
    <cellStyle name="桁区切り 4 2 2 2 3 2 3 2" xfId="10749" xr:uid="{00000000-0005-0000-0000-00003E070000}"/>
    <cellStyle name="桁区切り 4 2 2 2 3 2 4" xfId="6301" xr:uid="{00000000-0005-0000-0000-00003F070000}"/>
    <cellStyle name="桁区切り 4 2 2 2 3 2 4 2" xfId="11661" xr:uid="{00000000-0005-0000-0000-000040070000}"/>
    <cellStyle name="桁区切り 4 2 2 2 3 2 5" xfId="2652" xr:uid="{00000000-0005-0000-0000-000041070000}"/>
    <cellStyle name="桁区切り 4 2 2 2 3 2 6" xfId="8013" xr:uid="{00000000-0005-0000-0000-000042070000}"/>
    <cellStyle name="桁区切り 4 2 2 2 3 3" xfId="1398" xr:uid="{00000000-0005-0000-0000-000043070000}"/>
    <cellStyle name="桁区切り 4 2 2 2 3 3 2" xfId="6757" xr:uid="{00000000-0005-0000-0000-000044070000}"/>
    <cellStyle name="桁区切り 4 2 2 2 3 3 2 2" xfId="12117" xr:uid="{00000000-0005-0000-0000-000045070000}"/>
    <cellStyle name="桁区切り 4 2 2 2 3 3 3" xfId="3108" xr:uid="{00000000-0005-0000-0000-000046070000}"/>
    <cellStyle name="桁区切り 4 2 2 2 3 3 4" xfId="8469" xr:uid="{00000000-0005-0000-0000-000047070000}"/>
    <cellStyle name="桁区切り 4 2 2 2 3 4" xfId="3564" xr:uid="{00000000-0005-0000-0000-000048070000}"/>
    <cellStyle name="桁区切り 4 2 2 2 3 4 2" xfId="8925" xr:uid="{00000000-0005-0000-0000-000049070000}"/>
    <cellStyle name="桁区切り 4 2 2 2 3 5" xfId="4021" xr:uid="{00000000-0005-0000-0000-00004A070000}"/>
    <cellStyle name="桁区切り 4 2 2 2 3 5 2" xfId="9381" xr:uid="{00000000-0005-0000-0000-00004B070000}"/>
    <cellStyle name="桁区切り 4 2 2 2 3 6" xfId="4933" xr:uid="{00000000-0005-0000-0000-00004C070000}"/>
    <cellStyle name="桁区切り 4 2 2 2 3 6 2" xfId="10293" xr:uid="{00000000-0005-0000-0000-00004D070000}"/>
    <cellStyle name="桁区切り 4 2 2 2 3 7" xfId="5845" xr:uid="{00000000-0005-0000-0000-00004E070000}"/>
    <cellStyle name="桁区切り 4 2 2 2 3 7 2" xfId="11205" xr:uid="{00000000-0005-0000-0000-00004F070000}"/>
    <cellStyle name="桁区切り 4 2 2 2 3 8" xfId="2196" xr:uid="{00000000-0005-0000-0000-000050070000}"/>
    <cellStyle name="桁区切り 4 2 2 2 3 9" xfId="7557" xr:uid="{00000000-0005-0000-0000-000051070000}"/>
    <cellStyle name="桁区切り 4 2 2 2 4" xfId="257" xr:uid="{00000000-0005-0000-0000-000052070000}"/>
    <cellStyle name="桁区切り 4 2 2 2 4 2" xfId="714" xr:uid="{00000000-0005-0000-0000-000053070000}"/>
    <cellStyle name="桁区切り 4 2 2 2 4 2 2" xfId="1626" xr:uid="{00000000-0005-0000-0000-000054070000}"/>
    <cellStyle name="桁区切り 4 2 2 2 4 2 2 2" xfId="6985" xr:uid="{00000000-0005-0000-0000-000055070000}"/>
    <cellStyle name="桁区切り 4 2 2 2 4 2 2 2 2" xfId="12345" xr:uid="{00000000-0005-0000-0000-000056070000}"/>
    <cellStyle name="桁区切り 4 2 2 2 4 2 2 3" xfId="4249" xr:uid="{00000000-0005-0000-0000-000057070000}"/>
    <cellStyle name="桁区切り 4 2 2 2 4 2 2 4" xfId="9609" xr:uid="{00000000-0005-0000-0000-000058070000}"/>
    <cellStyle name="桁区切り 4 2 2 2 4 2 3" xfId="5161" xr:uid="{00000000-0005-0000-0000-000059070000}"/>
    <cellStyle name="桁区切り 4 2 2 2 4 2 3 2" xfId="10521" xr:uid="{00000000-0005-0000-0000-00005A070000}"/>
    <cellStyle name="桁区切り 4 2 2 2 4 2 4" xfId="6073" xr:uid="{00000000-0005-0000-0000-00005B070000}"/>
    <cellStyle name="桁区切り 4 2 2 2 4 2 4 2" xfId="11433" xr:uid="{00000000-0005-0000-0000-00005C070000}"/>
    <cellStyle name="桁区切り 4 2 2 2 4 2 5" xfId="2880" xr:uid="{00000000-0005-0000-0000-00005D070000}"/>
    <cellStyle name="桁区切り 4 2 2 2 4 2 6" xfId="8241" xr:uid="{00000000-0005-0000-0000-00005E070000}"/>
    <cellStyle name="桁区切り 4 2 2 2 4 3" xfId="1170" xr:uid="{00000000-0005-0000-0000-00005F070000}"/>
    <cellStyle name="桁区切り 4 2 2 2 4 3 2" xfId="6529" xr:uid="{00000000-0005-0000-0000-000060070000}"/>
    <cellStyle name="桁区切り 4 2 2 2 4 3 2 2" xfId="11889" xr:uid="{00000000-0005-0000-0000-000061070000}"/>
    <cellStyle name="桁区切り 4 2 2 2 4 3 3" xfId="3336" xr:uid="{00000000-0005-0000-0000-000062070000}"/>
    <cellStyle name="桁区切り 4 2 2 2 4 3 4" xfId="8697" xr:uid="{00000000-0005-0000-0000-000063070000}"/>
    <cellStyle name="桁区切り 4 2 2 2 4 4" xfId="3793" xr:uid="{00000000-0005-0000-0000-000064070000}"/>
    <cellStyle name="桁区切り 4 2 2 2 4 4 2" xfId="9153" xr:uid="{00000000-0005-0000-0000-000065070000}"/>
    <cellStyle name="桁区切り 4 2 2 2 4 5" xfId="4705" xr:uid="{00000000-0005-0000-0000-000066070000}"/>
    <cellStyle name="桁区切り 4 2 2 2 4 5 2" xfId="10065" xr:uid="{00000000-0005-0000-0000-000067070000}"/>
    <cellStyle name="桁区切り 4 2 2 2 4 6" xfId="5617" xr:uid="{00000000-0005-0000-0000-000068070000}"/>
    <cellStyle name="桁区切り 4 2 2 2 4 6 2" xfId="10977" xr:uid="{00000000-0005-0000-0000-000069070000}"/>
    <cellStyle name="桁区切り 4 2 2 2 4 7" xfId="2424" xr:uid="{00000000-0005-0000-0000-00006A070000}"/>
    <cellStyle name="桁区切り 4 2 2 2 4 8" xfId="7785" xr:uid="{00000000-0005-0000-0000-00006B070000}"/>
    <cellStyle name="桁区切り 4 2 2 2 5" xfId="600" xr:uid="{00000000-0005-0000-0000-00006C070000}"/>
    <cellStyle name="桁区切り 4 2 2 2 5 2" xfId="1512" xr:uid="{00000000-0005-0000-0000-00006D070000}"/>
    <cellStyle name="桁区切り 4 2 2 2 5 2 2" xfId="6871" xr:uid="{00000000-0005-0000-0000-00006E070000}"/>
    <cellStyle name="桁区切り 4 2 2 2 5 2 2 2" xfId="12231" xr:uid="{00000000-0005-0000-0000-00006F070000}"/>
    <cellStyle name="桁区切り 4 2 2 2 5 2 3" xfId="4135" xr:uid="{00000000-0005-0000-0000-000070070000}"/>
    <cellStyle name="桁区切り 4 2 2 2 5 2 4" xfId="9495" xr:uid="{00000000-0005-0000-0000-000071070000}"/>
    <cellStyle name="桁区切り 4 2 2 2 5 3" xfId="5047" xr:uid="{00000000-0005-0000-0000-000072070000}"/>
    <cellStyle name="桁区切り 4 2 2 2 5 3 2" xfId="10407" xr:uid="{00000000-0005-0000-0000-000073070000}"/>
    <cellStyle name="桁区切り 4 2 2 2 5 4" xfId="5959" xr:uid="{00000000-0005-0000-0000-000074070000}"/>
    <cellStyle name="桁区切り 4 2 2 2 5 4 2" xfId="11319" xr:uid="{00000000-0005-0000-0000-000075070000}"/>
    <cellStyle name="桁区切り 4 2 2 2 5 5" xfId="2310" xr:uid="{00000000-0005-0000-0000-000076070000}"/>
    <cellStyle name="桁区切り 4 2 2 2 5 6" xfId="7671" xr:uid="{00000000-0005-0000-0000-000077070000}"/>
    <cellStyle name="桁区切り 4 2 2 2 6" xfId="1056" xr:uid="{00000000-0005-0000-0000-000078070000}"/>
    <cellStyle name="桁区切り 4 2 2 2 6 2" xfId="6415" xr:uid="{00000000-0005-0000-0000-000079070000}"/>
    <cellStyle name="桁区切り 4 2 2 2 6 2 2" xfId="11775" xr:uid="{00000000-0005-0000-0000-00007A070000}"/>
    <cellStyle name="桁区切り 4 2 2 2 6 3" xfId="2766" xr:uid="{00000000-0005-0000-0000-00007B070000}"/>
    <cellStyle name="桁区切り 4 2 2 2 6 4" xfId="8127" xr:uid="{00000000-0005-0000-0000-00007C070000}"/>
    <cellStyle name="桁区切り 4 2 2 2 7" xfId="3222" xr:uid="{00000000-0005-0000-0000-00007D070000}"/>
    <cellStyle name="桁区切り 4 2 2 2 7 2" xfId="8583" xr:uid="{00000000-0005-0000-0000-00007E070000}"/>
    <cellStyle name="桁区切り 4 2 2 2 8" xfId="3679" xr:uid="{00000000-0005-0000-0000-00007F070000}"/>
    <cellStyle name="桁区切り 4 2 2 2 8 2" xfId="9039" xr:uid="{00000000-0005-0000-0000-000080070000}"/>
    <cellStyle name="桁区切り 4 2 2 2 9" xfId="4591" xr:uid="{00000000-0005-0000-0000-000081070000}"/>
    <cellStyle name="桁区切り 4 2 2 2 9 2" xfId="9951" xr:uid="{00000000-0005-0000-0000-000082070000}"/>
    <cellStyle name="桁区切り 4 2 2 3" xfId="315" xr:uid="{00000000-0005-0000-0000-000083070000}"/>
    <cellStyle name="桁区切り 4 2 2 3 2" xfId="771" xr:uid="{00000000-0005-0000-0000-000084070000}"/>
    <cellStyle name="桁区切り 4 2 2 3 2 2" xfId="1683" xr:uid="{00000000-0005-0000-0000-000085070000}"/>
    <cellStyle name="桁区切り 4 2 2 3 2 2 2" xfId="7042" xr:uid="{00000000-0005-0000-0000-000086070000}"/>
    <cellStyle name="桁区切り 4 2 2 3 2 2 2 2" xfId="12402" xr:uid="{00000000-0005-0000-0000-000087070000}"/>
    <cellStyle name="桁区切り 4 2 2 3 2 2 3" xfId="4306" xr:uid="{00000000-0005-0000-0000-000088070000}"/>
    <cellStyle name="桁区切り 4 2 2 3 2 2 4" xfId="9666" xr:uid="{00000000-0005-0000-0000-000089070000}"/>
    <cellStyle name="桁区切り 4 2 2 3 2 3" xfId="5218" xr:uid="{00000000-0005-0000-0000-00008A070000}"/>
    <cellStyle name="桁区切り 4 2 2 3 2 3 2" xfId="10578" xr:uid="{00000000-0005-0000-0000-00008B070000}"/>
    <cellStyle name="桁区切り 4 2 2 3 2 4" xfId="6130" xr:uid="{00000000-0005-0000-0000-00008C070000}"/>
    <cellStyle name="桁区切り 4 2 2 3 2 4 2" xfId="11490" xr:uid="{00000000-0005-0000-0000-00008D070000}"/>
    <cellStyle name="桁区切り 4 2 2 3 2 5" xfId="2481" xr:uid="{00000000-0005-0000-0000-00008E070000}"/>
    <cellStyle name="桁区切り 4 2 2 3 2 6" xfId="7842" xr:uid="{00000000-0005-0000-0000-00008F070000}"/>
    <cellStyle name="桁区切り 4 2 2 3 3" xfId="1227" xr:uid="{00000000-0005-0000-0000-000090070000}"/>
    <cellStyle name="桁区切り 4 2 2 3 3 2" xfId="6586" xr:uid="{00000000-0005-0000-0000-000091070000}"/>
    <cellStyle name="桁区切り 4 2 2 3 3 2 2" xfId="11946" xr:uid="{00000000-0005-0000-0000-000092070000}"/>
    <cellStyle name="桁区切り 4 2 2 3 3 3" xfId="2937" xr:uid="{00000000-0005-0000-0000-000093070000}"/>
    <cellStyle name="桁区切り 4 2 2 3 3 4" xfId="8298" xr:uid="{00000000-0005-0000-0000-000094070000}"/>
    <cellStyle name="桁区切り 4 2 2 3 4" xfId="3393" xr:uid="{00000000-0005-0000-0000-000095070000}"/>
    <cellStyle name="桁区切り 4 2 2 3 4 2" xfId="8754" xr:uid="{00000000-0005-0000-0000-000096070000}"/>
    <cellStyle name="桁区切り 4 2 2 3 5" xfId="3850" xr:uid="{00000000-0005-0000-0000-000097070000}"/>
    <cellStyle name="桁区切り 4 2 2 3 5 2" xfId="9210" xr:uid="{00000000-0005-0000-0000-000098070000}"/>
    <cellStyle name="桁区切り 4 2 2 3 6" xfId="4762" xr:uid="{00000000-0005-0000-0000-000099070000}"/>
    <cellStyle name="桁区切り 4 2 2 3 6 2" xfId="10122" xr:uid="{00000000-0005-0000-0000-00009A070000}"/>
    <cellStyle name="桁区切り 4 2 2 3 7" xfId="5674" xr:uid="{00000000-0005-0000-0000-00009B070000}"/>
    <cellStyle name="桁区切り 4 2 2 3 7 2" xfId="11034" xr:uid="{00000000-0005-0000-0000-00009C070000}"/>
    <cellStyle name="桁区切り 4 2 2 3 8" xfId="2025" xr:uid="{00000000-0005-0000-0000-00009D070000}"/>
    <cellStyle name="桁区切り 4 2 2 3 9" xfId="7386" xr:uid="{00000000-0005-0000-0000-00009E070000}"/>
    <cellStyle name="桁区切り 4 2 2 4" xfId="429" xr:uid="{00000000-0005-0000-0000-00009F070000}"/>
    <cellStyle name="桁区切り 4 2 2 4 2" xfId="885" xr:uid="{00000000-0005-0000-0000-0000A0070000}"/>
    <cellStyle name="桁区切り 4 2 2 4 2 2" xfId="1797" xr:uid="{00000000-0005-0000-0000-0000A1070000}"/>
    <cellStyle name="桁区切り 4 2 2 4 2 2 2" xfId="7156" xr:uid="{00000000-0005-0000-0000-0000A2070000}"/>
    <cellStyle name="桁区切り 4 2 2 4 2 2 2 2" xfId="12516" xr:uid="{00000000-0005-0000-0000-0000A3070000}"/>
    <cellStyle name="桁区切り 4 2 2 4 2 2 3" xfId="4420" xr:uid="{00000000-0005-0000-0000-0000A4070000}"/>
    <cellStyle name="桁区切り 4 2 2 4 2 2 4" xfId="9780" xr:uid="{00000000-0005-0000-0000-0000A5070000}"/>
    <cellStyle name="桁区切り 4 2 2 4 2 3" xfId="5332" xr:uid="{00000000-0005-0000-0000-0000A6070000}"/>
    <cellStyle name="桁区切り 4 2 2 4 2 3 2" xfId="10692" xr:uid="{00000000-0005-0000-0000-0000A7070000}"/>
    <cellStyle name="桁区切り 4 2 2 4 2 4" xfId="6244" xr:uid="{00000000-0005-0000-0000-0000A8070000}"/>
    <cellStyle name="桁区切り 4 2 2 4 2 4 2" xfId="11604" xr:uid="{00000000-0005-0000-0000-0000A9070000}"/>
    <cellStyle name="桁区切り 4 2 2 4 2 5" xfId="2595" xr:uid="{00000000-0005-0000-0000-0000AA070000}"/>
    <cellStyle name="桁区切り 4 2 2 4 2 6" xfId="7956" xr:uid="{00000000-0005-0000-0000-0000AB070000}"/>
    <cellStyle name="桁区切り 4 2 2 4 3" xfId="1341" xr:uid="{00000000-0005-0000-0000-0000AC070000}"/>
    <cellStyle name="桁区切り 4 2 2 4 3 2" xfId="6700" xr:uid="{00000000-0005-0000-0000-0000AD070000}"/>
    <cellStyle name="桁区切り 4 2 2 4 3 2 2" xfId="12060" xr:uid="{00000000-0005-0000-0000-0000AE070000}"/>
    <cellStyle name="桁区切り 4 2 2 4 3 3" xfId="3051" xr:uid="{00000000-0005-0000-0000-0000AF070000}"/>
    <cellStyle name="桁区切り 4 2 2 4 3 4" xfId="8412" xr:uid="{00000000-0005-0000-0000-0000B0070000}"/>
    <cellStyle name="桁区切り 4 2 2 4 4" xfId="3507" xr:uid="{00000000-0005-0000-0000-0000B1070000}"/>
    <cellStyle name="桁区切り 4 2 2 4 4 2" xfId="8868" xr:uid="{00000000-0005-0000-0000-0000B2070000}"/>
    <cellStyle name="桁区切り 4 2 2 4 5" xfId="3964" xr:uid="{00000000-0005-0000-0000-0000B3070000}"/>
    <cellStyle name="桁区切り 4 2 2 4 5 2" xfId="9324" xr:uid="{00000000-0005-0000-0000-0000B4070000}"/>
    <cellStyle name="桁区切り 4 2 2 4 6" xfId="4876" xr:uid="{00000000-0005-0000-0000-0000B5070000}"/>
    <cellStyle name="桁区切り 4 2 2 4 6 2" xfId="10236" xr:uid="{00000000-0005-0000-0000-0000B6070000}"/>
    <cellStyle name="桁区切り 4 2 2 4 7" xfId="5788" xr:uid="{00000000-0005-0000-0000-0000B7070000}"/>
    <cellStyle name="桁区切り 4 2 2 4 7 2" xfId="11148" xr:uid="{00000000-0005-0000-0000-0000B8070000}"/>
    <cellStyle name="桁区切り 4 2 2 4 8" xfId="2139" xr:uid="{00000000-0005-0000-0000-0000B9070000}"/>
    <cellStyle name="桁区切り 4 2 2 4 9" xfId="7500" xr:uid="{00000000-0005-0000-0000-0000BA070000}"/>
    <cellStyle name="桁区切り 4 2 2 5" xfId="200" xr:uid="{00000000-0005-0000-0000-0000BB070000}"/>
    <cellStyle name="桁区切り 4 2 2 5 2" xfId="657" xr:uid="{00000000-0005-0000-0000-0000BC070000}"/>
    <cellStyle name="桁区切り 4 2 2 5 2 2" xfId="1569" xr:uid="{00000000-0005-0000-0000-0000BD070000}"/>
    <cellStyle name="桁区切り 4 2 2 5 2 2 2" xfId="6928" xr:uid="{00000000-0005-0000-0000-0000BE070000}"/>
    <cellStyle name="桁区切り 4 2 2 5 2 2 2 2" xfId="12288" xr:uid="{00000000-0005-0000-0000-0000BF070000}"/>
    <cellStyle name="桁区切り 4 2 2 5 2 2 3" xfId="4192" xr:uid="{00000000-0005-0000-0000-0000C0070000}"/>
    <cellStyle name="桁区切り 4 2 2 5 2 2 4" xfId="9552" xr:uid="{00000000-0005-0000-0000-0000C1070000}"/>
    <cellStyle name="桁区切り 4 2 2 5 2 3" xfId="5104" xr:uid="{00000000-0005-0000-0000-0000C2070000}"/>
    <cellStyle name="桁区切り 4 2 2 5 2 3 2" xfId="10464" xr:uid="{00000000-0005-0000-0000-0000C3070000}"/>
    <cellStyle name="桁区切り 4 2 2 5 2 4" xfId="6016" xr:uid="{00000000-0005-0000-0000-0000C4070000}"/>
    <cellStyle name="桁区切り 4 2 2 5 2 4 2" xfId="11376" xr:uid="{00000000-0005-0000-0000-0000C5070000}"/>
    <cellStyle name="桁区切り 4 2 2 5 2 5" xfId="2823" xr:uid="{00000000-0005-0000-0000-0000C6070000}"/>
    <cellStyle name="桁区切り 4 2 2 5 2 6" xfId="8184" xr:uid="{00000000-0005-0000-0000-0000C7070000}"/>
    <cellStyle name="桁区切り 4 2 2 5 3" xfId="1113" xr:uid="{00000000-0005-0000-0000-0000C8070000}"/>
    <cellStyle name="桁区切り 4 2 2 5 3 2" xfId="6472" xr:uid="{00000000-0005-0000-0000-0000C9070000}"/>
    <cellStyle name="桁区切り 4 2 2 5 3 2 2" xfId="11832" xr:uid="{00000000-0005-0000-0000-0000CA070000}"/>
    <cellStyle name="桁区切り 4 2 2 5 3 3" xfId="3279" xr:uid="{00000000-0005-0000-0000-0000CB070000}"/>
    <cellStyle name="桁区切り 4 2 2 5 3 4" xfId="8640" xr:uid="{00000000-0005-0000-0000-0000CC070000}"/>
    <cellStyle name="桁区切り 4 2 2 5 4" xfId="3736" xr:uid="{00000000-0005-0000-0000-0000CD070000}"/>
    <cellStyle name="桁区切り 4 2 2 5 4 2" xfId="9096" xr:uid="{00000000-0005-0000-0000-0000CE070000}"/>
    <cellStyle name="桁区切り 4 2 2 5 5" xfId="4648" xr:uid="{00000000-0005-0000-0000-0000CF070000}"/>
    <cellStyle name="桁区切り 4 2 2 5 5 2" xfId="10008" xr:uid="{00000000-0005-0000-0000-0000D0070000}"/>
    <cellStyle name="桁区切り 4 2 2 5 6" xfId="5560" xr:uid="{00000000-0005-0000-0000-0000D1070000}"/>
    <cellStyle name="桁区切り 4 2 2 5 6 2" xfId="10920" xr:uid="{00000000-0005-0000-0000-0000D2070000}"/>
    <cellStyle name="桁区切り 4 2 2 5 7" xfId="2367" xr:uid="{00000000-0005-0000-0000-0000D3070000}"/>
    <cellStyle name="桁区切り 4 2 2 5 8" xfId="7728" xr:uid="{00000000-0005-0000-0000-0000D4070000}"/>
    <cellStyle name="桁区切り 4 2 2 6" xfId="543" xr:uid="{00000000-0005-0000-0000-0000D5070000}"/>
    <cellStyle name="桁区切り 4 2 2 6 2" xfId="1455" xr:uid="{00000000-0005-0000-0000-0000D6070000}"/>
    <cellStyle name="桁区切り 4 2 2 6 2 2" xfId="6814" xr:uid="{00000000-0005-0000-0000-0000D7070000}"/>
    <cellStyle name="桁区切り 4 2 2 6 2 2 2" xfId="12174" xr:uid="{00000000-0005-0000-0000-0000D8070000}"/>
    <cellStyle name="桁区切り 4 2 2 6 2 3" xfId="4078" xr:uid="{00000000-0005-0000-0000-0000D9070000}"/>
    <cellStyle name="桁区切り 4 2 2 6 2 4" xfId="9438" xr:uid="{00000000-0005-0000-0000-0000DA070000}"/>
    <cellStyle name="桁区切り 4 2 2 6 3" xfId="4990" xr:uid="{00000000-0005-0000-0000-0000DB070000}"/>
    <cellStyle name="桁区切り 4 2 2 6 3 2" xfId="10350" xr:uid="{00000000-0005-0000-0000-0000DC070000}"/>
    <cellStyle name="桁区切り 4 2 2 6 4" xfId="5902" xr:uid="{00000000-0005-0000-0000-0000DD070000}"/>
    <cellStyle name="桁区切り 4 2 2 6 4 2" xfId="11262" xr:uid="{00000000-0005-0000-0000-0000DE070000}"/>
    <cellStyle name="桁区切り 4 2 2 6 5" xfId="2253" xr:uid="{00000000-0005-0000-0000-0000DF070000}"/>
    <cellStyle name="桁区切り 4 2 2 6 6" xfId="7614" xr:uid="{00000000-0005-0000-0000-0000E0070000}"/>
    <cellStyle name="桁区切り 4 2 2 7" xfId="999" xr:uid="{00000000-0005-0000-0000-0000E1070000}"/>
    <cellStyle name="桁区切り 4 2 2 7 2" xfId="6358" xr:uid="{00000000-0005-0000-0000-0000E2070000}"/>
    <cellStyle name="桁区切り 4 2 2 7 2 2" xfId="11718" xr:uid="{00000000-0005-0000-0000-0000E3070000}"/>
    <cellStyle name="桁区切り 4 2 2 7 3" xfId="2709" xr:uid="{00000000-0005-0000-0000-0000E4070000}"/>
    <cellStyle name="桁区切り 4 2 2 7 4" xfId="8070" xr:uid="{00000000-0005-0000-0000-0000E5070000}"/>
    <cellStyle name="桁区切り 4 2 2 8" xfId="3165" xr:uid="{00000000-0005-0000-0000-0000E6070000}"/>
    <cellStyle name="桁区切り 4 2 2 8 2" xfId="8526" xr:uid="{00000000-0005-0000-0000-0000E7070000}"/>
    <cellStyle name="桁区切り 4 2 2 9" xfId="3622" xr:uid="{00000000-0005-0000-0000-0000E8070000}"/>
    <cellStyle name="桁区切り 4 2 2 9 2" xfId="8982" xr:uid="{00000000-0005-0000-0000-0000E9070000}"/>
    <cellStyle name="桁区切り 4 2 3" xfId="53" xr:uid="{00000000-0005-0000-0000-0000EA070000}"/>
    <cellStyle name="桁区切り 4 2 3 10" xfId="4512" xr:uid="{00000000-0005-0000-0000-0000EB070000}"/>
    <cellStyle name="桁区切り 4 2 3 10 2" xfId="9872" xr:uid="{00000000-0005-0000-0000-0000EC070000}"/>
    <cellStyle name="桁区切り 4 2 3 11" xfId="5424" xr:uid="{00000000-0005-0000-0000-0000ED070000}"/>
    <cellStyle name="桁区切り 4 2 3 11 2" xfId="10784" xr:uid="{00000000-0005-0000-0000-0000EE070000}"/>
    <cellStyle name="桁区切り 4 2 3 12" xfId="1889" xr:uid="{00000000-0005-0000-0000-0000EF070000}"/>
    <cellStyle name="桁区切り 4 2 3 13" xfId="7250" xr:uid="{00000000-0005-0000-0000-0000F0070000}"/>
    <cellStyle name="桁区切り 4 2 3 2" xfId="121" xr:uid="{00000000-0005-0000-0000-0000F1070000}"/>
    <cellStyle name="桁区切り 4 2 3 2 10" xfId="5481" xr:uid="{00000000-0005-0000-0000-0000F2070000}"/>
    <cellStyle name="桁区切り 4 2 3 2 10 2" xfId="10841" xr:uid="{00000000-0005-0000-0000-0000F3070000}"/>
    <cellStyle name="桁区切り 4 2 3 2 11" xfId="1946" xr:uid="{00000000-0005-0000-0000-0000F4070000}"/>
    <cellStyle name="桁区切り 4 2 3 2 12" xfId="7307" xr:uid="{00000000-0005-0000-0000-0000F5070000}"/>
    <cellStyle name="桁区切り 4 2 3 2 2" xfId="350" xr:uid="{00000000-0005-0000-0000-0000F6070000}"/>
    <cellStyle name="桁区切り 4 2 3 2 2 2" xfId="806" xr:uid="{00000000-0005-0000-0000-0000F7070000}"/>
    <cellStyle name="桁区切り 4 2 3 2 2 2 2" xfId="1718" xr:uid="{00000000-0005-0000-0000-0000F8070000}"/>
    <cellStyle name="桁区切り 4 2 3 2 2 2 2 2" xfId="7077" xr:uid="{00000000-0005-0000-0000-0000F9070000}"/>
    <cellStyle name="桁区切り 4 2 3 2 2 2 2 2 2" xfId="12437" xr:uid="{00000000-0005-0000-0000-0000FA070000}"/>
    <cellStyle name="桁区切り 4 2 3 2 2 2 2 3" xfId="4341" xr:uid="{00000000-0005-0000-0000-0000FB070000}"/>
    <cellStyle name="桁区切り 4 2 3 2 2 2 2 4" xfId="9701" xr:uid="{00000000-0005-0000-0000-0000FC070000}"/>
    <cellStyle name="桁区切り 4 2 3 2 2 2 3" xfId="5253" xr:uid="{00000000-0005-0000-0000-0000FD070000}"/>
    <cellStyle name="桁区切り 4 2 3 2 2 2 3 2" xfId="10613" xr:uid="{00000000-0005-0000-0000-0000FE070000}"/>
    <cellStyle name="桁区切り 4 2 3 2 2 2 4" xfId="6165" xr:uid="{00000000-0005-0000-0000-0000FF070000}"/>
    <cellStyle name="桁区切り 4 2 3 2 2 2 4 2" xfId="11525" xr:uid="{00000000-0005-0000-0000-000000080000}"/>
    <cellStyle name="桁区切り 4 2 3 2 2 2 5" xfId="2516" xr:uid="{00000000-0005-0000-0000-000001080000}"/>
    <cellStyle name="桁区切り 4 2 3 2 2 2 6" xfId="7877" xr:uid="{00000000-0005-0000-0000-000002080000}"/>
    <cellStyle name="桁区切り 4 2 3 2 2 3" xfId="1262" xr:uid="{00000000-0005-0000-0000-000003080000}"/>
    <cellStyle name="桁区切り 4 2 3 2 2 3 2" xfId="6621" xr:uid="{00000000-0005-0000-0000-000004080000}"/>
    <cellStyle name="桁区切り 4 2 3 2 2 3 2 2" xfId="11981" xr:uid="{00000000-0005-0000-0000-000005080000}"/>
    <cellStyle name="桁区切り 4 2 3 2 2 3 3" xfId="2972" xr:uid="{00000000-0005-0000-0000-000006080000}"/>
    <cellStyle name="桁区切り 4 2 3 2 2 3 4" xfId="8333" xr:uid="{00000000-0005-0000-0000-000007080000}"/>
    <cellStyle name="桁区切り 4 2 3 2 2 4" xfId="3428" xr:uid="{00000000-0005-0000-0000-000008080000}"/>
    <cellStyle name="桁区切り 4 2 3 2 2 4 2" xfId="8789" xr:uid="{00000000-0005-0000-0000-000009080000}"/>
    <cellStyle name="桁区切り 4 2 3 2 2 5" xfId="3885" xr:uid="{00000000-0005-0000-0000-00000A080000}"/>
    <cellStyle name="桁区切り 4 2 3 2 2 5 2" xfId="9245" xr:uid="{00000000-0005-0000-0000-00000B080000}"/>
    <cellStyle name="桁区切り 4 2 3 2 2 6" xfId="4797" xr:uid="{00000000-0005-0000-0000-00000C080000}"/>
    <cellStyle name="桁区切り 4 2 3 2 2 6 2" xfId="10157" xr:uid="{00000000-0005-0000-0000-00000D080000}"/>
    <cellStyle name="桁区切り 4 2 3 2 2 7" xfId="5709" xr:uid="{00000000-0005-0000-0000-00000E080000}"/>
    <cellStyle name="桁区切り 4 2 3 2 2 7 2" xfId="11069" xr:uid="{00000000-0005-0000-0000-00000F080000}"/>
    <cellStyle name="桁区切り 4 2 3 2 2 8" xfId="2060" xr:uid="{00000000-0005-0000-0000-000010080000}"/>
    <cellStyle name="桁区切り 4 2 3 2 2 9" xfId="7421" xr:uid="{00000000-0005-0000-0000-000011080000}"/>
    <cellStyle name="桁区切り 4 2 3 2 3" xfId="464" xr:uid="{00000000-0005-0000-0000-000012080000}"/>
    <cellStyle name="桁区切り 4 2 3 2 3 2" xfId="920" xr:uid="{00000000-0005-0000-0000-000013080000}"/>
    <cellStyle name="桁区切り 4 2 3 2 3 2 2" xfId="1832" xr:uid="{00000000-0005-0000-0000-000014080000}"/>
    <cellStyle name="桁区切り 4 2 3 2 3 2 2 2" xfId="7191" xr:uid="{00000000-0005-0000-0000-000015080000}"/>
    <cellStyle name="桁区切り 4 2 3 2 3 2 2 2 2" xfId="12551" xr:uid="{00000000-0005-0000-0000-000016080000}"/>
    <cellStyle name="桁区切り 4 2 3 2 3 2 2 3" xfId="4455" xr:uid="{00000000-0005-0000-0000-000017080000}"/>
    <cellStyle name="桁区切り 4 2 3 2 3 2 2 4" xfId="9815" xr:uid="{00000000-0005-0000-0000-000018080000}"/>
    <cellStyle name="桁区切り 4 2 3 2 3 2 3" xfId="5367" xr:uid="{00000000-0005-0000-0000-000019080000}"/>
    <cellStyle name="桁区切り 4 2 3 2 3 2 3 2" xfId="10727" xr:uid="{00000000-0005-0000-0000-00001A080000}"/>
    <cellStyle name="桁区切り 4 2 3 2 3 2 4" xfId="6279" xr:uid="{00000000-0005-0000-0000-00001B080000}"/>
    <cellStyle name="桁区切り 4 2 3 2 3 2 4 2" xfId="11639" xr:uid="{00000000-0005-0000-0000-00001C080000}"/>
    <cellStyle name="桁区切り 4 2 3 2 3 2 5" xfId="2630" xr:uid="{00000000-0005-0000-0000-00001D080000}"/>
    <cellStyle name="桁区切り 4 2 3 2 3 2 6" xfId="7991" xr:uid="{00000000-0005-0000-0000-00001E080000}"/>
    <cellStyle name="桁区切り 4 2 3 2 3 3" xfId="1376" xr:uid="{00000000-0005-0000-0000-00001F080000}"/>
    <cellStyle name="桁区切り 4 2 3 2 3 3 2" xfId="6735" xr:uid="{00000000-0005-0000-0000-000020080000}"/>
    <cellStyle name="桁区切り 4 2 3 2 3 3 2 2" xfId="12095" xr:uid="{00000000-0005-0000-0000-000021080000}"/>
    <cellStyle name="桁区切り 4 2 3 2 3 3 3" xfId="3086" xr:uid="{00000000-0005-0000-0000-000022080000}"/>
    <cellStyle name="桁区切り 4 2 3 2 3 3 4" xfId="8447" xr:uid="{00000000-0005-0000-0000-000023080000}"/>
    <cellStyle name="桁区切り 4 2 3 2 3 4" xfId="3542" xr:uid="{00000000-0005-0000-0000-000024080000}"/>
    <cellStyle name="桁区切り 4 2 3 2 3 4 2" xfId="8903" xr:uid="{00000000-0005-0000-0000-000025080000}"/>
    <cellStyle name="桁区切り 4 2 3 2 3 5" xfId="3999" xr:uid="{00000000-0005-0000-0000-000026080000}"/>
    <cellStyle name="桁区切り 4 2 3 2 3 5 2" xfId="9359" xr:uid="{00000000-0005-0000-0000-000027080000}"/>
    <cellStyle name="桁区切り 4 2 3 2 3 6" xfId="4911" xr:uid="{00000000-0005-0000-0000-000028080000}"/>
    <cellStyle name="桁区切り 4 2 3 2 3 6 2" xfId="10271" xr:uid="{00000000-0005-0000-0000-000029080000}"/>
    <cellStyle name="桁区切り 4 2 3 2 3 7" xfId="5823" xr:uid="{00000000-0005-0000-0000-00002A080000}"/>
    <cellStyle name="桁区切り 4 2 3 2 3 7 2" xfId="11183" xr:uid="{00000000-0005-0000-0000-00002B080000}"/>
    <cellStyle name="桁区切り 4 2 3 2 3 8" xfId="2174" xr:uid="{00000000-0005-0000-0000-00002C080000}"/>
    <cellStyle name="桁区切り 4 2 3 2 3 9" xfId="7535" xr:uid="{00000000-0005-0000-0000-00002D080000}"/>
    <cellStyle name="桁区切り 4 2 3 2 4" xfId="235" xr:uid="{00000000-0005-0000-0000-00002E080000}"/>
    <cellStyle name="桁区切り 4 2 3 2 4 2" xfId="692" xr:uid="{00000000-0005-0000-0000-00002F080000}"/>
    <cellStyle name="桁区切り 4 2 3 2 4 2 2" xfId="1604" xr:uid="{00000000-0005-0000-0000-000030080000}"/>
    <cellStyle name="桁区切り 4 2 3 2 4 2 2 2" xfId="6963" xr:uid="{00000000-0005-0000-0000-000031080000}"/>
    <cellStyle name="桁区切り 4 2 3 2 4 2 2 2 2" xfId="12323" xr:uid="{00000000-0005-0000-0000-000032080000}"/>
    <cellStyle name="桁区切り 4 2 3 2 4 2 2 3" xfId="4227" xr:uid="{00000000-0005-0000-0000-000033080000}"/>
    <cellStyle name="桁区切り 4 2 3 2 4 2 2 4" xfId="9587" xr:uid="{00000000-0005-0000-0000-000034080000}"/>
    <cellStyle name="桁区切り 4 2 3 2 4 2 3" xfId="5139" xr:uid="{00000000-0005-0000-0000-000035080000}"/>
    <cellStyle name="桁区切り 4 2 3 2 4 2 3 2" xfId="10499" xr:uid="{00000000-0005-0000-0000-000036080000}"/>
    <cellStyle name="桁区切り 4 2 3 2 4 2 4" xfId="6051" xr:uid="{00000000-0005-0000-0000-000037080000}"/>
    <cellStyle name="桁区切り 4 2 3 2 4 2 4 2" xfId="11411" xr:uid="{00000000-0005-0000-0000-000038080000}"/>
    <cellStyle name="桁区切り 4 2 3 2 4 2 5" xfId="2858" xr:uid="{00000000-0005-0000-0000-000039080000}"/>
    <cellStyle name="桁区切り 4 2 3 2 4 2 6" xfId="8219" xr:uid="{00000000-0005-0000-0000-00003A080000}"/>
    <cellStyle name="桁区切り 4 2 3 2 4 3" xfId="1148" xr:uid="{00000000-0005-0000-0000-00003B080000}"/>
    <cellStyle name="桁区切り 4 2 3 2 4 3 2" xfId="6507" xr:uid="{00000000-0005-0000-0000-00003C080000}"/>
    <cellStyle name="桁区切り 4 2 3 2 4 3 2 2" xfId="11867" xr:uid="{00000000-0005-0000-0000-00003D080000}"/>
    <cellStyle name="桁区切り 4 2 3 2 4 3 3" xfId="3314" xr:uid="{00000000-0005-0000-0000-00003E080000}"/>
    <cellStyle name="桁区切り 4 2 3 2 4 3 4" xfId="8675" xr:uid="{00000000-0005-0000-0000-00003F080000}"/>
    <cellStyle name="桁区切り 4 2 3 2 4 4" xfId="3771" xr:uid="{00000000-0005-0000-0000-000040080000}"/>
    <cellStyle name="桁区切り 4 2 3 2 4 4 2" xfId="9131" xr:uid="{00000000-0005-0000-0000-000041080000}"/>
    <cellStyle name="桁区切り 4 2 3 2 4 5" xfId="4683" xr:uid="{00000000-0005-0000-0000-000042080000}"/>
    <cellStyle name="桁区切り 4 2 3 2 4 5 2" xfId="10043" xr:uid="{00000000-0005-0000-0000-000043080000}"/>
    <cellStyle name="桁区切り 4 2 3 2 4 6" xfId="5595" xr:uid="{00000000-0005-0000-0000-000044080000}"/>
    <cellStyle name="桁区切り 4 2 3 2 4 6 2" xfId="10955" xr:uid="{00000000-0005-0000-0000-000045080000}"/>
    <cellStyle name="桁区切り 4 2 3 2 4 7" xfId="2402" xr:uid="{00000000-0005-0000-0000-000046080000}"/>
    <cellStyle name="桁区切り 4 2 3 2 4 8" xfId="7763" xr:uid="{00000000-0005-0000-0000-000047080000}"/>
    <cellStyle name="桁区切り 4 2 3 2 5" xfId="578" xr:uid="{00000000-0005-0000-0000-000048080000}"/>
    <cellStyle name="桁区切り 4 2 3 2 5 2" xfId="1490" xr:uid="{00000000-0005-0000-0000-000049080000}"/>
    <cellStyle name="桁区切り 4 2 3 2 5 2 2" xfId="6849" xr:uid="{00000000-0005-0000-0000-00004A080000}"/>
    <cellStyle name="桁区切り 4 2 3 2 5 2 2 2" xfId="12209" xr:uid="{00000000-0005-0000-0000-00004B080000}"/>
    <cellStyle name="桁区切り 4 2 3 2 5 2 3" xfId="4113" xr:uid="{00000000-0005-0000-0000-00004C080000}"/>
    <cellStyle name="桁区切り 4 2 3 2 5 2 4" xfId="9473" xr:uid="{00000000-0005-0000-0000-00004D080000}"/>
    <cellStyle name="桁区切り 4 2 3 2 5 3" xfId="5025" xr:uid="{00000000-0005-0000-0000-00004E080000}"/>
    <cellStyle name="桁区切り 4 2 3 2 5 3 2" xfId="10385" xr:uid="{00000000-0005-0000-0000-00004F080000}"/>
    <cellStyle name="桁区切り 4 2 3 2 5 4" xfId="5937" xr:uid="{00000000-0005-0000-0000-000050080000}"/>
    <cellStyle name="桁区切り 4 2 3 2 5 4 2" xfId="11297" xr:uid="{00000000-0005-0000-0000-000051080000}"/>
    <cellStyle name="桁区切り 4 2 3 2 5 5" xfId="2288" xr:uid="{00000000-0005-0000-0000-000052080000}"/>
    <cellStyle name="桁区切り 4 2 3 2 5 6" xfId="7649" xr:uid="{00000000-0005-0000-0000-000053080000}"/>
    <cellStyle name="桁区切り 4 2 3 2 6" xfId="1034" xr:uid="{00000000-0005-0000-0000-000054080000}"/>
    <cellStyle name="桁区切り 4 2 3 2 6 2" xfId="6393" xr:uid="{00000000-0005-0000-0000-000055080000}"/>
    <cellStyle name="桁区切り 4 2 3 2 6 2 2" xfId="11753" xr:uid="{00000000-0005-0000-0000-000056080000}"/>
    <cellStyle name="桁区切り 4 2 3 2 6 3" xfId="2744" xr:uid="{00000000-0005-0000-0000-000057080000}"/>
    <cellStyle name="桁区切り 4 2 3 2 6 4" xfId="8105" xr:uid="{00000000-0005-0000-0000-000058080000}"/>
    <cellStyle name="桁区切り 4 2 3 2 7" xfId="3200" xr:uid="{00000000-0005-0000-0000-000059080000}"/>
    <cellStyle name="桁区切り 4 2 3 2 7 2" xfId="8561" xr:uid="{00000000-0005-0000-0000-00005A080000}"/>
    <cellStyle name="桁区切り 4 2 3 2 8" xfId="3657" xr:uid="{00000000-0005-0000-0000-00005B080000}"/>
    <cellStyle name="桁区切り 4 2 3 2 8 2" xfId="9017" xr:uid="{00000000-0005-0000-0000-00005C080000}"/>
    <cellStyle name="桁区切り 4 2 3 2 9" xfId="4569" xr:uid="{00000000-0005-0000-0000-00005D080000}"/>
    <cellStyle name="桁区切り 4 2 3 2 9 2" xfId="9929" xr:uid="{00000000-0005-0000-0000-00005E080000}"/>
    <cellStyle name="桁区切り 4 2 3 3" xfId="293" xr:uid="{00000000-0005-0000-0000-00005F080000}"/>
    <cellStyle name="桁区切り 4 2 3 3 2" xfId="749" xr:uid="{00000000-0005-0000-0000-000060080000}"/>
    <cellStyle name="桁区切り 4 2 3 3 2 2" xfId="1661" xr:uid="{00000000-0005-0000-0000-000061080000}"/>
    <cellStyle name="桁区切り 4 2 3 3 2 2 2" xfId="7020" xr:uid="{00000000-0005-0000-0000-000062080000}"/>
    <cellStyle name="桁区切り 4 2 3 3 2 2 2 2" xfId="12380" xr:uid="{00000000-0005-0000-0000-000063080000}"/>
    <cellStyle name="桁区切り 4 2 3 3 2 2 3" xfId="4284" xr:uid="{00000000-0005-0000-0000-000064080000}"/>
    <cellStyle name="桁区切り 4 2 3 3 2 2 4" xfId="9644" xr:uid="{00000000-0005-0000-0000-000065080000}"/>
    <cellStyle name="桁区切り 4 2 3 3 2 3" xfId="5196" xr:uid="{00000000-0005-0000-0000-000066080000}"/>
    <cellStyle name="桁区切り 4 2 3 3 2 3 2" xfId="10556" xr:uid="{00000000-0005-0000-0000-000067080000}"/>
    <cellStyle name="桁区切り 4 2 3 3 2 4" xfId="6108" xr:uid="{00000000-0005-0000-0000-000068080000}"/>
    <cellStyle name="桁区切り 4 2 3 3 2 4 2" xfId="11468" xr:uid="{00000000-0005-0000-0000-000069080000}"/>
    <cellStyle name="桁区切り 4 2 3 3 2 5" xfId="2459" xr:uid="{00000000-0005-0000-0000-00006A080000}"/>
    <cellStyle name="桁区切り 4 2 3 3 2 6" xfId="7820" xr:uid="{00000000-0005-0000-0000-00006B080000}"/>
    <cellStyle name="桁区切り 4 2 3 3 3" xfId="1205" xr:uid="{00000000-0005-0000-0000-00006C080000}"/>
    <cellStyle name="桁区切り 4 2 3 3 3 2" xfId="6564" xr:uid="{00000000-0005-0000-0000-00006D080000}"/>
    <cellStyle name="桁区切り 4 2 3 3 3 2 2" xfId="11924" xr:uid="{00000000-0005-0000-0000-00006E080000}"/>
    <cellStyle name="桁区切り 4 2 3 3 3 3" xfId="2915" xr:uid="{00000000-0005-0000-0000-00006F080000}"/>
    <cellStyle name="桁区切り 4 2 3 3 3 4" xfId="8276" xr:uid="{00000000-0005-0000-0000-000070080000}"/>
    <cellStyle name="桁区切り 4 2 3 3 4" xfId="3371" xr:uid="{00000000-0005-0000-0000-000071080000}"/>
    <cellStyle name="桁区切り 4 2 3 3 4 2" xfId="8732" xr:uid="{00000000-0005-0000-0000-000072080000}"/>
    <cellStyle name="桁区切り 4 2 3 3 5" xfId="3828" xr:uid="{00000000-0005-0000-0000-000073080000}"/>
    <cellStyle name="桁区切り 4 2 3 3 5 2" xfId="9188" xr:uid="{00000000-0005-0000-0000-000074080000}"/>
    <cellStyle name="桁区切り 4 2 3 3 6" xfId="4740" xr:uid="{00000000-0005-0000-0000-000075080000}"/>
    <cellStyle name="桁区切り 4 2 3 3 6 2" xfId="10100" xr:uid="{00000000-0005-0000-0000-000076080000}"/>
    <cellStyle name="桁区切り 4 2 3 3 7" xfId="5652" xr:uid="{00000000-0005-0000-0000-000077080000}"/>
    <cellStyle name="桁区切り 4 2 3 3 7 2" xfId="11012" xr:uid="{00000000-0005-0000-0000-000078080000}"/>
    <cellStyle name="桁区切り 4 2 3 3 8" xfId="2003" xr:uid="{00000000-0005-0000-0000-000079080000}"/>
    <cellStyle name="桁区切り 4 2 3 3 9" xfId="7364" xr:uid="{00000000-0005-0000-0000-00007A080000}"/>
    <cellStyle name="桁区切り 4 2 3 4" xfId="407" xr:uid="{00000000-0005-0000-0000-00007B080000}"/>
    <cellStyle name="桁区切り 4 2 3 4 2" xfId="863" xr:uid="{00000000-0005-0000-0000-00007C080000}"/>
    <cellStyle name="桁区切り 4 2 3 4 2 2" xfId="1775" xr:uid="{00000000-0005-0000-0000-00007D080000}"/>
    <cellStyle name="桁区切り 4 2 3 4 2 2 2" xfId="7134" xr:uid="{00000000-0005-0000-0000-00007E080000}"/>
    <cellStyle name="桁区切り 4 2 3 4 2 2 2 2" xfId="12494" xr:uid="{00000000-0005-0000-0000-00007F080000}"/>
    <cellStyle name="桁区切り 4 2 3 4 2 2 3" xfId="4398" xr:uid="{00000000-0005-0000-0000-000080080000}"/>
    <cellStyle name="桁区切り 4 2 3 4 2 2 4" xfId="9758" xr:uid="{00000000-0005-0000-0000-000081080000}"/>
    <cellStyle name="桁区切り 4 2 3 4 2 3" xfId="5310" xr:uid="{00000000-0005-0000-0000-000082080000}"/>
    <cellStyle name="桁区切り 4 2 3 4 2 3 2" xfId="10670" xr:uid="{00000000-0005-0000-0000-000083080000}"/>
    <cellStyle name="桁区切り 4 2 3 4 2 4" xfId="6222" xr:uid="{00000000-0005-0000-0000-000084080000}"/>
    <cellStyle name="桁区切り 4 2 3 4 2 4 2" xfId="11582" xr:uid="{00000000-0005-0000-0000-000085080000}"/>
    <cellStyle name="桁区切り 4 2 3 4 2 5" xfId="2573" xr:uid="{00000000-0005-0000-0000-000086080000}"/>
    <cellStyle name="桁区切り 4 2 3 4 2 6" xfId="7934" xr:uid="{00000000-0005-0000-0000-000087080000}"/>
    <cellStyle name="桁区切り 4 2 3 4 3" xfId="1319" xr:uid="{00000000-0005-0000-0000-000088080000}"/>
    <cellStyle name="桁区切り 4 2 3 4 3 2" xfId="6678" xr:uid="{00000000-0005-0000-0000-000089080000}"/>
    <cellStyle name="桁区切り 4 2 3 4 3 2 2" xfId="12038" xr:uid="{00000000-0005-0000-0000-00008A080000}"/>
    <cellStyle name="桁区切り 4 2 3 4 3 3" xfId="3029" xr:uid="{00000000-0005-0000-0000-00008B080000}"/>
    <cellStyle name="桁区切り 4 2 3 4 3 4" xfId="8390" xr:uid="{00000000-0005-0000-0000-00008C080000}"/>
    <cellStyle name="桁区切り 4 2 3 4 4" xfId="3485" xr:uid="{00000000-0005-0000-0000-00008D080000}"/>
    <cellStyle name="桁区切り 4 2 3 4 4 2" xfId="8846" xr:uid="{00000000-0005-0000-0000-00008E080000}"/>
    <cellStyle name="桁区切り 4 2 3 4 5" xfId="3942" xr:uid="{00000000-0005-0000-0000-00008F080000}"/>
    <cellStyle name="桁区切り 4 2 3 4 5 2" xfId="9302" xr:uid="{00000000-0005-0000-0000-000090080000}"/>
    <cellStyle name="桁区切り 4 2 3 4 6" xfId="4854" xr:uid="{00000000-0005-0000-0000-000091080000}"/>
    <cellStyle name="桁区切り 4 2 3 4 6 2" xfId="10214" xr:uid="{00000000-0005-0000-0000-000092080000}"/>
    <cellStyle name="桁区切り 4 2 3 4 7" xfId="5766" xr:uid="{00000000-0005-0000-0000-000093080000}"/>
    <cellStyle name="桁区切り 4 2 3 4 7 2" xfId="11126" xr:uid="{00000000-0005-0000-0000-000094080000}"/>
    <cellStyle name="桁区切り 4 2 3 4 8" xfId="2117" xr:uid="{00000000-0005-0000-0000-000095080000}"/>
    <cellStyle name="桁区切り 4 2 3 4 9" xfId="7478" xr:uid="{00000000-0005-0000-0000-000096080000}"/>
    <cellStyle name="桁区切り 4 2 3 5" xfId="178" xr:uid="{00000000-0005-0000-0000-000097080000}"/>
    <cellStyle name="桁区切り 4 2 3 5 2" xfId="635" xr:uid="{00000000-0005-0000-0000-000098080000}"/>
    <cellStyle name="桁区切り 4 2 3 5 2 2" xfId="1547" xr:uid="{00000000-0005-0000-0000-000099080000}"/>
    <cellStyle name="桁区切り 4 2 3 5 2 2 2" xfId="6906" xr:uid="{00000000-0005-0000-0000-00009A080000}"/>
    <cellStyle name="桁区切り 4 2 3 5 2 2 2 2" xfId="12266" xr:uid="{00000000-0005-0000-0000-00009B080000}"/>
    <cellStyle name="桁区切り 4 2 3 5 2 2 3" xfId="4170" xr:uid="{00000000-0005-0000-0000-00009C080000}"/>
    <cellStyle name="桁区切り 4 2 3 5 2 2 4" xfId="9530" xr:uid="{00000000-0005-0000-0000-00009D080000}"/>
    <cellStyle name="桁区切り 4 2 3 5 2 3" xfId="5082" xr:uid="{00000000-0005-0000-0000-00009E080000}"/>
    <cellStyle name="桁区切り 4 2 3 5 2 3 2" xfId="10442" xr:uid="{00000000-0005-0000-0000-00009F080000}"/>
    <cellStyle name="桁区切り 4 2 3 5 2 4" xfId="5994" xr:uid="{00000000-0005-0000-0000-0000A0080000}"/>
    <cellStyle name="桁区切り 4 2 3 5 2 4 2" xfId="11354" xr:uid="{00000000-0005-0000-0000-0000A1080000}"/>
    <cellStyle name="桁区切り 4 2 3 5 2 5" xfId="2801" xr:uid="{00000000-0005-0000-0000-0000A2080000}"/>
    <cellStyle name="桁区切り 4 2 3 5 2 6" xfId="8162" xr:uid="{00000000-0005-0000-0000-0000A3080000}"/>
    <cellStyle name="桁区切り 4 2 3 5 3" xfId="1091" xr:uid="{00000000-0005-0000-0000-0000A4080000}"/>
    <cellStyle name="桁区切り 4 2 3 5 3 2" xfId="6450" xr:uid="{00000000-0005-0000-0000-0000A5080000}"/>
    <cellStyle name="桁区切り 4 2 3 5 3 2 2" xfId="11810" xr:uid="{00000000-0005-0000-0000-0000A6080000}"/>
    <cellStyle name="桁区切り 4 2 3 5 3 3" xfId="3257" xr:uid="{00000000-0005-0000-0000-0000A7080000}"/>
    <cellStyle name="桁区切り 4 2 3 5 3 4" xfId="8618" xr:uid="{00000000-0005-0000-0000-0000A8080000}"/>
    <cellStyle name="桁区切り 4 2 3 5 4" xfId="3714" xr:uid="{00000000-0005-0000-0000-0000A9080000}"/>
    <cellStyle name="桁区切り 4 2 3 5 4 2" xfId="9074" xr:uid="{00000000-0005-0000-0000-0000AA080000}"/>
    <cellStyle name="桁区切り 4 2 3 5 5" xfId="4626" xr:uid="{00000000-0005-0000-0000-0000AB080000}"/>
    <cellStyle name="桁区切り 4 2 3 5 5 2" xfId="9986" xr:uid="{00000000-0005-0000-0000-0000AC080000}"/>
    <cellStyle name="桁区切り 4 2 3 5 6" xfId="5538" xr:uid="{00000000-0005-0000-0000-0000AD080000}"/>
    <cellStyle name="桁区切り 4 2 3 5 6 2" xfId="10898" xr:uid="{00000000-0005-0000-0000-0000AE080000}"/>
    <cellStyle name="桁区切り 4 2 3 5 7" xfId="2345" xr:uid="{00000000-0005-0000-0000-0000AF080000}"/>
    <cellStyle name="桁区切り 4 2 3 5 8" xfId="7706" xr:uid="{00000000-0005-0000-0000-0000B0080000}"/>
    <cellStyle name="桁区切り 4 2 3 6" xfId="521" xr:uid="{00000000-0005-0000-0000-0000B1080000}"/>
    <cellStyle name="桁区切り 4 2 3 6 2" xfId="1433" xr:uid="{00000000-0005-0000-0000-0000B2080000}"/>
    <cellStyle name="桁区切り 4 2 3 6 2 2" xfId="6792" xr:uid="{00000000-0005-0000-0000-0000B3080000}"/>
    <cellStyle name="桁区切り 4 2 3 6 2 2 2" xfId="12152" xr:uid="{00000000-0005-0000-0000-0000B4080000}"/>
    <cellStyle name="桁区切り 4 2 3 6 2 3" xfId="4056" xr:uid="{00000000-0005-0000-0000-0000B5080000}"/>
    <cellStyle name="桁区切り 4 2 3 6 2 4" xfId="9416" xr:uid="{00000000-0005-0000-0000-0000B6080000}"/>
    <cellStyle name="桁区切り 4 2 3 6 3" xfId="4968" xr:uid="{00000000-0005-0000-0000-0000B7080000}"/>
    <cellStyle name="桁区切り 4 2 3 6 3 2" xfId="10328" xr:uid="{00000000-0005-0000-0000-0000B8080000}"/>
    <cellStyle name="桁区切り 4 2 3 6 4" xfId="5880" xr:uid="{00000000-0005-0000-0000-0000B9080000}"/>
    <cellStyle name="桁区切り 4 2 3 6 4 2" xfId="11240" xr:uid="{00000000-0005-0000-0000-0000BA080000}"/>
    <cellStyle name="桁区切り 4 2 3 6 5" xfId="2231" xr:uid="{00000000-0005-0000-0000-0000BB080000}"/>
    <cellStyle name="桁区切り 4 2 3 6 6" xfId="7592" xr:uid="{00000000-0005-0000-0000-0000BC080000}"/>
    <cellStyle name="桁区切り 4 2 3 7" xfId="977" xr:uid="{00000000-0005-0000-0000-0000BD080000}"/>
    <cellStyle name="桁区切り 4 2 3 7 2" xfId="6336" xr:uid="{00000000-0005-0000-0000-0000BE080000}"/>
    <cellStyle name="桁区切り 4 2 3 7 2 2" xfId="11696" xr:uid="{00000000-0005-0000-0000-0000BF080000}"/>
    <cellStyle name="桁区切り 4 2 3 7 3" xfId="2687" xr:uid="{00000000-0005-0000-0000-0000C0080000}"/>
    <cellStyle name="桁区切り 4 2 3 7 4" xfId="8048" xr:uid="{00000000-0005-0000-0000-0000C1080000}"/>
    <cellStyle name="桁区切り 4 2 3 8" xfId="3143" xr:uid="{00000000-0005-0000-0000-0000C2080000}"/>
    <cellStyle name="桁区切り 4 2 3 8 2" xfId="8504" xr:uid="{00000000-0005-0000-0000-0000C3080000}"/>
    <cellStyle name="桁区切り 4 2 3 9" xfId="3600" xr:uid="{00000000-0005-0000-0000-0000C4080000}"/>
    <cellStyle name="桁区切り 4 2 3 9 2" xfId="8960" xr:uid="{00000000-0005-0000-0000-0000C5080000}"/>
    <cellStyle name="桁区切り 4 2 4" xfId="107" xr:uid="{00000000-0005-0000-0000-0000C6080000}"/>
    <cellStyle name="桁区切り 4 2 4 10" xfId="5467" xr:uid="{00000000-0005-0000-0000-0000C7080000}"/>
    <cellStyle name="桁区切り 4 2 4 10 2" xfId="10827" xr:uid="{00000000-0005-0000-0000-0000C8080000}"/>
    <cellStyle name="桁区切り 4 2 4 11" xfId="1932" xr:uid="{00000000-0005-0000-0000-0000C9080000}"/>
    <cellStyle name="桁区切り 4 2 4 12" xfId="7293" xr:uid="{00000000-0005-0000-0000-0000CA080000}"/>
    <cellStyle name="桁区切り 4 2 4 2" xfId="336" xr:uid="{00000000-0005-0000-0000-0000CB080000}"/>
    <cellStyle name="桁区切り 4 2 4 2 2" xfId="792" xr:uid="{00000000-0005-0000-0000-0000CC080000}"/>
    <cellStyle name="桁区切り 4 2 4 2 2 2" xfId="1704" xr:uid="{00000000-0005-0000-0000-0000CD080000}"/>
    <cellStyle name="桁区切り 4 2 4 2 2 2 2" xfId="7063" xr:uid="{00000000-0005-0000-0000-0000CE080000}"/>
    <cellStyle name="桁区切り 4 2 4 2 2 2 2 2" xfId="12423" xr:uid="{00000000-0005-0000-0000-0000CF080000}"/>
    <cellStyle name="桁区切り 4 2 4 2 2 2 3" xfId="4327" xr:uid="{00000000-0005-0000-0000-0000D0080000}"/>
    <cellStyle name="桁区切り 4 2 4 2 2 2 4" xfId="9687" xr:uid="{00000000-0005-0000-0000-0000D1080000}"/>
    <cellStyle name="桁区切り 4 2 4 2 2 3" xfId="5239" xr:uid="{00000000-0005-0000-0000-0000D2080000}"/>
    <cellStyle name="桁区切り 4 2 4 2 2 3 2" xfId="10599" xr:uid="{00000000-0005-0000-0000-0000D3080000}"/>
    <cellStyle name="桁区切り 4 2 4 2 2 4" xfId="6151" xr:uid="{00000000-0005-0000-0000-0000D4080000}"/>
    <cellStyle name="桁区切り 4 2 4 2 2 4 2" xfId="11511" xr:uid="{00000000-0005-0000-0000-0000D5080000}"/>
    <cellStyle name="桁区切り 4 2 4 2 2 5" xfId="2502" xr:uid="{00000000-0005-0000-0000-0000D6080000}"/>
    <cellStyle name="桁区切り 4 2 4 2 2 6" xfId="7863" xr:uid="{00000000-0005-0000-0000-0000D7080000}"/>
    <cellStyle name="桁区切り 4 2 4 2 3" xfId="1248" xr:uid="{00000000-0005-0000-0000-0000D8080000}"/>
    <cellStyle name="桁区切り 4 2 4 2 3 2" xfId="6607" xr:uid="{00000000-0005-0000-0000-0000D9080000}"/>
    <cellStyle name="桁区切り 4 2 4 2 3 2 2" xfId="11967" xr:uid="{00000000-0005-0000-0000-0000DA080000}"/>
    <cellStyle name="桁区切り 4 2 4 2 3 3" xfId="2958" xr:uid="{00000000-0005-0000-0000-0000DB080000}"/>
    <cellStyle name="桁区切り 4 2 4 2 3 4" xfId="8319" xr:uid="{00000000-0005-0000-0000-0000DC080000}"/>
    <cellStyle name="桁区切り 4 2 4 2 4" xfId="3414" xr:uid="{00000000-0005-0000-0000-0000DD080000}"/>
    <cellStyle name="桁区切り 4 2 4 2 4 2" xfId="8775" xr:uid="{00000000-0005-0000-0000-0000DE080000}"/>
    <cellStyle name="桁区切り 4 2 4 2 5" xfId="3871" xr:uid="{00000000-0005-0000-0000-0000DF080000}"/>
    <cellStyle name="桁区切り 4 2 4 2 5 2" xfId="9231" xr:uid="{00000000-0005-0000-0000-0000E0080000}"/>
    <cellStyle name="桁区切り 4 2 4 2 6" xfId="4783" xr:uid="{00000000-0005-0000-0000-0000E1080000}"/>
    <cellStyle name="桁区切り 4 2 4 2 6 2" xfId="10143" xr:uid="{00000000-0005-0000-0000-0000E2080000}"/>
    <cellStyle name="桁区切り 4 2 4 2 7" xfId="5695" xr:uid="{00000000-0005-0000-0000-0000E3080000}"/>
    <cellStyle name="桁区切り 4 2 4 2 7 2" xfId="11055" xr:uid="{00000000-0005-0000-0000-0000E4080000}"/>
    <cellStyle name="桁区切り 4 2 4 2 8" xfId="2046" xr:uid="{00000000-0005-0000-0000-0000E5080000}"/>
    <cellStyle name="桁区切り 4 2 4 2 9" xfId="7407" xr:uid="{00000000-0005-0000-0000-0000E6080000}"/>
    <cellStyle name="桁区切り 4 2 4 3" xfId="450" xr:uid="{00000000-0005-0000-0000-0000E7080000}"/>
    <cellStyle name="桁区切り 4 2 4 3 2" xfId="906" xr:uid="{00000000-0005-0000-0000-0000E8080000}"/>
    <cellStyle name="桁区切り 4 2 4 3 2 2" xfId="1818" xr:uid="{00000000-0005-0000-0000-0000E9080000}"/>
    <cellStyle name="桁区切り 4 2 4 3 2 2 2" xfId="7177" xr:uid="{00000000-0005-0000-0000-0000EA080000}"/>
    <cellStyle name="桁区切り 4 2 4 3 2 2 2 2" xfId="12537" xr:uid="{00000000-0005-0000-0000-0000EB080000}"/>
    <cellStyle name="桁区切り 4 2 4 3 2 2 3" xfId="4441" xr:uid="{00000000-0005-0000-0000-0000EC080000}"/>
    <cellStyle name="桁区切り 4 2 4 3 2 2 4" xfId="9801" xr:uid="{00000000-0005-0000-0000-0000ED080000}"/>
    <cellStyle name="桁区切り 4 2 4 3 2 3" xfId="5353" xr:uid="{00000000-0005-0000-0000-0000EE080000}"/>
    <cellStyle name="桁区切り 4 2 4 3 2 3 2" xfId="10713" xr:uid="{00000000-0005-0000-0000-0000EF080000}"/>
    <cellStyle name="桁区切り 4 2 4 3 2 4" xfId="6265" xr:uid="{00000000-0005-0000-0000-0000F0080000}"/>
    <cellStyle name="桁区切り 4 2 4 3 2 4 2" xfId="11625" xr:uid="{00000000-0005-0000-0000-0000F1080000}"/>
    <cellStyle name="桁区切り 4 2 4 3 2 5" xfId="2616" xr:uid="{00000000-0005-0000-0000-0000F2080000}"/>
    <cellStyle name="桁区切り 4 2 4 3 2 6" xfId="7977" xr:uid="{00000000-0005-0000-0000-0000F3080000}"/>
    <cellStyle name="桁区切り 4 2 4 3 3" xfId="1362" xr:uid="{00000000-0005-0000-0000-0000F4080000}"/>
    <cellStyle name="桁区切り 4 2 4 3 3 2" xfId="6721" xr:uid="{00000000-0005-0000-0000-0000F5080000}"/>
    <cellStyle name="桁区切り 4 2 4 3 3 2 2" xfId="12081" xr:uid="{00000000-0005-0000-0000-0000F6080000}"/>
    <cellStyle name="桁区切り 4 2 4 3 3 3" xfId="3072" xr:uid="{00000000-0005-0000-0000-0000F7080000}"/>
    <cellStyle name="桁区切り 4 2 4 3 3 4" xfId="8433" xr:uid="{00000000-0005-0000-0000-0000F8080000}"/>
    <cellStyle name="桁区切り 4 2 4 3 4" xfId="3528" xr:uid="{00000000-0005-0000-0000-0000F9080000}"/>
    <cellStyle name="桁区切り 4 2 4 3 4 2" xfId="8889" xr:uid="{00000000-0005-0000-0000-0000FA080000}"/>
    <cellStyle name="桁区切り 4 2 4 3 5" xfId="3985" xr:uid="{00000000-0005-0000-0000-0000FB080000}"/>
    <cellStyle name="桁区切り 4 2 4 3 5 2" xfId="9345" xr:uid="{00000000-0005-0000-0000-0000FC080000}"/>
    <cellStyle name="桁区切り 4 2 4 3 6" xfId="4897" xr:uid="{00000000-0005-0000-0000-0000FD080000}"/>
    <cellStyle name="桁区切り 4 2 4 3 6 2" xfId="10257" xr:uid="{00000000-0005-0000-0000-0000FE080000}"/>
    <cellStyle name="桁区切り 4 2 4 3 7" xfId="5809" xr:uid="{00000000-0005-0000-0000-0000FF080000}"/>
    <cellStyle name="桁区切り 4 2 4 3 7 2" xfId="11169" xr:uid="{00000000-0005-0000-0000-000000090000}"/>
    <cellStyle name="桁区切り 4 2 4 3 8" xfId="2160" xr:uid="{00000000-0005-0000-0000-000001090000}"/>
    <cellStyle name="桁区切り 4 2 4 3 9" xfId="7521" xr:uid="{00000000-0005-0000-0000-000002090000}"/>
    <cellStyle name="桁区切り 4 2 4 4" xfId="221" xr:uid="{00000000-0005-0000-0000-000003090000}"/>
    <cellStyle name="桁区切り 4 2 4 4 2" xfId="678" xr:uid="{00000000-0005-0000-0000-000004090000}"/>
    <cellStyle name="桁区切り 4 2 4 4 2 2" xfId="1590" xr:uid="{00000000-0005-0000-0000-000005090000}"/>
    <cellStyle name="桁区切り 4 2 4 4 2 2 2" xfId="6949" xr:uid="{00000000-0005-0000-0000-000006090000}"/>
    <cellStyle name="桁区切り 4 2 4 4 2 2 2 2" xfId="12309" xr:uid="{00000000-0005-0000-0000-000007090000}"/>
    <cellStyle name="桁区切り 4 2 4 4 2 2 3" xfId="4213" xr:uid="{00000000-0005-0000-0000-000008090000}"/>
    <cellStyle name="桁区切り 4 2 4 4 2 2 4" xfId="9573" xr:uid="{00000000-0005-0000-0000-000009090000}"/>
    <cellStyle name="桁区切り 4 2 4 4 2 3" xfId="5125" xr:uid="{00000000-0005-0000-0000-00000A090000}"/>
    <cellStyle name="桁区切り 4 2 4 4 2 3 2" xfId="10485" xr:uid="{00000000-0005-0000-0000-00000B090000}"/>
    <cellStyle name="桁区切り 4 2 4 4 2 4" xfId="6037" xr:uid="{00000000-0005-0000-0000-00000C090000}"/>
    <cellStyle name="桁区切り 4 2 4 4 2 4 2" xfId="11397" xr:uid="{00000000-0005-0000-0000-00000D090000}"/>
    <cellStyle name="桁区切り 4 2 4 4 2 5" xfId="2844" xr:uid="{00000000-0005-0000-0000-00000E090000}"/>
    <cellStyle name="桁区切り 4 2 4 4 2 6" xfId="8205" xr:uid="{00000000-0005-0000-0000-00000F090000}"/>
    <cellStyle name="桁区切り 4 2 4 4 3" xfId="1134" xr:uid="{00000000-0005-0000-0000-000010090000}"/>
    <cellStyle name="桁区切り 4 2 4 4 3 2" xfId="6493" xr:uid="{00000000-0005-0000-0000-000011090000}"/>
    <cellStyle name="桁区切り 4 2 4 4 3 2 2" xfId="11853" xr:uid="{00000000-0005-0000-0000-000012090000}"/>
    <cellStyle name="桁区切り 4 2 4 4 3 3" xfId="3300" xr:uid="{00000000-0005-0000-0000-000013090000}"/>
    <cellStyle name="桁区切り 4 2 4 4 3 4" xfId="8661" xr:uid="{00000000-0005-0000-0000-000014090000}"/>
    <cellStyle name="桁区切り 4 2 4 4 4" xfId="3757" xr:uid="{00000000-0005-0000-0000-000015090000}"/>
    <cellStyle name="桁区切り 4 2 4 4 4 2" xfId="9117" xr:uid="{00000000-0005-0000-0000-000016090000}"/>
    <cellStyle name="桁区切り 4 2 4 4 5" xfId="4669" xr:uid="{00000000-0005-0000-0000-000017090000}"/>
    <cellStyle name="桁区切り 4 2 4 4 5 2" xfId="10029" xr:uid="{00000000-0005-0000-0000-000018090000}"/>
    <cellStyle name="桁区切り 4 2 4 4 6" xfId="5581" xr:uid="{00000000-0005-0000-0000-000019090000}"/>
    <cellStyle name="桁区切り 4 2 4 4 6 2" xfId="10941" xr:uid="{00000000-0005-0000-0000-00001A090000}"/>
    <cellStyle name="桁区切り 4 2 4 4 7" xfId="2388" xr:uid="{00000000-0005-0000-0000-00001B090000}"/>
    <cellStyle name="桁区切り 4 2 4 4 8" xfId="7749" xr:uid="{00000000-0005-0000-0000-00001C090000}"/>
    <cellStyle name="桁区切り 4 2 4 5" xfId="564" xr:uid="{00000000-0005-0000-0000-00001D090000}"/>
    <cellStyle name="桁区切り 4 2 4 5 2" xfId="1476" xr:uid="{00000000-0005-0000-0000-00001E090000}"/>
    <cellStyle name="桁区切り 4 2 4 5 2 2" xfId="6835" xr:uid="{00000000-0005-0000-0000-00001F090000}"/>
    <cellStyle name="桁区切り 4 2 4 5 2 2 2" xfId="12195" xr:uid="{00000000-0005-0000-0000-000020090000}"/>
    <cellStyle name="桁区切り 4 2 4 5 2 3" xfId="4099" xr:uid="{00000000-0005-0000-0000-000021090000}"/>
    <cellStyle name="桁区切り 4 2 4 5 2 4" xfId="9459" xr:uid="{00000000-0005-0000-0000-000022090000}"/>
    <cellStyle name="桁区切り 4 2 4 5 3" xfId="5011" xr:uid="{00000000-0005-0000-0000-000023090000}"/>
    <cellStyle name="桁区切り 4 2 4 5 3 2" xfId="10371" xr:uid="{00000000-0005-0000-0000-000024090000}"/>
    <cellStyle name="桁区切り 4 2 4 5 4" xfId="5923" xr:uid="{00000000-0005-0000-0000-000025090000}"/>
    <cellStyle name="桁区切り 4 2 4 5 4 2" xfId="11283" xr:uid="{00000000-0005-0000-0000-000026090000}"/>
    <cellStyle name="桁区切り 4 2 4 5 5" xfId="2274" xr:uid="{00000000-0005-0000-0000-000027090000}"/>
    <cellStyle name="桁区切り 4 2 4 5 6" xfId="7635" xr:uid="{00000000-0005-0000-0000-000028090000}"/>
    <cellStyle name="桁区切り 4 2 4 6" xfId="1020" xr:uid="{00000000-0005-0000-0000-000029090000}"/>
    <cellStyle name="桁区切り 4 2 4 6 2" xfId="6379" xr:uid="{00000000-0005-0000-0000-00002A090000}"/>
    <cellStyle name="桁区切り 4 2 4 6 2 2" xfId="11739" xr:uid="{00000000-0005-0000-0000-00002B090000}"/>
    <cellStyle name="桁区切り 4 2 4 6 3" xfId="2730" xr:uid="{00000000-0005-0000-0000-00002C090000}"/>
    <cellStyle name="桁区切り 4 2 4 6 4" xfId="8091" xr:uid="{00000000-0005-0000-0000-00002D090000}"/>
    <cellStyle name="桁区切り 4 2 4 7" xfId="3186" xr:uid="{00000000-0005-0000-0000-00002E090000}"/>
    <cellStyle name="桁区切り 4 2 4 7 2" xfId="8547" xr:uid="{00000000-0005-0000-0000-00002F090000}"/>
    <cellStyle name="桁区切り 4 2 4 8" xfId="3643" xr:uid="{00000000-0005-0000-0000-000030090000}"/>
    <cellStyle name="桁区切り 4 2 4 8 2" xfId="9003" xr:uid="{00000000-0005-0000-0000-000031090000}"/>
    <cellStyle name="桁区切り 4 2 4 9" xfId="4555" xr:uid="{00000000-0005-0000-0000-000032090000}"/>
    <cellStyle name="桁区切り 4 2 4 9 2" xfId="9915" xr:uid="{00000000-0005-0000-0000-000033090000}"/>
    <cellStyle name="桁区切り 4 2 5" xfId="279" xr:uid="{00000000-0005-0000-0000-000034090000}"/>
    <cellStyle name="桁区切り 4 2 5 2" xfId="735" xr:uid="{00000000-0005-0000-0000-000035090000}"/>
    <cellStyle name="桁区切り 4 2 5 2 2" xfId="1647" xr:uid="{00000000-0005-0000-0000-000036090000}"/>
    <cellStyle name="桁区切り 4 2 5 2 2 2" xfId="7006" xr:uid="{00000000-0005-0000-0000-000037090000}"/>
    <cellStyle name="桁区切り 4 2 5 2 2 2 2" xfId="12366" xr:uid="{00000000-0005-0000-0000-000038090000}"/>
    <cellStyle name="桁区切り 4 2 5 2 2 3" xfId="4270" xr:uid="{00000000-0005-0000-0000-000039090000}"/>
    <cellStyle name="桁区切り 4 2 5 2 2 4" xfId="9630" xr:uid="{00000000-0005-0000-0000-00003A090000}"/>
    <cellStyle name="桁区切り 4 2 5 2 3" xfId="5182" xr:uid="{00000000-0005-0000-0000-00003B090000}"/>
    <cellStyle name="桁区切り 4 2 5 2 3 2" xfId="10542" xr:uid="{00000000-0005-0000-0000-00003C090000}"/>
    <cellStyle name="桁区切り 4 2 5 2 4" xfId="6094" xr:uid="{00000000-0005-0000-0000-00003D090000}"/>
    <cellStyle name="桁区切り 4 2 5 2 4 2" xfId="11454" xr:uid="{00000000-0005-0000-0000-00003E090000}"/>
    <cellStyle name="桁区切り 4 2 5 2 5" xfId="2445" xr:uid="{00000000-0005-0000-0000-00003F090000}"/>
    <cellStyle name="桁区切り 4 2 5 2 6" xfId="7806" xr:uid="{00000000-0005-0000-0000-000040090000}"/>
    <cellStyle name="桁区切り 4 2 5 3" xfId="1191" xr:uid="{00000000-0005-0000-0000-000041090000}"/>
    <cellStyle name="桁区切り 4 2 5 3 2" xfId="6550" xr:uid="{00000000-0005-0000-0000-000042090000}"/>
    <cellStyle name="桁区切り 4 2 5 3 2 2" xfId="11910" xr:uid="{00000000-0005-0000-0000-000043090000}"/>
    <cellStyle name="桁区切り 4 2 5 3 3" xfId="2901" xr:uid="{00000000-0005-0000-0000-000044090000}"/>
    <cellStyle name="桁区切り 4 2 5 3 4" xfId="8262" xr:uid="{00000000-0005-0000-0000-000045090000}"/>
    <cellStyle name="桁区切り 4 2 5 4" xfId="3357" xr:uid="{00000000-0005-0000-0000-000046090000}"/>
    <cellStyle name="桁区切り 4 2 5 4 2" xfId="8718" xr:uid="{00000000-0005-0000-0000-000047090000}"/>
    <cellStyle name="桁区切り 4 2 5 5" xfId="3814" xr:uid="{00000000-0005-0000-0000-000048090000}"/>
    <cellStyle name="桁区切り 4 2 5 5 2" xfId="9174" xr:uid="{00000000-0005-0000-0000-000049090000}"/>
    <cellStyle name="桁区切り 4 2 5 6" xfId="4726" xr:uid="{00000000-0005-0000-0000-00004A090000}"/>
    <cellStyle name="桁区切り 4 2 5 6 2" xfId="10086" xr:uid="{00000000-0005-0000-0000-00004B090000}"/>
    <cellStyle name="桁区切り 4 2 5 7" xfId="5638" xr:uid="{00000000-0005-0000-0000-00004C090000}"/>
    <cellStyle name="桁区切り 4 2 5 7 2" xfId="10998" xr:uid="{00000000-0005-0000-0000-00004D090000}"/>
    <cellStyle name="桁区切り 4 2 5 8" xfId="1989" xr:uid="{00000000-0005-0000-0000-00004E090000}"/>
    <cellStyle name="桁区切り 4 2 5 9" xfId="7350" xr:uid="{00000000-0005-0000-0000-00004F090000}"/>
    <cellStyle name="桁区切り 4 2 6" xfId="393" xr:uid="{00000000-0005-0000-0000-000050090000}"/>
    <cellStyle name="桁区切り 4 2 6 2" xfId="849" xr:uid="{00000000-0005-0000-0000-000051090000}"/>
    <cellStyle name="桁区切り 4 2 6 2 2" xfId="1761" xr:uid="{00000000-0005-0000-0000-000052090000}"/>
    <cellStyle name="桁区切り 4 2 6 2 2 2" xfId="7120" xr:uid="{00000000-0005-0000-0000-000053090000}"/>
    <cellStyle name="桁区切り 4 2 6 2 2 2 2" xfId="12480" xr:uid="{00000000-0005-0000-0000-000054090000}"/>
    <cellStyle name="桁区切り 4 2 6 2 2 3" xfId="4384" xr:uid="{00000000-0005-0000-0000-000055090000}"/>
    <cellStyle name="桁区切り 4 2 6 2 2 4" xfId="9744" xr:uid="{00000000-0005-0000-0000-000056090000}"/>
    <cellStyle name="桁区切り 4 2 6 2 3" xfId="5296" xr:uid="{00000000-0005-0000-0000-000057090000}"/>
    <cellStyle name="桁区切り 4 2 6 2 3 2" xfId="10656" xr:uid="{00000000-0005-0000-0000-000058090000}"/>
    <cellStyle name="桁区切り 4 2 6 2 4" xfId="6208" xr:uid="{00000000-0005-0000-0000-000059090000}"/>
    <cellStyle name="桁区切り 4 2 6 2 4 2" xfId="11568" xr:uid="{00000000-0005-0000-0000-00005A090000}"/>
    <cellStyle name="桁区切り 4 2 6 2 5" xfId="2559" xr:uid="{00000000-0005-0000-0000-00005B090000}"/>
    <cellStyle name="桁区切り 4 2 6 2 6" xfId="7920" xr:uid="{00000000-0005-0000-0000-00005C090000}"/>
    <cellStyle name="桁区切り 4 2 6 3" xfId="1305" xr:uid="{00000000-0005-0000-0000-00005D090000}"/>
    <cellStyle name="桁区切り 4 2 6 3 2" xfId="6664" xr:uid="{00000000-0005-0000-0000-00005E090000}"/>
    <cellStyle name="桁区切り 4 2 6 3 2 2" xfId="12024" xr:uid="{00000000-0005-0000-0000-00005F090000}"/>
    <cellStyle name="桁区切り 4 2 6 3 3" xfId="3015" xr:uid="{00000000-0005-0000-0000-000060090000}"/>
    <cellStyle name="桁区切り 4 2 6 3 4" xfId="8376" xr:uid="{00000000-0005-0000-0000-000061090000}"/>
    <cellStyle name="桁区切り 4 2 6 4" xfId="3471" xr:uid="{00000000-0005-0000-0000-000062090000}"/>
    <cellStyle name="桁区切り 4 2 6 4 2" xfId="8832" xr:uid="{00000000-0005-0000-0000-000063090000}"/>
    <cellStyle name="桁区切り 4 2 6 5" xfId="3928" xr:uid="{00000000-0005-0000-0000-000064090000}"/>
    <cellStyle name="桁区切り 4 2 6 5 2" xfId="9288" xr:uid="{00000000-0005-0000-0000-000065090000}"/>
    <cellStyle name="桁区切り 4 2 6 6" xfId="4840" xr:uid="{00000000-0005-0000-0000-000066090000}"/>
    <cellStyle name="桁区切り 4 2 6 6 2" xfId="10200" xr:uid="{00000000-0005-0000-0000-000067090000}"/>
    <cellStyle name="桁区切り 4 2 6 7" xfId="5752" xr:uid="{00000000-0005-0000-0000-000068090000}"/>
    <cellStyle name="桁区切り 4 2 6 7 2" xfId="11112" xr:uid="{00000000-0005-0000-0000-000069090000}"/>
    <cellStyle name="桁区切り 4 2 6 8" xfId="2103" xr:uid="{00000000-0005-0000-0000-00006A090000}"/>
    <cellStyle name="桁区切り 4 2 6 9" xfId="7464" xr:uid="{00000000-0005-0000-0000-00006B090000}"/>
    <cellStyle name="桁区切り 4 2 7" xfId="164" xr:uid="{00000000-0005-0000-0000-00006C090000}"/>
    <cellStyle name="桁区切り 4 2 7 2" xfId="621" xr:uid="{00000000-0005-0000-0000-00006D090000}"/>
    <cellStyle name="桁区切り 4 2 7 2 2" xfId="1533" xr:uid="{00000000-0005-0000-0000-00006E090000}"/>
    <cellStyle name="桁区切り 4 2 7 2 2 2" xfId="6892" xr:uid="{00000000-0005-0000-0000-00006F090000}"/>
    <cellStyle name="桁区切り 4 2 7 2 2 2 2" xfId="12252" xr:uid="{00000000-0005-0000-0000-000070090000}"/>
    <cellStyle name="桁区切り 4 2 7 2 2 3" xfId="4156" xr:uid="{00000000-0005-0000-0000-000071090000}"/>
    <cellStyle name="桁区切り 4 2 7 2 2 4" xfId="9516" xr:uid="{00000000-0005-0000-0000-000072090000}"/>
    <cellStyle name="桁区切り 4 2 7 2 3" xfId="5068" xr:uid="{00000000-0005-0000-0000-000073090000}"/>
    <cellStyle name="桁区切り 4 2 7 2 3 2" xfId="10428" xr:uid="{00000000-0005-0000-0000-000074090000}"/>
    <cellStyle name="桁区切り 4 2 7 2 4" xfId="5980" xr:uid="{00000000-0005-0000-0000-000075090000}"/>
    <cellStyle name="桁区切り 4 2 7 2 4 2" xfId="11340" xr:uid="{00000000-0005-0000-0000-000076090000}"/>
    <cellStyle name="桁区切り 4 2 7 2 5" xfId="2787" xr:uid="{00000000-0005-0000-0000-000077090000}"/>
    <cellStyle name="桁区切り 4 2 7 2 6" xfId="8148" xr:uid="{00000000-0005-0000-0000-000078090000}"/>
    <cellStyle name="桁区切り 4 2 7 3" xfId="1077" xr:uid="{00000000-0005-0000-0000-000079090000}"/>
    <cellStyle name="桁区切り 4 2 7 3 2" xfId="6436" xr:uid="{00000000-0005-0000-0000-00007A090000}"/>
    <cellStyle name="桁区切り 4 2 7 3 2 2" xfId="11796" xr:uid="{00000000-0005-0000-0000-00007B090000}"/>
    <cellStyle name="桁区切り 4 2 7 3 3" xfId="3243" xr:uid="{00000000-0005-0000-0000-00007C090000}"/>
    <cellStyle name="桁区切り 4 2 7 3 4" xfId="8604" xr:uid="{00000000-0005-0000-0000-00007D090000}"/>
    <cellStyle name="桁区切り 4 2 7 4" xfId="3700" xr:uid="{00000000-0005-0000-0000-00007E090000}"/>
    <cellStyle name="桁区切り 4 2 7 4 2" xfId="9060" xr:uid="{00000000-0005-0000-0000-00007F090000}"/>
    <cellStyle name="桁区切り 4 2 7 5" xfId="4612" xr:uid="{00000000-0005-0000-0000-000080090000}"/>
    <cellStyle name="桁区切り 4 2 7 5 2" xfId="9972" xr:uid="{00000000-0005-0000-0000-000081090000}"/>
    <cellStyle name="桁区切り 4 2 7 6" xfId="5524" xr:uid="{00000000-0005-0000-0000-000082090000}"/>
    <cellStyle name="桁区切り 4 2 7 6 2" xfId="10884" xr:uid="{00000000-0005-0000-0000-000083090000}"/>
    <cellStyle name="桁区切り 4 2 7 7" xfId="2331" xr:uid="{00000000-0005-0000-0000-000084090000}"/>
    <cellStyle name="桁区切り 4 2 7 8" xfId="7692" xr:uid="{00000000-0005-0000-0000-000085090000}"/>
    <cellStyle name="桁区切り 4 2 8" xfId="507" xr:uid="{00000000-0005-0000-0000-000086090000}"/>
    <cellStyle name="桁区切り 4 2 8 2" xfId="1419" xr:uid="{00000000-0005-0000-0000-000087090000}"/>
    <cellStyle name="桁区切り 4 2 8 2 2" xfId="6778" xr:uid="{00000000-0005-0000-0000-000088090000}"/>
    <cellStyle name="桁区切り 4 2 8 2 2 2" xfId="12138" xr:uid="{00000000-0005-0000-0000-000089090000}"/>
    <cellStyle name="桁区切り 4 2 8 2 3" xfId="4042" xr:uid="{00000000-0005-0000-0000-00008A090000}"/>
    <cellStyle name="桁区切り 4 2 8 2 4" xfId="9402" xr:uid="{00000000-0005-0000-0000-00008B090000}"/>
    <cellStyle name="桁区切り 4 2 8 3" xfId="4954" xr:uid="{00000000-0005-0000-0000-00008C090000}"/>
    <cellStyle name="桁区切り 4 2 8 3 2" xfId="10314" xr:uid="{00000000-0005-0000-0000-00008D090000}"/>
    <cellStyle name="桁区切り 4 2 8 4" xfId="5866" xr:uid="{00000000-0005-0000-0000-00008E090000}"/>
    <cellStyle name="桁区切り 4 2 8 4 2" xfId="11226" xr:uid="{00000000-0005-0000-0000-00008F090000}"/>
    <cellStyle name="桁区切り 4 2 8 5" xfId="2217" xr:uid="{00000000-0005-0000-0000-000090090000}"/>
    <cellStyle name="桁区切り 4 2 8 6" xfId="7578" xr:uid="{00000000-0005-0000-0000-000091090000}"/>
    <cellStyle name="桁区切り 4 2 9" xfId="963" xr:uid="{00000000-0005-0000-0000-000092090000}"/>
    <cellStyle name="桁区切り 4 2 9 2" xfId="6322" xr:uid="{00000000-0005-0000-0000-000093090000}"/>
    <cellStyle name="桁区切り 4 2 9 2 2" xfId="11682" xr:uid="{00000000-0005-0000-0000-000094090000}"/>
    <cellStyle name="桁区切り 4 2 9 3" xfId="2673" xr:uid="{00000000-0005-0000-0000-000095090000}"/>
    <cellStyle name="桁区切り 4 2 9 4" xfId="8034" xr:uid="{00000000-0005-0000-0000-000096090000}"/>
    <cellStyle name="桁区切り 4 3" xfId="29" xr:uid="{00000000-0005-0000-0000-000097090000}"/>
    <cellStyle name="桁区切り 4 3 10" xfId="3579" xr:uid="{00000000-0005-0000-0000-000098090000}"/>
    <cellStyle name="桁区切り 4 3 10 2" xfId="8939" xr:uid="{00000000-0005-0000-0000-000099090000}"/>
    <cellStyle name="桁区切り 4 3 11" xfId="4491" xr:uid="{00000000-0005-0000-0000-00009A090000}"/>
    <cellStyle name="桁区切り 4 3 11 2" xfId="9851" xr:uid="{00000000-0005-0000-0000-00009B090000}"/>
    <cellStyle name="桁区切り 4 3 12" xfId="5403" xr:uid="{00000000-0005-0000-0000-00009C090000}"/>
    <cellStyle name="桁区切り 4 3 12 2" xfId="10763" xr:uid="{00000000-0005-0000-0000-00009D090000}"/>
    <cellStyle name="桁区切り 4 3 13" xfId="1868" xr:uid="{00000000-0005-0000-0000-00009E090000}"/>
    <cellStyle name="桁区切り 4 3 14" xfId="7229" xr:uid="{00000000-0005-0000-0000-00009F090000}"/>
    <cellStyle name="桁区切り 4 3 2" xfId="75" xr:uid="{00000000-0005-0000-0000-0000A0090000}"/>
    <cellStyle name="桁区切り 4 3 2 10" xfId="4527" xr:uid="{00000000-0005-0000-0000-0000A1090000}"/>
    <cellStyle name="桁区切り 4 3 2 10 2" xfId="9887" xr:uid="{00000000-0005-0000-0000-0000A2090000}"/>
    <cellStyle name="桁区切り 4 3 2 11" xfId="5439" xr:uid="{00000000-0005-0000-0000-0000A3090000}"/>
    <cellStyle name="桁区切り 4 3 2 11 2" xfId="10799" xr:uid="{00000000-0005-0000-0000-0000A4090000}"/>
    <cellStyle name="桁区切り 4 3 2 12" xfId="1904" xr:uid="{00000000-0005-0000-0000-0000A5090000}"/>
    <cellStyle name="桁区切り 4 3 2 13" xfId="7265" xr:uid="{00000000-0005-0000-0000-0000A6090000}"/>
    <cellStyle name="桁区切り 4 3 2 2" xfId="136" xr:uid="{00000000-0005-0000-0000-0000A7090000}"/>
    <cellStyle name="桁区切り 4 3 2 2 10" xfId="5496" xr:uid="{00000000-0005-0000-0000-0000A8090000}"/>
    <cellStyle name="桁区切り 4 3 2 2 10 2" xfId="10856" xr:uid="{00000000-0005-0000-0000-0000A9090000}"/>
    <cellStyle name="桁区切り 4 3 2 2 11" xfId="1961" xr:uid="{00000000-0005-0000-0000-0000AA090000}"/>
    <cellStyle name="桁区切り 4 3 2 2 12" xfId="7322" xr:uid="{00000000-0005-0000-0000-0000AB090000}"/>
    <cellStyle name="桁区切り 4 3 2 2 2" xfId="365" xr:uid="{00000000-0005-0000-0000-0000AC090000}"/>
    <cellStyle name="桁区切り 4 3 2 2 2 2" xfId="821" xr:uid="{00000000-0005-0000-0000-0000AD090000}"/>
    <cellStyle name="桁区切り 4 3 2 2 2 2 2" xfId="1733" xr:uid="{00000000-0005-0000-0000-0000AE090000}"/>
    <cellStyle name="桁区切り 4 3 2 2 2 2 2 2" xfId="7092" xr:uid="{00000000-0005-0000-0000-0000AF090000}"/>
    <cellStyle name="桁区切り 4 3 2 2 2 2 2 2 2" xfId="12452" xr:uid="{00000000-0005-0000-0000-0000B0090000}"/>
    <cellStyle name="桁区切り 4 3 2 2 2 2 2 3" xfId="4356" xr:uid="{00000000-0005-0000-0000-0000B1090000}"/>
    <cellStyle name="桁区切り 4 3 2 2 2 2 2 4" xfId="9716" xr:uid="{00000000-0005-0000-0000-0000B2090000}"/>
    <cellStyle name="桁区切り 4 3 2 2 2 2 3" xfId="5268" xr:uid="{00000000-0005-0000-0000-0000B3090000}"/>
    <cellStyle name="桁区切り 4 3 2 2 2 2 3 2" xfId="10628" xr:uid="{00000000-0005-0000-0000-0000B4090000}"/>
    <cellStyle name="桁区切り 4 3 2 2 2 2 4" xfId="6180" xr:uid="{00000000-0005-0000-0000-0000B5090000}"/>
    <cellStyle name="桁区切り 4 3 2 2 2 2 4 2" xfId="11540" xr:uid="{00000000-0005-0000-0000-0000B6090000}"/>
    <cellStyle name="桁区切り 4 3 2 2 2 2 5" xfId="2531" xr:uid="{00000000-0005-0000-0000-0000B7090000}"/>
    <cellStyle name="桁区切り 4 3 2 2 2 2 6" xfId="7892" xr:uid="{00000000-0005-0000-0000-0000B8090000}"/>
    <cellStyle name="桁区切り 4 3 2 2 2 3" xfId="1277" xr:uid="{00000000-0005-0000-0000-0000B9090000}"/>
    <cellStyle name="桁区切り 4 3 2 2 2 3 2" xfId="6636" xr:uid="{00000000-0005-0000-0000-0000BA090000}"/>
    <cellStyle name="桁区切り 4 3 2 2 2 3 2 2" xfId="11996" xr:uid="{00000000-0005-0000-0000-0000BB090000}"/>
    <cellStyle name="桁区切り 4 3 2 2 2 3 3" xfId="2987" xr:uid="{00000000-0005-0000-0000-0000BC090000}"/>
    <cellStyle name="桁区切り 4 3 2 2 2 3 4" xfId="8348" xr:uid="{00000000-0005-0000-0000-0000BD090000}"/>
    <cellStyle name="桁区切り 4 3 2 2 2 4" xfId="3443" xr:uid="{00000000-0005-0000-0000-0000BE090000}"/>
    <cellStyle name="桁区切り 4 3 2 2 2 4 2" xfId="8804" xr:uid="{00000000-0005-0000-0000-0000BF090000}"/>
    <cellStyle name="桁区切り 4 3 2 2 2 5" xfId="3900" xr:uid="{00000000-0005-0000-0000-0000C0090000}"/>
    <cellStyle name="桁区切り 4 3 2 2 2 5 2" xfId="9260" xr:uid="{00000000-0005-0000-0000-0000C1090000}"/>
    <cellStyle name="桁区切り 4 3 2 2 2 6" xfId="4812" xr:uid="{00000000-0005-0000-0000-0000C2090000}"/>
    <cellStyle name="桁区切り 4 3 2 2 2 6 2" xfId="10172" xr:uid="{00000000-0005-0000-0000-0000C3090000}"/>
    <cellStyle name="桁区切り 4 3 2 2 2 7" xfId="5724" xr:uid="{00000000-0005-0000-0000-0000C4090000}"/>
    <cellStyle name="桁区切り 4 3 2 2 2 7 2" xfId="11084" xr:uid="{00000000-0005-0000-0000-0000C5090000}"/>
    <cellStyle name="桁区切り 4 3 2 2 2 8" xfId="2075" xr:uid="{00000000-0005-0000-0000-0000C6090000}"/>
    <cellStyle name="桁区切り 4 3 2 2 2 9" xfId="7436" xr:uid="{00000000-0005-0000-0000-0000C7090000}"/>
    <cellStyle name="桁区切り 4 3 2 2 3" xfId="479" xr:uid="{00000000-0005-0000-0000-0000C8090000}"/>
    <cellStyle name="桁区切り 4 3 2 2 3 2" xfId="935" xr:uid="{00000000-0005-0000-0000-0000C9090000}"/>
    <cellStyle name="桁区切り 4 3 2 2 3 2 2" xfId="1847" xr:uid="{00000000-0005-0000-0000-0000CA090000}"/>
    <cellStyle name="桁区切り 4 3 2 2 3 2 2 2" xfId="7206" xr:uid="{00000000-0005-0000-0000-0000CB090000}"/>
    <cellStyle name="桁区切り 4 3 2 2 3 2 2 2 2" xfId="12566" xr:uid="{00000000-0005-0000-0000-0000CC090000}"/>
    <cellStyle name="桁区切り 4 3 2 2 3 2 2 3" xfId="4470" xr:uid="{00000000-0005-0000-0000-0000CD090000}"/>
    <cellStyle name="桁区切り 4 3 2 2 3 2 2 4" xfId="9830" xr:uid="{00000000-0005-0000-0000-0000CE090000}"/>
    <cellStyle name="桁区切り 4 3 2 2 3 2 3" xfId="5382" xr:uid="{00000000-0005-0000-0000-0000CF090000}"/>
    <cellStyle name="桁区切り 4 3 2 2 3 2 3 2" xfId="10742" xr:uid="{00000000-0005-0000-0000-0000D0090000}"/>
    <cellStyle name="桁区切り 4 3 2 2 3 2 4" xfId="6294" xr:uid="{00000000-0005-0000-0000-0000D1090000}"/>
    <cellStyle name="桁区切り 4 3 2 2 3 2 4 2" xfId="11654" xr:uid="{00000000-0005-0000-0000-0000D2090000}"/>
    <cellStyle name="桁区切り 4 3 2 2 3 2 5" xfId="2645" xr:uid="{00000000-0005-0000-0000-0000D3090000}"/>
    <cellStyle name="桁区切り 4 3 2 2 3 2 6" xfId="8006" xr:uid="{00000000-0005-0000-0000-0000D4090000}"/>
    <cellStyle name="桁区切り 4 3 2 2 3 3" xfId="1391" xr:uid="{00000000-0005-0000-0000-0000D5090000}"/>
    <cellStyle name="桁区切り 4 3 2 2 3 3 2" xfId="6750" xr:uid="{00000000-0005-0000-0000-0000D6090000}"/>
    <cellStyle name="桁区切り 4 3 2 2 3 3 2 2" xfId="12110" xr:uid="{00000000-0005-0000-0000-0000D7090000}"/>
    <cellStyle name="桁区切り 4 3 2 2 3 3 3" xfId="3101" xr:uid="{00000000-0005-0000-0000-0000D8090000}"/>
    <cellStyle name="桁区切り 4 3 2 2 3 3 4" xfId="8462" xr:uid="{00000000-0005-0000-0000-0000D9090000}"/>
    <cellStyle name="桁区切り 4 3 2 2 3 4" xfId="3557" xr:uid="{00000000-0005-0000-0000-0000DA090000}"/>
    <cellStyle name="桁区切り 4 3 2 2 3 4 2" xfId="8918" xr:uid="{00000000-0005-0000-0000-0000DB090000}"/>
    <cellStyle name="桁区切り 4 3 2 2 3 5" xfId="4014" xr:uid="{00000000-0005-0000-0000-0000DC090000}"/>
    <cellStyle name="桁区切り 4 3 2 2 3 5 2" xfId="9374" xr:uid="{00000000-0005-0000-0000-0000DD090000}"/>
    <cellStyle name="桁区切り 4 3 2 2 3 6" xfId="4926" xr:uid="{00000000-0005-0000-0000-0000DE090000}"/>
    <cellStyle name="桁区切り 4 3 2 2 3 6 2" xfId="10286" xr:uid="{00000000-0005-0000-0000-0000DF090000}"/>
    <cellStyle name="桁区切り 4 3 2 2 3 7" xfId="5838" xr:uid="{00000000-0005-0000-0000-0000E0090000}"/>
    <cellStyle name="桁区切り 4 3 2 2 3 7 2" xfId="11198" xr:uid="{00000000-0005-0000-0000-0000E1090000}"/>
    <cellStyle name="桁区切り 4 3 2 2 3 8" xfId="2189" xr:uid="{00000000-0005-0000-0000-0000E2090000}"/>
    <cellStyle name="桁区切り 4 3 2 2 3 9" xfId="7550" xr:uid="{00000000-0005-0000-0000-0000E3090000}"/>
    <cellStyle name="桁区切り 4 3 2 2 4" xfId="250" xr:uid="{00000000-0005-0000-0000-0000E4090000}"/>
    <cellStyle name="桁区切り 4 3 2 2 4 2" xfId="707" xr:uid="{00000000-0005-0000-0000-0000E5090000}"/>
    <cellStyle name="桁区切り 4 3 2 2 4 2 2" xfId="1619" xr:uid="{00000000-0005-0000-0000-0000E6090000}"/>
    <cellStyle name="桁区切り 4 3 2 2 4 2 2 2" xfId="6978" xr:uid="{00000000-0005-0000-0000-0000E7090000}"/>
    <cellStyle name="桁区切り 4 3 2 2 4 2 2 2 2" xfId="12338" xr:uid="{00000000-0005-0000-0000-0000E8090000}"/>
    <cellStyle name="桁区切り 4 3 2 2 4 2 2 3" xfId="4242" xr:uid="{00000000-0005-0000-0000-0000E9090000}"/>
    <cellStyle name="桁区切り 4 3 2 2 4 2 2 4" xfId="9602" xr:uid="{00000000-0005-0000-0000-0000EA090000}"/>
    <cellStyle name="桁区切り 4 3 2 2 4 2 3" xfId="5154" xr:uid="{00000000-0005-0000-0000-0000EB090000}"/>
    <cellStyle name="桁区切り 4 3 2 2 4 2 3 2" xfId="10514" xr:uid="{00000000-0005-0000-0000-0000EC090000}"/>
    <cellStyle name="桁区切り 4 3 2 2 4 2 4" xfId="6066" xr:uid="{00000000-0005-0000-0000-0000ED090000}"/>
    <cellStyle name="桁区切り 4 3 2 2 4 2 4 2" xfId="11426" xr:uid="{00000000-0005-0000-0000-0000EE090000}"/>
    <cellStyle name="桁区切り 4 3 2 2 4 2 5" xfId="2873" xr:uid="{00000000-0005-0000-0000-0000EF090000}"/>
    <cellStyle name="桁区切り 4 3 2 2 4 2 6" xfId="8234" xr:uid="{00000000-0005-0000-0000-0000F0090000}"/>
    <cellStyle name="桁区切り 4 3 2 2 4 3" xfId="1163" xr:uid="{00000000-0005-0000-0000-0000F1090000}"/>
    <cellStyle name="桁区切り 4 3 2 2 4 3 2" xfId="6522" xr:uid="{00000000-0005-0000-0000-0000F2090000}"/>
    <cellStyle name="桁区切り 4 3 2 2 4 3 2 2" xfId="11882" xr:uid="{00000000-0005-0000-0000-0000F3090000}"/>
    <cellStyle name="桁区切り 4 3 2 2 4 3 3" xfId="3329" xr:uid="{00000000-0005-0000-0000-0000F4090000}"/>
    <cellStyle name="桁区切り 4 3 2 2 4 3 4" xfId="8690" xr:uid="{00000000-0005-0000-0000-0000F5090000}"/>
    <cellStyle name="桁区切り 4 3 2 2 4 4" xfId="3786" xr:uid="{00000000-0005-0000-0000-0000F6090000}"/>
    <cellStyle name="桁区切り 4 3 2 2 4 4 2" xfId="9146" xr:uid="{00000000-0005-0000-0000-0000F7090000}"/>
    <cellStyle name="桁区切り 4 3 2 2 4 5" xfId="4698" xr:uid="{00000000-0005-0000-0000-0000F8090000}"/>
    <cellStyle name="桁区切り 4 3 2 2 4 5 2" xfId="10058" xr:uid="{00000000-0005-0000-0000-0000F9090000}"/>
    <cellStyle name="桁区切り 4 3 2 2 4 6" xfId="5610" xr:uid="{00000000-0005-0000-0000-0000FA090000}"/>
    <cellStyle name="桁区切り 4 3 2 2 4 6 2" xfId="10970" xr:uid="{00000000-0005-0000-0000-0000FB090000}"/>
    <cellStyle name="桁区切り 4 3 2 2 4 7" xfId="2417" xr:uid="{00000000-0005-0000-0000-0000FC090000}"/>
    <cellStyle name="桁区切り 4 3 2 2 4 8" xfId="7778" xr:uid="{00000000-0005-0000-0000-0000FD090000}"/>
    <cellStyle name="桁区切り 4 3 2 2 5" xfId="593" xr:uid="{00000000-0005-0000-0000-0000FE090000}"/>
    <cellStyle name="桁区切り 4 3 2 2 5 2" xfId="1505" xr:uid="{00000000-0005-0000-0000-0000FF090000}"/>
    <cellStyle name="桁区切り 4 3 2 2 5 2 2" xfId="6864" xr:uid="{00000000-0005-0000-0000-0000000A0000}"/>
    <cellStyle name="桁区切り 4 3 2 2 5 2 2 2" xfId="12224" xr:uid="{00000000-0005-0000-0000-0000010A0000}"/>
    <cellStyle name="桁区切り 4 3 2 2 5 2 3" xfId="4128" xr:uid="{00000000-0005-0000-0000-0000020A0000}"/>
    <cellStyle name="桁区切り 4 3 2 2 5 2 4" xfId="9488" xr:uid="{00000000-0005-0000-0000-0000030A0000}"/>
    <cellStyle name="桁区切り 4 3 2 2 5 3" xfId="5040" xr:uid="{00000000-0005-0000-0000-0000040A0000}"/>
    <cellStyle name="桁区切り 4 3 2 2 5 3 2" xfId="10400" xr:uid="{00000000-0005-0000-0000-0000050A0000}"/>
    <cellStyle name="桁区切り 4 3 2 2 5 4" xfId="5952" xr:uid="{00000000-0005-0000-0000-0000060A0000}"/>
    <cellStyle name="桁区切り 4 3 2 2 5 4 2" xfId="11312" xr:uid="{00000000-0005-0000-0000-0000070A0000}"/>
    <cellStyle name="桁区切り 4 3 2 2 5 5" xfId="2303" xr:uid="{00000000-0005-0000-0000-0000080A0000}"/>
    <cellStyle name="桁区切り 4 3 2 2 5 6" xfId="7664" xr:uid="{00000000-0005-0000-0000-0000090A0000}"/>
    <cellStyle name="桁区切り 4 3 2 2 6" xfId="1049" xr:uid="{00000000-0005-0000-0000-00000A0A0000}"/>
    <cellStyle name="桁区切り 4 3 2 2 6 2" xfId="6408" xr:uid="{00000000-0005-0000-0000-00000B0A0000}"/>
    <cellStyle name="桁区切り 4 3 2 2 6 2 2" xfId="11768" xr:uid="{00000000-0005-0000-0000-00000C0A0000}"/>
    <cellStyle name="桁区切り 4 3 2 2 6 3" xfId="2759" xr:uid="{00000000-0005-0000-0000-00000D0A0000}"/>
    <cellStyle name="桁区切り 4 3 2 2 6 4" xfId="8120" xr:uid="{00000000-0005-0000-0000-00000E0A0000}"/>
    <cellStyle name="桁区切り 4 3 2 2 7" xfId="3215" xr:uid="{00000000-0005-0000-0000-00000F0A0000}"/>
    <cellStyle name="桁区切り 4 3 2 2 7 2" xfId="8576" xr:uid="{00000000-0005-0000-0000-0000100A0000}"/>
    <cellStyle name="桁区切り 4 3 2 2 8" xfId="3672" xr:uid="{00000000-0005-0000-0000-0000110A0000}"/>
    <cellStyle name="桁区切り 4 3 2 2 8 2" xfId="9032" xr:uid="{00000000-0005-0000-0000-0000120A0000}"/>
    <cellStyle name="桁区切り 4 3 2 2 9" xfId="4584" xr:uid="{00000000-0005-0000-0000-0000130A0000}"/>
    <cellStyle name="桁区切り 4 3 2 2 9 2" xfId="9944" xr:uid="{00000000-0005-0000-0000-0000140A0000}"/>
    <cellStyle name="桁区切り 4 3 2 3" xfId="308" xr:uid="{00000000-0005-0000-0000-0000150A0000}"/>
    <cellStyle name="桁区切り 4 3 2 3 2" xfId="764" xr:uid="{00000000-0005-0000-0000-0000160A0000}"/>
    <cellStyle name="桁区切り 4 3 2 3 2 2" xfId="1676" xr:uid="{00000000-0005-0000-0000-0000170A0000}"/>
    <cellStyle name="桁区切り 4 3 2 3 2 2 2" xfId="7035" xr:uid="{00000000-0005-0000-0000-0000180A0000}"/>
    <cellStyle name="桁区切り 4 3 2 3 2 2 2 2" xfId="12395" xr:uid="{00000000-0005-0000-0000-0000190A0000}"/>
    <cellStyle name="桁区切り 4 3 2 3 2 2 3" xfId="4299" xr:uid="{00000000-0005-0000-0000-00001A0A0000}"/>
    <cellStyle name="桁区切り 4 3 2 3 2 2 4" xfId="9659" xr:uid="{00000000-0005-0000-0000-00001B0A0000}"/>
    <cellStyle name="桁区切り 4 3 2 3 2 3" xfId="5211" xr:uid="{00000000-0005-0000-0000-00001C0A0000}"/>
    <cellStyle name="桁区切り 4 3 2 3 2 3 2" xfId="10571" xr:uid="{00000000-0005-0000-0000-00001D0A0000}"/>
    <cellStyle name="桁区切り 4 3 2 3 2 4" xfId="6123" xr:uid="{00000000-0005-0000-0000-00001E0A0000}"/>
    <cellStyle name="桁区切り 4 3 2 3 2 4 2" xfId="11483" xr:uid="{00000000-0005-0000-0000-00001F0A0000}"/>
    <cellStyle name="桁区切り 4 3 2 3 2 5" xfId="2474" xr:uid="{00000000-0005-0000-0000-0000200A0000}"/>
    <cellStyle name="桁区切り 4 3 2 3 2 6" xfId="7835" xr:uid="{00000000-0005-0000-0000-0000210A0000}"/>
    <cellStyle name="桁区切り 4 3 2 3 3" xfId="1220" xr:uid="{00000000-0005-0000-0000-0000220A0000}"/>
    <cellStyle name="桁区切り 4 3 2 3 3 2" xfId="6579" xr:uid="{00000000-0005-0000-0000-0000230A0000}"/>
    <cellStyle name="桁区切り 4 3 2 3 3 2 2" xfId="11939" xr:uid="{00000000-0005-0000-0000-0000240A0000}"/>
    <cellStyle name="桁区切り 4 3 2 3 3 3" xfId="2930" xr:uid="{00000000-0005-0000-0000-0000250A0000}"/>
    <cellStyle name="桁区切り 4 3 2 3 3 4" xfId="8291" xr:uid="{00000000-0005-0000-0000-0000260A0000}"/>
    <cellStyle name="桁区切り 4 3 2 3 4" xfId="3386" xr:uid="{00000000-0005-0000-0000-0000270A0000}"/>
    <cellStyle name="桁区切り 4 3 2 3 4 2" xfId="8747" xr:uid="{00000000-0005-0000-0000-0000280A0000}"/>
    <cellStyle name="桁区切り 4 3 2 3 5" xfId="3843" xr:uid="{00000000-0005-0000-0000-0000290A0000}"/>
    <cellStyle name="桁区切り 4 3 2 3 5 2" xfId="9203" xr:uid="{00000000-0005-0000-0000-00002A0A0000}"/>
    <cellStyle name="桁区切り 4 3 2 3 6" xfId="4755" xr:uid="{00000000-0005-0000-0000-00002B0A0000}"/>
    <cellStyle name="桁区切り 4 3 2 3 6 2" xfId="10115" xr:uid="{00000000-0005-0000-0000-00002C0A0000}"/>
    <cellStyle name="桁区切り 4 3 2 3 7" xfId="5667" xr:uid="{00000000-0005-0000-0000-00002D0A0000}"/>
    <cellStyle name="桁区切り 4 3 2 3 7 2" xfId="11027" xr:uid="{00000000-0005-0000-0000-00002E0A0000}"/>
    <cellStyle name="桁区切り 4 3 2 3 8" xfId="2018" xr:uid="{00000000-0005-0000-0000-00002F0A0000}"/>
    <cellStyle name="桁区切り 4 3 2 3 9" xfId="7379" xr:uid="{00000000-0005-0000-0000-0000300A0000}"/>
    <cellStyle name="桁区切り 4 3 2 4" xfId="422" xr:uid="{00000000-0005-0000-0000-0000310A0000}"/>
    <cellStyle name="桁区切り 4 3 2 4 2" xfId="878" xr:uid="{00000000-0005-0000-0000-0000320A0000}"/>
    <cellStyle name="桁区切り 4 3 2 4 2 2" xfId="1790" xr:uid="{00000000-0005-0000-0000-0000330A0000}"/>
    <cellStyle name="桁区切り 4 3 2 4 2 2 2" xfId="7149" xr:uid="{00000000-0005-0000-0000-0000340A0000}"/>
    <cellStyle name="桁区切り 4 3 2 4 2 2 2 2" xfId="12509" xr:uid="{00000000-0005-0000-0000-0000350A0000}"/>
    <cellStyle name="桁区切り 4 3 2 4 2 2 3" xfId="4413" xr:uid="{00000000-0005-0000-0000-0000360A0000}"/>
    <cellStyle name="桁区切り 4 3 2 4 2 2 4" xfId="9773" xr:uid="{00000000-0005-0000-0000-0000370A0000}"/>
    <cellStyle name="桁区切り 4 3 2 4 2 3" xfId="5325" xr:uid="{00000000-0005-0000-0000-0000380A0000}"/>
    <cellStyle name="桁区切り 4 3 2 4 2 3 2" xfId="10685" xr:uid="{00000000-0005-0000-0000-0000390A0000}"/>
    <cellStyle name="桁区切り 4 3 2 4 2 4" xfId="6237" xr:uid="{00000000-0005-0000-0000-00003A0A0000}"/>
    <cellStyle name="桁区切り 4 3 2 4 2 4 2" xfId="11597" xr:uid="{00000000-0005-0000-0000-00003B0A0000}"/>
    <cellStyle name="桁区切り 4 3 2 4 2 5" xfId="2588" xr:uid="{00000000-0005-0000-0000-00003C0A0000}"/>
    <cellStyle name="桁区切り 4 3 2 4 2 6" xfId="7949" xr:uid="{00000000-0005-0000-0000-00003D0A0000}"/>
    <cellStyle name="桁区切り 4 3 2 4 3" xfId="1334" xr:uid="{00000000-0005-0000-0000-00003E0A0000}"/>
    <cellStyle name="桁区切り 4 3 2 4 3 2" xfId="6693" xr:uid="{00000000-0005-0000-0000-00003F0A0000}"/>
    <cellStyle name="桁区切り 4 3 2 4 3 2 2" xfId="12053" xr:uid="{00000000-0005-0000-0000-0000400A0000}"/>
    <cellStyle name="桁区切り 4 3 2 4 3 3" xfId="3044" xr:uid="{00000000-0005-0000-0000-0000410A0000}"/>
    <cellStyle name="桁区切り 4 3 2 4 3 4" xfId="8405" xr:uid="{00000000-0005-0000-0000-0000420A0000}"/>
    <cellStyle name="桁区切り 4 3 2 4 4" xfId="3500" xr:uid="{00000000-0005-0000-0000-0000430A0000}"/>
    <cellStyle name="桁区切り 4 3 2 4 4 2" xfId="8861" xr:uid="{00000000-0005-0000-0000-0000440A0000}"/>
    <cellStyle name="桁区切り 4 3 2 4 5" xfId="3957" xr:uid="{00000000-0005-0000-0000-0000450A0000}"/>
    <cellStyle name="桁区切り 4 3 2 4 5 2" xfId="9317" xr:uid="{00000000-0005-0000-0000-0000460A0000}"/>
    <cellStyle name="桁区切り 4 3 2 4 6" xfId="4869" xr:uid="{00000000-0005-0000-0000-0000470A0000}"/>
    <cellStyle name="桁区切り 4 3 2 4 6 2" xfId="10229" xr:uid="{00000000-0005-0000-0000-0000480A0000}"/>
    <cellStyle name="桁区切り 4 3 2 4 7" xfId="5781" xr:uid="{00000000-0005-0000-0000-0000490A0000}"/>
    <cellStyle name="桁区切り 4 3 2 4 7 2" xfId="11141" xr:uid="{00000000-0005-0000-0000-00004A0A0000}"/>
    <cellStyle name="桁区切り 4 3 2 4 8" xfId="2132" xr:uid="{00000000-0005-0000-0000-00004B0A0000}"/>
    <cellStyle name="桁区切り 4 3 2 4 9" xfId="7493" xr:uid="{00000000-0005-0000-0000-00004C0A0000}"/>
    <cellStyle name="桁区切り 4 3 2 5" xfId="193" xr:uid="{00000000-0005-0000-0000-00004D0A0000}"/>
    <cellStyle name="桁区切り 4 3 2 5 2" xfId="650" xr:uid="{00000000-0005-0000-0000-00004E0A0000}"/>
    <cellStyle name="桁区切り 4 3 2 5 2 2" xfId="1562" xr:uid="{00000000-0005-0000-0000-00004F0A0000}"/>
    <cellStyle name="桁区切り 4 3 2 5 2 2 2" xfId="6921" xr:uid="{00000000-0005-0000-0000-0000500A0000}"/>
    <cellStyle name="桁区切り 4 3 2 5 2 2 2 2" xfId="12281" xr:uid="{00000000-0005-0000-0000-0000510A0000}"/>
    <cellStyle name="桁区切り 4 3 2 5 2 2 3" xfId="4185" xr:uid="{00000000-0005-0000-0000-0000520A0000}"/>
    <cellStyle name="桁区切り 4 3 2 5 2 2 4" xfId="9545" xr:uid="{00000000-0005-0000-0000-0000530A0000}"/>
    <cellStyle name="桁区切り 4 3 2 5 2 3" xfId="5097" xr:uid="{00000000-0005-0000-0000-0000540A0000}"/>
    <cellStyle name="桁区切り 4 3 2 5 2 3 2" xfId="10457" xr:uid="{00000000-0005-0000-0000-0000550A0000}"/>
    <cellStyle name="桁区切り 4 3 2 5 2 4" xfId="6009" xr:uid="{00000000-0005-0000-0000-0000560A0000}"/>
    <cellStyle name="桁区切り 4 3 2 5 2 4 2" xfId="11369" xr:uid="{00000000-0005-0000-0000-0000570A0000}"/>
    <cellStyle name="桁区切り 4 3 2 5 2 5" xfId="2816" xr:uid="{00000000-0005-0000-0000-0000580A0000}"/>
    <cellStyle name="桁区切り 4 3 2 5 2 6" xfId="8177" xr:uid="{00000000-0005-0000-0000-0000590A0000}"/>
    <cellStyle name="桁区切り 4 3 2 5 3" xfId="1106" xr:uid="{00000000-0005-0000-0000-00005A0A0000}"/>
    <cellStyle name="桁区切り 4 3 2 5 3 2" xfId="6465" xr:uid="{00000000-0005-0000-0000-00005B0A0000}"/>
    <cellStyle name="桁区切り 4 3 2 5 3 2 2" xfId="11825" xr:uid="{00000000-0005-0000-0000-00005C0A0000}"/>
    <cellStyle name="桁区切り 4 3 2 5 3 3" xfId="3272" xr:uid="{00000000-0005-0000-0000-00005D0A0000}"/>
    <cellStyle name="桁区切り 4 3 2 5 3 4" xfId="8633" xr:uid="{00000000-0005-0000-0000-00005E0A0000}"/>
    <cellStyle name="桁区切り 4 3 2 5 4" xfId="3729" xr:uid="{00000000-0005-0000-0000-00005F0A0000}"/>
    <cellStyle name="桁区切り 4 3 2 5 4 2" xfId="9089" xr:uid="{00000000-0005-0000-0000-0000600A0000}"/>
    <cellStyle name="桁区切り 4 3 2 5 5" xfId="4641" xr:uid="{00000000-0005-0000-0000-0000610A0000}"/>
    <cellStyle name="桁区切り 4 3 2 5 5 2" xfId="10001" xr:uid="{00000000-0005-0000-0000-0000620A0000}"/>
    <cellStyle name="桁区切り 4 3 2 5 6" xfId="5553" xr:uid="{00000000-0005-0000-0000-0000630A0000}"/>
    <cellStyle name="桁区切り 4 3 2 5 6 2" xfId="10913" xr:uid="{00000000-0005-0000-0000-0000640A0000}"/>
    <cellStyle name="桁区切り 4 3 2 5 7" xfId="2360" xr:uid="{00000000-0005-0000-0000-0000650A0000}"/>
    <cellStyle name="桁区切り 4 3 2 5 8" xfId="7721" xr:uid="{00000000-0005-0000-0000-0000660A0000}"/>
    <cellStyle name="桁区切り 4 3 2 6" xfId="536" xr:uid="{00000000-0005-0000-0000-0000670A0000}"/>
    <cellStyle name="桁区切り 4 3 2 6 2" xfId="1448" xr:uid="{00000000-0005-0000-0000-0000680A0000}"/>
    <cellStyle name="桁区切り 4 3 2 6 2 2" xfId="6807" xr:uid="{00000000-0005-0000-0000-0000690A0000}"/>
    <cellStyle name="桁区切り 4 3 2 6 2 2 2" xfId="12167" xr:uid="{00000000-0005-0000-0000-00006A0A0000}"/>
    <cellStyle name="桁区切り 4 3 2 6 2 3" xfId="4071" xr:uid="{00000000-0005-0000-0000-00006B0A0000}"/>
    <cellStyle name="桁区切り 4 3 2 6 2 4" xfId="9431" xr:uid="{00000000-0005-0000-0000-00006C0A0000}"/>
    <cellStyle name="桁区切り 4 3 2 6 3" xfId="4983" xr:uid="{00000000-0005-0000-0000-00006D0A0000}"/>
    <cellStyle name="桁区切り 4 3 2 6 3 2" xfId="10343" xr:uid="{00000000-0005-0000-0000-00006E0A0000}"/>
    <cellStyle name="桁区切り 4 3 2 6 4" xfId="5895" xr:uid="{00000000-0005-0000-0000-00006F0A0000}"/>
    <cellStyle name="桁区切り 4 3 2 6 4 2" xfId="11255" xr:uid="{00000000-0005-0000-0000-0000700A0000}"/>
    <cellStyle name="桁区切り 4 3 2 6 5" xfId="2246" xr:uid="{00000000-0005-0000-0000-0000710A0000}"/>
    <cellStyle name="桁区切り 4 3 2 6 6" xfId="7607" xr:uid="{00000000-0005-0000-0000-0000720A0000}"/>
    <cellStyle name="桁区切り 4 3 2 7" xfId="992" xr:uid="{00000000-0005-0000-0000-0000730A0000}"/>
    <cellStyle name="桁区切り 4 3 2 7 2" xfId="6351" xr:uid="{00000000-0005-0000-0000-0000740A0000}"/>
    <cellStyle name="桁区切り 4 3 2 7 2 2" xfId="11711" xr:uid="{00000000-0005-0000-0000-0000750A0000}"/>
    <cellStyle name="桁区切り 4 3 2 7 3" xfId="2702" xr:uid="{00000000-0005-0000-0000-0000760A0000}"/>
    <cellStyle name="桁区切り 4 3 2 7 4" xfId="8063" xr:uid="{00000000-0005-0000-0000-0000770A0000}"/>
    <cellStyle name="桁区切り 4 3 2 8" xfId="3158" xr:uid="{00000000-0005-0000-0000-0000780A0000}"/>
    <cellStyle name="桁区切り 4 3 2 8 2" xfId="8519" xr:uid="{00000000-0005-0000-0000-0000790A0000}"/>
    <cellStyle name="桁区切り 4 3 2 9" xfId="3615" xr:uid="{00000000-0005-0000-0000-00007A0A0000}"/>
    <cellStyle name="桁区切り 4 3 2 9 2" xfId="8975" xr:uid="{00000000-0005-0000-0000-00007B0A0000}"/>
    <cellStyle name="桁区切り 4 3 3" xfId="100" xr:uid="{00000000-0005-0000-0000-00007C0A0000}"/>
    <cellStyle name="桁区切り 4 3 3 10" xfId="5460" xr:uid="{00000000-0005-0000-0000-00007D0A0000}"/>
    <cellStyle name="桁区切り 4 3 3 10 2" xfId="10820" xr:uid="{00000000-0005-0000-0000-00007E0A0000}"/>
    <cellStyle name="桁区切り 4 3 3 11" xfId="1925" xr:uid="{00000000-0005-0000-0000-00007F0A0000}"/>
    <cellStyle name="桁区切り 4 3 3 12" xfId="7286" xr:uid="{00000000-0005-0000-0000-0000800A0000}"/>
    <cellStyle name="桁区切り 4 3 3 2" xfId="329" xr:uid="{00000000-0005-0000-0000-0000810A0000}"/>
    <cellStyle name="桁区切り 4 3 3 2 2" xfId="785" xr:uid="{00000000-0005-0000-0000-0000820A0000}"/>
    <cellStyle name="桁区切り 4 3 3 2 2 2" xfId="1697" xr:uid="{00000000-0005-0000-0000-0000830A0000}"/>
    <cellStyle name="桁区切り 4 3 3 2 2 2 2" xfId="7056" xr:uid="{00000000-0005-0000-0000-0000840A0000}"/>
    <cellStyle name="桁区切り 4 3 3 2 2 2 2 2" xfId="12416" xr:uid="{00000000-0005-0000-0000-0000850A0000}"/>
    <cellStyle name="桁区切り 4 3 3 2 2 2 3" xfId="4320" xr:uid="{00000000-0005-0000-0000-0000860A0000}"/>
    <cellStyle name="桁区切り 4 3 3 2 2 2 4" xfId="9680" xr:uid="{00000000-0005-0000-0000-0000870A0000}"/>
    <cellStyle name="桁区切り 4 3 3 2 2 3" xfId="5232" xr:uid="{00000000-0005-0000-0000-0000880A0000}"/>
    <cellStyle name="桁区切り 4 3 3 2 2 3 2" xfId="10592" xr:uid="{00000000-0005-0000-0000-0000890A0000}"/>
    <cellStyle name="桁区切り 4 3 3 2 2 4" xfId="6144" xr:uid="{00000000-0005-0000-0000-00008A0A0000}"/>
    <cellStyle name="桁区切り 4 3 3 2 2 4 2" xfId="11504" xr:uid="{00000000-0005-0000-0000-00008B0A0000}"/>
    <cellStyle name="桁区切り 4 3 3 2 2 5" xfId="2495" xr:uid="{00000000-0005-0000-0000-00008C0A0000}"/>
    <cellStyle name="桁区切り 4 3 3 2 2 6" xfId="7856" xr:uid="{00000000-0005-0000-0000-00008D0A0000}"/>
    <cellStyle name="桁区切り 4 3 3 2 3" xfId="1241" xr:uid="{00000000-0005-0000-0000-00008E0A0000}"/>
    <cellStyle name="桁区切り 4 3 3 2 3 2" xfId="6600" xr:uid="{00000000-0005-0000-0000-00008F0A0000}"/>
    <cellStyle name="桁区切り 4 3 3 2 3 2 2" xfId="11960" xr:uid="{00000000-0005-0000-0000-0000900A0000}"/>
    <cellStyle name="桁区切り 4 3 3 2 3 3" xfId="2951" xr:uid="{00000000-0005-0000-0000-0000910A0000}"/>
    <cellStyle name="桁区切り 4 3 3 2 3 4" xfId="8312" xr:uid="{00000000-0005-0000-0000-0000920A0000}"/>
    <cellStyle name="桁区切り 4 3 3 2 4" xfId="3407" xr:uid="{00000000-0005-0000-0000-0000930A0000}"/>
    <cellStyle name="桁区切り 4 3 3 2 4 2" xfId="8768" xr:uid="{00000000-0005-0000-0000-0000940A0000}"/>
    <cellStyle name="桁区切り 4 3 3 2 5" xfId="3864" xr:uid="{00000000-0005-0000-0000-0000950A0000}"/>
    <cellStyle name="桁区切り 4 3 3 2 5 2" xfId="9224" xr:uid="{00000000-0005-0000-0000-0000960A0000}"/>
    <cellStyle name="桁区切り 4 3 3 2 6" xfId="4776" xr:uid="{00000000-0005-0000-0000-0000970A0000}"/>
    <cellStyle name="桁区切り 4 3 3 2 6 2" xfId="10136" xr:uid="{00000000-0005-0000-0000-0000980A0000}"/>
    <cellStyle name="桁区切り 4 3 3 2 7" xfId="5688" xr:uid="{00000000-0005-0000-0000-0000990A0000}"/>
    <cellStyle name="桁区切り 4 3 3 2 7 2" xfId="11048" xr:uid="{00000000-0005-0000-0000-00009A0A0000}"/>
    <cellStyle name="桁区切り 4 3 3 2 8" xfId="2039" xr:uid="{00000000-0005-0000-0000-00009B0A0000}"/>
    <cellStyle name="桁区切り 4 3 3 2 9" xfId="7400" xr:uid="{00000000-0005-0000-0000-00009C0A0000}"/>
    <cellStyle name="桁区切り 4 3 3 3" xfId="443" xr:uid="{00000000-0005-0000-0000-00009D0A0000}"/>
    <cellStyle name="桁区切り 4 3 3 3 2" xfId="899" xr:uid="{00000000-0005-0000-0000-00009E0A0000}"/>
    <cellStyle name="桁区切り 4 3 3 3 2 2" xfId="1811" xr:uid="{00000000-0005-0000-0000-00009F0A0000}"/>
    <cellStyle name="桁区切り 4 3 3 3 2 2 2" xfId="7170" xr:uid="{00000000-0005-0000-0000-0000A00A0000}"/>
    <cellStyle name="桁区切り 4 3 3 3 2 2 2 2" xfId="12530" xr:uid="{00000000-0005-0000-0000-0000A10A0000}"/>
    <cellStyle name="桁区切り 4 3 3 3 2 2 3" xfId="4434" xr:uid="{00000000-0005-0000-0000-0000A20A0000}"/>
    <cellStyle name="桁区切り 4 3 3 3 2 2 4" xfId="9794" xr:uid="{00000000-0005-0000-0000-0000A30A0000}"/>
    <cellStyle name="桁区切り 4 3 3 3 2 3" xfId="5346" xr:uid="{00000000-0005-0000-0000-0000A40A0000}"/>
    <cellStyle name="桁区切り 4 3 3 3 2 3 2" xfId="10706" xr:uid="{00000000-0005-0000-0000-0000A50A0000}"/>
    <cellStyle name="桁区切り 4 3 3 3 2 4" xfId="6258" xr:uid="{00000000-0005-0000-0000-0000A60A0000}"/>
    <cellStyle name="桁区切り 4 3 3 3 2 4 2" xfId="11618" xr:uid="{00000000-0005-0000-0000-0000A70A0000}"/>
    <cellStyle name="桁区切り 4 3 3 3 2 5" xfId="2609" xr:uid="{00000000-0005-0000-0000-0000A80A0000}"/>
    <cellStyle name="桁区切り 4 3 3 3 2 6" xfId="7970" xr:uid="{00000000-0005-0000-0000-0000A90A0000}"/>
    <cellStyle name="桁区切り 4 3 3 3 3" xfId="1355" xr:uid="{00000000-0005-0000-0000-0000AA0A0000}"/>
    <cellStyle name="桁区切り 4 3 3 3 3 2" xfId="6714" xr:uid="{00000000-0005-0000-0000-0000AB0A0000}"/>
    <cellStyle name="桁区切り 4 3 3 3 3 2 2" xfId="12074" xr:uid="{00000000-0005-0000-0000-0000AC0A0000}"/>
    <cellStyle name="桁区切り 4 3 3 3 3 3" xfId="3065" xr:uid="{00000000-0005-0000-0000-0000AD0A0000}"/>
    <cellStyle name="桁区切り 4 3 3 3 3 4" xfId="8426" xr:uid="{00000000-0005-0000-0000-0000AE0A0000}"/>
    <cellStyle name="桁区切り 4 3 3 3 4" xfId="3521" xr:uid="{00000000-0005-0000-0000-0000AF0A0000}"/>
    <cellStyle name="桁区切り 4 3 3 3 4 2" xfId="8882" xr:uid="{00000000-0005-0000-0000-0000B00A0000}"/>
    <cellStyle name="桁区切り 4 3 3 3 5" xfId="3978" xr:uid="{00000000-0005-0000-0000-0000B10A0000}"/>
    <cellStyle name="桁区切り 4 3 3 3 5 2" xfId="9338" xr:uid="{00000000-0005-0000-0000-0000B20A0000}"/>
    <cellStyle name="桁区切り 4 3 3 3 6" xfId="4890" xr:uid="{00000000-0005-0000-0000-0000B30A0000}"/>
    <cellStyle name="桁区切り 4 3 3 3 6 2" xfId="10250" xr:uid="{00000000-0005-0000-0000-0000B40A0000}"/>
    <cellStyle name="桁区切り 4 3 3 3 7" xfId="5802" xr:uid="{00000000-0005-0000-0000-0000B50A0000}"/>
    <cellStyle name="桁区切り 4 3 3 3 7 2" xfId="11162" xr:uid="{00000000-0005-0000-0000-0000B60A0000}"/>
    <cellStyle name="桁区切り 4 3 3 3 8" xfId="2153" xr:uid="{00000000-0005-0000-0000-0000B70A0000}"/>
    <cellStyle name="桁区切り 4 3 3 3 9" xfId="7514" xr:uid="{00000000-0005-0000-0000-0000B80A0000}"/>
    <cellStyle name="桁区切り 4 3 3 4" xfId="214" xr:uid="{00000000-0005-0000-0000-0000B90A0000}"/>
    <cellStyle name="桁区切り 4 3 3 4 2" xfId="671" xr:uid="{00000000-0005-0000-0000-0000BA0A0000}"/>
    <cellStyle name="桁区切り 4 3 3 4 2 2" xfId="1583" xr:uid="{00000000-0005-0000-0000-0000BB0A0000}"/>
    <cellStyle name="桁区切り 4 3 3 4 2 2 2" xfId="6942" xr:uid="{00000000-0005-0000-0000-0000BC0A0000}"/>
    <cellStyle name="桁区切り 4 3 3 4 2 2 2 2" xfId="12302" xr:uid="{00000000-0005-0000-0000-0000BD0A0000}"/>
    <cellStyle name="桁区切り 4 3 3 4 2 2 3" xfId="4206" xr:uid="{00000000-0005-0000-0000-0000BE0A0000}"/>
    <cellStyle name="桁区切り 4 3 3 4 2 2 4" xfId="9566" xr:uid="{00000000-0005-0000-0000-0000BF0A0000}"/>
    <cellStyle name="桁区切り 4 3 3 4 2 3" xfId="5118" xr:uid="{00000000-0005-0000-0000-0000C00A0000}"/>
    <cellStyle name="桁区切り 4 3 3 4 2 3 2" xfId="10478" xr:uid="{00000000-0005-0000-0000-0000C10A0000}"/>
    <cellStyle name="桁区切り 4 3 3 4 2 4" xfId="6030" xr:uid="{00000000-0005-0000-0000-0000C20A0000}"/>
    <cellStyle name="桁区切り 4 3 3 4 2 4 2" xfId="11390" xr:uid="{00000000-0005-0000-0000-0000C30A0000}"/>
    <cellStyle name="桁区切り 4 3 3 4 2 5" xfId="2837" xr:uid="{00000000-0005-0000-0000-0000C40A0000}"/>
    <cellStyle name="桁区切り 4 3 3 4 2 6" xfId="8198" xr:uid="{00000000-0005-0000-0000-0000C50A0000}"/>
    <cellStyle name="桁区切り 4 3 3 4 3" xfId="1127" xr:uid="{00000000-0005-0000-0000-0000C60A0000}"/>
    <cellStyle name="桁区切り 4 3 3 4 3 2" xfId="6486" xr:uid="{00000000-0005-0000-0000-0000C70A0000}"/>
    <cellStyle name="桁区切り 4 3 3 4 3 2 2" xfId="11846" xr:uid="{00000000-0005-0000-0000-0000C80A0000}"/>
    <cellStyle name="桁区切り 4 3 3 4 3 3" xfId="3293" xr:uid="{00000000-0005-0000-0000-0000C90A0000}"/>
    <cellStyle name="桁区切り 4 3 3 4 3 4" xfId="8654" xr:uid="{00000000-0005-0000-0000-0000CA0A0000}"/>
    <cellStyle name="桁区切り 4 3 3 4 4" xfId="3750" xr:uid="{00000000-0005-0000-0000-0000CB0A0000}"/>
    <cellStyle name="桁区切り 4 3 3 4 4 2" xfId="9110" xr:uid="{00000000-0005-0000-0000-0000CC0A0000}"/>
    <cellStyle name="桁区切り 4 3 3 4 5" xfId="4662" xr:uid="{00000000-0005-0000-0000-0000CD0A0000}"/>
    <cellStyle name="桁区切り 4 3 3 4 5 2" xfId="10022" xr:uid="{00000000-0005-0000-0000-0000CE0A0000}"/>
    <cellStyle name="桁区切り 4 3 3 4 6" xfId="5574" xr:uid="{00000000-0005-0000-0000-0000CF0A0000}"/>
    <cellStyle name="桁区切り 4 3 3 4 6 2" xfId="10934" xr:uid="{00000000-0005-0000-0000-0000D00A0000}"/>
    <cellStyle name="桁区切り 4 3 3 4 7" xfId="2381" xr:uid="{00000000-0005-0000-0000-0000D10A0000}"/>
    <cellStyle name="桁区切り 4 3 3 4 8" xfId="7742" xr:uid="{00000000-0005-0000-0000-0000D20A0000}"/>
    <cellStyle name="桁区切り 4 3 3 5" xfId="557" xr:uid="{00000000-0005-0000-0000-0000D30A0000}"/>
    <cellStyle name="桁区切り 4 3 3 5 2" xfId="1469" xr:uid="{00000000-0005-0000-0000-0000D40A0000}"/>
    <cellStyle name="桁区切り 4 3 3 5 2 2" xfId="6828" xr:uid="{00000000-0005-0000-0000-0000D50A0000}"/>
    <cellStyle name="桁区切り 4 3 3 5 2 2 2" xfId="12188" xr:uid="{00000000-0005-0000-0000-0000D60A0000}"/>
    <cellStyle name="桁区切り 4 3 3 5 2 3" xfId="4092" xr:uid="{00000000-0005-0000-0000-0000D70A0000}"/>
    <cellStyle name="桁区切り 4 3 3 5 2 4" xfId="9452" xr:uid="{00000000-0005-0000-0000-0000D80A0000}"/>
    <cellStyle name="桁区切り 4 3 3 5 3" xfId="5004" xr:uid="{00000000-0005-0000-0000-0000D90A0000}"/>
    <cellStyle name="桁区切り 4 3 3 5 3 2" xfId="10364" xr:uid="{00000000-0005-0000-0000-0000DA0A0000}"/>
    <cellStyle name="桁区切り 4 3 3 5 4" xfId="5916" xr:uid="{00000000-0005-0000-0000-0000DB0A0000}"/>
    <cellStyle name="桁区切り 4 3 3 5 4 2" xfId="11276" xr:uid="{00000000-0005-0000-0000-0000DC0A0000}"/>
    <cellStyle name="桁区切り 4 3 3 5 5" xfId="2267" xr:uid="{00000000-0005-0000-0000-0000DD0A0000}"/>
    <cellStyle name="桁区切り 4 3 3 5 6" xfId="7628" xr:uid="{00000000-0005-0000-0000-0000DE0A0000}"/>
    <cellStyle name="桁区切り 4 3 3 6" xfId="1013" xr:uid="{00000000-0005-0000-0000-0000DF0A0000}"/>
    <cellStyle name="桁区切り 4 3 3 6 2" xfId="6372" xr:uid="{00000000-0005-0000-0000-0000E00A0000}"/>
    <cellStyle name="桁区切り 4 3 3 6 2 2" xfId="11732" xr:uid="{00000000-0005-0000-0000-0000E10A0000}"/>
    <cellStyle name="桁区切り 4 3 3 6 3" xfId="2723" xr:uid="{00000000-0005-0000-0000-0000E20A0000}"/>
    <cellStyle name="桁区切り 4 3 3 6 4" xfId="8084" xr:uid="{00000000-0005-0000-0000-0000E30A0000}"/>
    <cellStyle name="桁区切り 4 3 3 7" xfId="3179" xr:uid="{00000000-0005-0000-0000-0000E40A0000}"/>
    <cellStyle name="桁区切り 4 3 3 7 2" xfId="8540" xr:uid="{00000000-0005-0000-0000-0000E50A0000}"/>
    <cellStyle name="桁区切り 4 3 3 8" xfId="3636" xr:uid="{00000000-0005-0000-0000-0000E60A0000}"/>
    <cellStyle name="桁区切り 4 3 3 8 2" xfId="8996" xr:uid="{00000000-0005-0000-0000-0000E70A0000}"/>
    <cellStyle name="桁区切り 4 3 3 9" xfId="4548" xr:uid="{00000000-0005-0000-0000-0000E80A0000}"/>
    <cellStyle name="桁区切り 4 3 3 9 2" xfId="9908" xr:uid="{00000000-0005-0000-0000-0000E90A0000}"/>
    <cellStyle name="桁区切り 4 3 4" xfId="272" xr:uid="{00000000-0005-0000-0000-0000EA0A0000}"/>
    <cellStyle name="桁区切り 4 3 4 2" xfId="728" xr:uid="{00000000-0005-0000-0000-0000EB0A0000}"/>
    <cellStyle name="桁区切り 4 3 4 2 2" xfId="1640" xr:uid="{00000000-0005-0000-0000-0000EC0A0000}"/>
    <cellStyle name="桁区切り 4 3 4 2 2 2" xfId="6999" xr:uid="{00000000-0005-0000-0000-0000ED0A0000}"/>
    <cellStyle name="桁区切り 4 3 4 2 2 2 2" xfId="12359" xr:uid="{00000000-0005-0000-0000-0000EE0A0000}"/>
    <cellStyle name="桁区切り 4 3 4 2 2 3" xfId="4263" xr:uid="{00000000-0005-0000-0000-0000EF0A0000}"/>
    <cellStyle name="桁区切り 4 3 4 2 2 4" xfId="9623" xr:uid="{00000000-0005-0000-0000-0000F00A0000}"/>
    <cellStyle name="桁区切り 4 3 4 2 3" xfId="5175" xr:uid="{00000000-0005-0000-0000-0000F10A0000}"/>
    <cellStyle name="桁区切り 4 3 4 2 3 2" xfId="10535" xr:uid="{00000000-0005-0000-0000-0000F20A0000}"/>
    <cellStyle name="桁区切り 4 3 4 2 4" xfId="6087" xr:uid="{00000000-0005-0000-0000-0000F30A0000}"/>
    <cellStyle name="桁区切り 4 3 4 2 4 2" xfId="11447" xr:uid="{00000000-0005-0000-0000-0000F40A0000}"/>
    <cellStyle name="桁区切り 4 3 4 2 5" xfId="2438" xr:uid="{00000000-0005-0000-0000-0000F50A0000}"/>
    <cellStyle name="桁区切り 4 3 4 2 6" xfId="7799" xr:uid="{00000000-0005-0000-0000-0000F60A0000}"/>
    <cellStyle name="桁区切り 4 3 4 3" xfId="1184" xr:uid="{00000000-0005-0000-0000-0000F70A0000}"/>
    <cellStyle name="桁区切り 4 3 4 3 2" xfId="6543" xr:uid="{00000000-0005-0000-0000-0000F80A0000}"/>
    <cellStyle name="桁区切り 4 3 4 3 2 2" xfId="11903" xr:uid="{00000000-0005-0000-0000-0000F90A0000}"/>
    <cellStyle name="桁区切り 4 3 4 3 3" xfId="2894" xr:uid="{00000000-0005-0000-0000-0000FA0A0000}"/>
    <cellStyle name="桁区切り 4 3 4 3 4" xfId="8255" xr:uid="{00000000-0005-0000-0000-0000FB0A0000}"/>
    <cellStyle name="桁区切り 4 3 4 4" xfId="3350" xr:uid="{00000000-0005-0000-0000-0000FC0A0000}"/>
    <cellStyle name="桁区切り 4 3 4 4 2" xfId="8711" xr:uid="{00000000-0005-0000-0000-0000FD0A0000}"/>
    <cellStyle name="桁区切り 4 3 4 5" xfId="3807" xr:uid="{00000000-0005-0000-0000-0000FE0A0000}"/>
    <cellStyle name="桁区切り 4 3 4 5 2" xfId="9167" xr:uid="{00000000-0005-0000-0000-0000FF0A0000}"/>
    <cellStyle name="桁区切り 4 3 4 6" xfId="4719" xr:uid="{00000000-0005-0000-0000-0000000B0000}"/>
    <cellStyle name="桁区切り 4 3 4 6 2" xfId="10079" xr:uid="{00000000-0005-0000-0000-0000010B0000}"/>
    <cellStyle name="桁区切り 4 3 4 7" xfId="5631" xr:uid="{00000000-0005-0000-0000-0000020B0000}"/>
    <cellStyle name="桁区切り 4 3 4 7 2" xfId="10991" xr:uid="{00000000-0005-0000-0000-0000030B0000}"/>
    <cellStyle name="桁区切り 4 3 4 8" xfId="1982" xr:uid="{00000000-0005-0000-0000-0000040B0000}"/>
    <cellStyle name="桁区切り 4 3 4 9" xfId="7343" xr:uid="{00000000-0005-0000-0000-0000050B0000}"/>
    <cellStyle name="桁区切り 4 3 5" xfId="386" xr:uid="{00000000-0005-0000-0000-0000060B0000}"/>
    <cellStyle name="桁区切り 4 3 5 2" xfId="842" xr:uid="{00000000-0005-0000-0000-0000070B0000}"/>
    <cellStyle name="桁区切り 4 3 5 2 2" xfId="1754" xr:uid="{00000000-0005-0000-0000-0000080B0000}"/>
    <cellStyle name="桁区切り 4 3 5 2 2 2" xfId="7113" xr:uid="{00000000-0005-0000-0000-0000090B0000}"/>
    <cellStyle name="桁区切り 4 3 5 2 2 2 2" xfId="12473" xr:uid="{00000000-0005-0000-0000-00000A0B0000}"/>
    <cellStyle name="桁区切り 4 3 5 2 2 3" xfId="4377" xr:uid="{00000000-0005-0000-0000-00000B0B0000}"/>
    <cellStyle name="桁区切り 4 3 5 2 2 4" xfId="9737" xr:uid="{00000000-0005-0000-0000-00000C0B0000}"/>
    <cellStyle name="桁区切り 4 3 5 2 3" xfId="5289" xr:uid="{00000000-0005-0000-0000-00000D0B0000}"/>
    <cellStyle name="桁区切り 4 3 5 2 3 2" xfId="10649" xr:uid="{00000000-0005-0000-0000-00000E0B0000}"/>
    <cellStyle name="桁区切り 4 3 5 2 4" xfId="6201" xr:uid="{00000000-0005-0000-0000-00000F0B0000}"/>
    <cellStyle name="桁区切り 4 3 5 2 4 2" xfId="11561" xr:uid="{00000000-0005-0000-0000-0000100B0000}"/>
    <cellStyle name="桁区切り 4 3 5 2 5" xfId="2552" xr:uid="{00000000-0005-0000-0000-0000110B0000}"/>
    <cellStyle name="桁区切り 4 3 5 2 6" xfId="7913" xr:uid="{00000000-0005-0000-0000-0000120B0000}"/>
    <cellStyle name="桁区切り 4 3 5 3" xfId="1298" xr:uid="{00000000-0005-0000-0000-0000130B0000}"/>
    <cellStyle name="桁区切り 4 3 5 3 2" xfId="6657" xr:uid="{00000000-0005-0000-0000-0000140B0000}"/>
    <cellStyle name="桁区切り 4 3 5 3 2 2" xfId="12017" xr:uid="{00000000-0005-0000-0000-0000150B0000}"/>
    <cellStyle name="桁区切り 4 3 5 3 3" xfId="3008" xr:uid="{00000000-0005-0000-0000-0000160B0000}"/>
    <cellStyle name="桁区切り 4 3 5 3 4" xfId="8369" xr:uid="{00000000-0005-0000-0000-0000170B0000}"/>
    <cellStyle name="桁区切り 4 3 5 4" xfId="3464" xr:uid="{00000000-0005-0000-0000-0000180B0000}"/>
    <cellStyle name="桁区切り 4 3 5 4 2" xfId="8825" xr:uid="{00000000-0005-0000-0000-0000190B0000}"/>
    <cellStyle name="桁区切り 4 3 5 5" xfId="3921" xr:uid="{00000000-0005-0000-0000-00001A0B0000}"/>
    <cellStyle name="桁区切り 4 3 5 5 2" xfId="9281" xr:uid="{00000000-0005-0000-0000-00001B0B0000}"/>
    <cellStyle name="桁区切り 4 3 5 6" xfId="4833" xr:uid="{00000000-0005-0000-0000-00001C0B0000}"/>
    <cellStyle name="桁区切り 4 3 5 6 2" xfId="10193" xr:uid="{00000000-0005-0000-0000-00001D0B0000}"/>
    <cellStyle name="桁区切り 4 3 5 7" xfId="5745" xr:uid="{00000000-0005-0000-0000-00001E0B0000}"/>
    <cellStyle name="桁区切り 4 3 5 7 2" xfId="11105" xr:uid="{00000000-0005-0000-0000-00001F0B0000}"/>
    <cellStyle name="桁区切り 4 3 5 8" xfId="2096" xr:uid="{00000000-0005-0000-0000-0000200B0000}"/>
    <cellStyle name="桁区切り 4 3 5 9" xfId="7457" xr:uid="{00000000-0005-0000-0000-0000210B0000}"/>
    <cellStyle name="桁区切り 4 3 6" xfId="157" xr:uid="{00000000-0005-0000-0000-0000220B0000}"/>
    <cellStyle name="桁区切り 4 3 6 2" xfId="614" xr:uid="{00000000-0005-0000-0000-0000230B0000}"/>
    <cellStyle name="桁区切り 4 3 6 2 2" xfId="1526" xr:uid="{00000000-0005-0000-0000-0000240B0000}"/>
    <cellStyle name="桁区切り 4 3 6 2 2 2" xfId="6885" xr:uid="{00000000-0005-0000-0000-0000250B0000}"/>
    <cellStyle name="桁区切り 4 3 6 2 2 2 2" xfId="12245" xr:uid="{00000000-0005-0000-0000-0000260B0000}"/>
    <cellStyle name="桁区切り 4 3 6 2 2 3" xfId="4149" xr:uid="{00000000-0005-0000-0000-0000270B0000}"/>
    <cellStyle name="桁区切り 4 3 6 2 2 4" xfId="9509" xr:uid="{00000000-0005-0000-0000-0000280B0000}"/>
    <cellStyle name="桁区切り 4 3 6 2 3" xfId="5061" xr:uid="{00000000-0005-0000-0000-0000290B0000}"/>
    <cellStyle name="桁区切り 4 3 6 2 3 2" xfId="10421" xr:uid="{00000000-0005-0000-0000-00002A0B0000}"/>
    <cellStyle name="桁区切り 4 3 6 2 4" xfId="5973" xr:uid="{00000000-0005-0000-0000-00002B0B0000}"/>
    <cellStyle name="桁区切り 4 3 6 2 4 2" xfId="11333" xr:uid="{00000000-0005-0000-0000-00002C0B0000}"/>
    <cellStyle name="桁区切り 4 3 6 2 5" xfId="2780" xr:uid="{00000000-0005-0000-0000-00002D0B0000}"/>
    <cellStyle name="桁区切り 4 3 6 2 6" xfId="8141" xr:uid="{00000000-0005-0000-0000-00002E0B0000}"/>
    <cellStyle name="桁区切り 4 3 6 3" xfId="1070" xr:uid="{00000000-0005-0000-0000-00002F0B0000}"/>
    <cellStyle name="桁区切り 4 3 6 3 2" xfId="6429" xr:uid="{00000000-0005-0000-0000-0000300B0000}"/>
    <cellStyle name="桁区切り 4 3 6 3 2 2" xfId="11789" xr:uid="{00000000-0005-0000-0000-0000310B0000}"/>
    <cellStyle name="桁区切り 4 3 6 3 3" xfId="3236" xr:uid="{00000000-0005-0000-0000-0000320B0000}"/>
    <cellStyle name="桁区切り 4 3 6 3 4" xfId="8597" xr:uid="{00000000-0005-0000-0000-0000330B0000}"/>
    <cellStyle name="桁区切り 4 3 6 4" xfId="3693" xr:uid="{00000000-0005-0000-0000-0000340B0000}"/>
    <cellStyle name="桁区切り 4 3 6 4 2" xfId="9053" xr:uid="{00000000-0005-0000-0000-0000350B0000}"/>
    <cellStyle name="桁区切り 4 3 6 5" xfId="4605" xr:uid="{00000000-0005-0000-0000-0000360B0000}"/>
    <cellStyle name="桁区切り 4 3 6 5 2" xfId="9965" xr:uid="{00000000-0005-0000-0000-0000370B0000}"/>
    <cellStyle name="桁区切り 4 3 6 6" xfId="5517" xr:uid="{00000000-0005-0000-0000-0000380B0000}"/>
    <cellStyle name="桁区切り 4 3 6 6 2" xfId="10877" xr:uid="{00000000-0005-0000-0000-0000390B0000}"/>
    <cellStyle name="桁区切り 4 3 6 7" xfId="2324" xr:uid="{00000000-0005-0000-0000-00003A0B0000}"/>
    <cellStyle name="桁区切り 4 3 6 8" xfId="7685" xr:uid="{00000000-0005-0000-0000-00003B0B0000}"/>
    <cellStyle name="桁区切り 4 3 7" xfId="500" xr:uid="{00000000-0005-0000-0000-00003C0B0000}"/>
    <cellStyle name="桁区切り 4 3 7 2" xfId="1412" xr:uid="{00000000-0005-0000-0000-00003D0B0000}"/>
    <cellStyle name="桁区切り 4 3 7 2 2" xfId="6771" xr:uid="{00000000-0005-0000-0000-00003E0B0000}"/>
    <cellStyle name="桁区切り 4 3 7 2 2 2" xfId="12131" xr:uid="{00000000-0005-0000-0000-00003F0B0000}"/>
    <cellStyle name="桁区切り 4 3 7 2 3" xfId="4035" xr:uid="{00000000-0005-0000-0000-0000400B0000}"/>
    <cellStyle name="桁区切り 4 3 7 2 4" xfId="9395" xr:uid="{00000000-0005-0000-0000-0000410B0000}"/>
    <cellStyle name="桁区切り 4 3 7 3" xfId="4947" xr:uid="{00000000-0005-0000-0000-0000420B0000}"/>
    <cellStyle name="桁区切り 4 3 7 3 2" xfId="10307" xr:uid="{00000000-0005-0000-0000-0000430B0000}"/>
    <cellStyle name="桁区切り 4 3 7 4" xfId="5859" xr:uid="{00000000-0005-0000-0000-0000440B0000}"/>
    <cellStyle name="桁区切り 4 3 7 4 2" xfId="11219" xr:uid="{00000000-0005-0000-0000-0000450B0000}"/>
    <cellStyle name="桁区切り 4 3 7 5" xfId="2210" xr:uid="{00000000-0005-0000-0000-0000460B0000}"/>
    <cellStyle name="桁区切り 4 3 7 6" xfId="7571" xr:uid="{00000000-0005-0000-0000-0000470B0000}"/>
    <cellStyle name="桁区切り 4 3 8" xfId="956" xr:uid="{00000000-0005-0000-0000-0000480B0000}"/>
    <cellStyle name="桁区切り 4 3 8 2" xfId="6315" xr:uid="{00000000-0005-0000-0000-0000490B0000}"/>
    <cellStyle name="桁区切り 4 3 8 2 2" xfId="11675" xr:uid="{00000000-0005-0000-0000-00004A0B0000}"/>
    <cellStyle name="桁区切り 4 3 8 3" xfId="2666" xr:uid="{00000000-0005-0000-0000-00004B0B0000}"/>
    <cellStyle name="桁区切り 4 3 8 4" xfId="8027" xr:uid="{00000000-0005-0000-0000-00004C0B0000}"/>
    <cellStyle name="桁区切り 4 3 9" xfId="3122" xr:uid="{00000000-0005-0000-0000-00004D0B0000}"/>
    <cellStyle name="桁区切り 4 3 9 2" xfId="8483" xr:uid="{00000000-0005-0000-0000-00004E0B0000}"/>
    <cellStyle name="桁区切り 4 4" xfId="68" xr:uid="{00000000-0005-0000-0000-00004F0B0000}"/>
    <cellStyle name="桁区切り 4 4 10" xfId="4520" xr:uid="{00000000-0005-0000-0000-0000500B0000}"/>
    <cellStyle name="桁区切り 4 4 10 2" xfId="9880" xr:uid="{00000000-0005-0000-0000-0000510B0000}"/>
    <cellStyle name="桁区切り 4 4 11" xfId="5432" xr:uid="{00000000-0005-0000-0000-0000520B0000}"/>
    <cellStyle name="桁区切り 4 4 11 2" xfId="10792" xr:uid="{00000000-0005-0000-0000-0000530B0000}"/>
    <cellStyle name="桁区切り 4 4 12" xfId="1897" xr:uid="{00000000-0005-0000-0000-0000540B0000}"/>
    <cellStyle name="桁区切り 4 4 13" xfId="7258" xr:uid="{00000000-0005-0000-0000-0000550B0000}"/>
    <cellStyle name="桁区切り 4 4 2" xfId="129" xr:uid="{00000000-0005-0000-0000-0000560B0000}"/>
    <cellStyle name="桁区切り 4 4 2 10" xfId="5489" xr:uid="{00000000-0005-0000-0000-0000570B0000}"/>
    <cellStyle name="桁区切り 4 4 2 10 2" xfId="10849" xr:uid="{00000000-0005-0000-0000-0000580B0000}"/>
    <cellStyle name="桁区切り 4 4 2 11" xfId="1954" xr:uid="{00000000-0005-0000-0000-0000590B0000}"/>
    <cellStyle name="桁区切り 4 4 2 12" xfId="7315" xr:uid="{00000000-0005-0000-0000-00005A0B0000}"/>
    <cellStyle name="桁区切り 4 4 2 2" xfId="358" xr:uid="{00000000-0005-0000-0000-00005B0B0000}"/>
    <cellStyle name="桁区切り 4 4 2 2 2" xfId="814" xr:uid="{00000000-0005-0000-0000-00005C0B0000}"/>
    <cellStyle name="桁区切り 4 4 2 2 2 2" xfId="1726" xr:uid="{00000000-0005-0000-0000-00005D0B0000}"/>
    <cellStyle name="桁区切り 4 4 2 2 2 2 2" xfId="7085" xr:uid="{00000000-0005-0000-0000-00005E0B0000}"/>
    <cellStyle name="桁区切り 4 4 2 2 2 2 2 2" xfId="12445" xr:uid="{00000000-0005-0000-0000-00005F0B0000}"/>
    <cellStyle name="桁区切り 4 4 2 2 2 2 3" xfId="4349" xr:uid="{00000000-0005-0000-0000-0000600B0000}"/>
    <cellStyle name="桁区切り 4 4 2 2 2 2 4" xfId="9709" xr:uid="{00000000-0005-0000-0000-0000610B0000}"/>
    <cellStyle name="桁区切り 4 4 2 2 2 3" xfId="5261" xr:uid="{00000000-0005-0000-0000-0000620B0000}"/>
    <cellStyle name="桁区切り 4 4 2 2 2 3 2" xfId="10621" xr:uid="{00000000-0005-0000-0000-0000630B0000}"/>
    <cellStyle name="桁区切り 4 4 2 2 2 4" xfId="6173" xr:uid="{00000000-0005-0000-0000-0000640B0000}"/>
    <cellStyle name="桁区切り 4 4 2 2 2 4 2" xfId="11533" xr:uid="{00000000-0005-0000-0000-0000650B0000}"/>
    <cellStyle name="桁区切り 4 4 2 2 2 5" xfId="2524" xr:uid="{00000000-0005-0000-0000-0000660B0000}"/>
    <cellStyle name="桁区切り 4 4 2 2 2 6" xfId="7885" xr:uid="{00000000-0005-0000-0000-0000670B0000}"/>
    <cellStyle name="桁区切り 4 4 2 2 3" xfId="1270" xr:uid="{00000000-0005-0000-0000-0000680B0000}"/>
    <cellStyle name="桁区切り 4 4 2 2 3 2" xfId="6629" xr:uid="{00000000-0005-0000-0000-0000690B0000}"/>
    <cellStyle name="桁区切り 4 4 2 2 3 2 2" xfId="11989" xr:uid="{00000000-0005-0000-0000-00006A0B0000}"/>
    <cellStyle name="桁区切り 4 4 2 2 3 3" xfId="2980" xr:uid="{00000000-0005-0000-0000-00006B0B0000}"/>
    <cellStyle name="桁区切り 4 4 2 2 3 4" xfId="8341" xr:uid="{00000000-0005-0000-0000-00006C0B0000}"/>
    <cellStyle name="桁区切り 4 4 2 2 4" xfId="3436" xr:uid="{00000000-0005-0000-0000-00006D0B0000}"/>
    <cellStyle name="桁区切り 4 4 2 2 4 2" xfId="8797" xr:uid="{00000000-0005-0000-0000-00006E0B0000}"/>
    <cellStyle name="桁区切り 4 4 2 2 5" xfId="3893" xr:uid="{00000000-0005-0000-0000-00006F0B0000}"/>
    <cellStyle name="桁区切り 4 4 2 2 5 2" xfId="9253" xr:uid="{00000000-0005-0000-0000-0000700B0000}"/>
    <cellStyle name="桁区切り 4 4 2 2 6" xfId="4805" xr:uid="{00000000-0005-0000-0000-0000710B0000}"/>
    <cellStyle name="桁区切り 4 4 2 2 6 2" xfId="10165" xr:uid="{00000000-0005-0000-0000-0000720B0000}"/>
    <cellStyle name="桁区切り 4 4 2 2 7" xfId="5717" xr:uid="{00000000-0005-0000-0000-0000730B0000}"/>
    <cellStyle name="桁区切り 4 4 2 2 7 2" xfId="11077" xr:uid="{00000000-0005-0000-0000-0000740B0000}"/>
    <cellStyle name="桁区切り 4 4 2 2 8" xfId="2068" xr:uid="{00000000-0005-0000-0000-0000750B0000}"/>
    <cellStyle name="桁区切り 4 4 2 2 9" xfId="7429" xr:uid="{00000000-0005-0000-0000-0000760B0000}"/>
    <cellStyle name="桁区切り 4 4 2 3" xfId="472" xr:uid="{00000000-0005-0000-0000-0000770B0000}"/>
    <cellStyle name="桁区切り 4 4 2 3 2" xfId="928" xr:uid="{00000000-0005-0000-0000-0000780B0000}"/>
    <cellStyle name="桁区切り 4 4 2 3 2 2" xfId="1840" xr:uid="{00000000-0005-0000-0000-0000790B0000}"/>
    <cellStyle name="桁区切り 4 4 2 3 2 2 2" xfId="7199" xr:uid="{00000000-0005-0000-0000-00007A0B0000}"/>
    <cellStyle name="桁区切り 4 4 2 3 2 2 2 2" xfId="12559" xr:uid="{00000000-0005-0000-0000-00007B0B0000}"/>
    <cellStyle name="桁区切り 4 4 2 3 2 2 3" xfId="4463" xr:uid="{00000000-0005-0000-0000-00007C0B0000}"/>
    <cellStyle name="桁区切り 4 4 2 3 2 2 4" xfId="9823" xr:uid="{00000000-0005-0000-0000-00007D0B0000}"/>
    <cellStyle name="桁区切り 4 4 2 3 2 3" xfId="5375" xr:uid="{00000000-0005-0000-0000-00007E0B0000}"/>
    <cellStyle name="桁区切り 4 4 2 3 2 3 2" xfId="10735" xr:uid="{00000000-0005-0000-0000-00007F0B0000}"/>
    <cellStyle name="桁区切り 4 4 2 3 2 4" xfId="6287" xr:uid="{00000000-0005-0000-0000-0000800B0000}"/>
    <cellStyle name="桁区切り 4 4 2 3 2 4 2" xfId="11647" xr:uid="{00000000-0005-0000-0000-0000810B0000}"/>
    <cellStyle name="桁区切り 4 4 2 3 2 5" xfId="2638" xr:uid="{00000000-0005-0000-0000-0000820B0000}"/>
    <cellStyle name="桁区切り 4 4 2 3 2 6" xfId="7999" xr:uid="{00000000-0005-0000-0000-0000830B0000}"/>
    <cellStyle name="桁区切り 4 4 2 3 3" xfId="1384" xr:uid="{00000000-0005-0000-0000-0000840B0000}"/>
    <cellStyle name="桁区切り 4 4 2 3 3 2" xfId="6743" xr:uid="{00000000-0005-0000-0000-0000850B0000}"/>
    <cellStyle name="桁区切り 4 4 2 3 3 2 2" xfId="12103" xr:uid="{00000000-0005-0000-0000-0000860B0000}"/>
    <cellStyle name="桁区切り 4 4 2 3 3 3" xfId="3094" xr:uid="{00000000-0005-0000-0000-0000870B0000}"/>
    <cellStyle name="桁区切り 4 4 2 3 3 4" xfId="8455" xr:uid="{00000000-0005-0000-0000-0000880B0000}"/>
    <cellStyle name="桁区切り 4 4 2 3 4" xfId="3550" xr:uid="{00000000-0005-0000-0000-0000890B0000}"/>
    <cellStyle name="桁区切り 4 4 2 3 4 2" xfId="8911" xr:uid="{00000000-0005-0000-0000-00008A0B0000}"/>
    <cellStyle name="桁区切り 4 4 2 3 5" xfId="4007" xr:uid="{00000000-0005-0000-0000-00008B0B0000}"/>
    <cellStyle name="桁区切り 4 4 2 3 5 2" xfId="9367" xr:uid="{00000000-0005-0000-0000-00008C0B0000}"/>
    <cellStyle name="桁区切り 4 4 2 3 6" xfId="4919" xr:uid="{00000000-0005-0000-0000-00008D0B0000}"/>
    <cellStyle name="桁区切り 4 4 2 3 6 2" xfId="10279" xr:uid="{00000000-0005-0000-0000-00008E0B0000}"/>
    <cellStyle name="桁区切り 4 4 2 3 7" xfId="5831" xr:uid="{00000000-0005-0000-0000-00008F0B0000}"/>
    <cellStyle name="桁区切り 4 4 2 3 7 2" xfId="11191" xr:uid="{00000000-0005-0000-0000-0000900B0000}"/>
    <cellStyle name="桁区切り 4 4 2 3 8" xfId="2182" xr:uid="{00000000-0005-0000-0000-0000910B0000}"/>
    <cellStyle name="桁区切り 4 4 2 3 9" xfId="7543" xr:uid="{00000000-0005-0000-0000-0000920B0000}"/>
    <cellStyle name="桁区切り 4 4 2 4" xfId="243" xr:uid="{00000000-0005-0000-0000-0000930B0000}"/>
    <cellStyle name="桁区切り 4 4 2 4 2" xfId="700" xr:uid="{00000000-0005-0000-0000-0000940B0000}"/>
    <cellStyle name="桁区切り 4 4 2 4 2 2" xfId="1612" xr:uid="{00000000-0005-0000-0000-0000950B0000}"/>
    <cellStyle name="桁区切り 4 4 2 4 2 2 2" xfId="6971" xr:uid="{00000000-0005-0000-0000-0000960B0000}"/>
    <cellStyle name="桁区切り 4 4 2 4 2 2 2 2" xfId="12331" xr:uid="{00000000-0005-0000-0000-0000970B0000}"/>
    <cellStyle name="桁区切り 4 4 2 4 2 2 3" xfId="4235" xr:uid="{00000000-0005-0000-0000-0000980B0000}"/>
    <cellStyle name="桁区切り 4 4 2 4 2 2 4" xfId="9595" xr:uid="{00000000-0005-0000-0000-0000990B0000}"/>
    <cellStyle name="桁区切り 4 4 2 4 2 3" xfId="5147" xr:uid="{00000000-0005-0000-0000-00009A0B0000}"/>
    <cellStyle name="桁区切り 4 4 2 4 2 3 2" xfId="10507" xr:uid="{00000000-0005-0000-0000-00009B0B0000}"/>
    <cellStyle name="桁区切り 4 4 2 4 2 4" xfId="6059" xr:uid="{00000000-0005-0000-0000-00009C0B0000}"/>
    <cellStyle name="桁区切り 4 4 2 4 2 4 2" xfId="11419" xr:uid="{00000000-0005-0000-0000-00009D0B0000}"/>
    <cellStyle name="桁区切り 4 4 2 4 2 5" xfId="2866" xr:uid="{00000000-0005-0000-0000-00009E0B0000}"/>
    <cellStyle name="桁区切り 4 4 2 4 2 6" xfId="8227" xr:uid="{00000000-0005-0000-0000-00009F0B0000}"/>
    <cellStyle name="桁区切り 4 4 2 4 3" xfId="1156" xr:uid="{00000000-0005-0000-0000-0000A00B0000}"/>
    <cellStyle name="桁区切り 4 4 2 4 3 2" xfId="6515" xr:uid="{00000000-0005-0000-0000-0000A10B0000}"/>
    <cellStyle name="桁区切り 4 4 2 4 3 2 2" xfId="11875" xr:uid="{00000000-0005-0000-0000-0000A20B0000}"/>
    <cellStyle name="桁区切り 4 4 2 4 3 3" xfId="3322" xr:uid="{00000000-0005-0000-0000-0000A30B0000}"/>
    <cellStyle name="桁区切り 4 4 2 4 3 4" xfId="8683" xr:uid="{00000000-0005-0000-0000-0000A40B0000}"/>
    <cellStyle name="桁区切り 4 4 2 4 4" xfId="3779" xr:uid="{00000000-0005-0000-0000-0000A50B0000}"/>
    <cellStyle name="桁区切り 4 4 2 4 4 2" xfId="9139" xr:uid="{00000000-0005-0000-0000-0000A60B0000}"/>
    <cellStyle name="桁区切り 4 4 2 4 5" xfId="4691" xr:uid="{00000000-0005-0000-0000-0000A70B0000}"/>
    <cellStyle name="桁区切り 4 4 2 4 5 2" xfId="10051" xr:uid="{00000000-0005-0000-0000-0000A80B0000}"/>
    <cellStyle name="桁区切り 4 4 2 4 6" xfId="5603" xr:uid="{00000000-0005-0000-0000-0000A90B0000}"/>
    <cellStyle name="桁区切り 4 4 2 4 6 2" xfId="10963" xr:uid="{00000000-0005-0000-0000-0000AA0B0000}"/>
    <cellStyle name="桁区切り 4 4 2 4 7" xfId="2410" xr:uid="{00000000-0005-0000-0000-0000AB0B0000}"/>
    <cellStyle name="桁区切り 4 4 2 4 8" xfId="7771" xr:uid="{00000000-0005-0000-0000-0000AC0B0000}"/>
    <cellStyle name="桁区切り 4 4 2 5" xfId="586" xr:uid="{00000000-0005-0000-0000-0000AD0B0000}"/>
    <cellStyle name="桁区切り 4 4 2 5 2" xfId="1498" xr:uid="{00000000-0005-0000-0000-0000AE0B0000}"/>
    <cellStyle name="桁区切り 4 4 2 5 2 2" xfId="6857" xr:uid="{00000000-0005-0000-0000-0000AF0B0000}"/>
    <cellStyle name="桁区切り 4 4 2 5 2 2 2" xfId="12217" xr:uid="{00000000-0005-0000-0000-0000B00B0000}"/>
    <cellStyle name="桁区切り 4 4 2 5 2 3" xfId="4121" xr:uid="{00000000-0005-0000-0000-0000B10B0000}"/>
    <cellStyle name="桁区切り 4 4 2 5 2 4" xfId="9481" xr:uid="{00000000-0005-0000-0000-0000B20B0000}"/>
    <cellStyle name="桁区切り 4 4 2 5 3" xfId="5033" xr:uid="{00000000-0005-0000-0000-0000B30B0000}"/>
    <cellStyle name="桁区切り 4 4 2 5 3 2" xfId="10393" xr:uid="{00000000-0005-0000-0000-0000B40B0000}"/>
    <cellStyle name="桁区切り 4 4 2 5 4" xfId="5945" xr:uid="{00000000-0005-0000-0000-0000B50B0000}"/>
    <cellStyle name="桁区切り 4 4 2 5 4 2" xfId="11305" xr:uid="{00000000-0005-0000-0000-0000B60B0000}"/>
    <cellStyle name="桁区切り 4 4 2 5 5" xfId="2296" xr:uid="{00000000-0005-0000-0000-0000B70B0000}"/>
    <cellStyle name="桁区切り 4 4 2 5 6" xfId="7657" xr:uid="{00000000-0005-0000-0000-0000B80B0000}"/>
    <cellStyle name="桁区切り 4 4 2 6" xfId="1042" xr:uid="{00000000-0005-0000-0000-0000B90B0000}"/>
    <cellStyle name="桁区切り 4 4 2 6 2" xfId="6401" xr:uid="{00000000-0005-0000-0000-0000BA0B0000}"/>
    <cellStyle name="桁区切り 4 4 2 6 2 2" xfId="11761" xr:uid="{00000000-0005-0000-0000-0000BB0B0000}"/>
    <cellStyle name="桁区切り 4 4 2 6 3" xfId="2752" xr:uid="{00000000-0005-0000-0000-0000BC0B0000}"/>
    <cellStyle name="桁区切り 4 4 2 6 4" xfId="8113" xr:uid="{00000000-0005-0000-0000-0000BD0B0000}"/>
    <cellStyle name="桁区切り 4 4 2 7" xfId="3208" xr:uid="{00000000-0005-0000-0000-0000BE0B0000}"/>
    <cellStyle name="桁区切り 4 4 2 7 2" xfId="8569" xr:uid="{00000000-0005-0000-0000-0000BF0B0000}"/>
    <cellStyle name="桁区切り 4 4 2 8" xfId="3665" xr:uid="{00000000-0005-0000-0000-0000C00B0000}"/>
    <cellStyle name="桁区切り 4 4 2 8 2" xfId="9025" xr:uid="{00000000-0005-0000-0000-0000C10B0000}"/>
    <cellStyle name="桁区切り 4 4 2 9" xfId="4577" xr:uid="{00000000-0005-0000-0000-0000C20B0000}"/>
    <cellStyle name="桁区切り 4 4 2 9 2" xfId="9937" xr:uid="{00000000-0005-0000-0000-0000C30B0000}"/>
    <cellStyle name="桁区切り 4 4 3" xfId="301" xr:uid="{00000000-0005-0000-0000-0000C40B0000}"/>
    <cellStyle name="桁区切り 4 4 3 2" xfId="757" xr:uid="{00000000-0005-0000-0000-0000C50B0000}"/>
    <cellStyle name="桁区切り 4 4 3 2 2" xfId="1669" xr:uid="{00000000-0005-0000-0000-0000C60B0000}"/>
    <cellStyle name="桁区切り 4 4 3 2 2 2" xfId="7028" xr:uid="{00000000-0005-0000-0000-0000C70B0000}"/>
    <cellStyle name="桁区切り 4 4 3 2 2 2 2" xfId="12388" xr:uid="{00000000-0005-0000-0000-0000C80B0000}"/>
    <cellStyle name="桁区切り 4 4 3 2 2 3" xfId="4292" xr:uid="{00000000-0005-0000-0000-0000C90B0000}"/>
    <cellStyle name="桁区切り 4 4 3 2 2 4" xfId="9652" xr:uid="{00000000-0005-0000-0000-0000CA0B0000}"/>
    <cellStyle name="桁区切り 4 4 3 2 3" xfId="5204" xr:uid="{00000000-0005-0000-0000-0000CB0B0000}"/>
    <cellStyle name="桁区切り 4 4 3 2 3 2" xfId="10564" xr:uid="{00000000-0005-0000-0000-0000CC0B0000}"/>
    <cellStyle name="桁区切り 4 4 3 2 4" xfId="6116" xr:uid="{00000000-0005-0000-0000-0000CD0B0000}"/>
    <cellStyle name="桁区切り 4 4 3 2 4 2" xfId="11476" xr:uid="{00000000-0005-0000-0000-0000CE0B0000}"/>
    <cellStyle name="桁区切り 4 4 3 2 5" xfId="2467" xr:uid="{00000000-0005-0000-0000-0000CF0B0000}"/>
    <cellStyle name="桁区切り 4 4 3 2 6" xfId="7828" xr:uid="{00000000-0005-0000-0000-0000D00B0000}"/>
    <cellStyle name="桁区切り 4 4 3 3" xfId="1213" xr:uid="{00000000-0005-0000-0000-0000D10B0000}"/>
    <cellStyle name="桁区切り 4 4 3 3 2" xfId="6572" xr:uid="{00000000-0005-0000-0000-0000D20B0000}"/>
    <cellStyle name="桁区切り 4 4 3 3 2 2" xfId="11932" xr:uid="{00000000-0005-0000-0000-0000D30B0000}"/>
    <cellStyle name="桁区切り 4 4 3 3 3" xfId="2923" xr:uid="{00000000-0005-0000-0000-0000D40B0000}"/>
    <cellStyle name="桁区切り 4 4 3 3 4" xfId="8284" xr:uid="{00000000-0005-0000-0000-0000D50B0000}"/>
    <cellStyle name="桁区切り 4 4 3 4" xfId="3379" xr:uid="{00000000-0005-0000-0000-0000D60B0000}"/>
    <cellStyle name="桁区切り 4 4 3 4 2" xfId="8740" xr:uid="{00000000-0005-0000-0000-0000D70B0000}"/>
    <cellStyle name="桁区切り 4 4 3 5" xfId="3836" xr:uid="{00000000-0005-0000-0000-0000D80B0000}"/>
    <cellStyle name="桁区切り 4 4 3 5 2" xfId="9196" xr:uid="{00000000-0005-0000-0000-0000D90B0000}"/>
    <cellStyle name="桁区切り 4 4 3 6" xfId="4748" xr:uid="{00000000-0005-0000-0000-0000DA0B0000}"/>
    <cellStyle name="桁区切り 4 4 3 6 2" xfId="10108" xr:uid="{00000000-0005-0000-0000-0000DB0B0000}"/>
    <cellStyle name="桁区切り 4 4 3 7" xfId="5660" xr:uid="{00000000-0005-0000-0000-0000DC0B0000}"/>
    <cellStyle name="桁区切り 4 4 3 7 2" xfId="11020" xr:uid="{00000000-0005-0000-0000-0000DD0B0000}"/>
    <cellStyle name="桁区切り 4 4 3 8" xfId="2011" xr:uid="{00000000-0005-0000-0000-0000DE0B0000}"/>
    <cellStyle name="桁区切り 4 4 3 9" xfId="7372" xr:uid="{00000000-0005-0000-0000-0000DF0B0000}"/>
    <cellStyle name="桁区切り 4 4 4" xfId="415" xr:uid="{00000000-0005-0000-0000-0000E00B0000}"/>
    <cellStyle name="桁区切り 4 4 4 2" xfId="871" xr:uid="{00000000-0005-0000-0000-0000E10B0000}"/>
    <cellStyle name="桁区切り 4 4 4 2 2" xfId="1783" xr:uid="{00000000-0005-0000-0000-0000E20B0000}"/>
    <cellStyle name="桁区切り 4 4 4 2 2 2" xfId="7142" xr:uid="{00000000-0005-0000-0000-0000E30B0000}"/>
    <cellStyle name="桁区切り 4 4 4 2 2 2 2" xfId="12502" xr:uid="{00000000-0005-0000-0000-0000E40B0000}"/>
    <cellStyle name="桁区切り 4 4 4 2 2 3" xfId="4406" xr:uid="{00000000-0005-0000-0000-0000E50B0000}"/>
    <cellStyle name="桁区切り 4 4 4 2 2 4" xfId="9766" xr:uid="{00000000-0005-0000-0000-0000E60B0000}"/>
    <cellStyle name="桁区切り 4 4 4 2 3" xfId="5318" xr:uid="{00000000-0005-0000-0000-0000E70B0000}"/>
    <cellStyle name="桁区切り 4 4 4 2 3 2" xfId="10678" xr:uid="{00000000-0005-0000-0000-0000E80B0000}"/>
    <cellStyle name="桁区切り 4 4 4 2 4" xfId="6230" xr:uid="{00000000-0005-0000-0000-0000E90B0000}"/>
    <cellStyle name="桁区切り 4 4 4 2 4 2" xfId="11590" xr:uid="{00000000-0005-0000-0000-0000EA0B0000}"/>
    <cellStyle name="桁区切り 4 4 4 2 5" xfId="2581" xr:uid="{00000000-0005-0000-0000-0000EB0B0000}"/>
    <cellStyle name="桁区切り 4 4 4 2 6" xfId="7942" xr:uid="{00000000-0005-0000-0000-0000EC0B0000}"/>
    <cellStyle name="桁区切り 4 4 4 3" xfId="1327" xr:uid="{00000000-0005-0000-0000-0000ED0B0000}"/>
    <cellStyle name="桁区切り 4 4 4 3 2" xfId="6686" xr:uid="{00000000-0005-0000-0000-0000EE0B0000}"/>
    <cellStyle name="桁区切り 4 4 4 3 2 2" xfId="12046" xr:uid="{00000000-0005-0000-0000-0000EF0B0000}"/>
    <cellStyle name="桁区切り 4 4 4 3 3" xfId="3037" xr:uid="{00000000-0005-0000-0000-0000F00B0000}"/>
    <cellStyle name="桁区切り 4 4 4 3 4" xfId="8398" xr:uid="{00000000-0005-0000-0000-0000F10B0000}"/>
    <cellStyle name="桁区切り 4 4 4 4" xfId="3493" xr:uid="{00000000-0005-0000-0000-0000F20B0000}"/>
    <cellStyle name="桁区切り 4 4 4 4 2" xfId="8854" xr:uid="{00000000-0005-0000-0000-0000F30B0000}"/>
    <cellStyle name="桁区切り 4 4 4 5" xfId="3950" xr:uid="{00000000-0005-0000-0000-0000F40B0000}"/>
    <cellStyle name="桁区切り 4 4 4 5 2" xfId="9310" xr:uid="{00000000-0005-0000-0000-0000F50B0000}"/>
    <cellStyle name="桁区切り 4 4 4 6" xfId="4862" xr:uid="{00000000-0005-0000-0000-0000F60B0000}"/>
    <cellStyle name="桁区切り 4 4 4 6 2" xfId="10222" xr:uid="{00000000-0005-0000-0000-0000F70B0000}"/>
    <cellStyle name="桁区切り 4 4 4 7" xfId="5774" xr:uid="{00000000-0005-0000-0000-0000F80B0000}"/>
    <cellStyle name="桁区切り 4 4 4 7 2" xfId="11134" xr:uid="{00000000-0005-0000-0000-0000F90B0000}"/>
    <cellStyle name="桁区切り 4 4 4 8" xfId="2125" xr:uid="{00000000-0005-0000-0000-0000FA0B0000}"/>
    <cellStyle name="桁区切り 4 4 4 9" xfId="7486" xr:uid="{00000000-0005-0000-0000-0000FB0B0000}"/>
    <cellStyle name="桁区切り 4 4 5" xfId="186" xr:uid="{00000000-0005-0000-0000-0000FC0B0000}"/>
    <cellStyle name="桁区切り 4 4 5 2" xfId="643" xr:uid="{00000000-0005-0000-0000-0000FD0B0000}"/>
    <cellStyle name="桁区切り 4 4 5 2 2" xfId="1555" xr:uid="{00000000-0005-0000-0000-0000FE0B0000}"/>
    <cellStyle name="桁区切り 4 4 5 2 2 2" xfId="6914" xr:uid="{00000000-0005-0000-0000-0000FF0B0000}"/>
    <cellStyle name="桁区切り 4 4 5 2 2 2 2" xfId="12274" xr:uid="{00000000-0005-0000-0000-0000000C0000}"/>
    <cellStyle name="桁区切り 4 4 5 2 2 3" xfId="4178" xr:uid="{00000000-0005-0000-0000-0000010C0000}"/>
    <cellStyle name="桁区切り 4 4 5 2 2 4" xfId="9538" xr:uid="{00000000-0005-0000-0000-0000020C0000}"/>
    <cellStyle name="桁区切り 4 4 5 2 3" xfId="5090" xr:uid="{00000000-0005-0000-0000-0000030C0000}"/>
    <cellStyle name="桁区切り 4 4 5 2 3 2" xfId="10450" xr:uid="{00000000-0005-0000-0000-0000040C0000}"/>
    <cellStyle name="桁区切り 4 4 5 2 4" xfId="6002" xr:uid="{00000000-0005-0000-0000-0000050C0000}"/>
    <cellStyle name="桁区切り 4 4 5 2 4 2" xfId="11362" xr:uid="{00000000-0005-0000-0000-0000060C0000}"/>
    <cellStyle name="桁区切り 4 4 5 2 5" xfId="2809" xr:uid="{00000000-0005-0000-0000-0000070C0000}"/>
    <cellStyle name="桁区切り 4 4 5 2 6" xfId="8170" xr:uid="{00000000-0005-0000-0000-0000080C0000}"/>
    <cellStyle name="桁区切り 4 4 5 3" xfId="1099" xr:uid="{00000000-0005-0000-0000-0000090C0000}"/>
    <cellStyle name="桁区切り 4 4 5 3 2" xfId="6458" xr:uid="{00000000-0005-0000-0000-00000A0C0000}"/>
    <cellStyle name="桁区切り 4 4 5 3 2 2" xfId="11818" xr:uid="{00000000-0005-0000-0000-00000B0C0000}"/>
    <cellStyle name="桁区切り 4 4 5 3 3" xfId="3265" xr:uid="{00000000-0005-0000-0000-00000C0C0000}"/>
    <cellStyle name="桁区切り 4 4 5 3 4" xfId="8626" xr:uid="{00000000-0005-0000-0000-00000D0C0000}"/>
    <cellStyle name="桁区切り 4 4 5 4" xfId="3722" xr:uid="{00000000-0005-0000-0000-00000E0C0000}"/>
    <cellStyle name="桁区切り 4 4 5 4 2" xfId="9082" xr:uid="{00000000-0005-0000-0000-00000F0C0000}"/>
    <cellStyle name="桁区切り 4 4 5 5" xfId="4634" xr:uid="{00000000-0005-0000-0000-0000100C0000}"/>
    <cellStyle name="桁区切り 4 4 5 5 2" xfId="9994" xr:uid="{00000000-0005-0000-0000-0000110C0000}"/>
    <cellStyle name="桁区切り 4 4 5 6" xfId="5546" xr:uid="{00000000-0005-0000-0000-0000120C0000}"/>
    <cellStyle name="桁区切り 4 4 5 6 2" xfId="10906" xr:uid="{00000000-0005-0000-0000-0000130C0000}"/>
    <cellStyle name="桁区切り 4 4 5 7" xfId="2353" xr:uid="{00000000-0005-0000-0000-0000140C0000}"/>
    <cellStyle name="桁区切り 4 4 5 8" xfId="7714" xr:uid="{00000000-0005-0000-0000-0000150C0000}"/>
    <cellStyle name="桁区切り 4 4 6" xfId="529" xr:uid="{00000000-0005-0000-0000-0000160C0000}"/>
    <cellStyle name="桁区切り 4 4 6 2" xfId="1441" xr:uid="{00000000-0005-0000-0000-0000170C0000}"/>
    <cellStyle name="桁区切り 4 4 6 2 2" xfId="6800" xr:uid="{00000000-0005-0000-0000-0000180C0000}"/>
    <cellStyle name="桁区切り 4 4 6 2 2 2" xfId="12160" xr:uid="{00000000-0005-0000-0000-0000190C0000}"/>
    <cellStyle name="桁区切り 4 4 6 2 3" xfId="4064" xr:uid="{00000000-0005-0000-0000-00001A0C0000}"/>
    <cellStyle name="桁区切り 4 4 6 2 4" xfId="9424" xr:uid="{00000000-0005-0000-0000-00001B0C0000}"/>
    <cellStyle name="桁区切り 4 4 6 3" xfId="4976" xr:uid="{00000000-0005-0000-0000-00001C0C0000}"/>
    <cellStyle name="桁区切り 4 4 6 3 2" xfId="10336" xr:uid="{00000000-0005-0000-0000-00001D0C0000}"/>
    <cellStyle name="桁区切り 4 4 6 4" xfId="5888" xr:uid="{00000000-0005-0000-0000-00001E0C0000}"/>
    <cellStyle name="桁区切り 4 4 6 4 2" xfId="11248" xr:uid="{00000000-0005-0000-0000-00001F0C0000}"/>
    <cellStyle name="桁区切り 4 4 6 5" xfId="2239" xr:uid="{00000000-0005-0000-0000-0000200C0000}"/>
    <cellStyle name="桁区切り 4 4 6 6" xfId="7600" xr:uid="{00000000-0005-0000-0000-0000210C0000}"/>
    <cellStyle name="桁区切り 4 4 7" xfId="985" xr:uid="{00000000-0005-0000-0000-0000220C0000}"/>
    <cellStyle name="桁区切り 4 4 7 2" xfId="6344" xr:uid="{00000000-0005-0000-0000-0000230C0000}"/>
    <cellStyle name="桁区切り 4 4 7 2 2" xfId="11704" xr:uid="{00000000-0005-0000-0000-0000240C0000}"/>
    <cellStyle name="桁区切り 4 4 7 3" xfId="2695" xr:uid="{00000000-0005-0000-0000-0000250C0000}"/>
    <cellStyle name="桁区切り 4 4 7 4" xfId="8056" xr:uid="{00000000-0005-0000-0000-0000260C0000}"/>
    <cellStyle name="桁区切り 4 4 8" xfId="3151" xr:uid="{00000000-0005-0000-0000-0000270C0000}"/>
    <cellStyle name="桁区切り 4 4 8 2" xfId="8512" xr:uid="{00000000-0005-0000-0000-0000280C0000}"/>
    <cellStyle name="桁区切り 4 4 9" xfId="3608" xr:uid="{00000000-0005-0000-0000-0000290C0000}"/>
    <cellStyle name="桁区切り 4 4 9 2" xfId="8968" xr:uid="{00000000-0005-0000-0000-00002A0C0000}"/>
    <cellStyle name="桁区切り 4 5" xfId="46" xr:uid="{00000000-0005-0000-0000-00002B0C0000}"/>
    <cellStyle name="桁区切り 4 5 10" xfId="4505" xr:uid="{00000000-0005-0000-0000-00002C0C0000}"/>
    <cellStyle name="桁区切り 4 5 10 2" xfId="9865" xr:uid="{00000000-0005-0000-0000-00002D0C0000}"/>
    <cellStyle name="桁区切り 4 5 11" xfId="5417" xr:uid="{00000000-0005-0000-0000-00002E0C0000}"/>
    <cellStyle name="桁区切り 4 5 11 2" xfId="10777" xr:uid="{00000000-0005-0000-0000-00002F0C0000}"/>
    <cellStyle name="桁区切り 4 5 12" xfId="1882" xr:uid="{00000000-0005-0000-0000-0000300C0000}"/>
    <cellStyle name="桁区切り 4 5 13" xfId="7243" xr:uid="{00000000-0005-0000-0000-0000310C0000}"/>
    <cellStyle name="桁区切り 4 5 2" xfId="114" xr:uid="{00000000-0005-0000-0000-0000320C0000}"/>
    <cellStyle name="桁区切り 4 5 2 10" xfId="5474" xr:uid="{00000000-0005-0000-0000-0000330C0000}"/>
    <cellStyle name="桁区切り 4 5 2 10 2" xfId="10834" xr:uid="{00000000-0005-0000-0000-0000340C0000}"/>
    <cellStyle name="桁区切り 4 5 2 11" xfId="1939" xr:uid="{00000000-0005-0000-0000-0000350C0000}"/>
    <cellStyle name="桁区切り 4 5 2 12" xfId="7300" xr:uid="{00000000-0005-0000-0000-0000360C0000}"/>
    <cellStyle name="桁区切り 4 5 2 2" xfId="343" xr:uid="{00000000-0005-0000-0000-0000370C0000}"/>
    <cellStyle name="桁区切り 4 5 2 2 2" xfId="799" xr:uid="{00000000-0005-0000-0000-0000380C0000}"/>
    <cellStyle name="桁区切り 4 5 2 2 2 2" xfId="1711" xr:uid="{00000000-0005-0000-0000-0000390C0000}"/>
    <cellStyle name="桁区切り 4 5 2 2 2 2 2" xfId="7070" xr:uid="{00000000-0005-0000-0000-00003A0C0000}"/>
    <cellStyle name="桁区切り 4 5 2 2 2 2 2 2" xfId="12430" xr:uid="{00000000-0005-0000-0000-00003B0C0000}"/>
    <cellStyle name="桁区切り 4 5 2 2 2 2 3" xfId="4334" xr:uid="{00000000-0005-0000-0000-00003C0C0000}"/>
    <cellStyle name="桁区切り 4 5 2 2 2 2 4" xfId="9694" xr:uid="{00000000-0005-0000-0000-00003D0C0000}"/>
    <cellStyle name="桁区切り 4 5 2 2 2 3" xfId="5246" xr:uid="{00000000-0005-0000-0000-00003E0C0000}"/>
    <cellStyle name="桁区切り 4 5 2 2 2 3 2" xfId="10606" xr:uid="{00000000-0005-0000-0000-00003F0C0000}"/>
    <cellStyle name="桁区切り 4 5 2 2 2 4" xfId="6158" xr:uid="{00000000-0005-0000-0000-0000400C0000}"/>
    <cellStyle name="桁区切り 4 5 2 2 2 4 2" xfId="11518" xr:uid="{00000000-0005-0000-0000-0000410C0000}"/>
    <cellStyle name="桁区切り 4 5 2 2 2 5" xfId="2509" xr:uid="{00000000-0005-0000-0000-0000420C0000}"/>
    <cellStyle name="桁区切り 4 5 2 2 2 6" xfId="7870" xr:uid="{00000000-0005-0000-0000-0000430C0000}"/>
    <cellStyle name="桁区切り 4 5 2 2 3" xfId="1255" xr:uid="{00000000-0005-0000-0000-0000440C0000}"/>
    <cellStyle name="桁区切り 4 5 2 2 3 2" xfId="6614" xr:uid="{00000000-0005-0000-0000-0000450C0000}"/>
    <cellStyle name="桁区切り 4 5 2 2 3 2 2" xfId="11974" xr:uid="{00000000-0005-0000-0000-0000460C0000}"/>
    <cellStyle name="桁区切り 4 5 2 2 3 3" xfId="2965" xr:uid="{00000000-0005-0000-0000-0000470C0000}"/>
    <cellStyle name="桁区切り 4 5 2 2 3 4" xfId="8326" xr:uid="{00000000-0005-0000-0000-0000480C0000}"/>
    <cellStyle name="桁区切り 4 5 2 2 4" xfId="3421" xr:uid="{00000000-0005-0000-0000-0000490C0000}"/>
    <cellStyle name="桁区切り 4 5 2 2 4 2" xfId="8782" xr:uid="{00000000-0005-0000-0000-00004A0C0000}"/>
    <cellStyle name="桁区切り 4 5 2 2 5" xfId="3878" xr:uid="{00000000-0005-0000-0000-00004B0C0000}"/>
    <cellStyle name="桁区切り 4 5 2 2 5 2" xfId="9238" xr:uid="{00000000-0005-0000-0000-00004C0C0000}"/>
    <cellStyle name="桁区切り 4 5 2 2 6" xfId="4790" xr:uid="{00000000-0005-0000-0000-00004D0C0000}"/>
    <cellStyle name="桁区切り 4 5 2 2 6 2" xfId="10150" xr:uid="{00000000-0005-0000-0000-00004E0C0000}"/>
    <cellStyle name="桁区切り 4 5 2 2 7" xfId="5702" xr:uid="{00000000-0005-0000-0000-00004F0C0000}"/>
    <cellStyle name="桁区切り 4 5 2 2 7 2" xfId="11062" xr:uid="{00000000-0005-0000-0000-0000500C0000}"/>
    <cellStyle name="桁区切り 4 5 2 2 8" xfId="2053" xr:uid="{00000000-0005-0000-0000-0000510C0000}"/>
    <cellStyle name="桁区切り 4 5 2 2 9" xfId="7414" xr:uid="{00000000-0005-0000-0000-0000520C0000}"/>
    <cellStyle name="桁区切り 4 5 2 3" xfId="457" xr:uid="{00000000-0005-0000-0000-0000530C0000}"/>
    <cellStyle name="桁区切り 4 5 2 3 2" xfId="913" xr:uid="{00000000-0005-0000-0000-0000540C0000}"/>
    <cellStyle name="桁区切り 4 5 2 3 2 2" xfId="1825" xr:uid="{00000000-0005-0000-0000-0000550C0000}"/>
    <cellStyle name="桁区切り 4 5 2 3 2 2 2" xfId="7184" xr:uid="{00000000-0005-0000-0000-0000560C0000}"/>
    <cellStyle name="桁区切り 4 5 2 3 2 2 2 2" xfId="12544" xr:uid="{00000000-0005-0000-0000-0000570C0000}"/>
    <cellStyle name="桁区切り 4 5 2 3 2 2 3" xfId="4448" xr:uid="{00000000-0005-0000-0000-0000580C0000}"/>
    <cellStyle name="桁区切り 4 5 2 3 2 2 4" xfId="9808" xr:uid="{00000000-0005-0000-0000-0000590C0000}"/>
    <cellStyle name="桁区切り 4 5 2 3 2 3" xfId="5360" xr:uid="{00000000-0005-0000-0000-00005A0C0000}"/>
    <cellStyle name="桁区切り 4 5 2 3 2 3 2" xfId="10720" xr:uid="{00000000-0005-0000-0000-00005B0C0000}"/>
    <cellStyle name="桁区切り 4 5 2 3 2 4" xfId="6272" xr:uid="{00000000-0005-0000-0000-00005C0C0000}"/>
    <cellStyle name="桁区切り 4 5 2 3 2 4 2" xfId="11632" xr:uid="{00000000-0005-0000-0000-00005D0C0000}"/>
    <cellStyle name="桁区切り 4 5 2 3 2 5" xfId="2623" xr:uid="{00000000-0005-0000-0000-00005E0C0000}"/>
    <cellStyle name="桁区切り 4 5 2 3 2 6" xfId="7984" xr:uid="{00000000-0005-0000-0000-00005F0C0000}"/>
    <cellStyle name="桁区切り 4 5 2 3 3" xfId="1369" xr:uid="{00000000-0005-0000-0000-0000600C0000}"/>
    <cellStyle name="桁区切り 4 5 2 3 3 2" xfId="6728" xr:uid="{00000000-0005-0000-0000-0000610C0000}"/>
    <cellStyle name="桁区切り 4 5 2 3 3 2 2" xfId="12088" xr:uid="{00000000-0005-0000-0000-0000620C0000}"/>
    <cellStyle name="桁区切り 4 5 2 3 3 3" xfId="3079" xr:uid="{00000000-0005-0000-0000-0000630C0000}"/>
    <cellStyle name="桁区切り 4 5 2 3 3 4" xfId="8440" xr:uid="{00000000-0005-0000-0000-0000640C0000}"/>
    <cellStyle name="桁区切り 4 5 2 3 4" xfId="3535" xr:uid="{00000000-0005-0000-0000-0000650C0000}"/>
    <cellStyle name="桁区切り 4 5 2 3 4 2" xfId="8896" xr:uid="{00000000-0005-0000-0000-0000660C0000}"/>
    <cellStyle name="桁区切り 4 5 2 3 5" xfId="3992" xr:uid="{00000000-0005-0000-0000-0000670C0000}"/>
    <cellStyle name="桁区切り 4 5 2 3 5 2" xfId="9352" xr:uid="{00000000-0005-0000-0000-0000680C0000}"/>
    <cellStyle name="桁区切り 4 5 2 3 6" xfId="4904" xr:uid="{00000000-0005-0000-0000-0000690C0000}"/>
    <cellStyle name="桁区切り 4 5 2 3 6 2" xfId="10264" xr:uid="{00000000-0005-0000-0000-00006A0C0000}"/>
    <cellStyle name="桁区切り 4 5 2 3 7" xfId="5816" xr:uid="{00000000-0005-0000-0000-00006B0C0000}"/>
    <cellStyle name="桁区切り 4 5 2 3 7 2" xfId="11176" xr:uid="{00000000-0005-0000-0000-00006C0C0000}"/>
    <cellStyle name="桁区切り 4 5 2 3 8" xfId="2167" xr:uid="{00000000-0005-0000-0000-00006D0C0000}"/>
    <cellStyle name="桁区切り 4 5 2 3 9" xfId="7528" xr:uid="{00000000-0005-0000-0000-00006E0C0000}"/>
    <cellStyle name="桁区切り 4 5 2 4" xfId="228" xr:uid="{00000000-0005-0000-0000-00006F0C0000}"/>
    <cellStyle name="桁区切り 4 5 2 4 2" xfId="685" xr:uid="{00000000-0005-0000-0000-0000700C0000}"/>
    <cellStyle name="桁区切り 4 5 2 4 2 2" xfId="1597" xr:uid="{00000000-0005-0000-0000-0000710C0000}"/>
    <cellStyle name="桁区切り 4 5 2 4 2 2 2" xfId="6956" xr:uid="{00000000-0005-0000-0000-0000720C0000}"/>
    <cellStyle name="桁区切り 4 5 2 4 2 2 2 2" xfId="12316" xr:uid="{00000000-0005-0000-0000-0000730C0000}"/>
    <cellStyle name="桁区切り 4 5 2 4 2 2 3" xfId="4220" xr:uid="{00000000-0005-0000-0000-0000740C0000}"/>
    <cellStyle name="桁区切り 4 5 2 4 2 2 4" xfId="9580" xr:uid="{00000000-0005-0000-0000-0000750C0000}"/>
    <cellStyle name="桁区切り 4 5 2 4 2 3" xfId="5132" xr:uid="{00000000-0005-0000-0000-0000760C0000}"/>
    <cellStyle name="桁区切り 4 5 2 4 2 3 2" xfId="10492" xr:uid="{00000000-0005-0000-0000-0000770C0000}"/>
    <cellStyle name="桁区切り 4 5 2 4 2 4" xfId="6044" xr:uid="{00000000-0005-0000-0000-0000780C0000}"/>
    <cellStyle name="桁区切り 4 5 2 4 2 4 2" xfId="11404" xr:uid="{00000000-0005-0000-0000-0000790C0000}"/>
    <cellStyle name="桁区切り 4 5 2 4 2 5" xfId="2851" xr:uid="{00000000-0005-0000-0000-00007A0C0000}"/>
    <cellStyle name="桁区切り 4 5 2 4 2 6" xfId="8212" xr:uid="{00000000-0005-0000-0000-00007B0C0000}"/>
    <cellStyle name="桁区切り 4 5 2 4 3" xfId="1141" xr:uid="{00000000-0005-0000-0000-00007C0C0000}"/>
    <cellStyle name="桁区切り 4 5 2 4 3 2" xfId="6500" xr:uid="{00000000-0005-0000-0000-00007D0C0000}"/>
    <cellStyle name="桁区切り 4 5 2 4 3 2 2" xfId="11860" xr:uid="{00000000-0005-0000-0000-00007E0C0000}"/>
    <cellStyle name="桁区切り 4 5 2 4 3 3" xfId="3307" xr:uid="{00000000-0005-0000-0000-00007F0C0000}"/>
    <cellStyle name="桁区切り 4 5 2 4 3 4" xfId="8668" xr:uid="{00000000-0005-0000-0000-0000800C0000}"/>
    <cellStyle name="桁区切り 4 5 2 4 4" xfId="3764" xr:uid="{00000000-0005-0000-0000-0000810C0000}"/>
    <cellStyle name="桁区切り 4 5 2 4 4 2" xfId="9124" xr:uid="{00000000-0005-0000-0000-0000820C0000}"/>
    <cellStyle name="桁区切り 4 5 2 4 5" xfId="4676" xr:uid="{00000000-0005-0000-0000-0000830C0000}"/>
    <cellStyle name="桁区切り 4 5 2 4 5 2" xfId="10036" xr:uid="{00000000-0005-0000-0000-0000840C0000}"/>
    <cellStyle name="桁区切り 4 5 2 4 6" xfId="5588" xr:uid="{00000000-0005-0000-0000-0000850C0000}"/>
    <cellStyle name="桁区切り 4 5 2 4 6 2" xfId="10948" xr:uid="{00000000-0005-0000-0000-0000860C0000}"/>
    <cellStyle name="桁区切り 4 5 2 4 7" xfId="2395" xr:uid="{00000000-0005-0000-0000-0000870C0000}"/>
    <cellStyle name="桁区切り 4 5 2 4 8" xfId="7756" xr:uid="{00000000-0005-0000-0000-0000880C0000}"/>
    <cellStyle name="桁区切り 4 5 2 5" xfId="571" xr:uid="{00000000-0005-0000-0000-0000890C0000}"/>
    <cellStyle name="桁区切り 4 5 2 5 2" xfId="1483" xr:uid="{00000000-0005-0000-0000-00008A0C0000}"/>
    <cellStyle name="桁区切り 4 5 2 5 2 2" xfId="6842" xr:uid="{00000000-0005-0000-0000-00008B0C0000}"/>
    <cellStyle name="桁区切り 4 5 2 5 2 2 2" xfId="12202" xr:uid="{00000000-0005-0000-0000-00008C0C0000}"/>
    <cellStyle name="桁区切り 4 5 2 5 2 3" xfId="4106" xr:uid="{00000000-0005-0000-0000-00008D0C0000}"/>
    <cellStyle name="桁区切り 4 5 2 5 2 4" xfId="9466" xr:uid="{00000000-0005-0000-0000-00008E0C0000}"/>
    <cellStyle name="桁区切り 4 5 2 5 3" xfId="5018" xr:uid="{00000000-0005-0000-0000-00008F0C0000}"/>
    <cellStyle name="桁区切り 4 5 2 5 3 2" xfId="10378" xr:uid="{00000000-0005-0000-0000-0000900C0000}"/>
    <cellStyle name="桁区切り 4 5 2 5 4" xfId="5930" xr:uid="{00000000-0005-0000-0000-0000910C0000}"/>
    <cellStyle name="桁区切り 4 5 2 5 4 2" xfId="11290" xr:uid="{00000000-0005-0000-0000-0000920C0000}"/>
    <cellStyle name="桁区切り 4 5 2 5 5" xfId="2281" xr:uid="{00000000-0005-0000-0000-0000930C0000}"/>
    <cellStyle name="桁区切り 4 5 2 5 6" xfId="7642" xr:uid="{00000000-0005-0000-0000-0000940C0000}"/>
    <cellStyle name="桁区切り 4 5 2 6" xfId="1027" xr:uid="{00000000-0005-0000-0000-0000950C0000}"/>
    <cellStyle name="桁区切り 4 5 2 6 2" xfId="6386" xr:uid="{00000000-0005-0000-0000-0000960C0000}"/>
    <cellStyle name="桁区切り 4 5 2 6 2 2" xfId="11746" xr:uid="{00000000-0005-0000-0000-0000970C0000}"/>
    <cellStyle name="桁区切り 4 5 2 6 3" xfId="2737" xr:uid="{00000000-0005-0000-0000-0000980C0000}"/>
    <cellStyle name="桁区切り 4 5 2 6 4" xfId="8098" xr:uid="{00000000-0005-0000-0000-0000990C0000}"/>
    <cellStyle name="桁区切り 4 5 2 7" xfId="3193" xr:uid="{00000000-0005-0000-0000-00009A0C0000}"/>
    <cellStyle name="桁区切り 4 5 2 7 2" xfId="8554" xr:uid="{00000000-0005-0000-0000-00009B0C0000}"/>
    <cellStyle name="桁区切り 4 5 2 8" xfId="3650" xr:uid="{00000000-0005-0000-0000-00009C0C0000}"/>
    <cellStyle name="桁区切り 4 5 2 8 2" xfId="9010" xr:uid="{00000000-0005-0000-0000-00009D0C0000}"/>
    <cellStyle name="桁区切り 4 5 2 9" xfId="4562" xr:uid="{00000000-0005-0000-0000-00009E0C0000}"/>
    <cellStyle name="桁区切り 4 5 2 9 2" xfId="9922" xr:uid="{00000000-0005-0000-0000-00009F0C0000}"/>
    <cellStyle name="桁区切り 4 5 3" xfId="286" xr:uid="{00000000-0005-0000-0000-0000A00C0000}"/>
    <cellStyle name="桁区切り 4 5 3 2" xfId="742" xr:uid="{00000000-0005-0000-0000-0000A10C0000}"/>
    <cellStyle name="桁区切り 4 5 3 2 2" xfId="1654" xr:uid="{00000000-0005-0000-0000-0000A20C0000}"/>
    <cellStyle name="桁区切り 4 5 3 2 2 2" xfId="7013" xr:uid="{00000000-0005-0000-0000-0000A30C0000}"/>
    <cellStyle name="桁区切り 4 5 3 2 2 2 2" xfId="12373" xr:uid="{00000000-0005-0000-0000-0000A40C0000}"/>
    <cellStyle name="桁区切り 4 5 3 2 2 3" xfId="4277" xr:uid="{00000000-0005-0000-0000-0000A50C0000}"/>
    <cellStyle name="桁区切り 4 5 3 2 2 4" xfId="9637" xr:uid="{00000000-0005-0000-0000-0000A60C0000}"/>
    <cellStyle name="桁区切り 4 5 3 2 3" xfId="5189" xr:uid="{00000000-0005-0000-0000-0000A70C0000}"/>
    <cellStyle name="桁区切り 4 5 3 2 3 2" xfId="10549" xr:uid="{00000000-0005-0000-0000-0000A80C0000}"/>
    <cellStyle name="桁区切り 4 5 3 2 4" xfId="6101" xr:uid="{00000000-0005-0000-0000-0000A90C0000}"/>
    <cellStyle name="桁区切り 4 5 3 2 4 2" xfId="11461" xr:uid="{00000000-0005-0000-0000-0000AA0C0000}"/>
    <cellStyle name="桁区切り 4 5 3 2 5" xfId="2452" xr:uid="{00000000-0005-0000-0000-0000AB0C0000}"/>
    <cellStyle name="桁区切り 4 5 3 2 6" xfId="7813" xr:uid="{00000000-0005-0000-0000-0000AC0C0000}"/>
    <cellStyle name="桁区切り 4 5 3 3" xfId="1198" xr:uid="{00000000-0005-0000-0000-0000AD0C0000}"/>
    <cellStyle name="桁区切り 4 5 3 3 2" xfId="6557" xr:uid="{00000000-0005-0000-0000-0000AE0C0000}"/>
    <cellStyle name="桁区切り 4 5 3 3 2 2" xfId="11917" xr:uid="{00000000-0005-0000-0000-0000AF0C0000}"/>
    <cellStyle name="桁区切り 4 5 3 3 3" xfId="2908" xr:uid="{00000000-0005-0000-0000-0000B00C0000}"/>
    <cellStyle name="桁区切り 4 5 3 3 4" xfId="8269" xr:uid="{00000000-0005-0000-0000-0000B10C0000}"/>
    <cellStyle name="桁区切り 4 5 3 4" xfId="3364" xr:uid="{00000000-0005-0000-0000-0000B20C0000}"/>
    <cellStyle name="桁区切り 4 5 3 4 2" xfId="8725" xr:uid="{00000000-0005-0000-0000-0000B30C0000}"/>
    <cellStyle name="桁区切り 4 5 3 5" xfId="3821" xr:uid="{00000000-0005-0000-0000-0000B40C0000}"/>
    <cellStyle name="桁区切り 4 5 3 5 2" xfId="9181" xr:uid="{00000000-0005-0000-0000-0000B50C0000}"/>
    <cellStyle name="桁区切り 4 5 3 6" xfId="4733" xr:uid="{00000000-0005-0000-0000-0000B60C0000}"/>
    <cellStyle name="桁区切り 4 5 3 6 2" xfId="10093" xr:uid="{00000000-0005-0000-0000-0000B70C0000}"/>
    <cellStyle name="桁区切り 4 5 3 7" xfId="5645" xr:uid="{00000000-0005-0000-0000-0000B80C0000}"/>
    <cellStyle name="桁区切り 4 5 3 7 2" xfId="11005" xr:uid="{00000000-0005-0000-0000-0000B90C0000}"/>
    <cellStyle name="桁区切り 4 5 3 8" xfId="1996" xr:uid="{00000000-0005-0000-0000-0000BA0C0000}"/>
    <cellStyle name="桁区切り 4 5 3 9" xfId="7357" xr:uid="{00000000-0005-0000-0000-0000BB0C0000}"/>
    <cellStyle name="桁区切り 4 5 4" xfId="400" xr:uid="{00000000-0005-0000-0000-0000BC0C0000}"/>
    <cellStyle name="桁区切り 4 5 4 2" xfId="856" xr:uid="{00000000-0005-0000-0000-0000BD0C0000}"/>
    <cellStyle name="桁区切り 4 5 4 2 2" xfId="1768" xr:uid="{00000000-0005-0000-0000-0000BE0C0000}"/>
    <cellStyle name="桁区切り 4 5 4 2 2 2" xfId="7127" xr:uid="{00000000-0005-0000-0000-0000BF0C0000}"/>
    <cellStyle name="桁区切り 4 5 4 2 2 2 2" xfId="12487" xr:uid="{00000000-0005-0000-0000-0000C00C0000}"/>
    <cellStyle name="桁区切り 4 5 4 2 2 3" xfId="4391" xr:uid="{00000000-0005-0000-0000-0000C10C0000}"/>
    <cellStyle name="桁区切り 4 5 4 2 2 4" xfId="9751" xr:uid="{00000000-0005-0000-0000-0000C20C0000}"/>
    <cellStyle name="桁区切り 4 5 4 2 3" xfId="5303" xr:uid="{00000000-0005-0000-0000-0000C30C0000}"/>
    <cellStyle name="桁区切り 4 5 4 2 3 2" xfId="10663" xr:uid="{00000000-0005-0000-0000-0000C40C0000}"/>
    <cellStyle name="桁区切り 4 5 4 2 4" xfId="6215" xr:uid="{00000000-0005-0000-0000-0000C50C0000}"/>
    <cellStyle name="桁区切り 4 5 4 2 4 2" xfId="11575" xr:uid="{00000000-0005-0000-0000-0000C60C0000}"/>
    <cellStyle name="桁区切り 4 5 4 2 5" xfId="2566" xr:uid="{00000000-0005-0000-0000-0000C70C0000}"/>
    <cellStyle name="桁区切り 4 5 4 2 6" xfId="7927" xr:uid="{00000000-0005-0000-0000-0000C80C0000}"/>
    <cellStyle name="桁区切り 4 5 4 3" xfId="1312" xr:uid="{00000000-0005-0000-0000-0000C90C0000}"/>
    <cellStyle name="桁区切り 4 5 4 3 2" xfId="6671" xr:uid="{00000000-0005-0000-0000-0000CA0C0000}"/>
    <cellStyle name="桁区切り 4 5 4 3 2 2" xfId="12031" xr:uid="{00000000-0005-0000-0000-0000CB0C0000}"/>
    <cellStyle name="桁区切り 4 5 4 3 3" xfId="3022" xr:uid="{00000000-0005-0000-0000-0000CC0C0000}"/>
    <cellStyle name="桁区切り 4 5 4 3 4" xfId="8383" xr:uid="{00000000-0005-0000-0000-0000CD0C0000}"/>
    <cellStyle name="桁区切り 4 5 4 4" xfId="3478" xr:uid="{00000000-0005-0000-0000-0000CE0C0000}"/>
    <cellStyle name="桁区切り 4 5 4 4 2" xfId="8839" xr:uid="{00000000-0005-0000-0000-0000CF0C0000}"/>
    <cellStyle name="桁区切り 4 5 4 5" xfId="3935" xr:uid="{00000000-0005-0000-0000-0000D00C0000}"/>
    <cellStyle name="桁区切り 4 5 4 5 2" xfId="9295" xr:uid="{00000000-0005-0000-0000-0000D10C0000}"/>
    <cellStyle name="桁区切り 4 5 4 6" xfId="4847" xr:uid="{00000000-0005-0000-0000-0000D20C0000}"/>
    <cellStyle name="桁区切り 4 5 4 6 2" xfId="10207" xr:uid="{00000000-0005-0000-0000-0000D30C0000}"/>
    <cellStyle name="桁区切り 4 5 4 7" xfId="5759" xr:uid="{00000000-0005-0000-0000-0000D40C0000}"/>
    <cellStyle name="桁区切り 4 5 4 7 2" xfId="11119" xr:uid="{00000000-0005-0000-0000-0000D50C0000}"/>
    <cellStyle name="桁区切り 4 5 4 8" xfId="2110" xr:uid="{00000000-0005-0000-0000-0000D60C0000}"/>
    <cellStyle name="桁区切り 4 5 4 9" xfId="7471" xr:uid="{00000000-0005-0000-0000-0000D70C0000}"/>
    <cellStyle name="桁区切り 4 5 5" xfId="171" xr:uid="{00000000-0005-0000-0000-0000D80C0000}"/>
    <cellStyle name="桁区切り 4 5 5 2" xfId="628" xr:uid="{00000000-0005-0000-0000-0000D90C0000}"/>
    <cellStyle name="桁区切り 4 5 5 2 2" xfId="1540" xr:uid="{00000000-0005-0000-0000-0000DA0C0000}"/>
    <cellStyle name="桁区切り 4 5 5 2 2 2" xfId="6899" xr:uid="{00000000-0005-0000-0000-0000DB0C0000}"/>
    <cellStyle name="桁区切り 4 5 5 2 2 2 2" xfId="12259" xr:uid="{00000000-0005-0000-0000-0000DC0C0000}"/>
    <cellStyle name="桁区切り 4 5 5 2 2 3" xfId="4163" xr:uid="{00000000-0005-0000-0000-0000DD0C0000}"/>
    <cellStyle name="桁区切り 4 5 5 2 2 4" xfId="9523" xr:uid="{00000000-0005-0000-0000-0000DE0C0000}"/>
    <cellStyle name="桁区切り 4 5 5 2 3" xfId="5075" xr:uid="{00000000-0005-0000-0000-0000DF0C0000}"/>
    <cellStyle name="桁区切り 4 5 5 2 3 2" xfId="10435" xr:uid="{00000000-0005-0000-0000-0000E00C0000}"/>
    <cellStyle name="桁区切り 4 5 5 2 4" xfId="5987" xr:uid="{00000000-0005-0000-0000-0000E10C0000}"/>
    <cellStyle name="桁区切り 4 5 5 2 4 2" xfId="11347" xr:uid="{00000000-0005-0000-0000-0000E20C0000}"/>
    <cellStyle name="桁区切り 4 5 5 2 5" xfId="2794" xr:uid="{00000000-0005-0000-0000-0000E30C0000}"/>
    <cellStyle name="桁区切り 4 5 5 2 6" xfId="8155" xr:uid="{00000000-0005-0000-0000-0000E40C0000}"/>
    <cellStyle name="桁区切り 4 5 5 3" xfId="1084" xr:uid="{00000000-0005-0000-0000-0000E50C0000}"/>
    <cellStyle name="桁区切り 4 5 5 3 2" xfId="6443" xr:uid="{00000000-0005-0000-0000-0000E60C0000}"/>
    <cellStyle name="桁区切り 4 5 5 3 2 2" xfId="11803" xr:uid="{00000000-0005-0000-0000-0000E70C0000}"/>
    <cellStyle name="桁区切り 4 5 5 3 3" xfId="3250" xr:uid="{00000000-0005-0000-0000-0000E80C0000}"/>
    <cellStyle name="桁区切り 4 5 5 3 4" xfId="8611" xr:uid="{00000000-0005-0000-0000-0000E90C0000}"/>
    <cellStyle name="桁区切り 4 5 5 4" xfId="3707" xr:uid="{00000000-0005-0000-0000-0000EA0C0000}"/>
    <cellStyle name="桁区切り 4 5 5 4 2" xfId="9067" xr:uid="{00000000-0005-0000-0000-0000EB0C0000}"/>
    <cellStyle name="桁区切り 4 5 5 5" xfId="4619" xr:uid="{00000000-0005-0000-0000-0000EC0C0000}"/>
    <cellStyle name="桁区切り 4 5 5 5 2" xfId="9979" xr:uid="{00000000-0005-0000-0000-0000ED0C0000}"/>
    <cellStyle name="桁区切り 4 5 5 6" xfId="5531" xr:uid="{00000000-0005-0000-0000-0000EE0C0000}"/>
    <cellStyle name="桁区切り 4 5 5 6 2" xfId="10891" xr:uid="{00000000-0005-0000-0000-0000EF0C0000}"/>
    <cellStyle name="桁区切り 4 5 5 7" xfId="2338" xr:uid="{00000000-0005-0000-0000-0000F00C0000}"/>
    <cellStyle name="桁区切り 4 5 5 8" xfId="7699" xr:uid="{00000000-0005-0000-0000-0000F10C0000}"/>
    <cellStyle name="桁区切り 4 5 6" xfId="514" xr:uid="{00000000-0005-0000-0000-0000F20C0000}"/>
    <cellStyle name="桁区切り 4 5 6 2" xfId="1426" xr:uid="{00000000-0005-0000-0000-0000F30C0000}"/>
    <cellStyle name="桁区切り 4 5 6 2 2" xfId="6785" xr:uid="{00000000-0005-0000-0000-0000F40C0000}"/>
    <cellStyle name="桁区切り 4 5 6 2 2 2" xfId="12145" xr:uid="{00000000-0005-0000-0000-0000F50C0000}"/>
    <cellStyle name="桁区切り 4 5 6 2 3" xfId="4049" xr:uid="{00000000-0005-0000-0000-0000F60C0000}"/>
    <cellStyle name="桁区切り 4 5 6 2 4" xfId="9409" xr:uid="{00000000-0005-0000-0000-0000F70C0000}"/>
    <cellStyle name="桁区切り 4 5 6 3" xfId="4961" xr:uid="{00000000-0005-0000-0000-0000F80C0000}"/>
    <cellStyle name="桁区切り 4 5 6 3 2" xfId="10321" xr:uid="{00000000-0005-0000-0000-0000F90C0000}"/>
    <cellStyle name="桁区切り 4 5 6 4" xfId="5873" xr:uid="{00000000-0005-0000-0000-0000FA0C0000}"/>
    <cellStyle name="桁区切り 4 5 6 4 2" xfId="11233" xr:uid="{00000000-0005-0000-0000-0000FB0C0000}"/>
    <cellStyle name="桁区切り 4 5 6 5" xfId="2224" xr:uid="{00000000-0005-0000-0000-0000FC0C0000}"/>
    <cellStyle name="桁区切り 4 5 6 6" xfId="7585" xr:uid="{00000000-0005-0000-0000-0000FD0C0000}"/>
    <cellStyle name="桁区切り 4 5 7" xfId="970" xr:uid="{00000000-0005-0000-0000-0000FE0C0000}"/>
    <cellStyle name="桁区切り 4 5 7 2" xfId="6329" xr:uid="{00000000-0005-0000-0000-0000FF0C0000}"/>
    <cellStyle name="桁区切り 4 5 7 2 2" xfId="11689" xr:uid="{00000000-0005-0000-0000-0000000D0000}"/>
    <cellStyle name="桁区切り 4 5 7 3" xfId="2680" xr:uid="{00000000-0005-0000-0000-0000010D0000}"/>
    <cellStyle name="桁区切り 4 5 7 4" xfId="8041" xr:uid="{00000000-0005-0000-0000-0000020D0000}"/>
    <cellStyle name="桁区切り 4 5 8" xfId="3136" xr:uid="{00000000-0005-0000-0000-0000030D0000}"/>
    <cellStyle name="桁区切り 4 5 8 2" xfId="8497" xr:uid="{00000000-0005-0000-0000-0000040D0000}"/>
    <cellStyle name="桁区切り 4 5 9" xfId="3593" xr:uid="{00000000-0005-0000-0000-0000050D0000}"/>
    <cellStyle name="桁区切り 4 5 9 2" xfId="8953" xr:uid="{00000000-0005-0000-0000-0000060D0000}"/>
    <cellStyle name="桁区切り 4 6" xfId="93" xr:uid="{00000000-0005-0000-0000-0000070D0000}"/>
    <cellStyle name="桁区切り 4 6 10" xfId="5453" xr:uid="{00000000-0005-0000-0000-0000080D0000}"/>
    <cellStyle name="桁区切り 4 6 10 2" xfId="10813" xr:uid="{00000000-0005-0000-0000-0000090D0000}"/>
    <cellStyle name="桁区切り 4 6 11" xfId="1918" xr:uid="{00000000-0005-0000-0000-00000A0D0000}"/>
    <cellStyle name="桁区切り 4 6 12" xfId="7279" xr:uid="{00000000-0005-0000-0000-00000B0D0000}"/>
    <cellStyle name="桁区切り 4 6 2" xfId="322" xr:uid="{00000000-0005-0000-0000-00000C0D0000}"/>
    <cellStyle name="桁区切り 4 6 2 2" xfId="778" xr:uid="{00000000-0005-0000-0000-00000D0D0000}"/>
    <cellStyle name="桁区切り 4 6 2 2 2" xfId="1690" xr:uid="{00000000-0005-0000-0000-00000E0D0000}"/>
    <cellStyle name="桁区切り 4 6 2 2 2 2" xfId="7049" xr:uid="{00000000-0005-0000-0000-00000F0D0000}"/>
    <cellStyle name="桁区切り 4 6 2 2 2 2 2" xfId="12409" xr:uid="{00000000-0005-0000-0000-0000100D0000}"/>
    <cellStyle name="桁区切り 4 6 2 2 2 3" xfId="4313" xr:uid="{00000000-0005-0000-0000-0000110D0000}"/>
    <cellStyle name="桁区切り 4 6 2 2 2 4" xfId="9673" xr:uid="{00000000-0005-0000-0000-0000120D0000}"/>
    <cellStyle name="桁区切り 4 6 2 2 3" xfId="5225" xr:uid="{00000000-0005-0000-0000-0000130D0000}"/>
    <cellStyle name="桁区切り 4 6 2 2 3 2" xfId="10585" xr:uid="{00000000-0005-0000-0000-0000140D0000}"/>
    <cellStyle name="桁区切り 4 6 2 2 4" xfId="6137" xr:uid="{00000000-0005-0000-0000-0000150D0000}"/>
    <cellStyle name="桁区切り 4 6 2 2 4 2" xfId="11497" xr:uid="{00000000-0005-0000-0000-0000160D0000}"/>
    <cellStyle name="桁区切り 4 6 2 2 5" xfId="2488" xr:uid="{00000000-0005-0000-0000-0000170D0000}"/>
    <cellStyle name="桁区切り 4 6 2 2 6" xfId="7849" xr:uid="{00000000-0005-0000-0000-0000180D0000}"/>
    <cellStyle name="桁区切り 4 6 2 3" xfId="1234" xr:uid="{00000000-0005-0000-0000-0000190D0000}"/>
    <cellStyle name="桁区切り 4 6 2 3 2" xfId="6593" xr:uid="{00000000-0005-0000-0000-00001A0D0000}"/>
    <cellStyle name="桁区切り 4 6 2 3 2 2" xfId="11953" xr:uid="{00000000-0005-0000-0000-00001B0D0000}"/>
    <cellStyle name="桁区切り 4 6 2 3 3" xfId="2944" xr:uid="{00000000-0005-0000-0000-00001C0D0000}"/>
    <cellStyle name="桁区切り 4 6 2 3 4" xfId="8305" xr:uid="{00000000-0005-0000-0000-00001D0D0000}"/>
    <cellStyle name="桁区切り 4 6 2 4" xfId="3400" xr:uid="{00000000-0005-0000-0000-00001E0D0000}"/>
    <cellStyle name="桁区切り 4 6 2 4 2" xfId="8761" xr:uid="{00000000-0005-0000-0000-00001F0D0000}"/>
    <cellStyle name="桁区切り 4 6 2 5" xfId="3857" xr:uid="{00000000-0005-0000-0000-0000200D0000}"/>
    <cellStyle name="桁区切り 4 6 2 5 2" xfId="9217" xr:uid="{00000000-0005-0000-0000-0000210D0000}"/>
    <cellStyle name="桁区切り 4 6 2 6" xfId="4769" xr:uid="{00000000-0005-0000-0000-0000220D0000}"/>
    <cellStyle name="桁区切り 4 6 2 6 2" xfId="10129" xr:uid="{00000000-0005-0000-0000-0000230D0000}"/>
    <cellStyle name="桁区切り 4 6 2 7" xfId="5681" xr:uid="{00000000-0005-0000-0000-0000240D0000}"/>
    <cellStyle name="桁区切り 4 6 2 7 2" xfId="11041" xr:uid="{00000000-0005-0000-0000-0000250D0000}"/>
    <cellStyle name="桁区切り 4 6 2 8" xfId="2032" xr:uid="{00000000-0005-0000-0000-0000260D0000}"/>
    <cellStyle name="桁区切り 4 6 2 9" xfId="7393" xr:uid="{00000000-0005-0000-0000-0000270D0000}"/>
    <cellStyle name="桁区切り 4 6 3" xfId="436" xr:uid="{00000000-0005-0000-0000-0000280D0000}"/>
    <cellStyle name="桁区切り 4 6 3 2" xfId="892" xr:uid="{00000000-0005-0000-0000-0000290D0000}"/>
    <cellStyle name="桁区切り 4 6 3 2 2" xfId="1804" xr:uid="{00000000-0005-0000-0000-00002A0D0000}"/>
    <cellStyle name="桁区切り 4 6 3 2 2 2" xfId="7163" xr:uid="{00000000-0005-0000-0000-00002B0D0000}"/>
    <cellStyle name="桁区切り 4 6 3 2 2 2 2" xfId="12523" xr:uid="{00000000-0005-0000-0000-00002C0D0000}"/>
    <cellStyle name="桁区切り 4 6 3 2 2 3" xfId="4427" xr:uid="{00000000-0005-0000-0000-00002D0D0000}"/>
    <cellStyle name="桁区切り 4 6 3 2 2 4" xfId="9787" xr:uid="{00000000-0005-0000-0000-00002E0D0000}"/>
    <cellStyle name="桁区切り 4 6 3 2 3" xfId="5339" xr:uid="{00000000-0005-0000-0000-00002F0D0000}"/>
    <cellStyle name="桁区切り 4 6 3 2 3 2" xfId="10699" xr:uid="{00000000-0005-0000-0000-0000300D0000}"/>
    <cellStyle name="桁区切り 4 6 3 2 4" xfId="6251" xr:uid="{00000000-0005-0000-0000-0000310D0000}"/>
    <cellStyle name="桁区切り 4 6 3 2 4 2" xfId="11611" xr:uid="{00000000-0005-0000-0000-0000320D0000}"/>
    <cellStyle name="桁区切り 4 6 3 2 5" xfId="2602" xr:uid="{00000000-0005-0000-0000-0000330D0000}"/>
    <cellStyle name="桁区切り 4 6 3 2 6" xfId="7963" xr:uid="{00000000-0005-0000-0000-0000340D0000}"/>
    <cellStyle name="桁区切り 4 6 3 3" xfId="1348" xr:uid="{00000000-0005-0000-0000-0000350D0000}"/>
    <cellStyle name="桁区切り 4 6 3 3 2" xfId="6707" xr:uid="{00000000-0005-0000-0000-0000360D0000}"/>
    <cellStyle name="桁区切り 4 6 3 3 2 2" xfId="12067" xr:uid="{00000000-0005-0000-0000-0000370D0000}"/>
    <cellStyle name="桁区切り 4 6 3 3 3" xfId="3058" xr:uid="{00000000-0005-0000-0000-0000380D0000}"/>
    <cellStyle name="桁区切り 4 6 3 3 4" xfId="8419" xr:uid="{00000000-0005-0000-0000-0000390D0000}"/>
    <cellStyle name="桁区切り 4 6 3 4" xfId="3514" xr:uid="{00000000-0005-0000-0000-00003A0D0000}"/>
    <cellStyle name="桁区切り 4 6 3 4 2" xfId="8875" xr:uid="{00000000-0005-0000-0000-00003B0D0000}"/>
    <cellStyle name="桁区切り 4 6 3 5" xfId="3971" xr:uid="{00000000-0005-0000-0000-00003C0D0000}"/>
    <cellStyle name="桁区切り 4 6 3 5 2" xfId="9331" xr:uid="{00000000-0005-0000-0000-00003D0D0000}"/>
    <cellStyle name="桁区切り 4 6 3 6" xfId="4883" xr:uid="{00000000-0005-0000-0000-00003E0D0000}"/>
    <cellStyle name="桁区切り 4 6 3 6 2" xfId="10243" xr:uid="{00000000-0005-0000-0000-00003F0D0000}"/>
    <cellStyle name="桁区切り 4 6 3 7" xfId="5795" xr:uid="{00000000-0005-0000-0000-0000400D0000}"/>
    <cellStyle name="桁区切り 4 6 3 7 2" xfId="11155" xr:uid="{00000000-0005-0000-0000-0000410D0000}"/>
    <cellStyle name="桁区切り 4 6 3 8" xfId="2146" xr:uid="{00000000-0005-0000-0000-0000420D0000}"/>
    <cellStyle name="桁区切り 4 6 3 9" xfId="7507" xr:uid="{00000000-0005-0000-0000-0000430D0000}"/>
    <cellStyle name="桁区切り 4 6 4" xfId="207" xr:uid="{00000000-0005-0000-0000-0000440D0000}"/>
    <cellStyle name="桁区切り 4 6 4 2" xfId="664" xr:uid="{00000000-0005-0000-0000-0000450D0000}"/>
    <cellStyle name="桁区切り 4 6 4 2 2" xfId="1576" xr:uid="{00000000-0005-0000-0000-0000460D0000}"/>
    <cellStyle name="桁区切り 4 6 4 2 2 2" xfId="6935" xr:uid="{00000000-0005-0000-0000-0000470D0000}"/>
    <cellStyle name="桁区切り 4 6 4 2 2 2 2" xfId="12295" xr:uid="{00000000-0005-0000-0000-0000480D0000}"/>
    <cellStyle name="桁区切り 4 6 4 2 2 3" xfId="4199" xr:uid="{00000000-0005-0000-0000-0000490D0000}"/>
    <cellStyle name="桁区切り 4 6 4 2 2 4" xfId="9559" xr:uid="{00000000-0005-0000-0000-00004A0D0000}"/>
    <cellStyle name="桁区切り 4 6 4 2 3" xfId="5111" xr:uid="{00000000-0005-0000-0000-00004B0D0000}"/>
    <cellStyle name="桁区切り 4 6 4 2 3 2" xfId="10471" xr:uid="{00000000-0005-0000-0000-00004C0D0000}"/>
    <cellStyle name="桁区切り 4 6 4 2 4" xfId="6023" xr:uid="{00000000-0005-0000-0000-00004D0D0000}"/>
    <cellStyle name="桁区切り 4 6 4 2 4 2" xfId="11383" xr:uid="{00000000-0005-0000-0000-00004E0D0000}"/>
    <cellStyle name="桁区切り 4 6 4 2 5" xfId="2830" xr:uid="{00000000-0005-0000-0000-00004F0D0000}"/>
    <cellStyle name="桁区切り 4 6 4 2 6" xfId="8191" xr:uid="{00000000-0005-0000-0000-0000500D0000}"/>
    <cellStyle name="桁区切り 4 6 4 3" xfId="1120" xr:uid="{00000000-0005-0000-0000-0000510D0000}"/>
    <cellStyle name="桁区切り 4 6 4 3 2" xfId="6479" xr:uid="{00000000-0005-0000-0000-0000520D0000}"/>
    <cellStyle name="桁区切り 4 6 4 3 2 2" xfId="11839" xr:uid="{00000000-0005-0000-0000-0000530D0000}"/>
    <cellStyle name="桁区切り 4 6 4 3 3" xfId="3286" xr:uid="{00000000-0005-0000-0000-0000540D0000}"/>
    <cellStyle name="桁区切り 4 6 4 3 4" xfId="8647" xr:uid="{00000000-0005-0000-0000-0000550D0000}"/>
    <cellStyle name="桁区切り 4 6 4 4" xfId="3743" xr:uid="{00000000-0005-0000-0000-0000560D0000}"/>
    <cellStyle name="桁区切り 4 6 4 4 2" xfId="9103" xr:uid="{00000000-0005-0000-0000-0000570D0000}"/>
    <cellStyle name="桁区切り 4 6 4 5" xfId="4655" xr:uid="{00000000-0005-0000-0000-0000580D0000}"/>
    <cellStyle name="桁区切り 4 6 4 5 2" xfId="10015" xr:uid="{00000000-0005-0000-0000-0000590D0000}"/>
    <cellStyle name="桁区切り 4 6 4 6" xfId="5567" xr:uid="{00000000-0005-0000-0000-00005A0D0000}"/>
    <cellStyle name="桁区切り 4 6 4 6 2" xfId="10927" xr:uid="{00000000-0005-0000-0000-00005B0D0000}"/>
    <cellStyle name="桁区切り 4 6 4 7" xfId="2374" xr:uid="{00000000-0005-0000-0000-00005C0D0000}"/>
    <cellStyle name="桁区切り 4 6 4 8" xfId="7735" xr:uid="{00000000-0005-0000-0000-00005D0D0000}"/>
    <cellStyle name="桁区切り 4 6 5" xfId="550" xr:uid="{00000000-0005-0000-0000-00005E0D0000}"/>
    <cellStyle name="桁区切り 4 6 5 2" xfId="1462" xr:uid="{00000000-0005-0000-0000-00005F0D0000}"/>
    <cellStyle name="桁区切り 4 6 5 2 2" xfId="6821" xr:uid="{00000000-0005-0000-0000-0000600D0000}"/>
    <cellStyle name="桁区切り 4 6 5 2 2 2" xfId="12181" xr:uid="{00000000-0005-0000-0000-0000610D0000}"/>
    <cellStyle name="桁区切り 4 6 5 2 3" xfId="4085" xr:uid="{00000000-0005-0000-0000-0000620D0000}"/>
    <cellStyle name="桁区切り 4 6 5 2 4" xfId="9445" xr:uid="{00000000-0005-0000-0000-0000630D0000}"/>
    <cellStyle name="桁区切り 4 6 5 3" xfId="4997" xr:uid="{00000000-0005-0000-0000-0000640D0000}"/>
    <cellStyle name="桁区切り 4 6 5 3 2" xfId="10357" xr:uid="{00000000-0005-0000-0000-0000650D0000}"/>
    <cellStyle name="桁区切り 4 6 5 4" xfId="5909" xr:uid="{00000000-0005-0000-0000-0000660D0000}"/>
    <cellStyle name="桁区切り 4 6 5 4 2" xfId="11269" xr:uid="{00000000-0005-0000-0000-0000670D0000}"/>
    <cellStyle name="桁区切り 4 6 5 5" xfId="2260" xr:uid="{00000000-0005-0000-0000-0000680D0000}"/>
    <cellStyle name="桁区切り 4 6 5 6" xfId="7621" xr:uid="{00000000-0005-0000-0000-0000690D0000}"/>
    <cellStyle name="桁区切り 4 6 6" xfId="1006" xr:uid="{00000000-0005-0000-0000-00006A0D0000}"/>
    <cellStyle name="桁区切り 4 6 6 2" xfId="6365" xr:uid="{00000000-0005-0000-0000-00006B0D0000}"/>
    <cellStyle name="桁区切り 4 6 6 2 2" xfId="11725" xr:uid="{00000000-0005-0000-0000-00006C0D0000}"/>
    <cellStyle name="桁区切り 4 6 6 3" xfId="2716" xr:uid="{00000000-0005-0000-0000-00006D0D0000}"/>
    <cellStyle name="桁区切り 4 6 6 4" xfId="8077" xr:uid="{00000000-0005-0000-0000-00006E0D0000}"/>
    <cellStyle name="桁区切り 4 6 7" xfId="3172" xr:uid="{00000000-0005-0000-0000-00006F0D0000}"/>
    <cellStyle name="桁区切り 4 6 7 2" xfId="8533" xr:uid="{00000000-0005-0000-0000-0000700D0000}"/>
    <cellStyle name="桁区切り 4 6 8" xfId="3629" xr:uid="{00000000-0005-0000-0000-0000710D0000}"/>
    <cellStyle name="桁区切り 4 6 8 2" xfId="8989" xr:uid="{00000000-0005-0000-0000-0000720D0000}"/>
    <cellStyle name="桁区切り 4 6 9" xfId="4541" xr:uid="{00000000-0005-0000-0000-0000730D0000}"/>
    <cellStyle name="桁区切り 4 6 9 2" xfId="9901" xr:uid="{00000000-0005-0000-0000-0000740D0000}"/>
    <cellStyle name="桁区切り 4 7" xfId="265" xr:uid="{00000000-0005-0000-0000-0000750D0000}"/>
    <cellStyle name="桁区切り 4 7 2" xfId="721" xr:uid="{00000000-0005-0000-0000-0000760D0000}"/>
    <cellStyle name="桁区切り 4 7 2 2" xfId="1633" xr:uid="{00000000-0005-0000-0000-0000770D0000}"/>
    <cellStyle name="桁区切り 4 7 2 2 2" xfId="6992" xr:uid="{00000000-0005-0000-0000-0000780D0000}"/>
    <cellStyle name="桁区切り 4 7 2 2 2 2" xfId="12352" xr:uid="{00000000-0005-0000-0000-0000790D0000}"/>
    <cellStyle name="桁区切り 4 7 2 2 3" xfId="4256" xr:uid="{00000000-0005-0000-0000-00007A0D0000}"/>
    <cellStyle name="桁区切り 4 7 2 2 4" xfId="9616" xr:uid="{00000000-0005-0000-0000-00007B0D0000}"/>
    <cellStyle name="桁区切り 4 7 2 3" xfId="5168" xr:uid="{00000000-0005-0000-0000-00007C0D0000}"/>
    <cellStyle name="桁区切り 4 7 2 3 2" xfId="10528" xr:uid="{00000000-0005-0000-0000-00007D0D0000}"/>
    <cellStyle name="桁区切り 4 7 2 4" xfId="6080" xr:uid="{00000000-0005-0000-0000-00007E0D0000}"/>
    <cellStyle name="桁区切り 4 7 2 4 2" xfId="11440" xr:uid="{00000000-0005-0000-0000-00007F0D0000}"/>
    <cellStyle name="桁区切り 4 7 2 5" xfId="2431" xr:uid="{00000000-0005-0000-0000-0000800D0000}"/>
    <cellStyle name="桁区切り 4 7 2 6" xfId="7792" xr:uid="{00000000-0005-0000-0000-0000810D0000}"/>
    <cellStyle name="桁区切り 4 7 3" xfId="1177" xr:uid="{00000000-0005-0000-0000-0000820D0000}"/>
    <cellStyle name="桁区切り 4 7 3 2" xfId="6536" xr:uid="{00000000-0005-0000-0000-0000830D0000}"/>
    <cellStyle name="桁区切り 4 7 3 2 2" xfId="11896" xr:uid="{00000000-0005-0000-0000-0000840D0000}"/>
    <cellStyle name="桁区切り 4 7 3 3" xfId="2887" xr:uid="{00000000-0005-0000-0000-0000850D0000}"/>
    <cellStyle name="桁区切り 4 7 3 4" xfId="8248" xr:uid="{00000000-0005-0000-0000-0000860D0000}"/>
    <cellStyle name="桁区切り 4 7 4" xfId="3343" xr:uid="{00000000-0005-0000-0000-0000870D0000}"/>
    <cellStyle name="桁区切り 4 7 4 2" xfId="8704" xr:uid="{00000000-0005-0000-0000-0000880D0000}"/>
    <cellStyle name="桁区切り 4 7 5" xfId="3800" xr:uid="{00000000-0005-0000-0000-0000890D0000}"/>
    <cellStyle name="桁区切り 4 7 5 2" xfId="9160" xr:uid="{00000000-0005-0000-0000-00008A0D0000}"/>
    <cellStyle name="桁区切り 4 7 6" xfId="4712" xr:uid="{00000000-0005-0000-0000-00008B0D0000}"/>
    <cellStyle name="桁区切り 4 7 6 2" xfId="10072" xr:uid="{00000000-0005-0000-0000-00008C0D0000}"/>
    <cellStyle name="桁区切り 4 7 7" xfId="5624" xr:uid="{00000000-0005-0000-0000-00008D0D0000}"/>
    <cellStyle name="桁区切り 4 7 7 2" xfId="10984" xr:uid="{00000000-0005-0000-0000-00008E0D0000}"/>
    <cellStyle name="桁区切り 4 7 8" xfId="1975" xr:uid="{00000000-0005-0000-0000-00008F0D0000}"/>
    <cellStyle name="桁区切り 4 7 9" xfId="7336" xr:uid="{00000000-0005-0000-0000-0000900D0000}"/>
    <cellStyle name="桁区切り 4 8" xfId="379" xr:uid="{00000000-0005-0000-0000-0000910D0000}"/>
    <cellStyle name="桁区切り 4 8 2" xfId="835" xr:uid="{00000000-0005-0000-0000-0000920D0000}"/>
    <cellStyle name="桁区切り 4 8 2 2" xfId="1747" xr:uid="{00000000-0005-0000-0000-0000930D0000}"/>
    <cellStyle name="桁区切り 4 8 2 2 2" xfId="7106" xr:uid="{00000000-0005-0000-0000-0000940D0000}"/>
    <cellStyle name="桁区切り 4 8 2 2 2 2" xfId="12466" xr:uid="{00000000-0005-0000-0000-0000950D0000}"/>
    <cellStyle name="桁区切り 4 8 2 2 3" xfId="4370" xr:uid="{00000000-0005-0000-0000-0000960D0000}"/>
    <cellStyle name="桁区切り 4 8 2 2 4" xfId="9730" xr:uid="{00000000-0005-0000-0000-0000970D0000}"/>
    <cellStyle name="桁区切り 4 8 2 3" xfId="5282" xr:uid="{00000000-0005-0000-0000-0000980D0000}"/>
    <cellStyle name="桁区切り 4 8 2 3 2" xfId="10642" xr:uid="{00000000-0005-0000-0000-0000990D0000}"/>
    <cellStyle name="桁区切り 4 8 2 4" xfId="6194" xr:uid="{00000000-0005-0000-0000-00009A0D0000}"/>
    <cellStyle name="桁区切り 4 8 2 4 2" xfId="11554" xr:uid="{00000000-0005-0000-0000-00009B0D0000}"/>
    <cellStyle name="桁区切り 4 8 2 5" xfId="2545" xr:uid="{00000000-0005-0000-0000-00009C0D0000}"/>
    <cellStyle name="桁区切り 4 8 2 6" xfId="7906" xr:uid="{00000000-0005-0000-0000-00009D0D0000}"/>
    <cellStyle name="桁区切り 4 8 3" xfId="1291" xr:uid="{00000000-0005-0000-0000-00009E0D0000}"/>
    <cellStyle name="桁区切り 4 8 3 2" xfId="6650" xr:uid="{00000000-0005-0000-0000-00009F0D0000}"/>
    <cellStyle name="桁区切り 4 8 3 2 2" xfId="12010" xr:uid="{00000000-0005-0000-0000-0000A00D0000}"/>
    <cellStyle name="桁区切り 4 8 3 3" xfId="3001" xr:uid="{00000000-0005-0000-0000-0000A10D0000}"/>
    <cellStyle name="桁区切り 4 8 3 4" xfId="8362" xr:uid="{00000000-0005-0000-0000-0000A20D0000}"/>
    <cellStyle name="桁区切り 4 8 4" xfId="3457" xr:uid="{00000000-0005-0000-0000-0000A30D0000}"/>
    <cellStyle name="桁区切り 4 8 4 2" xfId="8818" xr:uid="{00000000-0005-0000-0000-0000A40D0000}"/>
    <cellStyle name="桁区切り 4 8 5" xfId="3914" xr:uid="{00000000-0005-0000-0000-0000A50D0000}"/>
    <cellStyle name="桁区切り 4 8 5 2" xfId="9274" xr:uid="{00000000-0005-0000-0000-0000A60D0000}"/>
    <cellStyle name="桁区切り 4 8 6" xfId="4826" xr:uid="{00000000-0005-0000-0000-0000A70D0000}"/>
    <cellStyle name="桁区切り 4 8 6 2" xfId="10186" xr:uid="{00000000-0005-0000-0000-0000A80D0000}"/>
    <cellStyle name="桁区切り 4 8 7" xfId="5738" xr:uid="{00000000-0005-0000-0000-0000A90D0000}"/>
    <cellStyle name="桁区切り 4 8 7 2" xfId="11098" xr:uid="{00000000-0005-0000-0000-0000AA0D0000}"/>
    <cellStyle name="桁区切り 4 8 8" xfId="2089" xr:uid="{00000000-0005-0000-0000-0000AB0D0000}"/>
    <cellStyle name="桁区切り 4 8 9" xfId="7450" xr:uid="{00000000-0005-0000-0000-0000AC0D0000}"/>
    <cellStyle name="桁区切り 4 9" xfId="150" xr:uid="{00000000-0005-0000-0000-0000AD0D0000}"/>
    <cellStyle name="桁区切り 4 9 2" xfId="607" xr:uid="{00000000-0005-0000-0000-0000AE0D0000}"/>
    <cellStyle name="桁区切り 4 9 2 2" xfId="1519" xr:uid="{00000000-0005-0000-0000-0000AF0D0000}"/>
    <cellStyle name="桁区切り 4 9 2 2 2" xfId="6878" xr:uid="{00000000-0005-0000-0000-0000B00D0000}"/>
    <cellStyle name="桁区切り 4 9 2 2 2 2" xfId="12238" xr:uid="{00000000-0005-0000-0000-0000B10D0000}"/>
    <cellStyle name="桁区切り 4 9 2 2 3" xfId="4142" xr:uid="{00000000-0005-0000-0000-0000B20D0000}"/>
    <cellStyle name="桁区切り 4 9 2 2 4" xfId="9502" xr:uid="{00000000-0005-0000-0000-0000B30D0000}"/>
    <cellStyle name="桁区切り 4 9 2 3" xfId="5054" xr:uid="{00000000-0005-0000-0000-0000B40D0000}"/>
    <cellStyle name="桁区切り 4 9 2 3 2" xfId="10414" xr:uid="{00000000-0005-0000-0000-0000B50D0000}"/>
    <cellStyle name="桁区切り 4 9 2 4" xfId="5966" xr:uid="{00000000-0005-0000-0000-0000B60D0000}"/>
    <cellStyle name="桁区切り 4 9 2 4 2" xfId="11326" xr:uid="{00000000-0005-0000-0000-0000B70D0000}"/>
    <cellStyle name="桁区切り 4 9 2 5" xfId="2773" xr:uid="{00000000-0005-0000-0000-0000B80D0000}"/>
    <cellStyle name="桁区切り 4 9 2 6" xfId="8134" xr:uid="{00000000-0005-0000-0000-0000B90D0000}"/>
    <cellStyle name="桁区切り 4 9 3" xfId="1063" xr:uid="{00000000-0005-0000-0000-0000BA0D0000}"/>
    <cellStyle name="桁区切り 4 9 3 2" xfId="6422" xr:uid="{00000000-0005-0000-0000-0000BB0D0000}"/>
    <cellStyle name="桁区切り 4 9 3 2 2" xfId="11782" xr:uid="{00000000-0005-0000-0000-0000BC0D0000}"/>
    <cellStyle name="桁区切り 4 9 3 3" xfId="3229" xr:uid="{00000000-0005-0000-0000-0000BD0D0000}"/>
    <cellStyle name="桁区切り 4 9 3 4" xfId="8590" xr:uid="{00000000-0005-0000-0000-0000BE0D0000}"/>
    <cellStyle name="桁区切り 4 9 4" xfId="3686" xr:uid="{00000000-0005-0000-0000-0000BF0D0000}"/>
    <cellStyle name="桁区切り 4 9 4 2" xfId="9046" xr:uid="{00000000-0005-0000-0000-0000C00D0000}"/>
    <cellStyle name="桁区切り 4 9 5" xfId="4598" xr:uid="{00000000-0005-0000-0000-0000C10D0000}"/>
    <cellStyle name="桁区切り 4 9 5 2" xfId="9958" xr:uid="{00000000-0005-0000-0000-0000C20D0000}"/>
    <cellStyle name="桁区切り 4 9 6" xfId="5510" xr:uid="{00000000-0005-0000-0000-0000C30D0000}"/>
    <cellStyle name="桁区切り 4 9 6 2" xfId="10870" xr:uid="{00000000-0005-0000-0000-0000C40D0000}"/>
    <cellStyle name="桁区切り 4 9 7" xfId="2317" xr:uid="{00000000-0005-0000-0000-0000C50D0000}"/>
    <cellStyle name="桁区切り 4 9 8" xfId="7678" xr:uid="{00000000-0005-0000-0000-0000C60D0000}"/>
    <cellStyle name="桁区切り 5" xfId="7" xr:uid="{00000000-0005-0000-0000-0000C70D0000}"/>
    <cellStyle name="桁区切り 5 2" xfId="58" xr:uid="{00000000-0005-0000-0000-0000C80D0000}"/>
    <cellStyle name="桁区切り 6" xfId="54" xr:uid="{00000000-0005-0000-0000-0000C90D0000}"/>
    <cellStyle name="桁区切り 7" xfId="86" xr:uid="{00000000-0005-0000-0000-0000CA0D0000}"/>
    <cellStyle name="桁区切り 8" xfId="258" xr:uid="{00000000-0005-0000-0000-0000CB0D0000}"/>
    <cellStyle name="桁区切り 9" xfId="3565" xr:uid="{00000000-0005-0000-0000-0000CC0D0000}"/>
    <cellStyle name="説明文" xfId="1" builtinId="53"/>
    <cellStyle name="説明文 2" xfId="12574" xr:uid="{00000000-0005-0000-0000-0000CE0D0000}"/>
    <cellStyle name="通貨 2" xfId="13" xr:uid="{00000000-0005-0000-0000-0000CF0D0000}"/>
    <cellStyle name="通貨 2 2" xfId="33" xr:uid="{00000000-0005-0000-0000-0000D00D0000}"/>
    <cellStyle name="通貨 2 2 2" xfId="79" xr:uid="{00000000-0005-0000-0000-0000D10D0000}"/>
    <cellStyle name="通貨 2 3" xfId="62" xr:uid="{00000000-0005-0000-0000-0000D20D0000}"/>
    <cellStyle name="標準" xfId="0" builtinId="0"/>
    <cellStyle name="標準 10" xfId="6" xr:uid="{00000000-0005-0000-0000-0000D40D0000}"/>
    <cellStyle name="標準 10 2" xfId="57" xr:uid="{00000000-0005-0000-0000-0000D50D0000}"/>
    <cellStyle name="標準 11" xfId="55" xr:uid="{00000000-0005-0000-0000-0000D60D0000}"/>
    <cellStyle name="標準 11 10" xfId="4513" xr:uid="{00000000-0005-0000-0000-0000D70D0000}"/>
    <cellStyle name="標準 11 10 2" xfId="9873" xr:uid="{00000000-0005-0000-0000-0000D80D0000}"/>
    <cellStyle name="標準 11 11" xfId="5425" xr:uid="{00000000-0005-0000-0000-0000D90D0000}"/>
    <cellStyle name="標準 11 11 2" xfId="10785" xr:uid="{00000000-0005-0000-0000-0000DA0D0000}"/>
    <cellStyle name="標準 11 12" xfId="1890" xr:uid="{00000000-0005-0000-0000-0000DB0D0000}"/>
    <cellStyle name="標準 11 13" xfId="7251" xr:uid="{00000000-0005-0000-0000-0000DC0D0000}"/>
    <cellStyle name="標準 11 2" xfId="122" xr:uid="{00000000-0005-0000-0000-0000DD0D0000}"/>
    <cellStyle name="標準 11 2 10" xfId="5482" xr:uid="{00000000-0005-0000-0000-0000DE0D0000}"/>
    <cellStyle name="標準 11 2 10 2" xfId="10842" xr:uid="{00000000-0005-0000-0000-0000DF0D0000}"/>
    <cellStyle name="標準 11 2 11" xfId="1947" xr:uid="{00000000-0005-0000-0000-0000E00D0000}"/>
    <cellStyle name="標準 11 2 12" xfId="7308" xr:uid="{00000000-0005-0000-0000-0000E10D0000}"/>
    <cellStyle name="標準 11 2 2" xfId="351" xr:uid="{00000000-0005-0000-0000-0000E20D0000}"/>
    <cellStyle name="標準 11 2 2 2" xfId="807" xr:uid="{00000000-0005-0000-0000-0000E30D0000}"/>
    <cellStyle name="標準 11 2 2 2 2" xfId="1719" xr:uid="{00000000-0005-0000-0000-0000E40D0000}"/>
    <cellStyle name="標準 11 2 2 2 2 2" xfId="7078" xr:uid="{00000000-0005-0000-0000-0000E50D0000}"/>
    <cellStyle name="標準 11 2 2 2 2 2 2" xfId="12438" xr:uid="{00000000-0005-0000-0000-0000E60D0000}"/>
    <cellStyle name="標準 11 2 2 2 2 3" xfId="4342" xr:uid="{00000000-0005-0000-0000-0000E70D0000}"/>
    <cellStyle name="標準 11 2 2 2 2 4" xfId="9702" xr:uid="{00000000-0005-0000-0000-0000E80D0000}"/>
    <cellStyle name="標準 11 2 2 2 3" xfId="5254" xr:uid="{00000000-0005-0000-0000-0000E90D0000}"/>
    <cellStyle name="標準 11 2 2 2 3 2" xfId="10614" xr:uid="{00000000-0005-0000-0000-0000EA0D0000}"/>
    <cellStyle name="標準 11 2 2 2 4" xfId="6166" xr:uid="{00000000-0005-0000-0000-0000EB0D0000}"/>
    <cellStyle name="標準 11 2 2 2 4 2" xfId="11526" xr:uid="{00000000-0005-0000-0000-0000EC0D0000}"/>
    <cellStyle name="標準 11 2 2 2 5" xfId="2517" xr:uid="{00000000-0005-0000-0000-0000ED0D0000}"/>
    <cellStyle name="標準 11 2 2 2 6" xfId="7878" xr:uid="{00000000-0005-0000-0000-0000EE0D0000}"/>
    <cellStyle name="標準 11 2 2 3" xfId="1263" xr:uid="{00000000-0005-0000-0000-0000EF0D0000}"/>
    <cellStyle name="標準 11 2 2 3 2" xfId="6622" xr:uid="{00000000-0005-0000-0000-0000F00D0000}"/>
    <cellStyle name="標準 11 2 2 3 2 2" xfId="11982" xr:uid="{00000000-0005-0000-0000-0000F10D0000}"/>
    <cellStyle name="標準 11 2 2 3 3" xfId="2973" xr:uid="{00000000-0005-0000-0000-0000F20D0000}"/>
    <cellStyle name="標準 11 2 2 3 4" xfId="8334" xr:uid="{00000000-0005-0000-0000-0000F30D0000}"/>
    <cellStyle name="標準 11 2 2 4" xfId="3429" xr:uid="{00000000-0005-0000-0000-0000F40D0000}"/>
    <cellStyle name="標準 11 2 2 4 2" xfId="8790" xr:uid="{00000000-0005-0000-0000-0000F50D0000}"/>
    <cellStyle name="標準 11 2 2 5" xfId="3886" xr:uid="{00000000-0005-0000-0000-0000F60D0000}"/>
    <cellStyle name="標準 11 2 2 5 2" xfId="9246" xr:uid="{00000000-0005-0000-0000-0000F70D0000}"/>
    <cellStyle name="標準 11 2 2 6" xfId="4798" xr:uid="{00000000-0005-0000-0000-0000F80D0000}"/>
    <cellStyle name="標準 11 2 2 6 2" xfId="10158" xr:uid="{00000000-0005-0000-0000-0000F90D0000}"/>
    <cellStyle name="標準 11 2 2 7" xfId="5710" xr:uid="{00000000-0005-0000-0000-0000FA0D0000}"/>
    <cellStyle name="標準 11 2 2 7 2" xfId="11070" xr:uid="{00000000-0005-0000-0000-0000FB0D0000}"/>
    <cellStyle name="標準 11 2 2 8" xfId="2061" xr:uid="{00000000-0005-0000-0000-0000FC0D0000}"/>
    <cellStyle name="標準 11 2 2 9" xfId="7422" xr:uid="{00000000-0005-0000-0000-0000FD0D0000}"/>
    <cellStyle name="標準 11 2 3" xfId="465" xr:uid="{00000000-0005-0000-0000-0000FE0D0000}"/>
    <cellStyle name="標準 11 2 3 2" xfId="921" xr:uid="{00000000-0005-0000-0000-0000FF0D0000}"/>
    <cellStyle name="標準 11 2 3 2 2" xfId="1833" xr:uid="{00000000-0005-0000-0000-0000000E0000}"/>
    <cellStyle name="標準 11 2 3 2 2 2" xfId="7192" xr:uid="{00000000-0005-0000-0000-0000010E0000}"/>
    <cellStyle name="標準 11 2 3 2 2 2 2" xfId="12552" xr:uid="{00000000-0005-0000-0000-0000020E0000}"/>
    <cellStyle name="標準 11 2 3 2 2 3" xfId="4456" xr:uid="{00000000-0005-0000-0000-0000030E0000}"/>
    <cellStyle name="標準 11 2 3 2 2 4" xfId="9816" xr:uid="{00000000-0005-0000-0000-0000040E0000}"/>
    <cellStyle name="標準 11 2 3 2 3" xfId="5368" xr:uid="{00000000-0005-0000-0000-0000050E0000}"/>
    <cellStyle name="標準 11 2 3 2 3 2" xfId="10728" xr:uid="{00000000-0005-0000-0000-0000060E0000}"/>
    <cellStyle name="標準 11 2 3 2 4" xfId="6280" xr:uid="{00000000-0005-0000-0000-0000070E0000}"/>
    <cellStyle name="標準 11 2 3 2 4 2" xfId="11640" xr:uid="{00000000-0005-0000-0000-0000080E0000}"/>
    <cellStyle name="標準 11 2 3 2 5" xfId="2631" xr:uid="{00000000-0005-0000-0000-0000090E0000}"/>
    <cellStyle name="標準 11 2 3 2 6" xfId="7992" xr:uid="{00000000-0005-0000-0000-00000A0E0000}"/>
    <cellStyle name="標準 11 2 3 3" xfId="1377" xr:uid="{00000000-0005-0000-0000-00000B0E0000}"/>
    <cellStyle name="標準 11 2 3 3 2" xfId="6736" xr:uid="{00000000-0005-0000-0000-00000C0E0000}"/>
    <cellStyle name="標準 11 2 3 3 2 2" xfId="12096" xr:uid="{00000000-0005-0000-0000-00000D0E0000}"/>
    <cellStyle name="標準 11 2 3 3 3" xfId="3087" xr:uid="{00000000-0005-0000-0000-00000E0E0000}"/>
    <cellStyle name="標準 11 2 3 3 4" xfId="8448" xr:uid="{00000000-0005-0000-0000-00000F0E0000}"/>
    <cellStyle name="標準 11 2 3 4" xfId="3543" xr:uid="{00000000-0005-0000-0000-0000100E0000}"/>
    <cellStyle name="標準 11 2 3 4 2" xfId="8904" xr:uid="{00000000-0005-0000-0000-0000110E0000}"/>
    <cellStyle name="標準 11 2 3 5" xfId="4000" xr:uid="{00000000-0005-0000-0000-0000120E0000}"/>
    <cellStyle name="標準 11 2 3 5 2" xfId="9360" xr:uid="{00000000-0005-0000-0000-0000130E0000}"/>
    <cellStyle name="標準 11 2 3 6" xfId="4912" xr:uid="{00000000-0005-0000-0000-0000140E0000}"/>
    <cellStyle name="標準 11 2 3 6 2" xfId="10272" xr:uid="{00000000-0005-0000-0000-0000150E0000}"/>
    <cellStyle name="標準 11 2 3 7" xfId="5824" xr:uid="{00000000-0005-0000-0000-0000160E0000}"/>
    <cellStyle name="標準 11 2 3 7 2" xfId="11184" xr:uid="{00000000-0005-0000-0000-0000170E0000}"/>
    <cellStyle name="標準 11 2 3 8" xfId="2175" xr:uid="{00000000-0005-0000-0000-0000180E0000}"/>
    <cellStyle name="標準 11 2 3 9" xfId="7536" xr:uid="{00000000-0005-0000-0000-0000190E0000}"/>
    <cellStyle name="標準 11 2 4" xfId="236" xr:uid="{00000000-0005-0000-0000-00001A0E0000}"/>
    <cellStyle name="標準 11 2 4 2" xfId="693" xr:uid="{00000000-0005-0000-0000-00001B0E0000}"/>
    <cellStyle name="標準 11 2 4 2 2" xfId="1605" xr:uid="{00000000-0005-0000-0000-00001C0E0000}"/>
    <cellStyle name="標準 11 2 4 2 2 2" xfId="6964" xr:uid="{00000000-0005-0000-0000-00001D0E0000}"/>
    <cellStyle name="標準 11 2 4 2 2 2 2" xfId="12324" xr:uid="{00000000-0005-0000-0000-00001E0E0000}"/>
    <cellStyle name="標準 11 2 4 2 2 3" xfId="4228" xr:uid="{00000000-0005-0000-0000-00001F0E0000}"/>
    <cellStyle name="標準 11 2 4 2 2 4" xfId="9588" xr:uid="{00000000-0005-0000-0000-0000200E0000}"/>
    <cellStyle name="標準 11 2 4 2 3" xfId="5140" xr:uid="{00000000-0005-0000-0000-0000210E0000}"/>
    <cellStyle name="標準 11 2 4 2 3 2" xfId="10500" xr:uid="{00000000-0005-0000-0000-0000220E0000}"/>
    <cellStyle name="標準 11 2 4 2 4" xfId="6052" xr:uid="{00000000-0005-0000-0000-0000230E0000}"/>
    <cellStyle name="標準 11 2 4 2 4 2" xfId="11412" xr:uid="{00000000-0005-0000-0000-0000240E0000}"/>
    <cellStyle name="標準 11 2 4 2 5" xfId="2859" xr:uid="{00000000-0005-0000-0000-0000250E0000}"/>
    <cellStyle name="標準 11 2 4 2 6" xfId="8220" xr:uid="{00000000-0005-0000-0000-0000260E0000}"/>
    <cellStyle name="標準 11 2 4 3" xfId="1149" xr:uid="{00000000-0005-0000-0000-0000270E0000}"/>
    <cellStyle name="標準 11 2 4 3 2" xfId="6508" xr:uid="{00000000-0005-0000-0000-0000280E0000}"/>
    <cellStyle name="標準 11 2 4 3 2 2" xfId="11868" xr:uid="{00000000-0005-0000-0000-0000290E0000}"/>
    <cellStyle name="標準 11 2 4 3 3" xfId="3315" xr:uid="{00000000-0005-0000-0000-00002A0E0000}"/>
    <cellStyle name="標準 11 2 4 3 4" xfId="8676" xr:uid="{00000000-0005-0000-0000-00002B0E0000}"/>
    <cellStyle name="標準 11 2 4 4" xfId="3772" xr:uid="{00000000-0005-0000-0000-00002C0E0000}"/>
    <cellStyle name="標準 11 2 4 4 2" xfId="9132" xr:uid="{00000000-0005-0000-0000-00002D0E0000}"/>
    <cellStyle name="標準 11 2 4 5" xfId="4684" xr:uid="{00000000-0005-0000-0000-00002E0E0000}"/>
    <cellStyle name="標準 11 2 4 5 2" xfId="10044" xr:uid="{00000000-0005-0000-0000-00002F0E0000}"/>
    <cellStyle name="標準 11 2 4 6" xfId="5596" xr:uid="{00000000-0005-0000-0000-0000300E0000}"/>
    <cellStyle name="標準 11 2 4 6 2" xfId="10956" xr:uid="{00000000-0005-0000-0000-0000310E0000}"/>
    <cellStyle name="標準 11 2 4 7" xfId="2403" xr:uid="{00000000-0005-0000-0000-0000320E0000}"/>
    <cellStyle name="標準 11 2 4 8" xfId="7764" xr:uid="{00000000-0005-0000-0000-0000330E0000}"/>
    <cellStyle name="標準 11 2 5" xfId="579" xr:uid="{00000000-0005-0000-0000-0000340E0000}"/>
    <cellStyle name="標準 11 2 5 2" xfId="1491" xr:uid="{00000000-0005-0000-0000-0000350E0000}"/>
    <cellStyle name="標準 11 2 5 2 2" xfId="6850" xr:uid="{00000000-0005-0000-0000-0000360E0000}"/>
    <cellStyle name="標準 11 2 5 2 2 2" xfId="12210" xr:uid="{00000000-0005-0000-0000-0000370E0000}"/>
    <cellStyle name="標準 11 2 5 2 3" xfId="4114" xr:uid="{00000000-0005-0000-0000-0000380E0000}"/>
    <cellStyle name="標準 11 2 5 2 4" xfId="9474" xr:uid="{00000000-0005-0000-0000-0000390E0000}"/>
    <cellStyle name="標準 11 2 5 3" xfId="5026" xr:uid="{00000000-0005-0000-0000-00003A0E0000}"/>
    <cellStyle name="標準 11 2 5 3 2" xfId="10386" xr:uid="{00000000-0005-0000-0000-00003B0E0000}"/>
    <cellStyle name="標準 11 2 5 4" xfId="5938" xr:uid="{00000000-0005-0000-0000-00003C0E0000}"/>
    <cellStyle name="標準 11 2 5 4 2" xfId="11298" xr:uid="{00000000-0005-0000-0000-00003D0E0000}"/>
    <cellStyle name="標準 11 2 5 5" xfId="2289" xr:uid="{00000000-0005-0000-0000-00003E0E0000}"/>
    <cellStyle name="標準 11 2 5 6" xfId="7650" xr:uid="{00000000-0005-0000-0000-00003F0E0000}"/>
    <cellStyle name="標準 11 2 6" xfId="1035" xr:uid="{00000000-0005-0000-0000-0000400E0000}"/>
    <cellStyle name="標準 11 2 6 2" xfId="6394" xr:uid="{00000000-0005-0000-0000-0000410E0000}"/>
    <cellStyle name="標準 11 2 6 2 2" xfId="11754" xr:uid="{00000000-0005-0000-0000-0000420E0000}"/>
    <cellStyle name="標準 11 2 6 3" xfId="2745" xr:uid="{00000000-0005-0000-0000-0000430E0000}"/>
    <cellStyle name="標準 11 2 6 4" xfId="8106" xr:uid="{00000000-0005-0000-0000-0000440E0000}"/>
    <cellStyle name="標準 11 2 7" xfId="3201" xr:uid="{00000000-0005-0000-0000-0000450E0000}"/>
    <cellStyle name="標準 11 2 7 2" xfId="8562" xr:uid="{00000000-0005-0000-0000-0000460E0000}"/>
    <cellStyle name="標準 11 2 8" xfId="3658" xr:uid="{00000000-0005-0000-0000-0000470E0000}"/>
    <cellStyle name="標準 11 2 8 2" xfId="9018" xr:uid="{00000000-0005-0000-0000-0000480E0000}"/>
    <cellStyle name="標準 11 2 9" xfId="4570" xr:uid="{00000000-0005-0000-0000-0000490E0000}"/>
    <cellStyle name="標準 11 2 9 2" xfId="9930" xr:uid="{00000000-0005-0000-0000-00004A0E0000}"/>
    <cellStyle name="標準 11 3" xfId="294" xr:uid="{00000000-0005-0000-0000-00004B0E0000}"/>
    <cellStyle name="標準 11 3 2" xfId="750" xr:uid="{00000000-0005-0000-0000-00004C0E0000}"/>
    <cellStyle name="標準 11 3 2 2" xfId="1662" xr:uid="{00000000-0005-0000-0000-00004D0E0000}"/>
    <cellStyle name="標準 11 3 2 2 2" xfId="7021" xr:uid="{00000000-0005-0000-0000-00004E0E0000}"/>
    <cellStyle name="標準 11 3 2 2 2 2" xfId="12381" xr:uid="{00000000-0005-0000-0000-00004F0E0000}"/>
    <cellStyle name="標準 11 3 2 2 3" xfId="4285" xr:uid="{00000000-0005-0000-0000-0000500E0000}"/>
    <cellStyle name="標準 11 3 2 2 4" xfId="9645" xr:uid="{00000000-0005-0000-0000-0000510E0000}"/>
    <cellStyle name="標準 11 3 2 3" xfId="5197" xr:uid="{00000000-0005-0000-0000-0000520E0000}"/>
    <cellStyle name="標準 11 3 2 3 2" xfId="10557" xr:uid="{00000000-0005-0000-0000-0000530E0000}"/>
    <cellStyle name="標準 11 3 2 4" xfId="6109" xr:uid="{00000000-0005-0000-0000-0000540E0000}"/>
    <cellStyle name="標準 11 3 2 4 2" xfId="11469" xr:uid="{00000000-0005-0000-0000-0000550E0000}"/>
    <cellStyle name="標準 11 3 2 5" xfId="2460" xr:uid="{00000000-0005-0000-0000-0000560E0000}"/>
    <cellStyle name="標準 11 3 2 6" xfId="7821" xr:uid="{00000000-0005-0000-0000-0000570E0000}"/>
    <cellStyle name="標準 11 3 3" xfId="1206" xr:uid="{00000000-0005-0000-0000-0000580E0000}"/>
    <cellStyle name="標準 11 3 3 2" xfId="6565" xr:uid="{00000000-0005-0000-0000-0000590E0000}"/>
    <cellStyle name="標準 11 3 3 2 2" xfId="11925" xr:uid="{00000000-0005-0000-0000-00005A0E0000}"/>
    <cellStyle name="標準 11 3 3 3" xfId="2916" xr:uid="{00000000-0005-0000-0000-00005B0E0000}"/>
    <cellStyle name="標準 11 3 3 4" xfId="8277" xr:uid="{00000000-0005-0000-0000-00005C0E0000}"/>
    <cellStyle name="標準 11 3 4" xfId="3372" xr:uid="{00000000-0005-0000-0000-00005D0E0000}"/>
    <cellStyle name="標準 11 3 4 2" xfId="8733" xr:uid="{00000000-0005-0000-0000-00005E0E0000}"/>
    <cellStyle name="標準 11 3 5" xfId="3829" xr:uid="{00000000-0005-0000-0000-00005F0E0000}"/>
    <cellStyle name="標準 11 3 5 2" xfId="9189" xr:uid="{00000000-0005-0000-0000-0000600E0000}"/>
    <cellStyle name="標準 11 3 6" xfId="4741" xr:uid="{00000000-0005-0000-0000-0000610E0000}"/>
    <cellStyle name="標準 11 3 6 2" xfId="10101" xr:uid="{00000000-0005-0000-0000-0000620E0000}"/>
    <cellStyle name="標準 11 3 7" xfId="5653" xr:uid="{00000000-0005-0000-0000-0000630E0000}"/>
    <cellStyle name="標準 11 3 7 2" xfId="11013" xr:uid="{00000000-0005-0000-0000-0000640E0000}"/>
    <cellStyle name="標準 11 3 8" xfId="2004" xr:uid="{00000000-0005-0000-0000-0000650E0000}"/>
    <cellStyle name="標準 11 3 9" xfId="7365" xr:uid="{00000000-0005-0000-0000-0000660E0000}"/>
    <cellStyle name="標準 11 4" xfId="408" xr:uid="{00000000-0005-0000-0000-0000670E0000}"/>
    <cellStyle name="標準 11 4 2" xfId="864" xr:uid="{00000000-0005-0000-0000-0000680E0000}"/>
    <cellStyle name="標準 11 4 2 2" xfId="1776" xr:uid="{00000000-0005-0000-0000-0000690E0000}"/>
    <cellStyle name="標準 11 4 2 2 2" xfId="7135" xr:uid="{00000000-0005-0000-0000-00006A0E0000}"/>
    <cellStyle name="標準 11 4 2 2 2 2" xfId="12495" xr:uid="{00000000-0005-0000-0000-00006B0E0000}"/>
    <cellStyle name="標準 11 4 2 2 3" xfId="4399" xr:uid="{00000000-0005-0000-0000-00006C0E0000}"/>
    <cellStyle name="標準 11 4 2 2 4" xfId="9759" xr:uid="{00000000-0005-0000-0000-00006D0E0000}"/>
    <cellStyle name="標準 11 4 2 3" xfId="5311" xr:uid="{00000000-0005-0000-0000-00006E0E0000}"/>
    <cellStyle name="標準 11 4 2 3 2" xfId="10671" xr:uid="{00000000-0005-0000-0000-00006F0E0000}"/>
    <cellStyle name="標準 11 4 2 4" xfId="6223" xr:uid="{00000000-0005-0000-0000-0000700E0000}"/>
    <cellStyle name="標準 11 4 2 4 2" xfId="11583" xr:uid="{00000000-0005-0000-0000-0000710E0000}"/>
    <cellStyle name="標準 11 4 2 5" xfId="2574" xr:uid="{00000000-0005-0000-0000-0000720E0000}"/>
    <cellStyle name="標準 11 4 2 6" xfId="7935" xr:uid="{00000000-0005-0000-0000-0000730E0000}"/>
    <cellStyle name="標準 11 4 3" xfId="1320" xr:uid="{00000000-0005-0000-0000-0000740E0000}"/>
    <cellStyle name="標準 11 4 3 2" xfId="6679" xr:uid="{00000000-0005-0000-0000-0000750E0000}"/>
    <cellStyle name="標準 11 4 3 2 2" xfId="12039" xr:uid="{00000000-0005-0000-0000-0000760E0000}"/>
    <cellStyle name="標準 11 4 3 3" xfId="3030" xr:uid="{00000000-0005-0000-0000-0000770E0000}"/>
    <cellStyle name="標準 11 4 3 4" xfId="8391" xr:uid="{00000000-0005-0000-0000-0000780E0000}"/>
    <cellStyle name="標準 11 4 4" xfId="3486" xr:uid="{00000000-0005-0000-0000-0000790E0000}"/>
    <cellStyle name="標準 11 4 4 2" xfId="8847" xr:uid="{00000000-0005-0000-0000-00007A0E0000}"/>
    <cellStyle name="標準 11 4 5" xfId="3943" xr:uid="{00000000-0005-0000-0000-00007B0E0000}"/>
    <cellStyle name="標準 11 4 5 2" xfId="9303" xr:uid="{00000000-0005-0000-0000-00007C0E0000}"/>
    <cellStyle name="標準 11 4 6" xfId="4855" xr:uid="{00000000-0005-0000-0000-00007D0E0000}"/>
    <cellStyle name="標準 11 4 6 2" xfId="10215" xr:uid="{00000000-0005-0000-0000-00007E0E0000}"/>
    <cellStyle name="標準 11 4 7" xfId="5767" xr:uid="{00000000-0005-0000-0000-00007F0E0000}"/>
    <cellStyle name="標準 11 4 7 2" xfId="11127" xr:uid="{00000000-0005-0000-0000-0000800E0000}"/>
    <cellStyle name="標準 11 4 8" xfId="2118" xr:uid="{00000000-0005-0000-0000-0000810E0000}"/>
    <cellStyle name="標準 11 4 9" xfId="7479" xr:uid="{00000000-0005-0000-0000-0000820E0000}"/>
    <cellStyle name="標準 11 5" xfId="179" xr:uid="{00000000-0005-0000-0000-0000830E0000}"/>
    <cellStyle name="標準 11 5 2" xfId="636" xr:uid="{00000000-0005-0000-0000-0000840E0000}"/>
    <cellStyle name="標準 11 5 2 2" xfId="1548" xr:uid="{00000000-0005-0000-0000-0000850E0000}"/>
    <cellStyle name="標準 11 5 2 2 2" xfId="6907" xr:uid="{00000000-0005-0000-0000-0000860E0000}"/>
    <cellStyle name="標準 11 5 2 2 2 2" xfId="12267" xr:uid="{00000000-0005-0000-0000-0000870E0000}"/>
    <cellStyle name="標準 11 5 2 2 3" xfId="4171" xr:uid="{00000000-0005-0000-0000-0000880E0000}"/>
    <cellStyle name="標準 11 5 2 2 4" xfId="9531" xr:uid="{00000000-0005-0000-0000-0000890E0000}"/>
    <cellStyle name="標準 11 5 2 3" xfId="5083" xr:uid="{00000000-0005-0000-0000-00008A0E0000}"/>
    <cellStyle name="標準 11 5 2 3 2" xfId="10443" xr:uid="{00000000-0005-0000-0000-00008B0E0000}"/>
    <cellStyle name="標準 11 5 2 4" xfId="5995" xr:uid="{00000000-0005-0000-0000-00008C0E0000}"/>
    <cellStyle name="標準 11 5 2 4 2" xfId="11355" xr:uid="{00000000-0005-0000-0000-00008D0E0000}"/>
    <cellStyle name="標準 11 5 2 5" xfId="2802" xr:uid="{00000000-0005-0000-0000-00008E0E0000}"/>
    <cellStyle name="標準 11 5 2 6" xfId="8163" xr:uid="{00000000-0005-0000-0000-00008F0E0000}"/>
    <cellStyle name="標準 11 5 3" xfId="1092" xr:uid="{00000000-0005-0000-0000-0000900E0000}"/>
    <cellStyle name="標準 11 5 3 2" xfId="6451" xr:uid="{00000000-0005-0000-0000-0000910E0000}"/>
    <cellStyle name="標準 11 5 3 2 2" xfId="11811" xr:uid="{00000000-0005-0000-0000-0000920E0000}"/>
    <cellStyle name="標準 11 5 3 3" xfId="3258" xr:uid="{00000000-0005-0000-0000-0000930E0000}"/>
    <cellStyle name="標準 11 5 3 4" xfId="8619" xr:uid="{00000000-0005-0000-0000-0000940E0000}"/>
    <cellStyle name="標準 11 5 4" xfId="3715" xr:uid="{00000000-0005-0000-0000-0000950E0000}"/>
    <cellStyle name="標準 11 5 4 2" xfId="9075" xr:uid="{00000000-0005-0000-0000-0000960E0000}"/>
    <cellStyle name="標準 11 5 5" xfId="4627" xr:uid="{00000000-0005-0000-0000-0000970E0000}"/>
    <cellStyle name="標準 11 5 5 2" xfId="9987" xr:uid="{00000000-0005-0000-0000-0000980E0000}"/>
    <cellStyle name="標準 11 5 6" xfId="5539" xr:uid="{00000000-0005-0000-0000-0000990E0000}"/>
    <cellStyle name="標準 11 5 6 2" xfId="10899" xr:uid="{00000000-0005-0000-0000-00009A0E0000}"/>
    <cellStyle name="標準 11 5 7" xfId="2346" xr:uid="{00000000-0005-0000-0000-00009B0E0000}"/>
    <cellStyle name="標準 11 5 8" xfId="7707" xr:uid="{00000000-0005-0000-0000-00009C0E0000}"/>
    <cellStyle name="標準 11 6" xfId="522" xr:uid="{00000000-0005-0000-0000-00009D0E0000}"/>
    <cellStyle name="標準 11 6 2" xfId="1434" xr:uid="{00000000-0005-0000-0000-00009E0E0000}"/>
    <cellStyle name="標準 11 6 2 2" xfId="6793" xr:uid="{00000000-0005-0000-0000-00009F0E0000}"/>
    <cellStyle name="標準 11 6 2 2 2" xfId="12153" xr:uid="{00000000-0005-0000-0000-0000A00E0000}"/>
    <cellStyle name="標準 11 6 2 3" xfId="4057" xr:uid="{00000000-0005-0000-0000-0000A10E0000}"/>
    <cellStyle name="標準 11 6 2 4" xfId="9417" xr:uid="{00000000-0005-0000-0000-0000A20E0000}"/>
    <cellStyle name="標準 11 6 3" xfId="4969" xr:uid="{00000000-0005-0000-0000-0000A30E0000}"/>
    <cellStyle name="標準 11 6 3 2" xfId="10329" xr:uid="{00000000-0005-0000-0000-0000A40E0000}"/>
    <cellStyle name="標準 11 6 4" xfId="5881" xr:uid="{00000000-0005-0000-0000-0000A50E0000}"/>
    <cellStyle name="標準 11 6 4 2" xfId="11241" xr:uid="{00000000-0005-0000-0000-0000A60E0000}"/>
    <cellStyle name="標準 11 6 5" xfId="2232" xr:uid="{00000000-0005-0000-0000-0000A70E0000}"/>
    <cellStyle name="標準 11 6 6" xfId="7593" xr:uid="{00000000-0005-0000-0000-0000A80E0000}"/>
    <cellStyle name="標準 11 7" xfId="978" xr:uid="{00000000-0005-0000-0000-0000A90E0000}"/>
    <cellStyle name="標準 11 7 2" xfId="6337" xr:uid="{00000000-0005-0000-0000-0000AA0E0000}"/>
    <cellStyle name="標準 11 7 2 2" xfId="11697" xr:uid="{00000000-0005-0000-0000-0000AB0E0000}"/>
    <cellStyle name="標準 11 7 3" xfId="2688" xr:uid="{00000000-0005-0000-0000-0000AC0E0000}"/>
    <cellStyle name="標準 11 7 4" xfId="8049" xr:uid="{00000000-0005-0000-0000-0000AD0E0000}"/>
    <cellStyle name="標準 11 8" xfId="3144" xr:uid="{00000000-0005-0000-0000-0000AE0E0000}"/>
    <cellStyle name="標準 11 8 2" xfId="8505" xr:uid="{00000000-0005-0000-0000-0000AF0E0000}"/>
    <cellStyle name="標準 11 9" xfId="3601" xr:uid="{00000000-0005-0000-0000-0000B00E0000}"/>
    <cellStyle name="標準 11 9 2" xfId="8961" xr:uid="{00000000-0005-0000-0000-0000B10E0000}"/>
    <cellStyle name="標準 12" xfId="5" xr:uid="{00000000-0005-0000-0000-0000B20E0000}"/>
    <cellStyle name="標準 13" xfId="3" xr:uid="{00000000-0005-0000-0000-0000B30E0000}"/>
    <cellStyle name="標準 14" xfId="2" xr:uid="{00000000-0005-0000-0000-0000B40E0000}"/>
    <cellStyle name="標準 2" xfId="8" xr:uid="{00000000-0005-0000-0000-0000B50E0000}"/>
    <cellStyle name="標準 2 2" xfId="4" xr:uid="{00000000-0005-0000-0000-0000B60E0000}"/>
    <cellStyle name="標準 2 3" xfId="7215" xr:uid="{00000000-0005-0000-0000-0000B70E0000}"/>
    <cellStyle name="標準 3" xfId="11" xr:uid="{00000000-0005-0000-0000-0000B80E0000}"/>
    <cellStyle name="標準 4" xfId="12" xr:uid="{00000000-0005-0000-0000-0000B90E0000}"/>
    <cellStyle name="標準 4 10" xfId="144" xr:uid="{00000000-0005-0000-0000-0000BA0E0000}"/>
    <cellStyle name="標準 4 10 2" xfId="601" xr:uid="{00000000-0005-0000-0000-0000BB0E0000}"/>
    <cellStyle name="標準 4 10 2 2" xfId="1513" xr:uid="{00000000-0005-0000-0000-0000BC0E0000}"/>
    <cellStyle name="標準 4 10 2 2 2" xfId="6872" xr:uid="{00000000-0005-0000-0000-0000BD0E0000}"/>
    <cellStyle name="標準 4 10 2 2 2 2" xfId="12232" xr:uid="{00000000-0005-0000-0000-0000BE0E0000}"/>
    <cellStyle name="標準 4 10 2 2 3" xfId="4136" xr:uid="{00000000-0005-0000-0000-0000BF0E0000}"/>
    <cellStyle name="標準 4 10 2 2 4" xfId="9496" xr:uid="{00000000-0005-0000-0000-0000C00E0000}"/>
    <cellStyle name="標準 4 10 2 3" xfId="5048" xr:uid="{00000000-0005-0000-0000-0000C10E0000}"/>
    <cellStyle name="標準 4 10 2 3 2" xfId="10408" xr:uid="{00000000-0005-0000-0000-0000C20E0000}"/>
    <cellStyle name="標準 4 10 2 4" xfId="5960" xr:uid="{00000000-0005-0000-0000-0000C30E0000}"/>
    <cellStyle name="標準 4 10 2 4 2" xfId="11320" xr:uid="{00000000-0005-0000-0000-0000C40E0000}"/>
    <cellStyle name="標準 4 10 2 5" xfId="2767" xr:uid="{00000000-0005-0000-0000-0000C50E0000}"/>
    <cellStyle name="標準 4 10 2 6" xfId="8128" xr:uid="{00000000-0005-0000-0000-0000C60E0000}"/>
    <cellStyle name="標準 4 10 3" xfId="1057" xr:uid="{00000000-0005-0000-0000-0000C70E0000}"/>
    <cellStyle name="標準 4 10 3 2" xfId="6416" xr:uid="{00000000-0005-0000-0000-0000C80E0000}"/>
    <cellStyle name="標準 4 10 3 2 2" xfId="11776" xr:uid="{00000000-0005-0000-0000-0000C90E0000}"/>
    <cellStyle name="標準 4 10 3 3" xfId="3223" xr:uid="{00000000-0005-0000-0000-0000CA0E0000}"/>
    <cellStyle name="標準 4 10 3 4" xfId="8584" xr:uid="{00000000-0005-0000-0000-0000CB0E0000}"/>
    <cellStyle name="標準 4 10 4" xfId="3680" xr:uid="{00000000-0005-0000-0000-0000CC0E0000}"/>
    <cellStyle name="標準 4 10 4 2" xfId="9040" xr:uid="{00000000-0005-0000-0000-0000CD0E0000}"/>
    <cellStyle name="標準 4 10 5" xfId="4592" xr:uid="{00000000-0005-0000-0000-0000CE0E0000}"/>
    <cellStyle name="標準 4 10 5 2" xfId="9952" xr:uid="{00000000-0005-0000-0000-0000CF0E0000}"/>
    <cellStyle name="標準 4 10 6" xfId="5504" xr:uid="{00000000-0005-0000-0000-0000D00E0000}"/>
    <cellStyle name="標準 4 10 6 2" xfId="10864" xr:uid="{00000000-0005-0000-0000-0000D10E0000}"/>
    <cellStyle name="標準 4 10 7" xfId="2311" xr:uid="{00000000-0005-0000-0000-0000D20E0000}"/>
    <cellStyle name="標準 4 10 8" xfId="7672" xr:uid="{00000000-0005-0000-0000-0000D30E0000}"/>
    <cellStyle name="標準 4 11" xfId="487" xr:uid="{00000000-0005-0000-0000-0000D40E0000}"/>
    <cellStyle name="標準 4 11 2" xfId="1399" xr:uid="{00000000-0005-0000-0000-0000D50E0000}"/>
    <cellStyle name="標準 4 11 2 2" xfId="6758" xr:uid="{00000000-0005-0000-0000-0000D60E0000}"/>
    <cellStyle name="標準 4 11 2 2 2" xfId="12118" xr:uid="{00000000-0005-0000-0000-0000D70E0000}"/>
    <cellStyle name="標準 4 11 2 3" xfId="4022" xr:uid="{00000000-0005-0000-0000-0000D80E0000}"/>
    <cellStyle name="標準 4 11 2 4" xfId="9382" xr:uid="{00000000-0005-0000-0000-0000D90E0000}"/>
    <cellStyle name="標準 4 11 3" xfId="4934" xr:uid="{00000000-0005-0000-0000-0000DA0E0000}"/>
    <cellStyle name="標準 4 11 3 2" xfId="10294" xr:uid="{00000000-0005-0000-0000-0000DB0E0000}"/>
    <cellStyle name="標準 4 11 4" xfId="5846" xr:uid="{00000000-0005-0000-0000-0000DC0E0000}"/>
    <cellStyle name="標準 4 11 4 2" xfId="11206" xr:uid="{00000000-0005-0000-0000-0000DD0E0000}"/>
    <cellStyle name="標準 4 11 5" xfId="2197" xr:uid="{00000000-0005-0000-0000-0000DE0E0000}"/>
    <cellStyle name="標準 4 11 6" xfId="7558" xr:uid="{00000000-0005-0000-0000-0000DF0E0000}"/>
    <cellStyle name="標準 4 12" xfId="943" xr:uid="{00000000-0005-0000-0000-0000E00E0000}"/>
    <cellStyle name="標準 4 12 2" xfId="6302" xr:uid="{00000000-0005-0000-0000-0000E10E0000}"/>
    <cellStyle name="標準 4 12 2 2" xfId="11662" xr:uid="{00000000-0005-0000-0000-0000E20E0000}"/>
    <cellStyle name="標準 4 12 3" xfId="2653" xr:uid="{00000000-0005-0000-0000-0000E30E0000}"/>
    <cellStyle name="標準 4 12 4" xfId="8014" xr:uid="{00000000-0005-0000-0000-0000E40E0000}"/>
    <cellStyle name="標準 4 13" xfId="3109" xr:uid="{00000000-0005-0000-0000-0000E50E0000}"/>
    <cellStyle name="標準 4 13 2" xfId="8470" xr:uid="{00000000-0005-0000-0000-0000E60E0000}"/>
    <cellStyle name="標準 4 14" xfId="3566" xr:uid="{00000000-0005-0000-0000-0000E70E0000}"/>
    <cellStyle name="標準 4 14 2" xfId="8926" xr:uid="{00000000-0005-0000-0000-0000E80E0000}"/>
    <cellStyle name="標準 4 15" xfId="4478" xr:uid="{00000000-0005-0000-0000-0000E90E0000}"/>
    <cellStyle name="標準 4 15 2" xfId="9838" xr:uid="{00000000-0005-0000-0000-0000EA0E0000}"/>
    <cellStyle name="標準 4 16" xfId="5390" xr:uid="{00000000-0005-0000-0000-0000EB0E0000}"/>
    <cellStyle name="標準 4 16 2" xfId="10750" xr:uid="{00000000-0005-0000-0000-0000EC0E0000}"/>
    <cellStyle name="標準 4 17" xfId="1855" xr:uid="{00000000-0005-0000-0000-0000ED0E0000}"/>
    <cellStyle name="標準 4 18" xfId="7216" xr:uid="{00000000-0005-0000-0000-0000EE0E0000}"/>
    <cellStyle name="標準 4 2" xfId="18" xr:uid="{00000000-0005-0000-0000-0000EF0E0000}"/>
    <cellStyle name="標準 4 2 10" xfId="489" xr:uid="{00000000-0005-0000-0000-0000F00E0000}"/>
    <cellStyle name="標準 4 2 10 2" xfId="1401" xr:uid="{00000000-0005-0000-0000-0000F10E0000}"/>
    <cellStyle name="標準 4 2 10 2 2" xfId="6760" xr:uid="{00000000-0005-0000-0000-0000F20E0000}"/>
    <cellStyle name="標準 4 2 10 2 2 2" xfId="12120" xr:uid="{00000000-0005-0000-0000-0000F30E0000}"/>
    <cellStyle name="標準 4 2 10 2 3" xfId="4024" xr:uid="{00000000-0005-0000-0000-0000F40E0000}"/>
    <cellStyle name="標準 4 2 10 2 4" xfId="9384" xr:uid="{00000000-0005-0000-0000-0000F50E0000}"/>
    <cellStyle name="標準 4 2 10 3" xfId="4936" xr:uid="{00000000-0005-0000-0000-0000F60E0000}"/>
    <cellStyle name="標準 4 2 10 3 2" xfId="10296" xr:uid="{00000000-0005-0000-0000-0000F70E0000}"/>
    <cellStyle name="標準 4 2 10 4" xfId="5848" xr:uid="{00000000-0005-0000-0000-0000F80E0000}"/>
    <cellStyle name="標準 4 2 10 4 2" xfId="11208" xr:uid="{00000000-0005-0000-0000-0000F90E0000}"/>
    <cellStyle name="標準 4 2 10 5" xfId="2199" xr:uid="{00000000-0005-0000-0000-0000FA0E0000}"/>
    <cellStyle name="標準 4 2 10 6" xfId="7560" xr:uid="{00000000-0005-0000-0000-0000FB0E0000}"/>
    <cellStyle name="標準 4 2 11" xfId="945" xr:uid="{00000000-0005-0000-0000-0000FC0E0000}"/>
    <cellStyle name="標準 4 2 11 2" xfId="6304" xr:uid="{00000000-0005-0000-0000-0000FD0E0000}"/>
    <cellStyle name="標準 4 2 11 2 2" xfId="11664" xr:uid="{00000000-0005-0000-0000-0000FE0E0000}"/>
    <cellStyle name="標準 4 2 11 3" xfId="2655" xr:uid="{00000000-0005-0000-0000-0000FF0E0000}"/>
    <cellStyle name="標準 4 2 11 4" xfId="8016" xr:uid="{00000000-0005-0000-0000-0000000F0000}"/>
    <cellStyle name="標準 4 2 12" xfId="3111" xr:uid="{00000000-0005-0000-0000-0000010F0000}"/>
    <cellStyle name="標準 4 2 12 2" xfId="8472" xr:uid="{00000000-0005-0000-0000-0000020F0000}"/>
    <cellStyle name="標準 4 2 13" xfId="3568" xr:uid="{00000000-0005-0000-0000-0000030F0000}"/>
    <cellStyle name="標準 4 2 13 2" xfId="8928" xr:uid="{00000000-0005-0000-0000-0000040F0000}"/>
    <cellStyle name="標準 4 2 14" xfId="4480" xr:uid="{00000000-0005-0000-0000-0000050F0000}"/>
    <cellStyle name="標準 4 2 14 2" xfId="9840" xr:uid="{00000000-0005-0000-0000-0000060F0000}"/>
    <cellStyle name="標準 4 2 15" xfId="5392" xr:uid="{00000000-0005-0000-0000-0000070F0000}"/>
    <cellStyle name="標準 4 2 15 2" xfId="10752" xr:uid="{00000000-0005-0000-0000-0000080F0000}"/>
    <cellStyle name="標準 4 2 16" xfId="1857" xr:uid="{00000000-0005-0000-0000-0000090F0000}"/>
    <cellStyle name="標準 4 2 17" xfId="7218" xr:uid="{00000000-0005-0000-0000-00000A0F0000}"/>
    <cellStyle name="標準 4 2 2" xfId="35" xr:uid="{00000000-0005-0000-0000-00000B0F0000}"/>
    <cellStyle name="標準 4 2 2 10" xfId="3125" xr:uid="{00000000-0005-0000-0000-00000C0F0000}"/>
    <cellStyle name="標準 4 2 2 10 2" xfId="8486" xr:uid="{00000000-0005-0000-0000-00000D0F0000}"/>
    <cellStyle name="標準 4 2 2 11" xfId="3582" xr:uid="{00000000-0005-0000-0000-00000E0F0000}"/>
    <cellStyle name="標準 4 2 2 11 2" xfId="8942" xr:uid="{00000000-0005-0000-0000-00000F0F0000}"/>
    <cellStyle name="標準 4 2 2 12" xfId="4494" xr:uid="{00000000-0005-0000-0000-0000100F0000}"/>
    <cellStyle name="標準 4 2 2 12 2" xfId="9854" xr:uid="{00000000-0005-0000-0000-0000110F0000}"/>
    <cellStyle name="標準 4 2 2 13" xfId="5406" xr:uid="{00000000-0005-0000-0000-0000120F0000}"/>
    <cellStyle name="標準 4 2 2 13 2" xfId="10766" xr:uid="{00000000-0005-0000-0000-0000130F0000}"/>
    <cellStyle name="標準 4 2 2 14" xfId="1871" xr:uid="{00000000-0005-0000-0000-0000140F0000}"/>
    <cellStyle name="標準 4 2 2 15" xfId="7232" xr:uid="{00000000-0005-0000-0000-0000150F0000}"/>
    <cellStyle name="標準 4 2 2 2" xfId="81" xr:uid="{00000000-0005-0000-0000-0000160F0000}"/>
    <cellStyle name="標準 4 2 2 2 10" xfId="4530" xr:uid="{00000000-0005-0000-0000-0000170F0000}"/>
    <cellStyle name="標準 4 2 2 2 10 2" xfId="9890" xr:uid="{00000000-0005-0000-0000-0000180F0000}"/>
    <cellStyle name="標準 4 2 2 2 11" xfId="5442" xr:uid="{00000000-0005-0000-0000-0000190F0000}"/>
    <cellStyle name="標準 4 2 2 2 11 2" xfId="10802" xr:uid="{00000000-0005-0000-0000-00001A0F0000}"/>
    <cellStyle name="標準 4 2 2 2 12" xfId="1907" xr:uid="{00000000-0005-0000-0000-00001B0F0000}"/>
    <cellStyle name="標準 4 2 2 2 13" xfId="7268" xr:uid="{00000000-0005-0000-0000-00001C0F0000}"/>
    <cellStyle name="標準 4 2 2 2 2" xfId="139" xr:uid="{00000000-0005-0000-0000-00001D0F0000}"/>
    <cellStyle name="標準 4 2 2 2 2 10" xfId="5499" xr:uid="{00000000-0005-0000-0000-00001E0F0000}"/>
    <cellStyle name="標準 4 2 2 2 2 10 2" xfId="10859" xr:uid="{00000000-0005-0000-0000-00001F0F0000}"/>
    <cellStyle name="標準 4 2 2 2 2 11" xfId="1964" xr:uid="{00000000-0005-0000-0000-0000200F0000}"/>
    <cellStyle name="標準 4 2 2 2 2 12" xfId="7325" xr:uid="{00000000-0005-0000-0000-0000210F0000}"/>
    <cellStyle name="標準 4 2 2 2 2 2" xfId="368" xr:uid="{00000000-0005-0000-0000-0000220F0000}"/>
    <cellStyle name="標準 4 2 2 2 2 2 2" xfId="824" xr:uid="{00000000-0005-0000-0000-0000230F0000}"/>
    <cellStyle name="標準 4 2 2 2 2 2 2 2" xfId="1736" xr:uid="{00000000-0005-0000-0000-0000240F0000}"/>
    <cellStyle name="標準 4 2 2 2 2 2 2 2 2" xfId="7095" xr:uid="{00000000-0005-0000-0000-0000250F0000}"/>
    <cellStyle name="標準 4 2 2 2 2 2 2 2 2 2" xfId="12455" xr:uid="{00000000-0005-0000-0000-0000260F0000}"/>
    <cellStyle name="標準 4 2 2 2 2 2 2 2 3" xfId="4359" xr:uid="{00000000-0005-0000-0000-0000270F0000}"/>
    <cellStyle name="標準 4 2 2 2 2 2 2 2 4" xfId="9719" xr:uid="{00000000-0005-0000-0000-0000280F0000}"/>
    <cellStyle name="標準 4 2 2 2 2 2 2 3" xfId="5271" xr:uid="{00000000-0005-0000-0000-0000290F0000}"/>
    <cellStyle name="標準 4 2 2 2 2 2 2 3 2" xfId="10631" xr:uid="{00000000-0005-0000-0000-00002A0F0000}"/>
    <cellStyle name="標準 4 2 2 2 2 2 2 4" xfId="6183" xr:uid="{00000000-0005-0000-0000-00002B0F0000}"/>
    <cellStyle name="標準 4 2 2 2 2 2 2 4 2" xfId="11543" xr:uid="{00000000-0005-0000-0000-00002C0F0000}"/>
    <cellStyle name="標準 4 2 2 2 2 2 2 5" xfId="2534" xr:uid="{00000000-0005-0000-0000-00002D0F0000}"/>
    <cellStyle name="標準 4 2 2 2 2 2 2 6" xfId="7895" xr:uid="{00000000-0005-0000-0000-00002E0F0000}"/>
    <cellStyle name="標準 4 2 2 2 2 2 3" xfId="1280" xr:uid="{00000000-0005-0000-0000-00002F0F0000}"/>
    <cellStyle name="標準 4 2 2 2 2 2 3 2" xfId="6639" xr:uid="{00000000-0005-0000-0000-0000300F0000}"/>
    <cellStyle name="標準 4 2 2 2 2 2 3 2 2" xfId="11999" xr:uid="{00000000-0005-0000-0000-0000310F0000}"/>
    <cellStyle name="標準 4 2 2 2 2 2 3 3" xfId="2990" xr:uid="{00000000-0005-0000-0000-0000320F0000}"/>
    <cellStyle name="標準 4 2 2 2 2 2 3 4" xfId="8351" xr:uid="{00000000-0005-0000-0000-0000330F0000}"/>
    <cellStyle name="標準 4 2 2 2 2 2 4" xfId="3446" xr:uid="{00000000-0005-0000-0000-0000340F0000}"/>
    <cellStyle name="標準 4 2 2 2 2 2 4 2" xfId="8807" xr:uid="{00000000-0005-0000-0000-0000350F0000}"/>
    <cellStyle name="標準 4 2 2 2 2 2 5" xfId="3903" xr:uid="{00000000-0005-0000-0000-0000360F0000}"/>
    <cellStyle name="標準 4 2 2 2 2 2 5 2" xfId="9263" xr:uid="{00000000-0005-0000-0000-0000370F0000}"/>
    <cellStyle name="標準 4 2 2 2 2 2 6" xfId="4815" xr:uid="{00000000-0005-0000-0000-0000380F0000}"/>
    <cellStyle name="標準 4 2 2 2 2 2 6 2" xfId="10175" xr:uid="{00000000-0005-0000-0000-0000390F0000}"/>
    <cellStyle name="標準 4 2 2 2 2 2 7" xfId="5727" xr:uid="{00000000-0005-0000-0000-00003A0F0000}"/>
    <cellStyle name="標準 4 2 2 2 2 2 7 2" xfId="11087" xr:uid="{00000000-0005-0000-0000-00003B0F0000}"/>
    <cellStyle name="標準 4 2 2 2 2 2 8" xfId="2078" xr:uid="{00000000-0005-0000-0000-00003C0F0000}"/>
    <cellStyle name="標準 4 2 2 2 2 2 9" xfId="7439" xr:uid="{00000000-0005-0000-0000-00003D0F0000}"/>
    <cellStyle name="標準 4 2 2 2 2 3" xfId="482" xr:uid="{00000000-0005-0000-0000-00003E0F0000}"/>
    <cellStyle name="標準 4 2 2 2 2 3 2" xfId="938" xr:uid="{00000000-0005-0000-0000-00003F0F0000}"/>
    <cellStyle name="標準 4 2 2 2 2 3 2 2" xfId="1850" xr:uid="{00000000-0005-0000-0000-0000400F0000}"/>
    <cellStyle name="標準 4 2 2 2 2 3 2 2 2" xfId="7209" xr:uid="{00000000-0005-0000-0000-0000410F0000}"/>
    <cellStyle name="標準 4 2 2 2 2 3 2 2 2 2" xfId="12569" xr:uid="{00000000-0005-0000-0000-0000420F0000}"/>
    <cellStyle name="標準 4 2 2 2 2 3 2 2 3" xfId="4473" xr:uid="{00000000-0005-0000-0000-0000430F0000}"/>
    <cellStyle name="標準 4 2 2 2 2 3 2 2 4" xfId="9833" xr:uid="{00000000-0005-0000-0000-0000440F0000}"/>
    <cellStyle name="標準 4 2 2 2 2 3 2 3" xfId="5385" xr:uid="{00000000-0005-0000-0000-0000450F0000}"/>
    <cellStyle name="標準 4 2 2 2 2 3 2 3 2" xfId="10745" xr:uid="{00000000-0005-0000-0000-0000460F0000}"/>
    <cellStyle name="標準 4 2 2 2 2 3 2 4" xfId="6297" xr:uid="{00000000-0005-0000-0000-0000470F0000}"/>
    <cellStyle name="標準 4 2 2 2 2 3 2 4 2" xfId="11657" xr:uid="{00000000-0005-0000-0000-0000480F0000}"/>
    <cellStyle name="標準 4 2 2 2 2 3 2 5" xfId="2648" xr:uid="{00000000-0005-0000-0000-0000490F0000}"/>
    <cellStyle name="標準 4 2 2 2 2 3 2 6" xfId="8009" xr:uid="{00000000-0005-0000-0000-00004A0F0000}"/>
    <cellStyle name="標準 4 2 2 2 2 3 3" xfId="1394" xr:uid="{00000000-0005-0000-0000-00004B0F0000}"/>
    <cellStyle name="標準 4 2 2 2 2 3 3 2" xfId="6753" xr:uid="{00000000-0005-0000-0000-00004C0F0000}"/>
    <cellStyle name="標準 4 2 2 2 2 3 3 2 2" xfId="12113" xr:uid="{00000000-0005-0000-0000-00004D0F0000}"/>
    <cellStyle name="標準 4 2 2 2 2 3 3 3" xfId="3104" xr:uid="{00000000-0005-0000-0000-00004E0F0000}"/>
    <cellStyle name="標準 4 2 2 2 2 3 3 4" xfId="8465" xr:uid="{00000000-0005-0000-0000-00004F0F0000}"/>
    <cellStyle name="標準 4 2 2 2 2 3 4" xfId="3560" xr:uid="{00000000-0005-0000-0000-0000500F0000}"/>
    <cellStyle name="標準 4 2 2 2 2 3 4 2" xfId="8921" xr:uid="{00000000-0005-0000-0000-0000510F0000}"/>
    <cellStyle name="標準 4 2 2 2 2 3 5" xfId="4017" xr:uid="{00000000-0005-0000-0000-0000520F0000}"/>
    <cellStyle name="標準 4 2 2 2 2 3 5 2" xfId="9377" xr:uid="{00000000-0005-0000-0000-0000530F0000}"/>
    <cellStyle name="標準 4 2 2 2 2 3 6" xfId="4929" xr:uid="{00000000-0005-0000-0000-0000540F0000}"/>
    <cellStyle name="標準 4 2 2 2 2 3 6 2" xfId="10289" xr:uid="{00000000-0005-0000-0000-0000550F0000}"/>
    <cellStyle name="標準 4 2 2 2 2 3 7" xfId="5841" xr:uid="{00000000-0005-0000-0000-0000560F0000}"/>
    <cellStyle name="標準 4 2 2 2 2 3 7 2" xfId="11201" xr:uid="{00000000-0005-0000-0000-0000570F0000}"/>
    <cellStyle name="標準 4 2 2 2 2 3 8" xfId="2192" xr:uid="{00000000-0005-0000-0000-0000580F0000}"/>
    <cellStyle name="標準 4 2 2 2 2 3 9" xfId="7553" xr:uid="{00000000-0005-0000-0000-0000590F0000}"/>
    <cellStyle name="標準 4 2 2 2 2 4" xfId="253" xr:uid="{00000000-0005-0000-0000-00005A0F0000}"/>
    <cellStyle name="標準 4 2 2 2 2 4 2" xfId="710" xr:uid="{00000000-0005-0000-0000-00005B0F0000}"/>
    <cellStyle name="標準 4 2 2 2 2 4 2 2" xfId="1622" xr:uid="{00000000-0005-0000-0000-00005C0F0000}"/>
    <cellStyle name="標準 4 2 2 2 2 4 2 2 2" xfId="6981" xr:uid="{00000000-0005-0000-0000-00005D0F0000}"/>
    <cellStyle name="標準 4 2 2 2 2 4 2 2 2 2" xfId="12341" xr:uid="{00000000-0005-0000-0000-00005E0F0000}"/>
    <cellStyle name="標準 4 2 2 2 2 4 2 2 3" xfId="4245" xr:uid="{00000000-0005-0000-0000-00005F0F0000}"/>
    <cellStyle name="標準 4 2 2 2 2 4 2 2 4" xfId="9605" xr:uid="{00000000-0005-0000-0000-0000600F0000}"/>
    <cellStyle name="標準 4 2 2 2 2 4 2 3" xfId="5157" xr:uid="{00000000-0005-0000-0000-0000610F0000}"/>
    <cellStyle name="標準 4 2 2 2 2 4 2 3 2" xfId="10517" xr:uid="{00000000-0005-0000-0000-0000620F0000}"/>
    <cellStyle name="標準 4 2 2 2 2 4 2 4" xfId="6069" xr:uid="{00000000-0005-0000-0000-0000630F0000}"/>
    <cellStyle name="標準 4 2 2 2 2 4 2 4 2" xfId="11429" xr:uid="{00000000-0005-0000-0000-0000640F0000}"/>
    <cellStyle name="標準 4 2 2 2 2 4 2 5" xfId="2876" xr:uid="{00000000-0005-0000-0000-0000650F0000}"/>
    <cellStyle name="標準 4 2 2 2 2 4 2 6" xfId="8237" xr:uid="{00000000-0005-0000-0000-0000660F0000}"/>
    <cellStyle name="標準 4 2 2 2 2 4 3" xfId="1166" xr:uid="{00000000-0005-0000-0000-0000670F0000}"/>
    <cellStyle name="標準 4 2 2 2 2 4 3 2" xfId="6525" xr:uid="{00000000-0005-0000-0000-0000680F0000}"/>
    <cellStyle name="標準 4 2 2 2 2 4 3 2 2" xfId="11885" xr:uid="{00000000-0005-0000-0000-0000690F0000}"/>
    <cellStyle name="標準 4 2 2 2 2 4 3 3" xfId="3332" xr:uid="{00000000-0005-0000-0000-00006A0F0000}"/>
    <cellStyle name="標準 4 2 2 2 2 4 3 4" xfId="8693" xr:uid="{00000000-0005-0000-0000-00006B0F0000}"/>
    <cellStyle name="標準 4 2 2 2 2 4 4" xfId="3789" xr:uid="{00000000-0005-0000-0000-00006C0F0000}"/>
    <cellStyle name="標準 4 2 2 2 2 4 4 2" xfId="9149" xr:uid="{00000000-0005-0000-0000-00006D0F0000}"/>
    <cellStyle name="標準 4 2 2 2 2 4 5" xfId="4701" xr:uid="{00000000-0005-0000-0000-00006E0F0000}"/>
    <cellStyle name="標準 4 2 2 2 2 4 5 2" xfId="10061" xr:uid="{00000000-0005-0000-0000-00006F0F0000}"/>
    <cellStyle name="標準 4 2 2 2 2 4 6" xfId="5613" xr:uid="{00000000-0005-0000-0000-0000700F0000}"/>
    <cellStyle name="標準 4 2 2 2 2 4 6 2" xfId="10973" xr:uid="{00000000-0005-0000-0000-0000710F0000}"/>
    <cellStyle name="標準 4 2 2 2 2 4 7" xfId="2420" xr:uid="{00000000-0005-0000-0000-0000720F0000}"/>
    <cellStyle name="標準 4 2 2 2 2 4 8" xfId="7781" xr:uid="{00000000-0005-0000-0000-0000730F0000}"/>
    <cellStyle name="標準 4 2 2 2 2 5" xfId="596" xr:uid="{00000000-0005-0000-0000-0000740F0000}"/>
    <cellStyle name="標準 4 2 2 2 2 5 2" xfId="1508" xr:uid="{00000000-0005-0000-0000-0000750F0000}"/>
    <cellStyle name="標準 4 2 2 2 2 5 2 2" xfId="6867" xr:uid="{00000000-0005-0000-0000-0000760F0000}"/>
    <cellStyle name="標準 4 2 2 2 2 5 2 2 2" xfId="12227" xr:uid="{00000000-0005-0000-0000-0000770F0000}"/>
    <cellStyle name="標準 4 2 2 2 2 5 2 3" xfId="4131" xr:uid="{00000000-0005-0000-0000-0000780F0000}"/>
    <cellStyle name="標準 4 2 2 2 2 5 2 4" xfId="9491" xr:uid="{00000000-0005-0000-0000-0000790F0000}"/>
    <cellStyle name="標準 4 2 2 2 2 5 3" xfId="5043" xr:uid="{00000000-0005-0000-0000-00007A0F0000}"/>
    <cellStyle name="標準 4 2 2 2 2 5 3 2" xfId="10403" xr:uid="{00000000-0005-0000-0000-00007B0F0000}"/>
    <cellStyle name="標準 4 2 2 2 2 5 4" xfId="5955" xr:uid="{00000000-0005-0000-0000-00007C0F0000}"/>
    <cellStyle name="標準 4 2 2 2 2 5 4 2" xfId="11315" xr:uid="{00000000-0005-0000-0000-00007D0F0000}"/>
    <cellStyle name="標準 4 2 2 2 2 5 5" xfId="2306" xr:uid="{00000000-0005-0000-0000-00007E0F0000}"/>
    <cellStyle name="標準 4 2 2 2 2 5 6" xfId="7667" xr:uid="{00000000-0005-0000-0000-00007F0F0000}"/>
    <cellStyle name="標準 4 2 2 2 2 6" xfId="1052" xr:uid="{00000000-0005-0000-0000-0000800F0000}"/>
    <cellStyle name="標準 4 2 2 2 2 6 2" xfId="6411" xr:uid="{00000000-0005-0000-0000-0000810F0000}"/>
    <cellStyle name="標準 4 2 2 2 2 6 2 2" xfId="11771" xr:uid="{00000000-0005-0000-0000-0000820F0000}"/>
    <cellStyle name="標準 4 2 2 2 2 6 3" xfId="2762" xr:uid="{00000000-0005-0000-0000-0000830F0000}"/>
    <cellStyle name="標準 4 2 2 2 2 6 4" xfId="8123" xr:uid="{00000000-0005-0000-0000-0000840F0000}"/>
    <cellStyle name="標準 4 2 2 2 2 7" xfId="3218" xr:uid="{00000000-0005-0000-0000-0000850F0000}"/>
    <cellStyle name="標準 4 2 2 2 2 7 2" xfId="8579" xr:uid="{00000000-0005-0000-0000-0000860F0000}"/>
    <cellStyle name="標準 4 2 2 2 2 8" xfId="3675" xr:uid="{00000000-0005-0000-0000-0000870F0000}"/>
    <cellStyle name="標準 4 2 2 2 2 8 2" xfId="9035" xr:uid="{00000000-0005-0000-0000-0000880F0000}"/>
    <cellStyle name="標準 4 2 2 2 2 9" xfId="4587" xr:uid="{00000000-0005-0000-0000-0000890F0000}"/>
    <cellStyle name="標準 4 2 2 2 2 9 2" xfId="9947" xr:uid="{00000000-0005-0000-0000-00008A0F0000}"/>
    <cellStyle name="標準 4 2 2 2 3" xfId="311" xr:uid="{00000000-0005-0000-0000-00008B0F0000}"/>
    <cellStyle name="標準 4 2 2 2 3 2" xfId="767" xr:uid="{00000000-0005-0000-0000-00008C0F0000}"/>
    <cellStyle name="標準 4 2 2 2 3 2 2" xfId="1679" xr:uid="{00000000-0005-0000-0000-00008D0F0000}"/>
    <cellStyle name="標準 4 2 2 2 3 2 2 2" xfId="7038" xr:uid="{00000000-0005-0000-0000-00008E0F0000}"/>
    <cellStyle name="標準 4 2 2 2 3 2 2 2 2" xfId="12398" xr:uid="{00000000-0005-0000-0000-00008F0F0000}"/>
    <cellStyle name="標準 4 2 2 2 3 2 2 3" xfId="4302" xr:uid="{00000000-0005-0000-0000-0000900F0000}"/>
    <cellStyle name="標準 4 2 2 2 3 2 2 4" xfId="9662" xr:uid="{00000000-0005-0000-0000-0000910F0000}"/>
    <cellStyle name="標準 4 2 2 2 3 2 3" xfId="5214" xr:uid="{00000000-0005-0000-0000-0000920F0000}"/>
    <cellStyle name="標準 4 2 2 2 3 2 3 2" xfId="10574" xr:uid="{00000000-0005-0000-0000-0000930F0000}"/>
    <cellStyle name="標準 4 2 2 2 3 2 4" xfId="6126" xr:uid="{00000000-0005-0000-0000-0000940F0000}"/>
    <cellStyle name="標準 4 2 2 2 3 2 4 2" xfId="11486" xr:uid="{00000000-0005-0000-0000-0000950F0000}"/>
    <cellStyle name="標準 4 2 2 2 3 2 5" xfId="2477" xr:uid="{00000000-0005-0000-0000-0000960F0000}"/>
    <cellStyle name="標準 4 2 2 2 3 2 6" xfId="7838" xr:uid="{00000000-0005-0000-0000-0000970F0000}"/>
    <cellStyle name="標準 4 2 2 2 3 3" xfId="1223" xr:uid="{00000000-0005-0000-0000-0000980F0000}"/>
    <cellStyle name="標準 4 2 2 2 3 3 2" xfId="6582" xr:uid="{00000000-0005-0000-0000-0000990F0000}"/>
    <cellStyle name="標準 4 2 2 2 3 3 2 2" xfId="11942" xr:uid="{00000000-0005-0000-0000-00009A0F0000}"/>
    <cellStyle name="標準 4 2 2 2 3 3 3" xfId="2933" xr:uid="{00000000-0005-0000-0000-00009B0F0000}"/>
    <cellStyle name="標準 4 2 2 2 3 3 4" xfId="8294" xr:uid="{00000000-0005-0000-0000-00009C0F0000}"/>
    <cellStyle name="標準 4 2 2 2 3 4" xfId="3389" xr:uid="{00000000-0005-0000-0000-00009D0F0000}"/>
    <cellStyle name="標準 4 2 2 2 3 4 2" xfId="8750" xr:uid="{00000000-0005-0000-0000-00009E0F0000}"/>
    <cellStyle name="標準 4 2 2 2 3 5" xfId="3846" xr:uid="{00000000-0005-0000-0000-00009F0F0000}"/>
    <cellStyle name="標準 4 2 2 2 3 5 2" xfId="9206" xr:uid="{00000000-0005-0000-0000-0000A00F0000}"/>
    <cellStyle name="標準 4 2 2 2 3 6" xfId="4758" xr:uid="{00000000-0005-0000-0000-0000A10F0000}"/>
    <cellStyle name="標準 4 2 2 2 3 6 2" xfId="10118" xr:uid="{00000000-0005-0000-0000-0000A20F0000}"/>
    <cellStyle name="標準 4 2 2 2 3 7" xfId="5670" xr:uid="{00000000-0005-0000-0000-0000A30F0000}"/>
    <cellStyle name="標準 4 2 2 2 3 7 2" xfId="11030" xr:uid="{00000000-0005-0000-0000-0000A40F0000}"/>
    <cellStyle name="標準 4 2 2 2 3 8" xfId="2021" xr:uid="{00000000-0005-0000-0000-0000A50F0000}"/>
    <cellStyle name="標準 4 2 2 2 3 9" xfId="7382" xr:uid="{00000000-0005-0000-0000-0000A60F0000}"/>
    <cellStyle name="標準 4 2 2 2 4" xfId="425" xr:uid="{00000000-0005-0000-0000-0000A70F0000}"/>
    <cellStyle name="標準 4 2 2 2 4 2" xfId="881" xr:uid="{00000000-0005-0000-0000-0000A80F0000}"/>
    <cellStyle name="標準 4 2 2 2 4 2 2" xfId="1793" xr:uid="{00000000-0005-0000-0000-0000A90F0000}"/>
    <cellStyle name="標準 4 2 2 2 4 2 2 2" xfId="7152" xr:uid="{00000000-0005-0000-0000-0000AA0F0000}"/>
    <cellStyle name="標準 4 2 2 2 4 2 2 2 2" xfId="12512" xr:uid="{00000000-0005-0000-0000-0000AB0F0000}"/>
    <cellStyle name="標準 4 2 2 2 4 2 2 3" xfId="4416" xr:uid="{00000000-0005-0000-0000-0000AC0F0000}"/>
    <cellStyle name="標準 4 2 2 2 4 2 2 4" xfId="9776" xr:uid="{00000000-0005-0000-0000-0000AD0F0000}"/>
    <cellStyle name="標準 4 2 2 2 4 2 3" xfId="5328" xr:uid="{00000000-0005-0000-0000-0000AE0F0000}"/>
    <cellStyle name="標準 4 2 2 2 4 2 3 2" xfId="10688" xr:uid="{00000000-0005-0000-0000-0000AF0F0000}"/>
    <cellStyle name="標準 4 2 2 2 4 2 4" xfId="6240" xr:uid="{00000000-0005-0000-0000-0000B00F0000}"/>
    <cellStyle name="標準 4 2 2 2 4 2 4 2" xfId="11600" xr:uid="{00000000-0005-0000-0000-0000B10F0000}"/>
    <cellStyle name="標準 4 2 2 2 4 2 5" xfId="2591" xr:uid="{00000000-0005-0000-0000-0000B20F0000}"/>
    <cellStyle name="標準 4 2 2 2 4 2 6" xfId="7952" xr:uid="{00000000-0005-0000-0000-0000B30F0000}"/>
    <cellStyle name="標準 4 2 2 2 4 3" xfId="1337" xr:uid="{00000000-0005-0000-0000-0000B40F0000}"/>
    <cellStyle name="標準 4 2 2 2 4 3 2" xfId="6696" xr:uid="{00000000-0005-0000-0000-0000B50F0000}"/>
    <cellStyle name="標準 4 2 2 2 4 3 2 2" xfId="12056" xr:uid="{00000000-0005-0000-0000-0000B60F0000}"/>
    <cellStyle name="標準 4 2 2 2 4 3 3" xfId="3047" xr:uid="{00000000-0005-0000-0000-0000B70F0000}"/>
    <cellStyle name="標準 4 2 2 2 4 3 4" xfId="8408" xr:uid="{00000000-0005-0000-0000-0000B80F0000}"/>
    <cellStyle name="標準 4 2 2 2 4 4" xfId="3503" xr:uid="{00000000-0005-0000-0000-0000B90F0000}"/>
    <cellStyle name="標準 4 2 2 2 4 4 2" xfId="8864" xr:uid="{00000000-0005-0000-0000-0000BA0F0000}"/>
    <cellStyle name="標準 4 2 2 2 4 5" xfId="3960" xr:uid="{00000000-0005-0000-0000-0000BB0F0000}"/>
    <cellStyle name="標準 4 2 2 2 4 5 2" xfId="9320" xr:uid="{00000000-0005-0000-0000-0000BC0F0000}"/>
    <cellStyle name="標準 4 2 2 2 4 6" xfId="4872" xr:uid="{00000000-0005-0000-0000-0000BD0F0000}"/>
    <cellStyle name="標準 4 2 2 2 4 6 2" xfId="10232" xr:uid="{00000000-0005-0000-0000-0000BE0F0000}"/>
    <cellStyle name="標準 4 2 2 2 4 7" xfId="5784" xr:uid="{00000000-0005-0000-0000-0000BF0F0000}"/>
    <cellStyle name="標準 4 2 2 2 4 7 2" xfId="11144" xr:uid="{00000000-0005-0000-0000-0000C00F0000}"/>
    <cellStyle name="標準 4 2 2 2 4 8" xfId="2135" xr:uid="{00000000-0005-0000-0000-0000C10F0000}"/>
    <cellStyle name="標準 4 2 2 2 4 9" xfId="7496" xr:uid="{00000000-0005-0000-0000-0000C20F0000}"/>
    <cellStyle name="標準 4 2 2 2 5" xfId="196" xr:uid="{00000000-0005-0000-0000-0000C30F0000}"/>
    <cellStyle name="標準 4 2 2 2 5 2" xfId="653" xr:uid="{00000000-0005-0000-0000-0000C40F0000}"/>
    <cellStyle name="標準 4 2 2 2 5 2 2" xfId="1565" xr:uid="{00000000-0005-0000-0000-0000C50F0000}"/>
    <cellStyle name="標準 4 2 2 2 5 2 2 2" xfId="6924" xr:uid="{00000000-0005-0000-0000-0000C60F0000}"/>
    <cellStyle name="標準 4 2 2 2 5 2 2 2 2" xfId="12284" xr:uid="{00000000-0005-0000-0000-0000C70F0000}"/>
    <cellStyle name="標準 4 2 2 2 5 2 2 3" xfId="4188" xr:uid="{00000000-0005-0000-0000-0000C80F0000}"/>
    <cellStyle name="標準 4 2 2 2 5 2 2 4" xfId="9548" xr:uid="{00000000-0005-0000-0000-0000C90F0000}"/>
    <cellStyle name="標準 4 2 2 2 5 2 3" xfId="5100" xr:uid="{00000000-0005-0000-0000-0000CA0F0000}"/>
    <cellStyle name="標準 4 2 2 2 5 2 3 2" xfId="10460" xr:uid="{00000000-0005-0000-0000-0000CB0F0000}"/>
    <cellStyle name="標準 4 2 2 2 5 2 4" xfId="6012" xr:uid="{00000000-0005-0000-0000-0000CC0F0000}"/>
    <cellStyle name="標準 4 2 2 2 5 2 4 2" xfId="11372" xr:uid="{00000000-0005-0000-0000-0000CD0F0000}"/>
    <cellStyle name="標準 4 2 2 2 5 2 5" xfId="2819" xr:uid="{00000000-0005-0000-0000-0000CE0F0000}"/>
    <cellStyle name="標準 4 2 2 2 5 2 6" xfId="8180" xr:uid="{00000000-0005-0000-0000-0000CF0F0000}"/>
    <cellStyle name="標準 4 2 2 2 5 3" xfId="1109" xr:uid="{00000000-0005-0000-0000-0000D00F0000}"/>
    <cellStyle name="標準 4 2 2 2 5 3 2" xfId="6468" xr:uid="{00000000-0005-0000-0000-0000D10F0000}"/>
    <cellStyle name="標準 4 2 2 2 5 3 2 2" xfId="11828" xr:uid="{00000000-0005-0000-0000-0000D20F0000}"/>
    <cellStyle name="標準 4 2 2 2 5 3 3" xfId="3275" xr:uid="{00000000-0005-0000-0000-0000D30F0000}"/>
    <cellStyle name="標準 4 2 2 2 5 3 4" xfId="8636" xr:uid="{00000000-0005-0000-0000-0000D40F0000}"/>
    <cellStyle name="標準 4 2 2 2 5 4" xfId="3732" xr:uid="{00000000-0005-0000-0000-0000D50F0000}"/>
    <cellStyle name="標準 4 2 2 2 5 4 2" xfId="9092" xr:uid="{00000000-0005-0000-0000-0000D60F0000}"/>
    <cellStyle name="標準 4 2 2 2 5 5" xfId="4644" xr:uid="{00000000-0005-0000-0000-0000D70F0000}"/>
    <cellStyle name="標準 4 2 2 2 5 5 2" xfId="10004" xr:uid="{00000000-0005-0000-0000-0000D80F0000}"/>
    <cellStyle name="標準 4 2 2 2 5 6" xfId="5556" xr:uid="{00000000-0005-0000-0000-0000D90F0000}"/>
    <cellStyle name="標準 4 2 2 2 5 6 2" xfId="10916" xr:uid="{00000000-0005-0000-0000-0000DA0F0000}"/>
    <cellStyle name="標準 4 2 2 2 5 7" xfId="2363" xr:uid="{00000000-0005-0000-0000-0000DB0F0000}"/>
    <cellStyle name="標準 4 2 2 2 5 8" xfId="7724" xr:uid="{00000000-0005-0000-0000-0000DC0F0000}"/>
    <cellStyle name="標準 4 2 2 2 6" xfId="539" xr:uid="{00000000-0005-0000-0000-0000DD0F0000}"/>
    <cellStyle name="標準 4 2 2 2 6 2" xfId="1451" xr:uid="{00000000-0005-0000-0000-0000DE0F0000}"/>
    <cellStyle name="標準 4 2 2 2 6 2 2" xfId="6810" xr:uid="{00000000-0005-0000-0000-0000DF0F0000}"/>
    <cellStyle name="標準 4 2 2 2 6 2 2 2" xfId="12170" xr:uid="{00000000-0005-0000-0000-0000E00F0000}"/>
    <cellStyle name="標準 4 2 2 2 6 2 3" xfId="4074" xr:uid="{00000000-0005-0000-0000-0000E10F0000}"/>
    <cellStyle name="標準 4 2 2 2 6 2 4" xfId="9434" xr:uid="{00000000-0005-0000-0000-0000E20F0000}"/>
    <cellStyle name="標準 4 2 2 2 6 3" xfId="4986" xr:uid="{00000000-0005-0000-0000-0000E30F0000}"/>
    <cellStyle name="標準 4 2 2 2 6 3 2" xfId="10346" xr:uid="{00000000-0005-0000-0000-0000E40F0000}"/>
    <cellStyle name="標準 4 2 2 2 6 4" xfId="5898" xr:uid="{00000000-0005-0000-0000-0000E50F0000}"/>
    <cellStyle name="標準 4 2 2 2 6 4 2" xfId="11258" xr:uid="{00000000-0005-0000-0000-0000E60F0000}"/>
    <cellStyle name="標準 4 2 2 2 6 5" xfId="2249" xr:uid="{00000000-0005-0000-0000-0000E70F0000}"/>
    <cellStyle name="標準 4 2 2 2 6 6" xfId="7610" xr:uid="{00000000-0005-0000-0000-0000E80F0000}"/>
    <cellStyle name="標準 4 2 2 2 7" xfId="995" xr:uid="{00000000-0005-0000-0000-0000E90F0000}"/>
    <cellStyle name="標準 4 2 2 2 7 2" xfId="6354" xr:uid="{00000000-0005-0000-0000-0000EA0F0000}"/>
    <cellStyle name="標準 4 2 2 2 7 2 2" xfId="11714" xr:uid="{00000000-0005-0000-0000-0000EB0F0000}"/>
    <cellStyle name="標準 4 2 2 2 7 3" xfId="2705" xr:uid="{00000000-0005-0000-0000-0000EC0F0000}"/>
    <cellStyle name="標準 4 2 2 2 7 4" xfId="8066" xr:uid="{00000000-0005-0000-0000-0000ED0F0000}"/>
    <cellStyle name="標準 4 2 2 2 8" xfId="3161" xr:uid="{00000000-0005-0000-0000-0000EE0F0000}"/>
    <cellStyle name="標準 4 2 2 2 8 2" xfId="8522" xr:uid="{00000000-0005-0000-0000-0000EF0F0000}"/>
    <cellStyle name="標準 4 2 2 2 9" xfId="3618" xr:uid="{00000000-0005-0000-0000-0000F00F0000}"/>
    <cellStyle name="標準 4 2 2 2 9 2" xfId="8978" xr:uid="{00000000-0005-0000-0000-0000F10F0000}"/>
    <cellStyle name="標準 4 2 2 3" xfId="49" xr:uid="{00000000-0005-0000-0000-0000F20F0000}"/>
    <cellStyle name="標準 4 2 2 3 10" xfId="4508" xr:uid="{00000000-0005-0000-0000-0000F30F0000}"/>
    <cellStyle name="標準 4 2 2 3 10 2" xfId="9868" xr:uid="{00000000-0005-0000-0000-0000F40F0000}"/>
    <cellStyle name="標準 4 2 2 3 11" xfId="5420" xr:uid="{00000000-0005-0000-0000-0000F50F0000}"/>
    <cellStyle name="標準 4 2 2 3 11 2" xfId="10780" xr:uid="{00000000-0005-0000-0000-0000F60F0000}"/>
    <cellStyle name="標準 4 2 2 3 12" xfId="1885" xr:uid="{00000000-0005-0000-0000-0000F70F0000}"/>
    <cellStyle name="標準 4 2 2 3 13" xfId="7246" xr:uid="{00000000-0005-0000-0000-0000F80F0000}"/>
    <cellStyle name="標準 4 2 2 3 2" xfId="117" xr:uid="{00000000-0005-0000-0000-0000F90F0000}"/>
    <cellStyle name="標準 4 2 2 3 2 10" xfId="5477" xr:uid="{00000000-0005-0000-0000-0000FA0F0000}"/>
    <cellStyle name="標準 4 2 2 3 2 10 2" xfId="10837" xr:uid="{00000000-0005-0000-0000-0000FB0F0000}"/>
    <cellStyle name="標準 4 2 2 3 2 11" xfId="1942" xr:uid="{00000000-0005-0000-0000-0000FC0F0000}"/>
    <cellStyle name="標準 4 2 2 3 2 12" xfId="7303" xr:uid="{00000000-0005-0000-0000-0000FD0F0000}"/>
    <cellStyle name="標準 4 2 2 3 2 2" xfId="346" xr:uid="{00000000-0005-0000-0000-0000FE0F0000}"/>
    <cellStyle name="標準 4 2 2 3 2 2 2" xfId="802" xr:uid="{00000000-0005-0000-0000-0000FF0F0000}"/>
    <cellStyle name="標準 4 2 2 3 2 2 2 2" xfId="1714" xr:uid="{00000000-0005-0000-0000-000000100000}"/>
    <cellStyle name="標準 4 2 2 3 2 2 2 2 2" xfId="7073" xr:uid="{00000000-0005-0000-0000-000001100000}"/>
    <cellStyle name="標準 4 2 2 3 2 2 2 2 2 2" xfId="12433" xr:uid="{00000000-0005-0000-0000-000002100000}"/>
    <cellStyle name="標準 4 2 2 3 2 2 2 2 3" xfId="4337" xr:uid="{00000000-0005-0000-0000-000003100000}"/>
    <cellStyle name="標準 4 2 2 3 2 2 2 2 4" xfId="9697" xr:uid="{00000000-0005-0000-0000-000004100000}"/>
    <cellStyle name="標準 4 2 2 3 2 2 2 3" xfId="5249" xr:uid="{00000000-0005-0000-0000-000005100000}"/>
    <cellStyle name="標準 4 2 2 3 2 2 2 3 2" xfId="10609" xr:uid="{00000000-0005-0000-0000-000006100000}"/>
    <cellStyle name="標準 4 2 2 3 2 2 2 4" xfId="6161" xr:uid="{00000000-0005-0000-0000-000007100000}"/>
    <cellStyle name="標準 4 2 2 3 2 2 2 4 2" xfId="11521" xr:uid="{00000000-0005-0000-0000-000008100000}"/>
    <cellStyle name="標準 4 2 2 3 2 2 2 5" xfId="2512" xr:uid="{00000000-0005-0000-0000-000009100000}"/>
    <cellStyle name="標準 4 2 2 3 2 2 2 6" xfId="7873" xr:uid="{00000000-0005-0000-0000-00000A100000}"/>
    <cellStyle name="標準 4 2 2 3 2 2 3" xfId="1258" xr:uid="{00000000-0005-0000-0000-00000B100000}"/>
    <cellStyle name="標準 4 2 2 3 2 2 3 2" xfId="6617" xr:uid="{00000000-0005-0000-0000-00000C100000}"/>
    <cellStyle name="標準 4 2 2 3 2 2 3 2 2" xfId="11977" xr:uid="{00000000-0005-0000-0000-00000D100000}"/>
    <cellStyle name="標準 4 2 2 3 2 2 3 3" xfId="2968" xr:uid="{00000000-0005-0000-0000-00000E100000}"/>
    <cellStyle name="標準 4 2 2 3 2 2 3 4" xfId="8329" xr:uid="{00000000-0005-0000-0000-00000F100000}"/>
    <cellStyle name="標準 4 2 2 3 2 2 4" xfId="3424" xr:uid="{00000000-0005-0000-0000-000010100000}"/>
    <cellStyle name="標準 4 2 2 3 2 2 4 2" xfId="8785" xr:uid="{00000000-0005-0000-0000-000011100000}"/>
    <cellStyle name="標準 4 2 2 3 2 2 5" xfId="3881" xr:uid="{00000000-0005-0000-0000-000012100000}"/>
    <cellStyle name="標準 4 2 2 3 2 2 5 2" xfId="9241" xr:uid="{00000000-0005-0000-0000-000013100000}"/>
    <cellStyle name="標準 4 2 2 3 2 2 6" xfId="4793" xr:uid="{00000000-0005-0000-0000-000014100000}"/>
    <cellStyle name="標準 4 2 2 3 2 2 6 2" xfId="10153" xr:uid="{00000000-0005-0000-0000-000015100000}"/>
    <cellStyle name="標準 4 2 2 3 2 2 7" xfId="5705" xr:uid="{00000000-0005-0000-0000-000016100000}"/>
    <cellStyle name="標準 4 2 2 3 2 2 7 2" xfId="11065" xr:uid="{00000000-0005-0000-0000-000017100000}"/>
    <cellStyle name="標準 4 2 2 3 2 2 8" xfId="2056" xr:uid="{00000000-0005-0000-0000-000018100000}"/>
    <cellStyle name="標準 4 2 2 3 2 2 9" xfId="7417" xr:uid="{00000000-0005-0000-0000-000019100000}"/>
    <cellStyle name="標準 4 2 2 3 2 3" xfId="460" xr:uid="{00000000-0005-0000-0000-00001A100000}"/>
    <cellStyle name="標準 4 2 2 3 2 3 2" xfId="916" xr:uid="{00000000-0005-0000-0000-00001B100000}"/>
    <cellStyle name="標準 4 2 2 3 2 3 2 2" xfId="1828" xr:uid="{00000000-0005-0000-0000-00001C100000}"/>
    <cellStyle name="標準 4 2 2 3 2 3 2 2 2" xfId="7187" xr:uid="{00000000-0005-0000-0000-00001D100000}"/>
    <cellStyle name="標準 4 2 2 3 2 3 2 2 2 2" xfId="12547" xr:uid="{00000000-0005-0000-0000-00001E100000}"/>
    <cellStyle name="標準 4 2 2 3 2 3 2 2 3" xfId="4451" xr:uid="{00000000-0005-0000-0000-00001F100000}"/>
    <cellStyle name="標準 4 2 2 3 2 3 2 2 4" xfId="9811" xr:uid="{00000000-0005-0000-0000-000020100000}"/>
    <cellStyle name="標準 4 2 2 3 2 3 2 3" xfId="5363" xr:uid="{00000000-0005-0000-0000-000021100000}"/>
    <cellStyle name="標準 4 2 2 3 2 3 2 3 2" xfId="10723" xr:uid="{00000000-0005-0000-0000-000022100000}"/>
    <cellStyle name="標準 4 2 2 3 2 3 2 4" xfId="6275" xr:uid="{00000000-0005-0000-0000-000023100000}"/>
    <cellStyle name="標準 4 2 2 3 2 3 2 4 2" xfId="11635" xr:uid="{00000000-0005-0000-0000-000024100000}"/>
    <cellStyle name="標準 4 2 2 3 2 3 2 5" xfId="2626" xr:uid="{00000000-0005-0000-0000-000025100000}"/>
    <cellStyle name="標準 4 2 2 3 2 3 2 6" xfId="7987" xr:uid="{00000000-0005-0000-0000-000026100000}"/>
    <cellStyle name="標準 4 2 2 3 2 3 3" xfId="1372" xr:uid="{00000000-0005-0000-0000-000027100000}"/>
    <cellStyle name="標準 4 2 2 3 2 3 3 2" xfId="6731" xr:uid="{00000000-0005-0000-0000-000028100000}"/>
    <cellStyle name="標準 4 2 2 3 2 3 3 2 2" xfId="12091" xr:uid="{00000000-0005-0000-0000-000029100000}"/>
    <cellStyle name="標準 4 2 2 3 2 3 3 3" xfId="3082" xr:uid="{00000000-0005-0000-0000-00002A100000}"/>
    <cellStyle name="標準 4 2 2 3 2 3 3 4" xfId="8443" xr:uid="{00000000-0005-0000-0000-00002B100000}"/>
    <cellStyle name="標準 4 2 2 3 2 3 4" xfId="3538" xr:uid="{00000000-0005-0000-0000-00002C100000}"/>
    <cellStyle name="標準 4 2 2 3 2 3 4 2" xfId="8899" xr:uid="{00000000-0005-0000-0000-00002D100000}"/>
    <cellStyle name="標準 4 2 2 3 2 3 5" xfId="3995" xr:uid="{00000000-0005-0000-0000-00002E100000}"/>
    <cellStyle name="標準 4 2 2 3 2 3 5 2" xfId="9355" xr:uid="{00000000-0005-0000-0000-00002F100000}"/>
    <cellStyle name="標準 4 2 2 3 2 3 6" xfId="4907" xr:uid="{00000000-0005-0000-0000-000030100000}"/>
    <cellStyle name="標準 4 2 2 3 2 3 6 2" xfId="10267" xr:uid="{00000000-0005-0000-0000-000031100000}"/>
    <cellStyle name="標準 4 2 2 3 2 3 7" xfId="5819" xr:uid="{00000000-0005-0000-0000-000032100000}"/>
    <cellStyle name="標準 4 2 2 3 2 3 7 2" xfId="11179" xr:uid="{00000000-0005-0000-0000-000033100000}"/>
    <cellStyle name="標準 4 2 2 3 2 3 8" xfId="2170" xr:uid="{00000000-0005-0000-0000-000034100000}"/>
    <cellStyle name="標準 4 2 2 3 2 3 9" xfId="7531" xr:uid="{00000000-0005-0000-0000-000035100000}"/>
    <cellStyle name="標準 4 2 2 3 2 4" xfId="231" xr:uid="{00000000-0005-0000-0000-000036100000}"/>
    <cellStyle name="標準 4 2 2 3 2 4 2" xfId="688" xr:uid="{00000000-0005-0000-0000-000037100000}"/>
    <cellStyle name="標準 4 2 2 3 2 4 2 2" xfId="1600" xr:uid="{00000000-0005-0000-0000-000038100000}"/>
    <cellStyle name="標準 4 2 2 3 2 4 2 2 2" xfId="6959" xr:uid="{00000000-0005-0000-0000-000039100000}"/>
    <cellStyle name="標準 4 2 2 3 2 4 2 2 2 2" xfId="12319" xr:uid="{00000000-0005-0000-0000-00003A100000}"/>
    <cellStyle name="標準 4 2 2 3 2 4 2 2 3" xfId="4223" xr:uid="{00000000-0005-0000-0000-00003B100000}"/>
    <cellStyle name="標準 4 2 2 3 2 4 2 2 4" xfId="9583" xr:uid="{00000000-0005-0000-0000-00003C100000}"/>
    <cellStyle name="標準 4 2 2 3 2 4 2 3" xfId="5135" xr:uid="{00000000-0005-0000-0000-00003D100000}"/>
    <cellStyle name="標準 4 2 2 3 2 4 2 3 2" xfId="10495" xr:uid="{00000000-0005-0000-0000-00003E100000}"/>
    <cellStyle name="標準 4 2 2 3 2 4 2 4" xfId="6047" xr:uid="{00000000-0005-0000-0000-00003F100000}"/>
    <cellStyle name="標準 4 2 2 3 2 4 2 4 2" xfId="11407" xr:uid="{00000000-0005-0000-0000-000040100000}"/>
    <cellStyle name="標準 4 2 2 3 2 4 2 5" xfId="2854" xr:uid="{00000000-0005-0000-0000-000041100000}"/>
    <cellStyle name="標準 4 2 2 3 2 4 2 6" xfId="8215" xr:uid="{00000000-0005-0000-0000-000042100000}"/>
    <cellStyle name="標準 4 2 2 3 2 4 3" xfId="1144" xr:uid="{00000000-0005-0000-0000-000043100000}"/>
    <cellStyle name="標準 4 2 2 3 2 4 3 2" xfId="6503" xr:uid="{00000000-0005-0000-0000-000044100000}"/>
    <cellStyle name="標準 4 2 2 3 2 4 3 2 2" xfId="11863" xr:uid="{00000000-0005-0000-0000-000045100000}"/>
    <cellStyle name="標準 4 2 2 3 2 4 3 3" xfId="3310" xr:uid="{00000000-0005-0000-0000-000046100000}"/>
    <cellStyle name="標準 4 2 2 3 2 4 3 4" xfId="8671" xr:uid="{00000000-0005-0000-0000-000047100000}"/>
    <cellStyle name="標準 4 2 2 3 2 4 4" xfId="3767" xr:uid="{00000000-0005-0000-0000-000048100000}"/>
    <cellStyle name="標準 4 2 2 3 2 4 4 2" xfId="9127" xr:uid="{00000000-0005-0000-0000-000049100000}"/>
    <cellStyle name="標準 4 2 2 3 2 4 5" xfId="4679" xr:uid="{00000000-0005-0000-0000-00004A100000}"/>
    <cellStyle name="標準 4 2 2 3 2 4 5 2" xfId="10039" xr:uid="{00000000-0005-0000-0000-00004B100000}"/>
    <cellStyle name="標準 4 2 2 3 2 4 6" xfId="5591" xr:uid="{00000000-0005-0000-0000-00004C100000}"/>
    <cellStyle name="標準 4 2 2 3 2 4 6 2" xfId="10951" xr:uid="{00000000-0005-0000-0000-00004D100000}"/>
    <cellStyle name="標準 4 2 2 3 2 4 7" xfId="2398" xr:uid="{00000000-0005-0000-0000-00004E100000}"/>
    <cellStyle name="標準 4 2 2 3 2 4 8" xfId="7759" xr:uid="{00000000-0005-0000-0000-00004F100000}"/>
    <cellStyle name="標準 4 2 2 3 2 5" xfId="574" xr:uid="{00000000-0005-0000-0000-000050100000}"/>
    <cellStyle name="標準 4 2 2 3 2 5 2" xfId="1486" xr:uid="{00000000-0005-0000-0000-000051100000}"/>
    <cellStyle name="標準 4 2 2 3 2 5 2 2" xfId="6845" xr:uid="{00000000-0005-0000-0000-000052100000}"/>
    <cellStyle name="標準 4 2 2 3 2 5 2 2 2" xfId="12205" xr:uid="{00000000-0005-0000-0000-000053100000}"/>
    <cellStyle name="標準 4 2 2 3 2 5 2 3" xfId="4109" xr:uid="{00000000-0005-0000-0000-000054100000}"/>
    <cellStyle name="標準 4 2 2 3 2 5 2 4" xfId="9469" xr:uid="{00000000-0005-0000-0000-000055100000}"/>
    <cellStyle name="標準 4 2 2 3 2 5 3" xfId="5021" xr:uid="{00000000-0005-0000-0000-000056100000}"/>
    <cellStyle name="標準 4 2 2 3 2 5 3 2" xfId="10381" xr:uid="{00000000-0005-0000-0000-000057100000}"/>
    <cellStyle name="標準 4 2 2 3 2 5 4" xfId="5933" xr:uid="{00000000-0005-0000-0000-000058100000}"/>
    <cellStyle name="標準 4 2 2 3 2 5 4 2" xfId="11293" xr:uid="{00000000-0005-0000-0000-000059100000}"/>
    <cellStyle name="標準 4 2 2 3 2 5 5" xfId="2284" xr:uid="{00000000-0005-0000-0000-00005A100000}"/>
    <cellStyle name="標準 4 2 2 3 2 5 6" xfId="7645" xr:uid="{00000000-0005-0000-0000-00005B100000}"/>
    <cellStyle name="標準 4 2 2 3 2 6" xfId="1030" xr:uid="{00000000-0005-0000-0000-00005C100000}"/>
    <cellStyle name="標準 4 2 2 3 2 6 2" xfId="6389" xr:uid="{00000000-0005-0000-0000-00005D100000}"/>
    <cellStyle name="標準 4 2 2 3 2 6 2 2" xfId="11749" xr:uid="{00000000-0005-0000-0000-00005E100000}"/>
    <cellStyle name="標準 4 2 2 3 2 6 3" xfId="2740" xr:uid="{00000000-0005-0000-0000-00005F100000}"/>
    <cellStyle name="標準 4 2 2 3 2 6 4" xfId="8101" xr:uid="{00000000-0005-0000-0000-000060100000}"/>
    <cellStyle name="標準 4 2 2 3 2 7" xfId="3196" xr:uid="{00000000-0005-0000-0000-000061100000}"/>
    <cellStyle name="標準 4 2 2 3 2 7 2" xfId="8557" xr:uid="{00000000-0005-0000-0000-000062100000}"/>
    <cellStyle name="標準 4 2 2 3 2 8" xfId="3653" xr:uid="{00000000-0005-0000-0000-000063100000}"/>
    <cellStyle name="標準 4 2 2 3 2 8 2" xfId="9013" xr:uid="{00000000-0005-0000-0000-000064100000}"/>
    <cellStyle name="標準 4 2 2 3 2 9" xfId="4565" xr:uid="{00000000-0005-0000-0000-000065100000}"/>
    <cellStyle name="標準 4 2 2 3 2 9 2" xfId="9925" xr:uid="{00000000-0005-0000-0000-000066100000}"/>
    <cellStyle name="標準 4 2 2 3 3" xfId="289" xr:uid="{00000000-0005-0000-0000-000067100000}"/>
    <cellStyle name="標準 4 2 2 3 3 2" xfId="745" xr:uid="{00000000-0005-0000-0000-000068100000}"/>
    <cellStyle name="標準 4 2 2 3 3 2 2" xfId="1657" xr:uid="{00000000-0005-0000-0000-000069100000}"/>
    <cellStyle name="標準 4 2 2 3 3 2 2 2" xfId="7016" xr:uid="{00000000-0005-0000-0000-00006A100000}"/>
    <cellStyle name="標準 4 2 2 3 3 2 2 2 2" xfId="12376" xr:uid="{00000000-0005-0000-0000-00006B100000}"/>
    <cellStyle name="標準 4 2 2 3 3 2 2 3" xfId="4280" xr:uid="{00000000-0005-0000-0000-00006C100000}"/>
    <cellStyle name="標準 4 2 2 3 3 2 2 4" xfId="9640" xr:uid="{00000000-0005-0000-0000-00006D100000}"/>
    <cellStyle name="標準 4 2 2 3 3 2 3" xfId="5192" xr:uid="{00000000-0005-0000-0000-00006E100000}"/>
    <cellStyle name="標準 4 2 2 3 3 2 3 2" xfId="10552" xr:uid="{00000000-0005-0000-0000-00006F100000}"/>
    <cellStyle name="標準 4 2 2 3 3 2 4" xfId="6104" xr:uid="{00000000-0005-0000-0000-000070100000}"/>
    <cellStyle name="標準 4 2 2 3 3 2 4 2" xfId="11464" xr:uid="{00000000-0005-0000-0000-000071100000}"/>
    <cellStyle name="標準 4 2 2 3 3 2 5" xfId="2455" xr:uid="{00000000-0005-0000-0000-000072100000}"/>
    <cellStyle name="標準 4 2 2 3 3 2 6" xfId="7816" xr:uid="{00000000-0005-0000-0000-000073100000}"/>
    <cellStyle name="標準 4 2 2 3 3 3" xfId="1201" xr:uid="{00000000-0005-0000-0000-000074100000}"/>
    <cellStyle name="標準 4 2 2 3 3 3 2" xfId="6560" xr:uid="{00000000-0005-0000-0000-000075100000}"/>
    <cellStyle name="標準 4 2 2 3 3 3 2 2" xfId="11920" xr:uid="{00000000-0005-0000-0000-000076100000}"/>
    <cellStyle name="標準 4 2 2 3 3 3 3" xfId="2911" xr:uid="{00000000-0005-0000-0000-000077100000}"/>
    <cellStyle name="標準 4 2 2 3 3 3 4" xfId="8272" xr:uid="{00000000-0005-0000-0000-000078100000}"/>
    <cellStyle name="標準 4 2 2 3 3 4" xfId="3367" xr:uid="{00000000-0005-0000-0000-000079100000}"/>
    <cellStyle name="標準 4 2 2 3 3 4 2" xfId="8728" xr:uid="{00000000-0005-0000-0000-00007A100000}"/>
    <cellStyle name="標準 4 2 2 3 3 5" xfId="3824" xr:uid="{00000000-0005-0000-0000-00007B100000}"/>
    <cellStyle name="標準 4 2 2 3 3 5 2" xfId="9184" xr:uid="{00000000-0005-0000-0000-00007C100000}"/>
    <cellStyle name="標準 4 2 2 3 3 6" xfId="4736" xr:uid="{00000000-0005-0000-0000-00007D100000}"/>
    <cellStyle name="標準 4 2 2 3 3 6 2" xfId="10096" xr:uid="{00000000-0005-0000-0000-00007E100000}"/>
    <cellStyle name="標準 4 2 2 3 3 7" xfId="5648" xr:uid="{00000000-0005-0000-0000-00007F100000}"/>
    <cellStyle name="標準 4 2 2 3 3 7 2" xfId="11008" xr:uid="{00000000-0005-0000-0000-000080100000}"/>
    <cellStyle name="標準 4 2 2 3 3 8" xfId="1999" xr:uid="{00000000-0005-0000-0000-000081100000}"/>
    <cellStyle name="標準 4 2 2 3 3 9" xfId="7360" xr:uid="{00000000-0005-0000-0000-000082100000}"/>
    <cellStyle name="標準 4 2 2 3 4" xfId="403" xr:uid="{00000000-0005-0000-0000-000083100000}"/>
    <cellStyle name="標準 4 2 2 3 4 2" xfId="859" xr:uid="{00000000-0005-0000-0000-000084100000}"/>
    <cellStyle name="標準 4 2 2 3 4 2 2" xfId="1771" xr:uid="{00000000-0005-0000-0000-000085100000}"/>
    <cellStyle name="標準 4 2 2 3 4 2 2 2" xfId="7130" xr:uid="{00000000-0005-0000-0000-000086100000}"/>
    <cellStyle name="標準 4 2 2 3 4 2 2 2 2" xfId="12490" xr:uid="{00000000-0005-0000-0000-000087100000}"/>
    <cellStyle name="標準 4 2 2 3 4 2 2 3" xfId="4394" xr:uid="{00000000-0005-0000-0000-000088100000}"/>
    <cellStyle name="標準 4 2 2 3 4 2 2 4" xfId="9754" xr:uid="{00000000-0005-0000-0000-000089100000}"/>
    <cellStyle name="標準 4 2 2 3 4 2 3" xfId="5306" xr:uid="{00000000-0005-0000-0000-00008A100000}"/>
    <cellStyle name="標準 4 2 2 3 4 2 3 2" xfId="10666" xr:uid="{00000000-0005-0000-0000-00008B100000}"/>
    <cellStyle name="標準 4 2 2 3 4 2 4" xfId="6218" xr:uid="{00000000-0005-0000-0000-00008C100000}"/>
    <cellStyle name="標準 4 2 2 3 4 2 4 2" xfId="11578" xr:uid="{00000000-0005-0000-0000-00008D100000}"/>
    <cellStyle name="標準 4 2 2 3 4 2 5" xfId="2569" xr:uid="{00000000-0005-0000-0000-00008E100000}"/>
    <cellStyle name="標準 4 2 2 3 4 2 6" xfId="7930" xr:uid="{00000000-0005-0000-0000-00008F100000}"/>
    <cellStyle name="標準 4 2 2 3 4 3" xfId="1315" xr:uid="{00000000-0005-0000-0000-000090100000}"/>
    <cellStyle name="標準 4 2 2 3 4 3 2" xfId="6674" xr:uid="{00000000-0005-0000-0000-000091100000}"/>
    <cellStyle name="標準 4 2 2 3 4 3 2 2" xfId="12034" xr:uid="{00000000-0005-0000-0000-000092100000}"/>
    <cellStyle name="標準 4 2 2 3 4 3 3" xfId="3025" xr:uid="{00000000-0005-0000-0000-000093100000}"/>
    <cellStyle name="標準 4 2 2 3 4 3 4" xfId="8386" xr:uid="{00000000-0005-0000-0000-000094100000}"/>
    <cellStyle name="標準 4 2 2 3 4 4" xfId="3481" xr:uid="{00000000-0005-0000-0000-000095100000}"/>
    <cellStyle name="標準 4 2 2 3 4 4 2" xfId="8842" xr:uid="{00000000-0005-0000-0000-000096100000}"/>
    <cellStyle name="標準 4 2 2 3 4 5" xfId="3938" xr:uid="{00000000-0005-0000-0000-000097100000}"/>
    <cellStyle name="標準 4 2 2 3 4 5 2" xfId="9298" xr:uid="{00000000-0005-0000-0000-000098100000}"/>
    <cellStyle name="標準 4 2 2 3 4 6" xfId="4850" xr:uid="{00000000-0005-0000-0000-000099100000}"/>
    <cellStyle name="標準 4 2 2 3 4 6 2" xfId="10210" xr:uid="{00000000-0005-0000-0000-00009A100000}"/>
    <cellStyle name="標準 4 2 2 3 4 7" xfId="5762" xr:uid="{00000000-0005-0000-0000-00009B100000}"/>
    <cellStyle name="標準 4 2 2 3 4 7 2" xfId="11122" xr:uid="{00000000-0005-0000-0000-00009C100000}"/>
    <cellStyle name="標準 4 2 2 3 4 8" xfId="2113" xr:uid="{00000000-0005-0000-0000-00009D100000}"/>
    <cellStyle name="標準 4 2 2 3 4 9" xfId="7474" xr:uid="{00000000-0005-0000-0000-00009E100000}"/>
    <cellStyle name="標準 4 2 2 3 5" xfId="174" xr:uid="{00000000-0005-0000-0000-00009F100000}"/>
    <cellStyle name="標準 4 2 2 3 5 2" xfId="631" xr:uid="{00000000-0005-0000-0000-0000A0100000}"/>
    <cellStyle name="標準 4 2 2 3 5 2 2" xfId="1543" xr:uid="{00000000-0005-0000-0000-0000A1100000}"/>
    <cellStyle name="標準 4 2 2 3 5 2 2 2" xfId="6902" xr:uid="{00000000-0005-0000-0000-0000A2100000}"/>
    <cellStyle name="標準 4 2 2 3 5 2 2 2 2" xfId="12262" xr:uid="{00000000-0005-0000-0000-0000A3100000}"/>
    <cellStyle name="標準 4 2 2 3 5 2 2 3" xfId="4166" xr:uid="{00000000-0005-0000-0000-0000A4100000}"/>
    <cellStyle name="標準 4 2 2 3 5 2 2 4" xfId="9526" xr:uid="{00000000-0005-0000-0000-0000A5100000}"/>
    <cellStyle name="標準 4 2 2 3 5 2 3" xfId="5078" xr:uid="{00000000-0005-0000-0000-0000A6100000}"/>
    <cellStyle name="標準 4 2 2 3 5 2 3 2" xfId="10438" xr:uid="{00000000-0005-0000-0000-0000A7100000}"/>
    <cellStyle name="標準 4 2 2 3 5 2 4" xfId="5990" xr:uid="{00000000-0005-0000-0000-0000A8100000}"/>
    <cellStyle name="標準 4 2 2 3 5 2 4 2" xfId="11350" xr:uid="{00000000-0005-0000-0000-0000A9100000}"/>
    <cellStyle name="標準 4 2 2 3 5 2 5" xfId="2797" xr:uid="{00000000-0005-0000-0000-0000AA100000}"/>
    <cellStyle name="標準 4 2 2 3 5 2 6" xfId="8158" xr:uid="{00000000-0005-0000-0000-0000AB100000}"/>
    <cellStyle name="標準 4 2 2 3 5 3" xfId="1087" xr:uid="{00000000-0005-0000-0000-0000AC100000}"/>
    <cellStyle name="標準 4 2 2 3 5 3 2" xfId="6446" xr:uid="{00000000-0005-0000-0000-0000AD100000}"/>
    <cellStyle name="標準 4 2 2 3 5 3 2 2" xfId="11806" xr:uid="{00000000-0005-0000-0000-0000AE100000}"/>
    <cellStyle name="標準 4 2 2 3 5 3 3" xfId="3253" xr:uid="{00000000-0005-0000-0000-0000AF100000}"/>
    <cellStyle name="標準 4 2 2 3 5 3 4" xfId="8614" xr:uid="{00000000-0005-0000-0000-0000B0100000}"/>
    <cellStyle name="標準 4 2 2 3 5 4" xfId="3710" xr:uid="{00000000-0005-0000-0000-0000B1100000}"/>
    <cellStyle name="標準 4 2 2 3 5 4 2" xfId="9070" xr:uid="{00000000-0005-0000-0000-0000B2100000}"/>
    <cellStyle name="標準 4 2 2 3 5 5" xfId="4622" xr:uid="{00000000-0005-0000-0000-0000B3100000}"/>
    <cellStyle name="標準 4 2 2 3 5 5 2" xfId="9982" xr:uid="{00000000-0005-0000-0000-0000B4100000}"/>
    <cellStyle name="標準 4 2 2 3 5 6" xfId="5534" xr:uid="{00000000-0005-0000-0000-0000B5100000}"/>
    <cellStyle name="標準 4 2 2 3 5 6 2" xfId="10894" xr:uid="{00000000-0005-0000-0000-0000B6100000}"/>
    <cellStyle name="標準 4 2 2 3 5 7" xfId="2341" xr:uid="{00000000-0005-0000-0000-0000B7100000}"/>
    <cellStyle name="標準 4 2 2 3 5 8" xfId="7702" xr:uid="{00000000-0005-0000-0000-0000B8100000}"/>
    <cellStyle name="標準 4 2 2 3 6" xfId="517" xr:uid="{00000000-0005-0000-0000-0000B9100000}"/>
    <cellStyle name="標準 4 2 2 3 6 2" xfId="1429" xr:uid="{00000000-0005-0000-0000-0000BA100000}"/>
    <cellStyle name="標準 4 2 2 3 6 2 2" xfId="6788" xr:uid="{00000000-0005-0000-0000-0000BB100000}"/>
    <cellStyle name="標準 4 2 2 3 6 2 2 2" xfId="12148" xr:uid="{00000000-0005-0000-0000-0000BC100000}"/>
    <cellStyle name="標準 4 2 2 3 6 2 3" xfId="4052" xr:uid="{00000000-0005-0000-0000-0000BD100000}"/>
    <cellStyle name="標準 4 2 2 3 6 2 4" xfId="9412" xr:uid="{00000000-0005-0000-0000-0000BE100000}"/>
    <cellStyle name="標準 4 2 2 3 6 3" xfId="4964" xr:uid="{00000000-0005-0000-0000-0000BF100000}"/>
    <cellStyle name="標準 4 2 2 3 6 3 2" xfId="10324" xr:uid="{00000000-0005-0000-0000-0000C0100000}"/>
    <cellStyle name="標準 4 2 2 3 6 4" xfId="5876" xr:uid="{00000000-0005-0000-0000-0000C1100000}"/>
    <cellStyle name="標準 4 2 2 3 6 4 2" xfId="11236" xr:uid="{00000000-0005-0000-0000-0000C2100000}"/>
    <cellStyle name="標準 4 2 2 3 6 5" xfId="2227" xr:uid="{00000000-0005-0000-0000-0000C3100000}"/>
    <cellStyle name="標準 4 2 2 3 6 6" xfId="7588" xr:uid="{00000000-0005-0000-0000-0000C4100000}"/>
    <cellStyle name="標準 4 2 2 3 7" xfId="973" xr:uid="{00000000-0005-0000-0000-0000C5100000}"/>
    <cellStyle name="標準 4 2 2 3 7 2" xfId="6332" xr:uid="{00000000-0005-0000-0000-0000C6100000}"/>
    <cellStyle name="標準 4 2 2 3 7 2 2" xfId="11692" xr:uid="{00000000-0005-0000-0000-0000C7100000}"/>
    <cellStyle name="標準 4 2 2 3 7 3" xfId="2683" xr:uid="{00000000-0005-0000-0000-0000C8100000}"/>
    <cellStyle name="標準 4 2 2 3 7 4" xfId="8044" xr:uid="{00000000-0005-0000-0000-0000C9100000}"/>
    <cellStyle name="標準 4 2 2 3 8" xfId="3139" xr:uid="{00000000-0005-0000-0000-0000CA100000}"/>
    <cellStyle name="標準 4 2 2 3 8 2" xfId="8500" xr:uid="{00000000-0005-0000-0000-0000CB100000}"/>
    <cellStyle name="標準 4 2 2 3 9" xfId="3596" xr:uid="{00000000-0005-0000-0000-0000CC100000}"/>
    <cellStyle name="標準 4 2 2 3 9 2" xfId="8956" xr:uid="{00000000-0005-0000-0000-0000CD100000}"/>
    <cellStyle name="標準 4 2 2 4" xfId="103" xr:uid="{00000000-0005-0000-0000-0000CE100000}"/>
    <cellStyle name="標準 4 2 2 4 10" xfId="5463" xr:uid="{00000000-0005-0000-0000-0000CF100000}"/>
    <cellStyle name="標準 4 2 2 4 10 2" xfId="10823" xr:uid="{00000000-0005-0000-0000-0000D0100000}"/>
    <cellStyle name="標準 4 2 2 4 11" xfId="1928" xr:uid="{00000000-0005-0000-0000-0000D1100000}"/>
    <cellStyle name="標準 4 2 2 4 12" xfId="7289" xr:uid="{00000000-0005-0000-0000-0000D2100000}"/>
    <cellStyle name="標準 4 2 2 4 2" xfId="332" xr:uid="{00000000-0005-0000-0000-0000D3100000}"/>
    <cellStyle name="標準 4 2 2 4 2 2" xfId="788" xr:uid="{00000000-0005-0000-0000-0000D4100000}"/>
    <cellStyle name="標準 4 2 2 4 2 2 2" xfId="1700" xr:uid="{00000000-0005-0000-0000-0000D5100000}"/>
    <cellStyle name="標準 4 2 2 4 2 2 2 2" xfId="7059" xr:uid="{00000000-0005-0000-0000-0000D6100000}"/>
    <cellStyle name="標準 4 2 2 4 2 2 2 2 2" xfId="12419" xr:uid="{00000000-0005-0000-0000-0000D7100000}"/>
    <cellStyle name="標準 4 2 2 4 2 2 2 3" xfId="4323" xr:uid="{00000000-0005-0000-0000-0000D8100000}"/>
    <cellStyle name="標準 4 2 2 4 2 2 2 4" xfId="9683" xr:uid="{00000000-0005-0000-0000-0000D9100000}"/>
    <cellStyle name="標準 4 2 2 4 2 2 3" xfId="5235" xr:uid="{00000000-0005-0000-0000-0000DA100000}"/>
    <cellStyle name="標準 4 2 2 4 2 2 3 2" xfId="10595" xr:uid="{00000000-0005-0000-0000-0000DB100000}"/>
    <cellStyle name="標準 4 2 2 4 2 2 4" xfId="6147" xr:uid="{00000000-0005-0000-0000-0000DC100000}"/>
    <cellStyle name="標準 4 2 2 4 2 2 4 2" xfId="11507" xr:uid="{00000000-0005-0000-0000-0000DD100000}"/>
    <cellStyle name="標準 4 2 2 4 2 2 5" xfId="2498" xr:uid="{00000000-0005-0000-0000-0000DE100000}"/>
    <cellStyle name="標準 4 2 2 4 2 2 6" xfId="7859" xr:uid="{00000000-0005-0000-0000-0000DF100000}"/>
    <cellStyle name="標準 4 2 2 4 2 3" xfId="1244" xr:uid="{00000000-0005-0000-0000-0000E0100000}"/>
    <cellStyle name="標準 4 2 2 4 2 3 2" xfId="6603" xr:uid="{00000000-0005-0000-0000-0000E1100000}"/>
    <cellStyle name="標準 4 2 2 4 2 3 2 2" xfId="11963" xr:uid="{00000000-0005-0000-0000-0000E2100000}"/>
    <cellStyle name="標準 4 2 2 4 2 3 3" xfId="2954" xr:uid="{00000000-0005-0000-0000-0000E3100000}"/>
    <cellStyle name="標準 4 2 2 4 2 3 4" xfId="8315" xr:uid="{00000000-0005-0000-0000-0000E4100000}"/>
    <cellStyle name="標準 4 2 2 4 2 4" xfId="3410" xr:uid="{00000000-0005-0000-0000-0000E5100000}"/>
    <cellStyle name="標準 4 2 2 4 2 4 2" xfId="8771" xr:uid="{00000000-0005-0000-0000-0000E6100000}"/>
    <cellStyle name="標準 4 2 2 4 2 5" xfId="3867" xr:uid="{00000000-0005-0000-0000-0000E7100000}"/>
    <cellStyle name="標準 4 2 2 4 2 5 2" xfId="9227" xr:uid="{00000000-0005-0000-0000-0000E8100000}"/>
    <cellStyle name="標準 4 2 2 4 2 6" xfId="4779" xr:uid="{00000000-0005-0000-0000-0000E9100000}"/>
    <cellStyle name="標準 4 2 2 4 2 6 2" xfId="10139" xr:uid="{00000000-0005-0000-0000-0000EA100000}"/>
    <cellStyle name="標準 4 2 2 4 2 7" xfId="5691" xr:uid="{00000000-0005-0000-0000-0000EB100000}"/>
    <cellStyle name="標準 4 2 2 4 2 7 2" xfId="11051" xr:uid="{00000000-0005-0000-0000-0000EC100000}"/>
    <cellStyle name="標準 4 2 2 4 2 8" xfId="2042" xr:uid="{00000000-0005-0000-0000-0000ED100000}"/>
    <cellStyle name="標準 4 2 2 4 2 9" xfId="7403" xr:uid="{00000000-0005-0000-0000-0000EE100000}"/>
    <cellStyle name="標準 4 2 2 4 3" xfId="446" xr:uid="{00000000-0005-0000-0000-0000EF100000}"/>
    <cellStyle name="標準 4 2 2 4 3 2" xfId="902" xr:uid="{00000000-0005-0000-0000-0000F0100000}"/>
    <cellStyle name="標準 4 2 2 4 3 2 2" xfId="1814" xr:uid="{00000000-0005-0000-0000-0000F1100000}"/>
    <cellStyle name="標準 4 2 2 4 3 2 2 2" xfId="7173" xr:uid="{00000000-0005-0000-0000-0000F2100000}"/>
    <cellStyle name="標準 4 2 2 4 3 2 2 2 2" xfId="12533" xr:uid="{00000000-0005-0000-0000-0000F3100000}"/>
    <cellStyle name="標準 4 2 2 4 3 2 2 3" xfId="4437" xr:uid="{00000000-0005-0000-0000-0000F4100000}"/>
    <cellStyle name="標準 4 2 2 4 3 2 2 4" xfId="9797" xr:uid="{00000000-0005-0000-0000-0000F5100000}"/>
    <cellStyle name="標準 4 2 2 4 3 2 3" xfId="5349" xr:uid="{00000000-0005-0000-0000-0000F6100000}"/>
    <cellStyle name="標準 4 2 2 4 3 2 3 2" xfId="10709" xr:uid="{00000000-0005-0000-0000-0000F7100000}"/>
    <cellStyle name="標準 4 2 2 4 3 2 4" xfId="6261" xr:uid="{00000000-0005-0000-0000-0000F8100000}"/>
    <cellStyle name="標準 4 2 2 4 3 2 4 2" xfId="11621" xr:uid="{00000000-0005-0000-0000-0000F9100000}"/>
    <cellStyle name="標準 4 2 2 4 3 2 5" xfId="2612" xr:uid="{00000000-0005-0000-0000-0000FA100000}"/>
    <cellStyle name="標準 4 2 2 4 3 2 6" xfId="7973" xr:uid="{00000000-0005-0000-0000-0000FB100000}"/>
    <cellStyle name="標準 4 2 2 4 3 3" xfId="1358" xr:uid="{00000000-0005-0000-0000-0000FC100000}"/>
    <cellStyle name="標準 4 2 2 4 3 3 2" xfId="6717" xr:uid="{00000000-0005-0000-0000-0000FD100000}"/>
    <cellStyle name="標準 4 2 2 4 3 3 2 2" xfId="12077" xr:uid="{00000000-0005-0000-0000-0000FE100000}"/>
    <cellStyle name="標準 4 2 2 4 3 3 3" xfId="3068" xr:uid="{00000000-0005-0000-0000-0000FF100000}"/>
    <cellStyle name="標準 4 2 2 4 3 3 4" xfId="8429" xr:uid="{00000000-0005-0000-0000-000000110000}"/>
    <cellStyle name="標準 4 2 2 4 3 4" xfId="3524" xr:uid="{00000000-0005-0000-0000-000001110000}"/>
    <cellStyle name="標準 4 2 2 4 3 4 2" xfId="8885" xr:uid="{00000000-0005-0000-0000-000002110000}"/>
    <cellStyle name="標準 4 2 2 4 3 5" xfId="3981" xr:uid="{00000000-0005-0000-0000-000003110000}"/>
    <cellStyle name="標準 4 2 2 4 3 5 2" xfId="9341" xr:uid="{00000000-0005-0000-0000-000004110000}"/>
    <cellStyle name="標準 4 2 2 4 3 6" xfId="4893" xr:uid="{00000000-0005-0000-0000-000005110000}"/>
    <cellStyle name="標準 4 2 2 4 3 6 2" xfId="10253" xr:uid="{00000000-0005-0000-0000-000006110000}"/>
    <cellStyle name="標準 4 2 2 4 3 7" xfId="5805" xr:uid="{00000000-0005-0000-0000-000007110000}"/>
    <cellStyle name="標準 4 2 2 4 3 7 2" xfId="11165" xr:uid="{00000000-0005-0000-0000-000008110000}"/>
    <cellStyle name="標準 4 2 2 4 3 8" xfId="2156" xr:uid="{00000000-0005-0000-0000-000009110000}"/>
    <cellStyle name="標準 4 2 2 4 3 9" xfId="7517" xr:uid="{00000000-0005-0000-0000-00000A110000}"/>
    <cellStyle name="標準 4 2 2 4 4" xfId="217" xr:uid="{00000000-0005-0000-0000-00000B110000}"/>
    <cellStyle name="標準 4 2 2 4 4 2" xfId="674" xr:uid="{00000000-0005-0000-0000-00000C110000}"/>
    <cellStyle name="標準 4 2 2 4 4 2 2" xfId="1586" xr:uid="{00000000-0005-0000-0000-00000D110000}"/>
    <cellStyle name="標準 4 2 2 4 4 2 2 2" xfId="6945" xr:uid="{00000000-0005-0000-0000-00000E110000}"/>
    <cellStyle name="標準 4 2 2 4 4 2 2 2 2" xfId="12305" xr:uid="{00000000-0005-0000-0000-00000F110000}"/>
    <cellStyle name="標準 4 2 2 4 4 2 2 3" xfId="4209" xr:uid="{00000000-0005-0000-0000-000010110000}"/>
    <cellStyle name="標準 4 2 2 4 4 2 2 4" xfId="9569" xr:uid="{00000000-0005-0000-0000-000011110000}"/>
    <cellStyle name="標準 4 2 2 4 4 2 3" xfId="5121" xr:uid="{00000000-0005-0000-0000-000012110000}"/>
    <cellStyle name="標準 4 2 2 4 4 2 3 2" xfId="10481" xr:uid="{00000000-0005-0000-0000-000013110000}"/>
    <cellStyle name="標準 4 2 2 4 4 2 4" xfId="6033" xr:uid="{00000000-0005-0000-0000-000014110000}"/>
    <cellStyle name="標準 4 2 2 4 4 2 4 2" xfId="11393" xr:uid="{00000000-0005-0000-0000-000015110000}"/>
    <cellStyle name="標準 4 2 2 4 4 2 5" xfId="2840" xr:uid="{00000000-0005-0000-0000-000016110000}"/>
    <cellStyle name="標準 4 2 2 4 4 2 6" xfId="8201" xr:uid="{00000000-0005-0000-0000-000017110000}"/>
    <cellStyle name="標準 4 2 2 4 4 3" xfId="1130" xr:uid="{00000000-0005-0000-0000-000018110000}"/>
    <cellStyle name="標準 4 2 2 4 4 3 2" xfId="6489" xr:uid="{00000000-0005-0000-0000-000019110000}"/>
    <cellStyle name="標準 4 2 2 4 4 3 2 2" xfId="11849" xr:uid="{00000000-0005-0000-0000-00001A110000}"/>
    <cellStyle name="標準 4 2 2 4 4 3 3" xfId="3296" xr:uid="{00000000-0005-0000-0000-00001B110000}"/>
    <cellStyle name="標準 4 2 2 4 4 3 4" xfId="8657" xr:uid="{00000000-0005-0000-0000-00001C110000}"/>
    <cellStyle name="標準 4 2 2 4 4 4" xfId="3753" xr:uid="{00000000-0005-0000-0000-00001D110000}"/>
    <cellStyle name="標準 4 2 2 4 4 4 2" xfId="9113" xr:uid="{00000000-0005-0000-0000-00001E110000}"/>
    <cellStyle name="標準 4 2 2 4 4 5" xfId="4665" xr:uid="{00000000-0005-0000-0000-00001F110000}"/>
    <cellStyle name="標準 4 2 2 4 4 5 2" xfId="10025" xr:uid="{00000000-0005-0000-0000-000020110000}"/>
    <cellStyle name="標準 4 2 2 4 4 6" xfId="5577" xr:uid="{00000000-0005-0000-0000-000021110000}"/>
    <cellStyle name="標準 4 2 2 4 4 6 2" xfId="10937" xr:uid="{00000000-0005-0000-0000-000022110000}"/>
    <cellStyle name="標準 4 2 2 4 4 7" xfId="2384" xr:uid="{00000000-0005-0000-0000-000023110000}"/>
    <cellStyle name="標準 4 2 2 4 4 8" xfId="7745" xr:uid="{00000000-0005-0000-0000-000024110000}"/>
    <cellStyle name="標準 4 2 2 4 5" xfId="560" xr:uid="{00000000-0005-0000-0000-000025110000}"/>
    <cellStyle name="標準 4 2 2 4 5 2" xfId="1472" xr:uid="{00000000-0005-0000-0000-000026110000}"/>
    <cellStyle name="標準 4 2 2 4 5 2 2" xfId="6831" xr:uid="{00000000-0005-0000-0000-000027110000}"/>
    <cellStyle name="標準 4 2 2 4 5 2 2 2" xfId="12191" xr:uid="{00000000-0005-0000-0000-000028110000}"/>
    <cellStyle name="標準 4 2 2 4 5 2 3" xfId="4095" xr:uid="{00000000-0005-0000-0000-000029110000}"/>
    <cellStyle name="標準 4 2 2 4 5 2 4" xfId="9455" xr:uid="{00000000-0005-0000-0000-00002A110000}"/>
    <cellStyle name="標準 4 2 2 4 5 3" xfId="5007" xr:uid="{00000000-0005-0000-0000-00002B110000}"/>
    <cellStyle name="標準 4 2 2 4 5 3 2" xfId="10367" xr:uid="{00000000-0005-0000-0000-00002C110000}"/>
    <cellStyle name="標準 4 2 2 4 5 4" xfId="5919" xr:uid="{00000000-0005-0000-0000-00002D110000}"/>
    <cellStyle name="標準 4 2 2 4 5 4 2" xfId="11279" xr:uid="{00000000-0005-0000-0000-00002E110000}"/>
    <cellStyle name="標準 4 2 2 4 5 5" xfId="2270" xr:uid="{00000000-0005-0000-0000-00002F110000}"/>
    <cellStyle name="標準 4 2 2 4 5 6" xfId="7631" xr:uid="{00000000-0005-0000-0000-000030110000}"/>
    <cellStyle name="標準 4 2 2 4 6" xfId="1016" xr:uid="{00000000-0005-0000-0000-000031110000}"/>
    <cellStyle name="標準 4 2 2 4 6 2" xfId="6375" xr:uid="{00000000-0005-0000-0000-000032110000}"/>
    <cellStyle name="標準 4 2 2 4 6 2 2" xfId="11735" xr:uid="{00000000-0005-0000-0000-000033110000}"/>
    <cellStyle name="標準 4 2 2 4 6 3" xfId="2726" xr:uid="{00000000-0005-0000-0000-000034110000}"/>
    <cellStyle name="標準 4 2 2 4 6 4" xfId="8087" xr:uid="{00000000-0005-0000-0000-000035110000}"/>
    <cellStyle name="標準 4 2 2 4 7" xfId="3182" xr:uid="{00000000-0005-0000-0000-000036110000}"/>
    <cellStyle name="標準 4 2 2 4 7 2" xfId="8543" xr:uid="{00000000-0005-0000-0000-000037110000}"/>
    <cellStyle name="標準 4 2 2 4 8" xfId="3639" xr:uid="{00000000-0005-0000-0000-000038110000}"/>
    <cellStyle name="標準 4 2 2 4 8 2" xfId="8999" xr:uid="{00000000-0005-0000-0000-000039110000}"/>
    <cellStyle name="標準 4 2 2 4 9" xfId="4551" xr:uid="{00000000-0005-0000-0000-00003A110000}"/>
    <cellStyle name="標準 4 2 2 4 9 2" xfId="9911" xr:uid="{00000000-0005-0000-0000-00003B110000}"/>
    <cellStyle name="標準 4 2 2 5" xfId="275" xr:uid="{00000000-0005-0000-0000-00003C110000}"/>
    <cellStyle name="標準 4 2 2 5 2" xfId="731" xr:uid="{00000000-0005-0000-0000-00003D110000}"/>
    <cellStyle name="標準 4 2 2 5 2 2" xfId="1643" xr:uid="{00000000-0005-0000-0000-00003E110000}"/>
    <cellStyle name="標準 4 2 2 5 2 2 2" xfId="7002" xr:uid="{00000000-0005-0000-0000-00003F110000}"/>
    <cellStyle name="標準 4 2 2 5 2 2 2 2" xfId="12362" xr:uid="{00000000-0005-0000-0000-000040110000}"/>
    <cellStyle name="標準 4 2 2 5 2 2 3" xfId="4266" xr:uid="{00000000-0005-0000-0000-000041110000}"/>
    <cellStyle name="標準 4 2 2 5 2 2 4" xfId="9626" xr:uid="{00000000-0005-0000-0000-000042110000}"/>
    <cellStyle name="標準 4 2 2 5 2 3" xfId="5178" xr:uid="{00000000-0005-0000-0000-000043110000}"/>
    <cellStyle name="標準 4 2 2 5 2 3 2" xfId="10538" xr:uid="{00000000-0005-0000-0000-000044110000}"/>
    <cellStyle name="標準 4 2 2 5 2 4" xfId="6090" xr:uid="{00000000-0005-0000-0000-000045110000}"/>
    <cellStyle name="標準 4 2 2 5 2 4 2" xfId="11450" xr:uid="{00000000-0005-0000-0000-000046110000}"/>
    <cellStyle name="標準 4 2 2 5 2 5" xfId="2441" xr:uid="{00000000-0005-0000-0000-000047110000}"/>
    <cellStyle name="標準 4 2 2 5 2 6" xfId="7802" xr:uid="{00000000-0005-0000-0000-000048110000}"/>
    <cellStyle name="標準 4 2 2 5 3" xfId="1187" xr:uid="{00000000-0005-0000-0000-000049110000}"/>
    <cellStyle name="標準 4 2 2 5 3 2" xfId="6546" xr:uid="{00000000-0005-0000-0000-00004A110000}"/>
    <cellStyle name="標準 4 2 2 5 3 2 2" xfId="11906" xr:uid="{00000000-0005-0000-0000-00004B110000}"/>
    <cellStyle name="標準 4 2 2 5 3 3" xfId="2897" xr:uid="{00000000-0005-0000-0000-00004C110000}"/>
    <cellStyle name="標準 4 2 2 5 3 4" xfId="8258" xr:uid="{00000000-0005-0000-0000-00004D110000}"/>
    <cellStyle name="標準 4 2 2 5 4" xfId="3353" xr:uid="{00000000-0005-0000-0000-00004E110000}"/>
    <cellStyle name="標準 4 2 2 5 4 2" xfId="8714" xr:uid="{00000000-0005-0000-0000-00004F110000}"/>
    <cellStyle name="標準 4 2 2 5 5" xfId="3810" xr:uid="{00000000-0005-0000-0000-000050110000}"/>
    <cellStyle name="標準 4 2 2 5 5 2" xfId="9170" xr:uid="{00000000-0005-0000-0000-000051110000}"/>
    <cellStyle name="標準 4 2 2 5 6" xfId="4722" xr:uid="{00000000-0005-0000-0000-000052110000}"/>
    <cellStyle name="標準 4 2 2 5 6 2" xfId="10082" xr:uid="{00000000-0005-0000-0000-000053110000}"/>
    <cellStyle name="標準 4 2 2 5 7" xfId="5634" xr:uid="{00000000-0005-0000-0000-000054110000}"/>
    <cellStyle name="標準 4 2 2 5 7 2" xfId="10994" xr:uid="{00000000-0005-0000-0000-000055110000}"/>
    <cellStyle name="標準 4 2 2 5 8" xfId="1985" xr:uid="{00000000-0005-0000-0000-000056110000}"/>
    <cellStyle name="標準 4 2 2 5 9" xfId="7346" xr:uid="{00000000-0005-0000-0000-000057110000}"/>
    <cellStyle name="標準 4 2 2 6" xfId="389" xr:uid="{00000000-0005-0000-0000-000058110000}"/>
    <cellStyle name="標準 4 2 2 6 2" xfId="845" xr:uid="{00000000-0005-0000-0000-000059110000}"/>
    <cellStyle name="標準 4 2 2 6 2 2" xfId="1757" xr:uid="{00000000-0005-0000-0000-00005A110000}"/>
    <cellStyle name="標準 4 2 2 6 2 2 2" xfId="7116" xr:uid="{00000000-0005-0000-0000-00005B110000}"/>
    <cellStyle name="標準 4 2 2 6 2 2 2 2" xfId="12476" xr:uid="{00000000-0005-0000-0000-00005C110000}"/>
    <cellStyle name="標準 4 2 2 6 2 2 3" xfId="4380" xr:uid="{00000000-0005-0000-0000-00005D110000}"/>
    <cellStyle name="標準 4 2 2 6 2 2 4" xfId="9740" xr:uid="{00000000-0005-0000-0000-00005E110000}"/>
    <cellStyle name="標準 4 2 2 6 2 3" xfId="5292" xr:uid="{00000000-0005-0000-0000-00005F110000}"/>
    <cellStyle name="標準 4 2 2 6 2 3 2" xfId="10652" xr:uid="{00000000-0005-0000-0000-000060110000}"/>
    <cellStyle name="標準 4 2 2 6 2 4" xfId="6204" xr:uid="{00000000-0005-0000-0000-000061110000}"/>
    <cellStyle name="標準 4 2 2 6 2 4 2" xfId="11564" xr:uid="{00000000-0005-0000-0000-000062110000}"/>
    <cellStyle name="標準 4 2 2 6 2 5" xfId="2555" xr:uid="{00000000-0005-0000-0000-000063110000}"/>
    <cellStyle name="標準 4 2 2 6 2 6" xfId="7916" xr:uid="{00000000-0005-0000-0000-000064110000}"/>
    <cellStyle name="標準 4 2 2 6 3" xfId="1301" xr:uid="{00000000-0005-0000-0000-000065110000}"/>
    <cellStyle name="標準 4 2 2 6 3 2" xfId="6660" xr:uid="{00000000-0005-0000-0000-000066110000}"/>
    <cellStyle name="標準 4 2 2 6 3 2 2" xfId="12020" xr:uid="{00000000-0005-0000-0000-000067110000}"/>
    <cellStyle name="標準 4 2 2 6 3 3" xfId="3011" xr:uid="{00000000-0005-0000-0000-000068110000}"/>
    <cellStyle name="標準 4 2 2 6 3 4" xfId="8372" xr:uid="{00000000-0005-0000-0000-000069110000}"/>
    <cellStyle name="標準 4 2 2 6 4" xfId="3467" xr:uid="{00000000-0005-0000-0000-00006A110000}"/>
    <cellStyle name="標準 4 2 2 6 4 2" xfId="8828" xr:uid="{00000000-0005-0000-0000-00006B110000}"/>
    <cellStyle name="標準 4 2 2 6 5" xfId="3924" xr:uid="{00000000-0005-0000-0000-00006C110000}"/>
    <cellStyle name="標準 4 2 2 6 5 2" xfId="9284" xr:uid="{00000000-0005-0000-0000-00006D110000}"/>
    <cellStyle name="標準 4 2 2 6 6" xfId="4836" xr:uid="{00000000-0005-0000-0000-00006E110000}"/>
    <cellStyle name="標準 4 2 2 6 6 2" xfId="10196" xr:uid="{00000000-0005-0000-0000-00006F110000}"/>
    <cellStyle name="標準 4 2 2 6 7" xfId="5748" xr:uid="{00000000-0005-0000-0000-000070110000}"/>
    <cellStyle name="標準 4 2 2 6 7 2" xfId="11108" xr:uid="{00000000-0005-0000-0000-000071110000}"/>
    <cellStyle name="標準 4 2 2 6 8" xfId="2099" xr:uid="{00000000-0005-0000-0000-000072110000}"/>
    <cellStyle name="標準 4 2 2 6 9" xfId="7460" xr:uid="{00000000-0005-0000-0000-000073110000}"/>
    <cellStyle name="標準 4 2 2 7" xfId="160" xr:uid="{00000000-0005-0000-0000-000074110000}"/>
    <cellStyle name="標準 4 2 2 7 2" xfId="617" xr:uid="{00000000-0005-0000-0000-000075110000}"/>
    <cellStyle name="標準 4 2 2 7 2 2" xfId="1529" xr:uid="{00000000-0005-0000-0000-000076110000}"/>
    <cellStyle name="標準 4 2 2 7 2 2 2" xfId="6888" xr:uid="{00000000-0005-0000-0000-000077110000}"/>
    <cellStyle name="標準 4 2 2 7 2 2 2 2" xfId="12248" xr:uid="{00000000-0005-0000-0000-000078110000}"/>
    <cellStyle name="標準 4 2 2 7 2 2 3" xfId="4152" xr:uid="{00000000-0005-0000-0000-000079110000}"/>
    <cellStyle name="標準 4 2 2 7 2 2 4" xfId="9512" xr:uid="{00000000-0005-0000-0000-00007A110000}"/>
    <cellStyle name="標準 4 2 2 7 2 3" xfId="5064" xr:uid="{00000000-0005-0000-0000-00007B110000}"/>
    <cellStyle name="標準 4 2 2 7 2 3 2" xfId="10424" xr:uid="{00000000-0005-0000-0000-00007C110000}"/>
    <cellStyle name="標準 4 2 2 7 2 4" xfId="5976" xr:uid="{00000000-0005-0000-0000-00007D110000}"/>
    <cellStyle name="標準 4 2 2 7 2 4 2" xfId="11336" xr:uid="{00000000-0005-0000-0000-00007E110000}"/>
    <cellStyle name="標準 4 2 2 7 2 5" xfId="2783" xr:uid="{00000000-0005-0000-0000-00007F110000}"/>
    <cellStyle name="標準 4 2 2 7 2 6" xfId="8144" xr:uid="{00000000-0005-0000-0000-000080110000}"/>
    <cellStyle name="標準 4 2 2 7 3" xfId="1073" xr:uid="{00000000-0005-0000-0000-000081110000}"/>
    <cellStyle name="標準 4 2 2 7 3 2" xfId="6432" xr:uid="{00000000-0005-0000-0000-000082110000}"/>
    <cellStyle name="標準 4 2 2 7 3 2 2" xfId="11792" xr:uid="{00000000-0005-0000-0000-000083110000}"/>
    <cellStyle name="標準 4 2 2 7 3 3" xfId="3239" xr:uid="{00000000-0005-0000-0000-000084110000}"/>
    <cellStyle name="標準 4 2 2 7 3 4" xfId="8600" xr:uid="{00000000-0005-0000-0000-000085110000}"/>
    <cellStyle name="標準 4 2 2 7 4" xfId="3696" xr:uid="{00000000-0005-0000-0000-000086110000}"/>
    <cellStyle name="標準 4 2 2 7 4 2" xfId="9056" xr:uid="{00000000-0005-0000-0000-000087110000}"/>
    <cellStyle name="標準 4 2 2 7 5" xfId="4608" xr:uid="{00000000-0005-0000-0000-000088110000}"/>
    <cellStyle name="標準 4 2 2 7 5 2" xfId="9968" xr:uid="{00000000-0005-0000-0000-000089110000}"/>
    <cellStyle name="標準 4 2 2 7 6" xfId="5520" xr:uid="{00000000-0005-0000-0000-00008A110000}"/>
    <cellStyle name="標準 4 2 2 7 6 2" xfId="10880" xr:uid="{00000000-0005-0000-0000-00008B110000}"/>
    <cellStyle name="標準 4 2 2 7 7" xfId="2327" xr:uid="{00000000-0005-0000-0000-00008C110000}"/>
    <cellStyle name="標準 4 2 2 7 8" xfId="7688" xr:uid="{00000000-0005-0000-0000-00008D110000}"/>
    <cellStyle name="標準 4 2 2 8" xfId="503" xr:uid="{00000000-0005-0000-0000-00008E110000}"/>
    <cellStyle name="標準 4 2 2 8 2" xfId="1415" xr:uid="{00000000-0005-0000-0000-00008F110000}"/>
    <cellStyle name="標準 4 2 2 8 2 2" xfId="6774" xr:uid="{00000000-0005-0000-0000-000090110000}"/>
    <cellStyle name="標準 4 2 2 8 2 2 2" xfId="12134" xr:uid="{00000000-0005-0000-0000-000091110000}"/>
    <cellStyle name="標準 4 2 2 8 2 3" xfId="4038" xr:uid="{00000000-0005-0000-0000-000092110000}"/>
    <cellStyle name="標準 4 2 2 8 2 4" xfId="9398" xr:uid="{00000000-0005-0000-0000-000093110000}"/>
    <cellStyle name="標準 4 2 2 8 3" xfId="4950" xr:uid="{00000000-0005-0000-0000-000094110000}"/>
    <cellStyle name="標準 4 2 2 8 3 2" xfId="10310" xr:uid="{00000000-0005-0000-0000-000095110000}"/>
    <cellStyle name="標準 4 2 2 8 4" xfId="5862" xr:uid="{00000000-0005-0000-0000-000096110000}"/>
    <cellStyle name="標準 4 2 2 8 4 2" xfId="11222" xr:uid="{00000000-0005-0000-0000-000097110000}"/>
    <cellStyle name="標準 4 2 2 8 5" xfId="2213" xr:uid="{00000000-0005-0000-0000-000098110000}"/>
    <cellStyle name="標準 4 2 2 8 6" xfId="7574" xr:uid="{00000000-0005-0000-0000-000099110000}"/>
    <cellStyle name="標準 4 2 2 9" xfId="959" xr:uid="{00000000-0005-0000-0000-00009A110000}"/>
    <cellStyle name="標準 4 2 2 9 2" xfId="6318" xr:uid="{00000000-0005-0000-0000-00009B110000}"/>
    <cellStyle name="標準 4 2 2 9 2 2" xfId="11678" xr:uid="{00000000-0005-0000-0000-00009C110000}"/>
    <cellStyle name="標準 4 2 2 9 3" xfId="2669" xr:uid="{00000000-0005-0000-0000-00009D110000}"/>
    <cellStyle name="標準 4 2 2 9 4" xfId="8030" xr:uid="{00000000-0005-0000-0000-00009E110000}"/>
    <cellStyle name="標準 4 2 3" xfId="25" xr:uid="{00000000-0005-0000-0000-00009F110000}"/>
    <cellStyle name="標準 4 2 3 10" xfId="3575" xr:uid="{00000000-0005-0000-0000-0000A0110000}"/>
    <cellStyle name="標準 4 2 3 10 2" xfId="8935" xr:uid="{00000000-0005-0000-0000-0000A1110000}"/>
    <cellStyle name="標準 4 2 3 11" xfId="4487" xr:uid="{00000000-0005-0000-0000-0000A2110000}"/>
    <cellStyle name="標準 4 2 3 11 2" xfId="9847" xr:uid="{00000000-0005-0000-0000-0000A3110000}"/>
    <cellStyle name="標準 4 2 3 12" xfId="5399" xr:uid="{00000000-0005-0000-0000-0000A4110000}"/>
    <cellStyle name="標準 4 2 3 12 2" xfId="10759" xr:uid="{00000000-0005-0000-0000-0000A5110000}"/>
    <cellStyle name="標準 4 2 3 13" xfId="1864" xr:uid="{00000000-0005-0000-0000-0000A6110000}"/>
    <cellStyle name="標準 4 2 3 14" xfId="7225" xr:uid="{00000000-0005-0000-0000-0000A7110000}"/>
    <cellStyle name="標準 4 2 3 2" xfId="71" xr:uid="{00000000-0005-0000-0000-0000A8110000}"/>
    <cellStyle name="標準 4 2 3 2 10" xfId="4523" xr:uid="{00000000-0005-0000-0000-0000A9110000}"/>
    <cellStyle name="標準 4 2 3 2 10 2" xfId="9883" xr:uid="{00000000-0005-0000-0000-0000AA110000}"/>
    <cellStyle name="標準 4 2 3 2 11" xfId="5435" xr:uid="{00000000-0005-0000-0000-0000AB110000}"/>
    <cellStyle name="標準 4 2 3 2 11 2" xfId="10795" xr:uid="{00000000-0005-0000-0000-0000AC110000}"/>
    <cellStyle name="標準 4 2 3 2 12" xfId="1900" xr:uid="{00000000-0005-0000-0000-0000AD110000}"/>
    <cellStyle name="標準 4 2 3 2 13" xfId="7261" xr:uid="{00000000-0005-0000-0000-0000AE110000}"/>
    <cellStyle name="標準 4 2 3 2 2" xfId="132" xr:uid="{00000000-0005-0000-0000-0000AF110000}"/>
    <cellStyle name="標準 4 2 3 2 2 10" xfId="5492" xr:uid="{00000000-0005-0000-0000-0000B0110000}"/>
    <cellStyle name="標準 4 2 3 2 2 10 2" xfId="10852" xr:uid="{00000000-0005-0000-0000-0000B1110000}"/>
    <cellStyle name="標準 4 2 3 2 2 11" xfId="1957" xr:uid="{00000000-0005-0000-0000-0000B2110000}"/>
    <cellStyle name="標準 4 2 3 2 2 12" xfId="7318" xr:uid="{00000000-0005-0000-0000-0000B3110000}"/>
    <cellStyle name="標準 4 2 3 2 2 2" xfId="361" xr:uid="{00000000-0005-0000-0000-0000B4110000}"/>
    <cellStyle name="標準 4 2 3 2 2 2 2" xfId="817" xr:uid="{00000000-0005-0000-0000-0000B5110000}"/>
    <cellStyle name="標準 4 2 3 2 2 2 2 2" xfId="1729" xr:uid="{00000000-0005-0000-0000-0000B6110000}"/>
    <cellStyle name="標準 4 2 3 2 2 2 2 2 2" xfId="7088" xr:uid="{00000000-0005-0000-0000-0000B7110000}"/>
    <cellStyle name="標準 4 2 3 2 2 2 2 2 2 2" xfId="12448" xr:uid="{00000000-0005-0000-0000-0000B8110000}"/>
    <cellStyle name="標準 4 2 3 2 2 2 2 2 3" xfId="4352" xr:uid="{00000000-0005-0000-0000-0000B9110000}"/>
    <cellStyle name="標準 4 2 3 2 2 2 2 2 4" xfId="9712" xr:uid="{00000000-0005-0000-0000-0000BA110000}"/>
    <cellStyle name="標準 4 2 3 2 2 2 2 3" xfId="5264" xr:uid="{00000000-0005-0000-0000-0000BB110000}"/>
    <cellStyle name="標準 4 2 3 2 2 2 2 3 2" xfId="10624" xr:uid="{00000000-0005-0000-0000-0000BC110000}"/>
    <cellStyle name="標準 4 2 3 2 2 2 2 4" xfId="6176" xr:uid="{00000000-0005-0000-0000-0000BD110000}"/>
    <cellStyle name="標準 4 2 3 2 2 2 2 4 2" xfId="11536" xr:uid="{00000000-0005-0000-0000-0000BE110000}"/>
    <cellStyle name="標準 4 2 3 2 2 2 2 5" xfId="2527" xr:uid="{00000000-0005-0000-0000-0000BF110000}"/>
    <cellStyle name="標準 4 2 3 2 2 2 2 6" xfId="7888" xr:uid="{00000000-0005-0000-0000-0000C0110000}"/>
    <cellStyle name="標準 4 2 3 2 2 2 3" xfId="1273" xr:uid="{00000000-0005-0000-0000-0000C1110000}"/>
    <cellStyle name="標準 4 2 3 2 2 2 3 2" xfId="6632" xr:uid="{00000000-0005-0000-0000-0000C2110000}"/>
    <cellStyle name="標準 4 2 3 2 2 2 3 2 2" xfId="11992" xr:uid="{00000000-0005-0000-0000-0000C3110000}"/>
    <cellStyle name="標準 4 2 3 2 2 2 3 3" xfId="2983" xr:uid="{00000000-0005-0000-0000-0000C4110000}"/>
    <cellStyle name="標準 4 2 3 2 2 2 3 4" xfId="8344" xr:uid="{00000000-0005-0000-0000-0000C5110000}"/>
    <cellStyle name="標準 4 2 3 2 2 2 4" xfId="3439" xr:uid="{00000000-0005-0000-0000-0000C6110000}"/>
    <cellStyle name="標準 4 2 3 2 2 2 4 2" xfId="8800" xr:uid="{00000000-0005-0000-0000-0000C7110000}"/>
    <cellStyle name="標準 4 2 3 2 2 2 5" xfId="3896" xr:uid="{00000000-0005-0000-0000-0000C8110000}"/>
    <cellStyle name="標準 4 2 3 2 2 2 5 2" xfId="9256" xr:uid="{00000000-0005-0000-0000-0000C9110000}"/>
    <cellStyle name="標準 4 2 3 2 2 2 6" xfId="4808" xr:uid="{00000000-0005-0000-0000-0000CA110000}"/>
    <cellStyle name="標準 4 2 3 2 2 2 6 2" xfId="10168" xr:uid="{00000000-0005-0000-0000-0000CB110000}"/>
    <cellStyle name="標準 4 2 3 2 2 2 7" xfId="5720" xr:uid="{00000000-0005-0000-0000-0000CC110000}"/>
    <cellStyle name="標準 4 2 3 2 2 2 7 2" xfId="11080" xr:uid="{00000000-0005-0000-0000-0000CD110000}"/>
    <cellStyle name="標準 4 2 3 2 2 2 8" xfId="2071" xr:uid="{00000000-0005-0000-0000-0000CE110000}"/>
    <cellStyle name="標準 4 2 3 2 2 2 9" xfId="7432" xr:uid="{00000000-0005-0000-0000-0000CF110000}"/>
    <cellStyle name="標準 4 2 3 2 2 3" xfId="475" xr:uid="{00000000-0005-0000-0000-0000D0110000}"/>
    <cellStyle name="標準 4 2 3 2 2 3 2" xfId="931" xr:uid="{00000000-0005-0000-0000-0000D1110000}"/>
    <cellStyle name="標準 4 2 3 2 2 3 2 2" xfId="1843" xr:uid="{00000000-0005-0000-0000-0000D2110000}"/>
    <cellStyle name="標準 4 2 3 2 2 3 2 2 2" xfId="7202" xr:uid="{00000000-0005-0000-0000-0000D3110000}"/>
    <cellStyle name="標準 4 2 3 2 2 3 2 2 2 2" xfId="12562" xr:uid="{00000000-0005-0000-0000-0000D4110000}"/>
    <cellStyle name="標準 4 2 3 2 2 3 2 2 3" xfId="4466" xr:uid="{00000000-0005-0000-0000-0000D5110000}"/>
    <cellStyle name="標準 4 2 3 2 2 3 2 2 4" xfId="9826" xr:uid="{00000000-0005-0000-0000-0000D6110000}"/>
    <cellStyle name="標準 4 2 3 2 2 3 2 3" xfId="5378" xr:uid="{00000000-0005-0000-0000-0000D7110000}"/>
    <cellStyle name="標準 4 2 3 2 2 3 2 3 2" xfId="10738" xr:uid="{00000000-0005-0000-0000-0000D8110000}"/>
    <cellStyle name="標準 4 2 3 2 2 3 2 4" xfId="6290" xr:uid="{00000000-0005-0000-0000-0000D9110000}"/>
    <cellStyle name="標準 4 2 3 2 2 3 2 4 2" xfId="11650" xr:uid="{00000000-0005-0000-0000-0000DA110000}"/>
    <cellStyle name="標準 4 2 3 2 2 3 2 5" xfId="2641" xr:uid="{00000000-0005-0000-0000-0000DB110000}"/>
    <cellStyle name="標準 4 2 3 2 2 3 2 6" xfId="8002" xr:uid="{00000000-0005-0000-0000-0000DC110000}"/>
    <cellStyle name="標準 4 2 3 2 2 3 3" xfId="1387" xr:uid="{00000000-0005-0000-0000-0000DD110000}"/>
    <cellStyle name="標準 4 2 3 2 2 3 3 2" xfId="6746" xr:uid="{00000000-0005-0000-0000-0000DE110000}"/>
    <cellStyle name="標準 4 2 3 2 2 3 3 2 2" xfId="12106" xr:uid="{00000000-0005-0000-0000-0000DF110000}"/>
    <cellStyle name="標準 4 2 3 2 2 3 3 3" xfId="3097" xr:uid="{00000000-0005-0000-0000-0000E0110000}"/>
    <cellStyle name="標準 4 2 3 2 2 3 3 4" xfId="8458" xr:uid="{00000000-0005-0000-0000-0000E1110000}"/>
    <cellStyle name="標準 4 2 3 2 2 3 4" xfId="3553" xr:uid="{00000000-0005-0000-0000-0000E2110000}"/>
    <cellStyle name="標準 4 2 3 2 2 3 4 2" xfId="8914" xr:uid="{00000000-0005-0000-0000-0000E3110000}"/>
    <cellStyle name="標準 4 2 3 2 2 3 5" xfId="4010" xr:uid="{00000000-0005-0000-0000-0000E4110000}"/>
    <cellStyle name="標準 4 2 3 2 2 3 5 2" xfId="9370" xr:uid="{00000000-0005-0000-0000-0000E5110000}"/>
    <cellStyle name="標準 4 2 3 2 2 3 6" xfId="4922" xr:uid="{00000000-0005-0000-0000-0000E6110000}"/>
    <cellStyle name="標準 4 2 3 2 2 3 6 2" xfId="10282" xr:uid="{00000000-0005-0000-0000-0000E7110000}"/>
    <cellStyle name="標準 4 2 3 2 2 3 7" xfId="5834" xr:uid="{00000000-0005-0000-0000-0000E8110000}"/>
    <cellStyle name="標準 4 2 3 2 2 3 7 2" xfId="11194" xr:uid="{00000000-0005-0000-0000-0000E9110000}"/>
    <cellStyle name="標準 4 2 3 2 2 3 8" xfId="2185" xr:uid="{00000000-0005-0000-0000-0000EA110000}"/>
    <cellStyle name="標準 4 2 3 2 2 3 9" xfId="7546" xr:uid="{00000000-0005-0000-0000-0000EB110000}"/>
    <cellStyle name="標準 4 2 3 2 2 4" xfId="246" xr:uid="{00000000-0005-0000-0000-0000EC110000}"/>
    <cellStyle name="標準 4 2 3 2 2 4 2" xfId="703" xr:uid="{00000000-0005-0000-0000-0000ED110000}"/>
    <cellStyle name="標準 4 2 3 2 2 4 2 2" xfId="1615" xr:uid="{00000000-0005-0000-0000-0000EE110000}"/>
    <cellStyle name="標準 4 2 3 2 2 4 2 2 2" xfId="6974" xr:uid="{00000000-0005-0000-0000-0000EF110000}"/>
    <cellStyle name="標準 4 2 3 2 2 4 2 2 2 2" xfId="12334" xr:uid="{00000000-0005-0000-0000-0000F0110000}"/>
    <cellStyle name="標準 4 2 3 2 2 4 2 2 3" xfId="4238" xr:uid="{00000000-0005-0000-0000-0000F1110000}"/>
    <cellStyle name="標準 4 2 3 2 2 4 2 2 4" xfId="9598" xr:uid="{00000000-0005-0000-0000-0000F2110000}"/>
    <cellStyle name="標準 4 2 3 2 2 4 2 3" xfId="5150" xr:uid="{00000000-0005-0000-0000-0000F3110000}"/>
    <cellStyle name="標準 4 2 3 2 2 4 2 3 2" xfId="10510" xr:uid="{00000000-0005-0000-0000-0000F4110000}"/>
    <cellStyle name="標準 4 2 3 2 2 4 2 4" xfId="6062" xr:uid="{00000000-0005-0000-0000-0000F5110000}"/>
    <cellStyle name="標準 4 2 3 2 2 4 2 4 2" xfId="11422" xr:uid="{00000000-0005-0000-0000-0000F6110000}"/>
    <cellStyle name="標準 4 2 3 2 2 4 2 5" xfId="2869" xr:uid="{00000000-0005-0000-0000-0000F7110000}"/>
    <cellStyle name="標準 4 2 3 2 2 4 2 6" xfId="8230" xr:uid="{00000000-0005-0000-0000-0000F8110000}"/>
    <cellStyle name="標準 4 2 3 2 2 4 3" xfId="1159" xr:uid="{00000000-0005-0000-0000-0000F9110000}"/>
    <cellStyle name="標準 4 2 3 2 2 4 3 2" xfId="6518" xr:uid="{00000000-0005-0000-0000-0000FA110000}"/>
    <cellStyle name="標準 4 2 3 2 2 4 3 2 2" xfId="11878" xr:uid="{00000000-0005-0000-0000-0000FB110000}"/>
    <cellStyle name="標準 4 2 3 2 2 4 3 3" xfId="3325" xr:uid="{00000000-0005-0000-0000-0000FC110000}"/>
    <cellStyle name="標準 4 2 3 2 2 4 3 4" xfId="8686" xr:uid="{00000000-0005-0000-0000-0000FD110000}"/>
    <cellStyle name="標準 4 2 3 2 2 4 4" xfId="3782" xr:uid="{00000000-0005-0000-0000-0000FE110000}"/>
    <cellStyle name="標準 4 2 3 2 2 4 4 2" xfId="9142" xr:uid="{00000000-0005-0000-0000-0000FF110000}"/>
    <cellStyle name="標準 4 2 3 2 2 4 5" xfId="4694" xr:uid="{00000000-0005-0000-0000-000000120000}"/>
    <cellStyle name="標準 4 2 3 2 2 4 5 2" xfId="10054" xr:uid="{00000000-0005-0000-0000-000001120000}"/>
    <cellStyle name="標準 4 2 3 2 2 4 6" xfId="5606" xr:uid="{00000000-0005-0000-0000-000002120000}"/>
    <cellStyle name="標準 4 2 3 2 2 4 6 2" xfId="10966" xr:uid="{00000000-0005-0000-0000-000003120000}"/>
    <cellStyle name="標準 4 2 3 2 2 4 7" xfId="2413" xr:uid="{00000000-0005-0000-0000-000004120000}"/>
    <cellStyle name="標準 4 2 3 2 2 4 8" xfId="7774" xr:uid="{00000000-0005-0000-0000-000005120000}"/>
    <cellStyle name="標準 4 2 3 2 2 5" xfId="589" xr:uid="{00000000-0005-0000-0000-000006120000}"/>
    <cellStyle name="標準 4 2 3 2 2 5 2" xfId="1501" xr:uid="{00000000-0005-0000-0000-000007120000}"/>
    <cellStyle name="標準 4 2 3 2 2 5 2 2" xfId="6860" xr:uid="{00000000-0005-0000-0000-000008120000}"/>
    <cellStyle name="標準 4 2 3 2 2 5 2 2 2" xfId="12220" xr:uid="{00000000-0005-0000-0000-000009120000}"/>
    <cellStyle name="標準 4 2 3 2 2 5 2 3" xfId="4124" xr:uid="{00000000-0005-0000-0000-00000A120000}"/>
    <cellStyle name="標準 4 2 3 2 2 5 2 4" xfId="9484" xr:uid="{00000000-0005-0000-0000-00000B120000}"/>
    <cellStyle name="標準 4 2 3 2 2 5 3" xfId="5036" xr:uid="{00000000-0005-0000-0000-00000C120000}"/>
    <cellStyle name="標準 4 2 3 2 2 5 3 2" xfId="10396" xr:uid="{00000000-0005-0000-0000-00000D120000}"/>
    <cellStyle name="標準 4 2 3 2 2 5 4" xfId="5948" xr:uid="{00000000-0005-0000-0000-00000E120000}"/>
    <cellStyle name="標準 4 2 3 2 2 5 4 2" xfId="11308" xr:uid="{00000000-0005-0000-0000-00000F120000}"/>
    <cellStyle name="標準 4 2 3 2 2 5 5" xfId="2299" xr:uid="{00000000-0005-0000-0000-000010120000}"/>
    <cellStyle name="標準 4 2 3 2 2 5 6" xfId="7660" xr:uid="{00000000-0005-0000-0000-000011120000}"/>
    <cellStyle name="標準 4 2 3 2 2 6" xfId="1045" xr:uid="{00000000-0005-0000-0000-000012120000}"/>
    <cellStyle name="標準 4 2 3 2 2 6 2" xfId="6404" xr:uid="{00000000-0005-0000-0000-000013120000}"/>
    <cellStyle name="標準 4 2 3 2 2 6 2 2" xfId="11764" xr:uid="{00000000-0005-0000-0000-000014120000}"/>
    <cellStyle name="標準 4 2 3 2 2 6 3" xfId="2755" xr:uid="{00000000-0005-0000-0000-000015120000}"/>
    <cellStyle name="標準 4 2 3 2 2 6 4" xfId="8116" xr:uid="{00000000-0005-0000-0000-000016120000}"/>
    <cellStyle name="標準 4 2 3 2 2 7" xfId="3211" xr:uid="{00000000-0005-0000-0000-000017120000}"/>
    <cellStyle name="標準 4 2 3 2 2 7 2" xfId="8572" xr:uid="{00000000-0005-0000-0000-000018120000}"/>
    <cellStyle name="標準 4 2 3 2 2 8" xfId="3668" xr:uid="{00000000-0005-0000-0000-000019120000}"/>
    <cellStyle name="標準 4 2 3 2 2 8 2" xfId="9028" xr:uid="{00000000-0005-0000-0000-00001A120000}"/>
    <cellStyle name="標準 4 2 3 2 2 9" xfId="4580" xr:uid="{00000000-0005-0000-0000-00001B120000}"/>
    <cellStyle name="標準 4 2 3 2 2 9 2" xfId="9940" xr:uid="{00000000-0005-0000-0000-00001C120000}"/>
    <cellStyle name="標準 4 2 3 2 3" xfId="304" xr:uid="{00000000-0005-0000-0000-00001D120000}"/>
    <cellStyle name="標準 4 2 3 2 3 2" xfId="760" xr:uid="{00000000-0005-0000-0000-00001E120000}"/>
    <cellStyle name="標準 4 2 3 2 3 2 2" xfId="1672" xr:uid="{00000000-0005-0000-0000-00001F120000}"/>
    <cellStyle name="標準 4 2 3 2 3 2 2 2" xfId="7031" xr:uid="{00000000-0005-0000-0000-000020120000}"/>
    <cellStyle name="標準 4 2 3 2 3 2 2 2 2" xfId="12391" xr:uid="{00000000-0005-0000-0000-000021120000}"/>
    <cellStyle name="標準 4 2 3 2 3 2 2 3" xfId="4295" xr:uid="{00000000-0005-0000-0000-000022120000}"/>
    <cellStyle name="標準 4 2 3 2 3 2 2 4" xfId="9655" xr:uid="{00000000-0005-0000-0000-000023120000}"/>
    <cellStyle name="標準 4 2 3 2 3 2 3" xfId="5207" xr:uid="{00000000-0005-0000-0000-000024120000}"/>
    <cellStyle name="標準 4 2 3 2 3 2 3 2" xfId="10567" xr:uid="{00000000-0005-0000-0000-000025120000}"/>
    <cellStyle name="標準 4 2 3 2 3 2 4" xfId="6119" xr:uid="{00000000-0005-0000-0000-000026120000}"/>
    <cellStyle name="標準 4 2 3 2 3 2 4 2" xfId="11479" xr:uid="{00000000-0005-0000-0000-000027120000}"/>
    <cellStyle name="標準 4 2 3 2 3 2 5" xfId="2470" xr:uid="{00000000-0005-0000-0000-000028120000}"/>
    <cellStyle name="標準 4 2 3 2 3 2 6" xfId="7831" xr:uid="{00000000-0005-0000-0000-000029120000}"/>
    <cellStyle name="標準 4 2 3 2 3 3" xfId="1216" xr:uid="{00000000-0005-0000-0000-00002A120000}"/>
    <cellStyle name="標準 4 2 3 2 3 3 2" xfId="6575" xr:uid="{00000000-0005-0000-0000-00002B120000}"/>
    <cellStyle name="標準 4 2 3 2 3 3 2 2" xfId="11935" xr:uid="{00000000-0005-0000-0000-00002C120000}"/>
    <cellStyle name="標準 4 2 3 2 3 3 3" xfId="2926" xr:uid="{00000000-0005-0000-0000-00002D120000}"/>
    <cellStyle name="標準 4 2 3 2 3 3 4" xfId="8287" xr:uid="{00000000-0005-0000-0000-00002E120000}"/>
    <cellStyle name="標準 4 2 3 2 3 4" xfId="3382" xr:uid="{00000000-0005-0000-0000-00002F120000}"/>
    <cellStyle name="標準 4 2 3 2 3 4 2" xfId="8743" xr:uid="{00000000-0005-0000-0000-000030120000}"/>
    <cellStyle name="標準 4 2 3 2 3 5" xfId="3839" xr:uid="{00000000-0005-0000-0000-000031120000}"/>
    <cellStyle name="標準 4 2 3 2 3 5 2" xfId="9199" xr:uid="{00000000-0005-0000-0000-000032120000}"/>
    <cellStyle name="標準 4 2 3 2 3 6" xfId="4751" xr:uid="{00000000-0005-0000-0000-000033120000}"/>
    <cellStyle name="標準 4 2 3 2 3 6 2" xfId="10111" xr:uid="{00000000-0005-0000-0000-000034120000}"/>
    <cellStyle name="標準 4 2 3 2 3 7" xfId="5663" xr:uid="{00000000-0005-0000-0000-000035120000}"/>
    <cellStyle name="標準 4 2 3 2 3 7 2" xfId="11023" xr:uid="{00000000-0005-0000-0000-000036120000}"/>
    <cellStyle name="標準 4 2 3 2 3 8" xfId="2014" xr:uid="{00000000-0005-0000-0000-000037120000}"/>
    <cellStyle name="標準 4 2 3 2 3 9" xfId="7375" xr:uid="{00000000-0005-0000-0000-000038120000}"/>
    <cellStyle name="標準 4 2 3 2 4" xfId="418" xr:uid="{00000000-0005-0000-0000-000039120000}"/>
    <cellStyle name="標準 4 2 3 2 4 2" xfId="874" xr:uid="{00000000-0005-0000-0000-00003A120000}"/>
    <cellStyle name="標準 4 2 3 2 4 2 2" xfId="1786" xr:uid="{00000000-0005-0000-0000-00003B120000}"/>
    <cellStyle name="標準 4 2 3 2 4 2 2 2" xfId="7145" xr:uid="{00000000-0005-0000-0000-00003C120000}"/>
    <cellStyle name="標準 4 2 3 2 4 2 2 2 2" xfId="12505" xr:uid="{00000000-0005-0000-0000-00003D120000}"/>
    <cellStyle name="標準 4 2 3 2 4 2 2 3" xfId="4409" xr:uid="{00000000-0005-0000-0000-00003E120000}"/>
    <cellStyle name="標準 4 2 3 2 4 2 2 4" xfId="9769" xr:uid="{00000000-0005-0000-0000-00003F120000}"/>
    <cellStyle name="標準 4 2 3 2 4 2 3" xfId="5321" xr:uid="{00000000-0005-0000-0000-000040120000}"/>
    <cellStyle name="標準 4 2 3 2 4 2 3 2" xfId="10681" xr:uid="{00000000-0005-0000-0000-000041120000}"/>
    <cellStyle name="標準 4 2 3 2 4 2 4" xfId="6233" xr:uid="{00000000-0005-0000-0000-000042120000}"/>
    <cellStyle name="標準 4 2 3 2 4 2 4 2" xfId="11593" xr:uid="{00000000-0005-0000-0000-000043120000}"/>
    <cellStyle name="標準 4 2 3 2 4 2 5" xfId="2584" xr:uid="{00000000-0005-0000-0000-000044120000}"/>
    <cellStyle name="標準 4 2 3 2 4 2 6" xfId="7945" xr:uid="{00000000-0005-0000-0000-000045120000}"/>
    <cellStyle name="標準 4 2 3 2 4 3" xfId="1330" xr:uid="{00000000-0005-0000-0000-000046120000}"/>
    <cellStyle name="標準 4 2 3 2 4 3 2" xfId="6689" xr:uid="{00000000-0005-0000-0000-000047120000}"/>
    <cellStyle name="標準 4 2 3 2 4 3 2 2" xfId="12049" xr:uid="{00000000-0005-0000-0000-000048120000}"/>
    <cellStyle name="標準 4 2 3 2 4 3 3" xfId="3040" xr:uid="{00000000-0005-0000-0000-000049120000}"/>
    <cellStyle name="標準 4 2 3 2 4 3 4" xfId="8401" xr:uid="{00000000-0005-0000-0000-00004A120000}"/>
    <cellStyle name="標準 4 2 3 2 4 4" xfId="3496" xr:uid="{00000000-0005-0000-0000-00004B120000}"/>
    <cellStyle name="標準 4 2 3 2 4 4 2" xfId="8857" xr:uid="{00000000-0005-0000-0000-00004C120000}"/>
    <cellStyle name="標準 4 2 3 2 4 5" xfId="3953" xr:uid="{00000000-0005-0000-0000-00004D120000}"/>
    <cellStyle name="標準 4 2 3 2 4 5 2" xfId="9313" xr:uid="{00000000-0005-0000-0000-00004E120000}"/>
    <cellStyle name="標準 4 2 3 2 4 6" xfId="4865" xr:uid="{00000000-0005-0000-0000-00004F120000}"/>
    <cellStyle name="標準 4 2 3 2 4 6 2" xfId="10225" xr:uid="{00000000-0005-0000-0000-000050120000}"/>
    <cellStyle name="標準 4 2 3 2 4 7" xfId="5777" xr:uid="{00000000-0005-0000-0000-000051120000}"/>
    <cellStyle name="標準 4 2 3 2 4 7 2" xfId="11137" xr:uid="{00000000-0005-0000-0000-000052120000}"/>
    <cellStyle name="標準 4 2 3 2 4 8" xfId="2128" xr:uid="{00000000-0005-0000-0000-000053120000}"/>
    <cellStyle name="標準 4 2 3 2 4 9" xfId="7489" xr:uid="{00000000-0005-0000-0000-000054120000}"/>
    <cellStyle name="標準 4 2 3 2 5" xfId="189" xr:uid="{00000000-0005-0000-0000-000055120000}"/>
    <cellStyle name="標準 4 2 3 2 5 2" xfId="646" xr:uid="{00000000-0005-0000-0000-000056120000}"/>
    <cellStyle name="標準 4 2 3 2 5 2 2" xfId="1558" xr:uid="{00000000-0005-0000-0000-000057120000}"/>
    <cellStyle name="標準 4 2 3 2 5 2 2 2" xfId="6917" xr:uid="{00000000-0005-0000-0000-000058120000}"/>
    <cellStyle name="標準 4 2 3 2 5 2 2 2 2" xfId="12277" xr:uid="{00000000-0005-0000-0000-000059120000}"/>
    <cellStyle name="標準 4 2 3 2 5 2 2 3" xfId="4181" xr:uid="{00000000-0005-0000-0000-00005A120000}"/>
    <cellStyle name="標準 4 2 3 2 5 2 2 4" xfId="9541" xr:uid="{00000000-0005-0000-0000-00005B120000}"/>
    <cellStyle name="標準 4 2 3 2 5 2 3" xfId="5093" xr:uid="{00000000-0005-0000-0000-00005C120000}"/>
    <cellStyle name="標準 4 2 3 2 5 2 3 2" xfId="10453" xr:uid="{00000000-0005-0000-0000-00005D120000}"/>
    <cellStyle name="標準 4 2 3 2 5 2 4" xfId="6005" xr:uid="{00000000-0005-0000-0000-00005E120000}"/>
    <cellStyle name="標準 4 2 3 2 5 2 4 2" xfId="11365" xr:uid="{00000000-0005-0000-0000-00005F120000}"/>
    <cellStyle name="標準 4 2 3 2 5 2 5" xfId="2812" xr:uid="{00000000-0005-0000-0000-000060120000}"/>
    <cellStyle name="標準 4 2 3 2 5 2 6" xfId="8173" xr:uid="{00000000-0005-0000-0000-000061120000}"/>
    <cellStyle name="標準 4 2 3 2 5 3" xfId="1102" xr:uid="{00000000-0005-0000-0000-000062120000}"/>
    <cellStyle name="標準 4 2 3 2 5 3 2" xfId="6461" xr:uid="{00000000-0005-0000-0000-000063120000}"/>
    <cellStyle name="標準 4 2 3 2 5 3 2 2" xfId="11821" xr:uid="{00000000-0005-0000-0000-000064120000}"/>
    <cellStyle name="標準 4 2 3 2 5 3 3" xfId="3268" xr:uid="{00000000-0005-0000-0000-000065120000}"/>
    <cellStyle name="標準 4 2 3 2 5 3 4" xfId="8629" xr:uid="{00000000-0005-0000-0000-000066120000}"/>
    <cellStyle name="標準 4 2 3 2 5 4" xfId="3725" xr:uid="{00000000-0005-0000-0000-000067120000}"/>
    <cellStyle name="標準 4 2 3 2 5 4 2" xfId="9085" xr:uid="{00000000-0005-0000-0000-000068120000}"/>
    <cellStyle name="標準 4 2 3 2 5 5" xfId="4637" xr:uid="{00000000-0005-0000-0000-000069120000}"/>
    <cellStyle name="標準 4 2 3 2 5 5 2" xfId="9997" xr:uid="{00000000-0005-0000-0000-00006A120000}"/>
    <cellStyle name="標準 4 2 3 2 5 6" xfId="5549" xr:uid="{00000000-0005-0000-0000-00006B120000}"/>
    <cellStyle name="標準 4 2 3 2 5 6 2" xfId="10909" xr:uid="{00000000-0005-0000-0000-00006C120000}"/>
    <cellStyle name="標準 4 2 3 2 5 7" xfId="2356" xr:uid="{00000000-0005-0000-0000-00006D120000}"/>
    <cellStyle name="標準 4 2 3 2 5 8" xfId="7717" xr:uid="{00000000-0005-0000-0000-00006E120000}"/>
    <cellStyle name="標準 4 2 3 2 6" xfId="532" xr:uid="{00000000-0005-0000-0000-00006F120000}"/>
    <cellStyle name="標準 4 2 3 2 6 2" xfId="1444" xr:uid="{00000000-0005-0000-0000-000070120000}"/>
    <cellStyle name="標準 4 2 3 2 6 2 2" xfId="6803" xr:uid="{00000000-0005-0000-0000-000071120000}"/>
    <cellStyle name="標準 4 2 3 2 6 2 2 2" xfId="12163" xr:uid="{00000000-0005-0000-0000-000072120000}"/>
    <cellStyle name="標準 4 2 3 2 6 2 3" xfId="4067" xr:uid="{00000000-0005-0000-0000-000073120000}"/>
    <cellStyle name="標準 4 2 3 2 6 2 4" xfId="9427" xr:uid="{00000000-0005-0000-0000-000074120000}"/>
    <cellStyle name="標準 4 2 3 2 6 3" xfId="4979" xr:uid="{00000000-0005-0000-0000-000075120000}"/>
    <cellStyle name="標準 4 2 3 2 6 3 2" xfId="10339" xr:uid="{00000000-0005-0000-0000-000076120000}"/>
    <cellStyle name="標準 4 2 3 2 6 4" xfId="5891" xr:uid="{00000000-0005-0000-0000-000077120000}"/>
    <cellStyle name="標準 4 2 3 2 6 4 2" xfId="11251" xr:uid="{00000000-0005-0000-0000-000078120000}"/>
    <cellStyle name="標準 4 2 3 2 6 5" xfId="2242" xr:uid="{00000000-0005-0000-0000-000079120000}"/>
    <cellStyle name="標準 4 2 3 2 6 6" xfId="7603" xr:uid="{00000000-0005-0000-0000-00007A120000}"/>
    <cellStyle name="標準 4 2 3 2 7" xfId="988" xr:uid="{00000000-0005-0000-0000-00007B120000}"/>
    <cellStyle name="標準 4 2 3 2 7 2" xfId="6347" xr:uid="{00000000-0005-0000-0000-00007C120000}"/>
    <cellStyle name="標準 4 2 3 2 7 2 2" xfId="11707" xr:uid="{00000000-0005-0000-0000-00007D120000}"/>
    <cellStyle name="標準 4 2 3 2 7 3" xfId="2698" xr:uid="{00000000-0005-0000-0000-00007E120000}"/>
    <cellStyle name="標準 4 2 3 2 7 4" xfId="8059" xr:uid="{00000000-0005-0000-0000-00007F120000}"/>
    <cellStyle name="標準 4 2 3 2 8" xfId="3154" xr:uid="{00000000-0005-0000-0000-000080120000}"/>
    <cellStyle name="標準 4 2 3 2 8 2" xfId="8515" xr:uid="{00000000-0005-0000-0000-000081120000}"/>
    <cellStyle name="標準 4 2 3 2 9" xfId="3611" xr:uid="{00000000-0005-0000-0000-000082120000}"/>
    <cellStyle name="標準 4 2 3 2 9 2" xfId="8971" xr:uid="{00000000-0005-0000-0000-000083120000}"/>
    <cellStyle name="標準 4 2 3 3" xfId="96" xr:uid="{00000000-0005-0000-0000-000084120000}"/>
    <cellStyle name="標準 4 2 3 3 10" xfId="5456" xr:uid="{00000000-0005-0000-0000-000085120000}"/>
    <cellStyle name="標準 4 2 3 3 10 2" xfId="10816" xr:uid="{00000000-0005-0000-0000-000086120000}"/>
    <cellStyle name="標準 4 2 3 3 11" xfId="1921" xr:uid="{00000000-0005-0000-0000-000087120000}"/>
    <cellStyle name="標準 4 2 3 3 12" xfId="7282" xr:uid="{00000000-0005-0000-0000-000088120000}"/>
    <cellStyle name="標準 4 2 3 3 2" xfId="325" xr:uid="{00000000-0005-0000-0000-000089120000}"/>
    <cellStyle name="標準 4 2 3 3 2 2" xfId="781" xr:uid="{00000000-0005-0000-0000-00008A120000}"/>
    <cellStyle name="標準 4 2 3 3 2 2 2" xfId="1693" xr:uid="{00000000-0005-0000-0000-00008B120000}"/>
    <cellStyle name="標準 4 2 3 3 2 2 2 2" xfId="7052" xr:uid="{00000000-0005-0000-0000-00008C120000}"/>
    <cellStyle name="標準 4 2 3 3 2 2 2 2 2" xfId="12412" xr:uid="{00000000-0005-0000-0000-00008D120000}"/>
    <cellStyle name="標準 4 2 3 3 2 2 2 3" xfId="4316" xr:uid="{00000000-0005-0000-0000-00008E120000}"/>
    <cellStyle name="標準 4 2 3 3 2 2 2 4" xfId="9676" xr:uid="{00000000-0005-0000-0000-00008F120000}"/>
    <cellStyle name="標準 4 2 3 3 2 2 3" xfId="5228" xr:uid="{00000000-0005-0000-0000-000090120000}"/>
    <cellStyle name="標準 4 2 3 3 2 2 3 2" xfId="10588" xr:uid="{00000000-0005-0000-0000-000091120000}"/>
    <cellStyle name="標準 4 2 3 3 2 2 4" xfId="6140" xr:uid="{00000000-0005-0000-0000-000092120000}"/>
    <cellStyle name="標準 4 2 3 3 2 2 4 2" xfId="11500" xr:uid="{00000000-0005-0000-0000-000093120000}"/>
    <cellStyle name="標準 4 2 3 3 2 2 5" xfId="2491" xr:uid="{00000000-0005-0000-0000-000094120000}"/>
    <cellStyle name="標準 4 2 3 3 2 2 6" xfId="7852" xr:uid="{00000000-0005-0000-0000-000095120000}"/>
    <cellStyle name="標準 4 2 3 3 2 3" xfId="1237" xr:uid="{00000000-0005-0000-0000-000096120000}"/>
    <cellStyle name="標準 4 2 3 3 2 3 2" xfId="6596" xr:uid="{00000000-0005-0000-0000-000097120000}"/>
    <cellStyle name="標準 4 2 3 3 2 3 2 2" xfId="11956" xr:uid="{00000000-0005-0000-0000-000098120000}"/>
    <cellStyle name="標準 4 2 3 3 2 3 3" xfId="2947" xr:uid="{00000000-0005-0000-0000-000099120000}"/>
    <cellStyle name="標準 4 2 3 3 2 3 4" xfId="8308" xr:uid="{00000000-0005-0000-0000-00009A120000}"/>
    <cellStyle name="標準 4 2 3 3 2 4" xfId="3403" xr:uid="{00000000-0005-0000-0000-00009B120000}"/>
    <cellStyle name="標準 4 2 3 3 2 4 2" xfId="8764" xr:uid="{00000000-0005-0000-0000-00009C120000}"/>
    <cellStyle name="標準 4 2 3 3 2 5" xfId="3860" xr:uid="{00000000-0005-0000-0000-00009D120000}"/>
    <cellStyle name="標準 4 2 3 3 2 5 2" xfId="9220" xr:uid="{00000000-0005-0000-0000-00009E120000}"/>
    <cellStyle name="標準 4 2 3 3 2 6" xfId="4772" xr:uid="{00000000-0005-0000-0000-00009F120000}"/>
    <cellStyle name="標準 4 2 3 3 2 6 2" xfId="10132" xr:uid="{00000000-0005-0000-0000-0000A0120000}"/>
    <cellStyle name="標準 4 2 3 3 2 7" xfId="5684" xr:uid="{00000000-0005-0000-0000-0000A1120000}"/>
    <cellStyle name="標準 4 2 3 3 2 7 2" xfId="11044" xr:uid="{00000000-0005-0000-0000-0000A2120000}"/>
    <cellStyle name="標準 4 2 3 3 2 8" xfId="2035" xr:uid="{00000000-0005-0000-0000-0000A3120000}"/>
    <cellStyle name="標準 4 2 3 3 2 9" xfId="7396" xr:uid="{00000000-0005-0000-0000-0000A4120000}"/>
    <cellStyle name="標準 4 2 3 3 3" xfId="439" xr:uid="{00000000-0005-0000-0000-0000A5120000}"/>
    <cellStyle name="標準 4 2 3 3 3 2" xfId="895" xr:uid="{00000000-0005-0000-0000-0000A6120000}"/>
    <cellStyle name="標準 4 2 3 3 3 2 2" xfId="1807" xr:uid="{00000000-0005-0000-0000-0000A7120000}"/>
    <cellStyle name="標準 4 2 3 3 3 2 2 2" xfId="7166" xr:uid="{00000000-0005-0000-0000-0000A8120000}"/>
    <cellStyle name="標準 4 2 3 3 3 2 2 2 2" xfId="12526" xr:uid="{00000000-0005-0000-0000-0000A9120000}"/>
    <cellStyle name="標準 4 2 3 3 3 2 2 3" xfId="4430" xr:uid="{00000000-0005-0000-0000-0000AA120000}"/>
    <cellStyle name="標準 4 2 3 3 3 2 2 4" xfId="9790" xr:uid="{00000000-0005-0000-0000-0000AB120000}"/>
    <cellStyle name="標準 4 2 3 3 3 2 3" xfId="5342" xr:uid="{00000000-0005-0000-0000-0000AC120000}"/>
    <cellStyle name="標準 4 2 3 3 3 2 3 2" xfId="10702" xr:uid="{00000000-0005-0000-0000-0000AD120000}"/>
    <cellStyle name="標準 4 2 3 3 3 2 4" xfId="6254" xr:uid="{00000000-0005-0000-0000-0000AE120000}"/>
    <cellStyle name="標準 4 2 3 3 3 2 4 2" xfId="11614" xr:uid="{00000000-0005-0000-0000-0000AF120000}"/>
    <cellStyle name="標準 4 2 3 3 3 2 5" xfId="2605" xr:uid="{00000000-0005-0000-0000-0000B0120000}"/>
    <cellStyle name="標準 4 2 3 3 3 2 6" xfId="7966" xr:uid="{00000000-0005-0000-0000-0000B1120000}"/>
    <cellStyle name="標準 4 2 3 3 3 3" xfId="1351" xr:uid="{00000000-0005-0000-0000-0000B2120000}"/>
    <cellStyle name="標準 4 2 3 3 3 3 2" xfId="6710" xr:uid="{00000000-0005-0000-0000-0000B3120000}"/>
    <cellStyle name="標準 4 2 3 3 3 3 2 2" xfId="12070" xr:uid="{00000000-0005-0000-0000-0000B4120000}"/>
    <cellStyle name="標準 4 2 3 3 3 3 3" xfId="3061" xr:uid="{00000000-0005-0000-0000-0000B5120000}"/>
    <cellStyle name="標準 4 2 3 3 3 3 4" xfId="8422" xr:uid="{00000000-0005-0000-0000-0000B6120000}"/>
    <cellStyle name="標準 4 2 3 3 3 4" xfId="3517" xr:uid="{00000000-0005-0000-0000-0000B7120000}"/>
    <cellStyle name="標準 4 2 3 3 3 4 2" xfId="8878" xr:uid="{00000000-0005-0000-0000-0000B8120000}"/>
    <cellStyle name="標準 4 2 3 3 3 5" xfId="3974" xr:uid="{00000000-0005-0000-0000-0000B9120000}"/>
    <cellStyle name="標準 4 2 3 3 3 5 2" xfId="9334" xr:uid="{00000000-0005-0000-0000-0000BA120000}"/>
    <cellStyle name="標準 4 2 3 3 3 6" xfId="4886" xr:uid="{00000000-0005-0000-0000-0000BB120000}"/>
    <cellStyle name="標準 4 2 3 3 3 6 2" xfId="10246" xr:uid="{00000000-0005-0000-0000-0000BC120000}"/>
    <cellStyle name="標準 4 2 3 3 3 7" xfId="5798" xr:uid="{00000000-0005-0000-0000-0000BD120000}"/>
    <cellStyle name="標準 4 2 3 3 3 7 2" xfId="11158" xr:uid="{00000000-0005-0000-0000-0000BE120000}"/>
    <cellStyle name="標準 4 2 3 3 3 8" xfId="2149" xr:uid="{00000000-0005-0000-0000-0000BF120000}"/>
    <cellStyle name="標準 4 2 3 3 3 9" xfId="7510" xr:uid="{00000000-0005-0000-0000-0000C0120000}"/>
    <cellStyle name="標準 4 2 3 3 4" xfId="210" xr:uid="{00000000-0005-0000-0000-0000C1120000}"/>
    <cellStyle name="標準 4 2 3 3 4 2" xfId="667" xr:uid="{00000000-0005-0000-0000-0000C2120000}"/>
    <cellStyle name="標準 4 2 3 3 4 2 2" xfId="1579" xr:uid="{00000000-0005-0000-0000-0000C3120000}"/>
    <cellStyle name="標準 4 2 3 3 4 2 2 2" xfId="6938" xr:uid="{00000000-0005-0000-0000-0000C4120000}"/>
    <cellStyle name="標準 4 2 3 3 4 2 2 2 2" xfId="12298" xr:uid="{00000000-0005-0000-0000-0000C5120000}"/>
    <cellStyle name="標準 4 2 3 3 4 2 2 3" xfId="4202" xr:uid="{00000000-0005-0000-0000-0000C6120000}"/>
    <cellStyle name="標準 4 2 3 3 4 2 2 4" xfId="9562" xr:uid="{00000000-0005-0000-0000-0000C7120000}"/>
    <cellStyle name="標準 4 2 3 3 4 2 3" xfId="5114" xr:uid="{00000000-0005-0000-0000-0000C8120000}"/>
    <cellStyle name="標準 4 2 3 3 4 2 3 2" xfId="10474" xr:uid="{00000000-0005-0000-0000-0000C9120000}"/>
    <cellStyle name="標準 4 2 3 3 4 2 4" xfId="6026" xr:uid="{00000000-0005-0000-0000-0000CA120000}"/>
    <cellStyle name="標準 4 2 3 3 4 2 4 2" xfId="11386" xr:uid="{00000000-0005-0000-0000-0000CB120000}"/>
    <cellStyle name="標準 4 2 3 3 4 2 5" xfId="2833" xr:uid="{00000000-0005-0000-0000-0000CC120000}"/>
    <cellStyle name="標準 4 2 3 3 4 2 6" xfId="8194" xr:uid="{00000000-0005-0000-0000-0000CD120000}"/>
    <cellStyle name="標準 4 2 3 3 4 3" xfId="1123" xr:uid="{00000000-0005-0000-0000-0000CE120000}"/>
    <cellStyle name="標準 4 2 3 3 4 3 2" xfId="6482" xr:uid="{00000000-0005-0000-0000-0000CF120000}"/>
    <cellStyle name="標準 4 2 3 3 4 3 2 2" xfId="11842" xr:uid="{00000000-0005-0000-0000-0000D0120000}"/>
    <cellStyle name="標準 4 2 3 3 4 3 3" xfId="3289" xr:uid="{00000000-0005-0000-0000-0000D1120000}"/>
    <cellStyle name="標準 4 2 3 3 4 3 4" xfId="8650" xr:uid="{00000000-0005-0000-0000-0000D2120000}"/>
    <cellStyle name="標準 4 2 3 3 4 4" xfId="3746" xr:uid="{00000000-0005-0000-0000-0000D3120000}"/>
    <cellStyle name="標準 4 2 3 3 4 4 2" xfId="9106" xr:uid="{00000000-0005-0000-0000-0000D4120000}"/>
    <cellStyle name="標準 4 2 3 3 4 5" xfId="4658" xr:uid="{00000000-0005-0000-0000-0000D5120000}"/>
    <cellStyle name="標準 4 2 3 3 4 5 2" xfId="10018" xr:uid="{00000000-0005-0000-0000-0000D6120000}"/>
    <cellStyle name="標準 4 2 3 3 4 6" xfId="5570" xr:uid="{00000000-0005-0000-0000-0000D7120000}"/>
    <cellStyle name="標準 4 2 3 3 4 6 2" xfId="10930" xr:uid="{00000000-0005-0000-0000-0000D8120000}"/>
    <cellStyle name="標準 4 2 3 3 4 7" xfId="2377" xr:uid="{00000000-0005-0000-0000-0000D9120000}"/>
    <cellStyle name="標準 4 2 3 3 4 8" xfId="7738" xr:uid="{00000000-0005-0000-0000-0000DA120000}"/>
    <cellStyle name="標準 4 2 3 3 5" xfId="553" xr:uid="{00000000-0005-0000-0000-0000DB120000}"/>
    <cellStyle name="標準 4 2 3 3 5 2" xfId="1465" xr:uid="{00000000-0005-0000-0000-0000DC120000}"/>
    <cellStyle name="標準 4 2 3 3 5 2 2" xfId="6824" xr:uid="{00000000-0005-0000-0000-0000DD120000}"/>
    <cellStyle name="標準 4 2 3 3 5 2 2 2" xfId="12184" xr:uid="{00000000-0005-0000-0000-0000DE120000}"/>
    <cellStyle name="標準 4 2 3 3 5 2 3" xfId="4088" xr:uid="{00000000-0005-0000-0000-0000DF120000}"/>
    <cellStyle name="標準 4 2 3 3 5 2 4" xfId="9448" xr:uid="{00000000-0005-0000-0000-0000E0120000}"/>
    <cellStyle name="標準 4 2 3 3 5 3" xfId="5000" xr:uid="{00000000-0005-0000-0000-0000E1120000}"/>
    <cellStyle name="標準 4 2 3 3 5 3 2" xfId="10360" xr:uid="{00000000-0005-0000-0000-0000E2120000}"/>
    <cellStyle name="標準 4 2 3 3 5 4" xfId="5912" xr:uid="{00000000-0005-0000-0000-0000E3120000}"/>
    <cellStyle name="標準 4 2 3 3 5 4 2" xfId="11272" xr:uid="{00000000-0005-0000-0000-0000E4120000}"/>
    <cellStyle name="標準 4 2 3 3 5 5" xfId="2263" xr:uid="{00000000-0005-0000-0000-0000E5120000}"/>
    <cellStyle name="標準 4 2 3 3 5 6" xfId="7624" xr:uid="{00000000-0005-0000-0000-0000E6120000}"/>
    <cellStyle name="標準 4 2 3 3 6" xfId="1009" xr:uid="{00000000-0005-0000-0000-0000E7120000}"/>
    <cellStyle name="標準 4 2 3 3 6 2" xfId="6368" xr:uid="{00000000-0005-0000-0000-0000E8120000}"/>
    <cellStyle name="標準 4 2 3 3 6 2 2" xfId="11728" xr:uid="{00000000-0005-0000-0000-0000E9120000}"/>
    <cellStyle name="標準 4 2 3 3 6 3" xfId="2719" xr:uid="{00000000-0005-0000-0000-0000EA120000}"/>
    <cellStyle name="標準 4 2 3 3 6 4" xfId="8080" xr:uid="{00000000-0005-0000-0000-0000EB120000}"/>
    <cellStyle name="標準 4 2 3 3 7" xfId="3175" xr:uid="{00000000-0005-0000-0000-0000EC120000}"/>
    <cellStyle name="標準 4 2 3 3 7 2" xfId="8536" xr:uid="{00000000-0005-0000-0000-0000ED120000}"/>
    <cellStyle name="標準 4 2 3 3 8" xfId="3632" xr:uid="{00000000-0005-0000-0000-0000EE120000}"/>
    <cellStyle name="標準 4 2 3 3 8 2" xfId="8992" xr:uid="{00000000-0005-0000-0000-0000EF120000}"/>
    <cellStyle name="標準 4 2 3 3 9" xfId="4544" xr:uid="{00000000-0005-0000-0000-0000F0120000}"/>
    <cellStyle name="標準 4 2 3 3 9 2" xfId="9904" xr:uid="{00000000-0005-0000-0000-0000F1120000}"/>
    <cellStyle name="標準 4 2 3 4" xfId="268" xr:uid="{00000000-0005-0000-0000-0000F2120000}"/>
    <cellStyle name="標準 4 2 3 4 2" xfId="724" xr:uid="{00000000-0005-0000-0000-0000F3120000}"/>
    <cellStyle name="標準 4 2 3 4 2 2" xfId="1636" xr:uid="{00000000-0005-0000-0000-0000F4120000}"/>
    <cellStyle name="標準 4 2 3 4 2 2 2" xfId="6995" xr:uid="{00000000-0005-0000-0000-0000F5120000}"/>
    <cellStyle name="標準 4 2 3 4 2 2 2 2" xfId="12355" xr:uid="{00000000-0005-0000-0000-0000F6120000}"/>
    <cellStyle name="標準 4 2 3 4 2 2 3" xfId="4259" xr:uid="{00000000-0005-0000-0000-0000F7120000}"/>
    <cellStyle name="標準 4 2 3 4 2 2 4" xfId="9619" xr:uid="{00000000-0005-0000-0000-0000F8120000}"/>
    <cellStyle name="標準 4 2 3 4 2 3" xfId="5171" xr:uid="{00000000-0005-0000-0000-0000F9120000}"/>
    <cellStyle name="標準 4 2 3 4 2 3 2" xfId="10531" xr:uid="{00000000-0005-0000-0000-0000FA120000}"/>
    <cellStyle name="標準 4 2 3 4 2 4" xfId="6083" xr:uid="{00000000-0005-0000-0000-0000FB120000}"/>
    <cellStyle name="標準 4 2 3 4 2 4 2" xfId="11443" xr:uid="{00000000-0005-0000-0000-0000FC120000}"/>
    <cellStyle name="標準 4 2 3 4 2 5" xfId="2434" xr:uid="{00000000-0005-0000-0000-0000FD120000}"/>
    <cellStyle name="標準 4 2 3 4 2 6" xfId="7795" xr:uid="{00000000-0005-0000-0000-0000FE120000}"/>
    <cellStyle name="標準 4 2 3 4 3" xfId="1180" xr:uid="{00000000-0005-0000-0000-0000FF120000}"/>
    <cellStyle name="標準 4 2 3 4 3 2" xfId="6539" xr:uid="{00000000-0005-0000-0000-000000130000}"/>
    <cellStyle name="標準 4 2 3 4 3 2 2" xfId="11899" xr:uid="{00000000-0005-0000-0000-000001130000}"/>
    <cellStyle name="標準 4 2 3 4 3 3" xfId="2890" xr:uid="{00000000-0005-0000-0000-000002130000}"/>
    <cellStyle name="標準 4 2 3 4 3 4" xfId="8251" xr:uid="{00000000-0005-0000-0000-000003130000}"/>
    <cellStyle name="標準 4 2 3 4 4" xfId="3346" xr:uid="{00000000-0005-0000-0000-000004130000}"/>
    <cellStyle name="標準 4 2 3 4 4 2" xfId="8707" xr:uid="{00000000-0005-0000-0000-000005130000}"/>
    <cellStyle name="標準 4 2 3 4 5" xfId="3803" xr:uid="{00000000-0005-0000-0000-000006130000}"/>
    <cellStyle name="標準 4 2 3 4 5 2" xfId="9163" xr:uid="{00000000-0005-0000-0000-000007130000}"/>
    <cellStyle name="標準 4 2 3 4 6" xfId="4715" xr:uid="{00000000-0005-0000-0000-000008130000}"/>
    <cellStyle name="標準 4 2 3 4 6 2" xfId="10075" xr:uid="{00000000-0005-0000-0000-000009130000}"/>
    <cellStyle name="標準 4 2 3 4 7" xfId="5627" xr:uid="{00000000-0005-0000-0000-00000A130000}"/>
    <cellStyle name="標準 4 2 3 4 7 2" xfId="10987" xr:uid="{00000000-0005-0000-0000-00000B130000}"/>
    <cellStyle name="標準 4 2 3 4 8" xfId="1978" xr:uid="{00000000-0005-0000-0000-00000C130000}"/>
    <cellStyle name="標準 4 2 3 4 9" xfId="7339" xr:uid="{00000000-0005-0000-0000-00000D130000}"/>
    <cellStyle name="標準 4 2 3 5" xfId="382" xr:uid="{00000000-0005-0000-0000-00000E130000}"/>
    <cellStyle name="標準 4 2 3 5 2" xfId="838" xr:uid="{00000000-0005-0000-0000-00000F130000}"/>
    <cellStyle name="標準 4 2 3 5 2 2" xfId="1750" xr:uid="{00000000-0005-0000-0000-000010130000}"/>
    <cellStyle name="標準 4 2 3 5 2 2 2" xfId="7109" xr:uid="{00000000-0005-0000-0000-000011130000}"/>
    <cellStyle name="標準 4 2 3 5 2 2 2 2" xfId="12469" xr:uid="{00000000-0005-0000-0000-000012130000}"/>
    <cellStyle name="標準 4 2 3 5 2 2 3" xfId="4373" xr:uid="{00000000-0005-0000-0000-000013130000}"/>
    <cellStyle name="標準 4 2 3 5 2 2 4" xfId="9733" xr:uid="{00000000-0005-0000-0000-000014130000}"/>
    <cellStyle name="標準 4 2 3 5 2 3" xfId="5285" xr:uid="{00000000-0005-0000-0000-000015130000}"/>
    <cellStyle name="標準 4 2 3 5 2 3 2" xfId="10645" xr:uid="{00000000-0005-0000-0000-000016130000}"/>
    <cellStyle name="標準 4 2 3 5 2 4" xfId="6197" xr:uid="{00000000-0005-0000-0000-000017130000}"/>
    <cellStyle name="標準 4 2 3 5 2 4 2" xfId="11557" xr:uid="{00000000-0005-0000-0000-000018130000}"/>
    <cellStyle name="標準 4 2 3 5 2 5" xfId="2548" xr:uid="{00000000-0005-0000-0000-000019130000}"/>
    <cellStyle name="標準 4 2 3 5 2 6" xfId="7909" xr:uid="{00000000-0005-0000-0000-00001A130000}"/>
    <cellStyle name="標準 4 2 3 5 3" xfId="1294" xr:uid="{00000000-0005-0000-0000-00001B130000}"/>
    <cellStyle name="標準 4 2 3 5 3 2" xfId="6653" xr:uid="{00000000-0005-0000-0000-00001C130000}"/>
    <cellStyle name="標準 4 2 3 5 3 2 2" xfId="12013" xr:uid="{00000000-0005-0000-0000-00001D130000}"/>
    <cellStyle name="標準 4 2 3 5 3 3" xfId="3004" xr:uid="{00000000-0005-0000-0000-00001E130000}"/>
    <cellStyle name="標準 4 2 3 5 3 4" xfId="8365" xr:uid="{00000000-0005-0000-0000-00001F130000}"/>
    <cellStyle name="標準 4 2 3 5 4" xfId="3460" xr:uid="{00000000-0005-0000-0000-000020130000}"/>
    <cellStyle name="標準 4 2 3 5 4 2" xfId="8821" xr:uid="{00000000-0005-0000-0000-000021130000}"/>
    <cellStyle name="標準 4 2 3 5 5" xfId="3917" xr:uid="{00000000-0005-0000-0000-000022130000}"/>
    <cellStyle name="標準 4 2 3 5 5 2" xfId="9277" xr:uid="{00000000-0005-0000-0000-000023130000}"/>
    <cellStyle name="標準 4 2 3 5 6" xfId="4829" xr:uid="{00000000-0005-0000-0000-000024130000}"/>
    <cellStyle name="標準 4 2 3 5 6 2" xfId="10189" xr:uid="{00000000-0005-0000-0000-000025130000}"/>
    <cellStyle name="標準 4 2 3 5 7" xfId="5741" xr:uid="{00000000-0005-0000-0000-000026130000}"/>
    <cellStyle name="標準 4 2 3 5 7 2" xfId="11101" xr:uid="{00000000-0005-0000-0000-000027130000}"/>
    <cellStyle name="標準 4 2 3 5 8" xfId="2092" xr:uid="{00000000-0005-0000-0000-000028130000}"/>
    <cellStyle name="標準 4 2 3 5 9" xfId="7453" xr:uid="{00000000-0005-0000-0000-000029130000}"/>
    <cellStyle name="標準 4 2 3 6" xfId="153" xr:uid="{00000000-0005-0000-0000-00002A130000}"/>
    <cellStyle name="標準 4 2 3 6 2" xfId="610" xr:uid="{00000000-0005-0000-0000-00002B130000}"/>
    <cellStyle name="標準 4 2 3 6 2 2" xfId="1522" xr:uid="{00000000-0005-0000-0000-00002C130000}"/>
    <cellStyle name="標準 4 2 3 6 2 2 2" xfId="6881" xr:uid="{00000000-0005-0000-0000-00002D130000}"/>
    <cellStyle name="標準 4 2 3 6 2 2 2 2" xfId="12241" xr:uid="{00000000-0005-0000-0000-00002E130000}"/>
    <cellStyle name="標準 4 2 3 6 2 2 3" xfId="4145" xr:uid="{00000000-0005-0000-0000-00002F130000}"/>
    <cellStyle name="標準 4 2 3 6 2 2 4" xfId="9505" xr:uid="{00000000-0005-0000-0000-000030130000}"/>
    <cellStyle name="標準 4 2 3 6 2 3" xfId="5057" xr:uid="{00000000-0005-0000-0000-000031130000}"/>
    <cellStyle name="標準 4 2 3 6 2 3 2" xfId="10417" xr:uid="{00000000-0005-0000-0000-000032130000}"/>
    <cellStyle name="標準 4 2 3 6 2 4" xfId="5969" xr:uid="{00000000-0005-0000-0000-000033130000}"/>
    <cellStyle name="標準 4 2 3 6 2 4 2" xfId="11329" xr:uid="{00000000-0005-0000-0000-000034130000}"/>
    <cellStyle name="標準 4 2 3 6 2 5" xfId="2776" xr:uid="{00000000-0005-0000-0000-000035130000}"/>
    <cellStyle name="標準 4 2 3 6 2 6" xfId="8137" xr:uid="{00000000-0005-0000-0000-000036130000}"/>
    <cellStyle name="標準 4 2 3 6 3" xfId="1066" xr:uid="{00000000-0005-0000-0000-000037130000}"/>
    <cellStyle name="標準 4 2 3 6 3 2" xfId="6425" xr:uid="{00000000-0005-0000-0000-000038130000}"/>
    <cellStyle name="標準 4 2 3 6 3 2 2" xfId="11785" xr:uid="{00000000-0005-0000-0000-000039130000}"/>
    <cellStyle name="標準 4 2 3 6 3 3" xfId="3232" xr:uid="{00000000-0005-0000-0000-00003A130000}"/>
    <cellStyle name="標準 4 2 3 6 3 4" xfId="8593" xr:uid="{00000000-0005-0000-0000-00003B130000}"/>
    <cellStyle name="標準 4 2 3 6 4" xfId="3689" xr:uid="{00000000-0005-0000-0000-00003C130000}"/>
    <cellStyle name="標準 4 2 3 6 4 2" xfId="9049" xr:uid="{00000000-0005-0000-0000-00003D130000}"/>
    <cellStyle name="標準 4 2 3 6 5" xfId="4601" xr:uid="{00000000-0005-0000-0000-00003E130000}"/>
    <cellStyle name="標準 4 2 3 6 5 2" xfId="9961" xr:uid="{00000000-0005-0000-0000-00003F130000}"/>
    <cellStyle name="標準 4 2 3 6 6" xfId="5513" xr:uid="{00000000-0005-0000-0000-000040130000}"/>
    <cellStyle name="標準 4 2 3 6 6 2" xfId="10873" xr:uid="{00000000-0005-0000-0000-000041130000}"/>
    <cellStyle name="標準 4 2 3 6 7" xfId="2320" xr:uid="{00000000-0005-0000-0000-000042130000}"/>
    <cellStyle name="標準 4 2 3 6 8" xfId="7681" xr:uid="{00000000-0005-0000-0000-000043130000}"/>
    <cellStyle name="標準 4 2 3 7" xfId="496" xr:uid="{00000000-0005-0000-0000-000044130000}"/>
    <cellStyle name="標準 4 2 3 7 2" xfId="1408" xr:uid="{00000000-0005-0000-0000-000045130000}"/>
    <cellStyle name="標準 4 2 3 7 2 2" xfId="6767" xr:uid="{00000000-0005-0000-0000-000046130000}"/>
    <cellStyle name="標準 4 2 3 7 2 2 2" xfId="12127" xr:uid="{00000000-0005-0000-0000-000047130000}"/>
    <cellStyle name="標準 4 2 3 7 2 3" xfId="4031" xr:uid="{00000000-0005-0000-0000-000048130000}"/>
    <cellStyle name="標準 4 2 3 7 2 4" xfId="9391" xr:uid="{00000000-0005-0000-0000-000049130000}"/>
    <cellStyle name="標準 4 2 3 7 3" xfId="4943" xr:uid="{00000000-0005-0000-0000-00004A130000}"/>
    <cellStyle name="標準 4 2 3 7 3 2" xfId="10303" xr:uid="{00000000-0005-0000-0000-00004B130000}"/>
    <cellStyle name="標準 4 2 3 7 4" xfId="5855" xr:uid="{00000000-0005-0000-0000-00004C130000}"/>
    <cellStyle name="標準 4 2 3 7 4 2" xfId="11215" xr:uid="{00000000-0005-0000-0000-00004D130000}"/>
    <cellStyle name="標準 4 2 3 7 5" xfId="2206" xr:uid="{00000000-0005-0000-0000-00004E130000}"/>
    <cellStyle name="標準 4 2 3 7 6" xfId="7567" xr:uid="{00000000-0005-0000-0000-00004F130000}"/>
    <cellStyle name="標準 4 2 3 8" xfId="952" xr:uid="{00000000-0005-0000-0000-000050130000}"/>
    <cellStyle name="標準 4 2 3 8 2" xfId="6311" xr:uid="{00000000-0005-0000-0000-000051130000}"/>
    <cellStyle name="標準 4 2 3 8 2 2" xfId="11671" xr:uid="{00000000-0005-0000-0000-000052130000}"/>
    <cellStyle name="標準 4 2 3 8 3" xfId="2662" xr:uid="{00000000-0005-0000-0000-000053130000}"/>
    <cellStyle name="標準 4 2 3 8 4" xfId="8023" xr:uid="{00000000-0005-0000-0000-000054130000}"/>
    <cellStyle name="標準 4 2 3 9" xfId="3118" xr:uid="{00000000-0005-0000-0000-000055130000}"/>
    <cellStyle name="標準 4 2 3 9 2" xfId="8479" xr:uid="{00000000-0005-0000-0000-000056130000}"/>
    <cellStyle name="標準 4 2 4" xfId="64" xr:uid="{00000000-0005-0000-0000-000057130000}"/>
    <cellStyle name="標準 4 2 4 10" xfId="4516" xr:uid="{00000000-0005-0000-0000-000058130000}"/>
    <cellStyle name="標準 4 2 4 10 2" xfId="9876" xr:uid="{00000000-0005-0000-0000-000059130000}"/>
    <cellStyle name="標準 4 2 4 11" xfId="5428" xr:uid="{00000000-0005-0000-0000-00005A130000}"/>
    <cellStyle name="標準 4 2 4 11 2" xfId="10788" xr:uid="{00000000-0005-0000-0000-00005B130000}"/>
    <cellStyle name="標準 4 2 4 12" xfId="1893" xr:uid="{00000000-0005-0000-0000-00005C130000}"/>
    <cellStyle name="標準 4 2 4 13" xfId="7254" xr:uid="{00000000-0005-0000-0000-00005D130000}"/>
    <cellStyle name="標準 4 2 4 2" xfId="125" xr:uid="{00000000-0005-0000-0000-00005E130000}"/>
    <cellStyle name="標準 4 2 4 2 10" xfId="5485" xr:uid="{00000000-0005-0000-0000-00005F130000}"/>
    <cellStyle name="標準 4 2 4 2 10 2" xfId="10845" xr:uid="{00000000-0005-0000-0000-000060130000}"/>
    <cellStyle name="標準 4 2 4 2 11" xfId="1950" xr:uid="{00000000-0005-0000-0000-000061130000}"/>
    <cellStyle name="標準 4 2 4 2 12" xfId="7311" xr:uid="{00000000-0005-0000-0000-000062130000}"/>
    <cellStyle name="標準 4 2 4 2 2" xfId="354" xr:uid="{00000000-0005-0000-0000-000063130000}"/>
    <cellStyle name="標準 4 2 4 2 2 2" xfId="810" xr:uid="{00000000-0005-0000-0000-000064130000}"/>
    <cellStyle name="標準 4 2 4 2 2 2 2" xfId="1722" xr:uid="{00000000-0005-0000-0000-000065130000}"/>
    <cellStyle name="標準 4 2 4 2 2 2 2 2" xfId="7081" xr:uid="{00000000-0005-0000-0000-000066130000}"/>
    <cellStyle name="標準 4 2 4 2 2 2 2 2 2" xfId="12441" xr:uid="{00000000-0005-0000-0000-000067130000}"/>
    <cellStyle name="標準 4 2 4 2 2 2 2 3" xfId="4345" xr:uid="{00000000-0005-0000-0000-000068130000}"/>
    <cellStyle name="標準 4 2 4 2 2 2 2 4" xfId="9705" xr:uid="{00000000-0005-0000-0000-000069130000}"/>
    <cellStyle name="標準 4 2 4 2 2 2 3" xfId="5257" xr:uid="{00000000-0005-0000-0000-00006A130000}"/>
    <cellStyle name="標準 4 2 4 2 2 2 3 2" xfId="10617" xr:uid="{00000000-0005-0000-0000-00006B130000}"/>
    <cellStyle name="標準 4 2 4 2 2 2 4" xfId="6169" xr:uid="{00000000-0005-0000-0000-00006C130000}"/>
    <cellStyle name="標準 4 2 4 2 2 2 4 2" xfId="11529" xr:uid="{00000000-0005-0000-0000-00006D130000}"/>
    <cellStyle name="標準 4 2 4 2 2 2 5" xfId="2520" xr:uid="{00000000-0005-0000-0000-00006E130000}"/>
    <cellStyle name="標準 4 2 4 2 2 2 6" xfId="7881" xr:uid="{00000000-0005-0000-0000-00006F130000}"/>
    <cellStyle name="標準 4 2 4 2 2 3" xfId="1266" xr:uid="{00000000-0005-0000-0000-000070130000}"/>
    <cellStyle name="標準 4 2 4 2 2 3 2" xfId="6625" xr:uid="{00000000-0005-0000-0000-000071130000}"/>
    <cellStyle name="標準 4 2 4 2 2 3 2 2" xfId="11985" xr:uid="{00000000-0005-0000-0000-000072130000}"/>
    <cellStyle name="標準 4 2 4 2 2 3 3" xfId="2976" xr:uid="{00000000-0005-0000-0000-000073130000}"/>
    <cellStyle name="標準 4 2 4 2 2 3 4" xfId="8337" xr:uid="{00000000-0005-0000-0000-000074130000}"/>
    <cellStyle name="標準 4 2 4 2 2 4" xfId="3432" xr:uid="{00000000-0005-0000-0000-000075130000}"/>
    <cellStyle name="標準 4 2 4 2 2 4 2" xfId="8793" xr:uid="{00000000-0005-0000-0000-000076130000}"/>
    <cellStyle name="標準 4 2 4 2 2 5" xfId="3889" xr:uid="{00000000-0005-0000-0000-000077130000}"/>
    <cellStyle name="標準 4 2 4 2 2 5 2" xfId="9249" xr:uid="{00000000-0005-0000-0000-000078130000}"/>
    <cellStyle name="標準 4 2 4 2 2 6" xfId="4801" xr:uid="{00000000-0005-0000-0000-000079130000}"/>
    <cellStyle name="標準 4 2 4 2 2 6 2" xfId="10161" xr:uid="{00000000-0005-0000-0000-00007A130000}"/>
    <cellStyle name="標準 4 2 4 2 2 7" xfId="5713" xr:uid="{00000000-0005-0000-0000-00007B130000}"/>
    <cellStyle name="標準 4 2 4 2 2 7 2" xfId="11073" xr:uid="{00000000-0005-0000-0000-00007C130000}"/>
    <cellStyle name="標準 4 2 4 2 2 8" xfId="2064" xr:uid="{00000000-0005-0000-0000-00007D130000}"/>
    <cellStyle name="標準 4 2 4 2 2 9" xfId="7425" xr:uid="{00000000-0005-0000-0000-00007E130000}"/>
    <cellStyle name="標準 4 2 4 2 3" xfId="468" xr:uid="{00000000-0005-0000-0000-00007F130000}"/>
    <cellStyle name="標準 4 2 4 2 3 2" xfId="924" xr:uid="{00000000-0005-0000-0000-000080130000}"/>
    <cellStyle name="標準 4 2 4 2 3 2 2" xfId="1836" xr:uid="{00000000-0005-0000-0000-000081130000}"/>
    <cellStyle name="標準 4 2 4 2 3 2 2 2" xfId="7195" xr:uid="{00000000-0005-0000-0000-000082130000}"/>
    <cellStyle name="標準 4 2 4 2 3 2 2 2 2" xfId="12555" xr:uid="{00000000-0005-0000-0000-000083130000}"/>
    <cellStyle name="標準 4 2 4 2 3 2 2 3" xfId="4459" xr:uid="{00000000-0005-0000-0000-000084130000}"/>
    <cellStyle name="標準 4 2 4 2 3 2 2 4" xfId="9819" xr:uid="{00000000-0005-0000-0000-000085130000}"/>
    <cellStyle name="標準 4 2 4 2 3 2 3" xfId="5371" xr:uid="{00000000-0005-0000-0000-000086130000}"/>
    <cellStyle name="標準 4 2 4 2 3 2 3 2" xfId="10731" xr:uid="{00000000-0005-0000-0000-000087130000}"/>
    <cellStyle name="標準 4 2 4 2 3 2 4" xfId="6283" xr:uid="{00000000-0005-0000-0000-000088130000}"/>
    <cellStyle name="標準 4 2 4 2 3 2 4 2" xfId="11643" xr:uid="{00000000-0005-0000-0000-000089130000}"/>
    <cellStyle name="標準 4 2 4 2 3 2 5" xfId="2634" xr:uid="{00000000-0005-0000-0000-00008A130000}"/>
    <cellStyle name="標準 4 2 4 2 3 2 6" xfId="7995" xr:uid="{00000000-0005-0000-0000-00008B130000}"/>
    <cellStyle name="標準 4 2 4 2 3 3" xfId="1380" xr:uid="{00000000-0005-0000-0000-00008C130000}"/>
    <cellStyle name="標準 4 2 4 2 3 3 2" xfId="6739" xr:uid="{00000000-0005-0000-0000-00008D130000}"/>
    <cellStyle name="標準 4 2 4 2 3 3 2 2" xfId="12099" xr:uid="{00000000-0005-0000-0000-00008E130000}"/>
    <cellStyle name="標準 4 2 4 2 3 3 3" xfId="3090" xr:uid="{00000000-0005-0000-0000-00008F130000}"/>
    <cellStyle name="標準 4 2 4 2 3 3 4" xfId="8451" xr:uid="{00000000-0005-0000-0000-000090130000}"/>
    <cellStyle name="標準 4 2 4 2 3 4" xfId="3546" xr:uid="{00000000-0005-0000-0000-000091130000}"/>
    <cellStyle name="標準 4 2 4 2 3 4 2" xfId="8907" xr:uid="{00000000-0005-0000-0000-000092130000}"/>
    <cellStyle name="標準 4 2 4 2 3 5" xfId="4003" xr:uid="{00000000-0005-0000-0000-000093130000}"/>
    <cellStyle name="標準 4 2 4 2 3 5 2" xfId="9363" xr:uid="{00000000-0005-0000-0000-000094130000}"/>
    <cellStyle name="標準 4 2 4 2 3 6" xfId="4915" xr:uid="{00000000-0005-0000-0000-000095130000}"/>
    <cellStyle name="標準 4 2 4 2 3 6 2" xfId="10275" xr:uid="{00000000-0005-0000-0000-000096130000}"/>
    <cellStyle name="標準 4 2 4 2 3 7" xfId="5827" xr:uid="{00000000-0005-0000-0000-000097130000}"/>
    <cellStyle name="標準 4 2 4 2 3 7 2" xfId="11187" xr:uid="{00000000-0005-0000-0000-000098130000}"/>
    <cellStyle name="標準 4 2 4 2 3 8" xfId="2178" xr:uid="{00000000-0005-0000-0000-000099130000}"/>
    <cellStyle name="標準 4 2 4 2 3 9" xfId="7539" xr:uid="{00000000-0005-0000-0000-00009A130000}"/>
    <cellStyle name="標準 4 2 4 2 4" xfId="239" xr:uid="{00000000-0005-0000-0000-00009B130000}"/>
    <cellStyle name="標準 4 2 4 2 4 2" xfId="696" xr:uid="{00000000-0005-0000-0000-00009C130000}"/>
    <cellStyle name="標準 4 2 4 2 4 2 2" xfId="1608" xr:uid="{00000000-0005-0000-0000-00009D130000}"/>
    <cellStyle name="標準 4 2 4 2 4 2 2 2" xfId="6967" xr:uid="{00000000-0005-0000-0000-00009E130000}"/>
    <cellStyle name="標準 4 2 4 2 4 2 2 2 2" xfId="12327" xr:uid="{00000000-0005-0000-0000-00009F130000}"/>
    <cellStyle name="標準 4 2 4 2 4 2 2 3" xfId="4231" xr:uid="{00000000-0005-0000-0000-0000A0130000}"/>
    <cellStyle name="標準 4 2 4 2 4 2 2 4" xfId="9591" xr:uid="{00000000-0005-0000-0000-0000A1130000}"/>
    <cellStyle name="標準 4 2 4 2 4 2 3" xfId="5143" xr:uid="{00000000-0005-0000-0000-0000A2130000}"/>
    <cellStyle name="標準 4 2 4 2 4 2 3 2" xfId="10503" xr:uid="{00000000-0005-0000-0000-0000A3130000}"/>
    <cellStyle name="標準 4 2 4 2 4 2 4" xfId="6055" xr:uid="{00000000-0005-0000-0000-0000A4130000}"/>
    <cellStyle name="標準 4 2 4 2 4 2 4 2" xfId="11415" xr:uid="{00000000-0005-0000-0000-0000A5130000}"/>
    <cellStyle name="標準 4 2 4 2 4 2 5" xfId="2862" xr:uid="{00000000-0005-0000-0000-0000A6130000}"/>
    <cellStyle name="標準 4 2 4 2 4 2 6" xfId="8223" xr:uid="{00000000-0005-0000-0000-0000A7130000}"/>
    <cellStyle name="標準 4 2 4 2 4 3" xfId="1152" xr:uid="{00000000-0005-0000-0000-0000A8130000}"/>
    <cellStyle name="標準 4 2 4 2 4 3 2" xfId="6511" xr:uid="{00000000-0005-0000-0000-0000A9130000}"/>
    <cellStyle name="標準 4 2 4 2 4 3 2 2" xfId="11871" xr:uid="{00000000-0005-0000-0000-0000AA130000}"/>
    <cellStyle name="標準 4 2 4 2 4 3 3" xfId="3318" xr:uid="{00000000-0005-0000-0000-0000AB130000}"/>
    <cellStyle name="標準 4 2 4 2 4 3 4" xfId="8679" xr:uid="{00000000-0005-0000-0000-0000AC130000}"/>
    <cellStyle name="標準 4 2 4 2 4 4" xfId="3775" xr:uid="{00000000-0005-0000-0000-0000AD130000}"/>
    <cellStyle name="標準 4 2 4 2 4 4 2" xfId="9135" xr:uid="{00000000-0005-0000-0000-0000AE130000}"/>
    <cellStyle name="標準 4 2 4 2 4 5" xfId="4687" xr:uid="{00000000-0005-0000-0000-0000AF130000}"/>
    <cellStyle name="標準 4 2 4 2 4 5 2" xfId="10047" xr:uid="{00000000-0005-0000-0000-0000B0130000}"/>
    <cellStyle name="標準 4 2 4 2 4 6" xfId="5599" xr:uid="{00000000-0005-0000-0000-0000B1130000}"/>
    <cellStyle name="標準 4 2 4 2 4 6 2" xfId="10959" xr:uid="{00000000-0005-0000-0000-0000B2130000}"/>
    <cellStyle name="標準 4 2 4 2 4 7" xfId="2406" xr:uid="{00000000-0005-0000-0000-0000B3130000}"/>
    <cellStyle name="標準 4 2 4 2 4 8" xfId="7767" xr:uid="{00000000-0005-0000-0000-0000B4130000}"/>
    <cellStyle name="標準 4 2 4 2 5" xfId="582" xr:uid="{00000000-0005-0000-0000-0000B5130000}"/>
    <cellStyle name="標準 4 2 4 2 5 2" xfId="1494" xr:uid="{00000000-0005-0000-0000-0000B6130000}"/>
    <cellStyle name="標準 4 2 4 2 5 2 2" xfId="6853" xr:uid="{00000000-0005-0000-0000-0000B7130000}"/>
    <cellStyle name="標準 4 2 4 2 5 2 2 2" xfId="12213" xr:uid="{00000000-0005-0000-0000-0000B8130000}"/>
    <cellStyle name="標準 4 2 4 2 5 2 3" xfId="4117" xr:uid="{00000000-0005-0000-0000-0000B9130000}"/>
    <cellStyle name="標準 4 2 4 2 5 2 4" xfId="9477" xr:uid="{00000000-0005-0000-0000-0000BA130000}"/>
    <cellStyle name="標準 4 2 4 2 5 3" xfId="5029" xr:uid="{00000000-0005-0000-0000-0000BB130000}"/>
    <cellStyle name="標準 4 2 4 2 5 3 2" xfId="10389" xr:uid="{00000000-0005-0000-0000-0000BC130000}"/>
    <cellStyle name="標準 4 2 4 2 5 4" xfId="5941" xr:uid="{00000000-0005-0000-0000-0000BD130000}"/>
    <cellStyle name="標準 4 2 4 2 5 4 2" xfId="11301" xr:uid="{00000000-0005-0000-0000-0000BE130000}"/>
    <cellStyle name="標準 4 2 4 2 5 5" xfId="2292" xr:uid="{00000000-0005-0000-0000-0000BF130000}"/>
    <cellStyle name="標準 4 2 4 2 5 6" xfId="7653" xr:uid="{00000000-0005-0000-0000-0000C0130000}"/>
    <cellStyle name="標準 4 2 4 2 6" xfId="1038" xr:uid="{00000000-0005-0000-0000-0000C1130000}"/>
    <cellStyle name="標準 4 2 4 2 6 2" xfId="6397" xr:uid="{00000000-0005-0000-0000-0000C2130000}"/>
    <cellStyle name="標準 4 2 4 2 6 2 2" xfId="11757" xr:uid="{00000000-0005-0000-0000-0000C3130000}"/>
    <cellStyle name="標準 4 2 4 2 6 3" xfId="2748" xr:uid="{00000000-0005-0000-0000-0000C4130000}"/>
    <cellStyle name="標準 4 2 4 2 6 4" xfId="8109" xr:uid="{00000000-0005-0000-0000-0000C5130000}"/>
    <cellStyle name="標準 4 2 4 2 7" xfId="3204" xr:uid="{00000000-0005-0000-0000-0000C6130000}"/>
    <cellStyle name="標準 4 2 4 2 7 2" xfId="8565" xr:uid="{00000000-0005-0000-0000-0000C7130000}"/>
    <cellStyle name="標準 4 2 4 2 8" xfId="3661" xr:uid="{00000000-0005-0000-0000-0000C8130000}"/>
    <cellStyle name="標準 4 2 4 2 8 2" xfId="9021" xr:uid="{00000000-0005-0000-0000-0000C9130000}"/>
    <cellStyle name="標準 4 2 4 2 9" xfId="4573" xr:uid="{00000000-0005-0000-0000-0000CA130000}"/>
    <cellStyle name="標準 4 2 4 2 9 2" xfId="9933" xr:uid="{00000000-0005-0000-0000-0000CB130000}"/>
    <cellStyle name="標準 4 2 4 3" xfId="297" xr:uid="{00000000-0005-0000-0000-0000CC130000}"/>
    <cellStyle name="標準 4 2 4 3 2" xfId="753" xr:uid="{00000000-0005-0000-0000-0000CD130000}"/>
    <cellStyle name="標準 4 2 4 3 2 2" xfId="1665" xr:uid="{00000000-0005-0000-0000-0000CE130000}"/>
    <cellStyle name="標準 4 2 4 3 2 2 2" xfId="7024" xr:uid="{00000000-0005-0000-0000-0000CF130000}"/>
    <cellStyle name="標準 4 2 4 3 2 2 2 2" xfId="12384" xr:uid="{00000000-0005-0000-0000-0000D0130000}"/>
    <cellStyle name="標準 4 2 4 3 2 2 3" xfId="4288" xr:uid="{00000000-0005-0000-0000-0000D1130000}"/>
    <cellStyle name="標準 4 2 4 3 2 2 4" xfId="9648" xr:uid="{00000000-0005-0000-0000-0000D2130000}"/>
    <cellStyle name="標準 4 2 4 3 2 3" xfId="5200" xr:uid="{00000000-0005-0000-0000-0000D3130000}"/>
    <cellStyle name="標準 4 2 4 3 2 3 2" xfId="10560" xr:uid="{00000000-0005-0000-0000-0000D4130000}"/>
    <cellStyle name="標準 4 2 4 3 2 4" xfId="6112" xr:uid="{00000000-0005-0000-0000-0000D5130000}"/>
    <cellStyle name="標準 4 2 4 3 2 4 2" xfId="11472" xr:uid="{00000000-0005-0000-0000-0000D6130000}"/>
    <cellStyle name="標準 4 2 4 3 2 5" xfId="2463" xr:uid="{00000000-0005-0000-0000-0000D7130000}"/>
    <cellStyle name="標準 4 2 4 3 2 6" xfId="7824" xr:uid="{00000000-0005-0000-0000-0000D8130000}"/>
    <cellStyle name="標準 4 2 4 3 3" xfId="1209" xr:uid="{00000000-0005-0000-0000-0000D9130000}"/>
    <cellStyle name="標準 4 2 4 3 3 2" xfId="6568" xr:uid="{00000000-0005-0000-0000-0000DA130000}"/>
    <cellStyle name="標準 4 2 4 3 3 2 2" xfId="11928" xr:uid="{00000000-0005-0000-0000-0000DB130000}"/>
    <cellStyle name="標準 4 2 4 3 3 3" xfId="2919" xr:uid="{00000000-0005-0000-0000-0000DC130000}"/>
    <cellStyle name="標準 4 2 4 3 3 4" xfId="8280" xr:uid="{00000000-0005-0000-0000-0000DD130000}"/>
    <cellStyle name="標準 4 2 4 3 4" xfId="3375" xr:uid="{00000000-0005-0000-0000-0000DE130000}"/>
    <cellStyle name="標準 4 2 4 3 4 2" xfId="8736" xr:uid="{00000000-0005-0000-0000-0000DF130000}"/>
    <cellStyle name="標準 4 2 4 3 5" xfId="3832" xr:uid="{00000000-0005-0000-0000-0000E0130000}"/>
    <cellStyle name="標準 4 2 4 3 5 2" xfId="9192" xr:uid="{00000000-0005-0000-0000-0000E1130000}"/>
    <cellStyle name="標準 4 2 4 3 6" xfId="4744" xr:uid="{00000000-0005-0000-0000-0000E2130000}"/>
    <cellStyle name="標準 4 2 4 3 6 2" xfId="10104" xr:uid="{00000000-0005-0000-0000-0000E3130000}"/>
    <cellStyle name="標準 4 2 4 3 7" xfId="5656" xr:uid="{00000000-0005-0000-0000-0000E4130000}"/>
    <cellStyle name="標準 4 2 4 3 7 2" xfId="11016" xr:uid="{00000000-0005-0000-0000-0000E5130000}"/>
    <cellStyle name="標準 4 2 4 3 8" xfId="2007" xr:uid="{00000000-0005-0000-0000-0000E6130000}"/>
    <cellStyle name="標準 4 2 4 3 9" xfId="7368" xr:uid="{00000000-0005-0000-0000-0000E7130000}"/>
    <cellStyle name="標準 4 2 4 4" xfId="411" xr:uid="{00000000-0005-0000-0000-0000E8130000}"/>
    <cellStyle name="標準 4 2 4 4 2" xfId="867" xr:uid="{00000000-0005-0000-0000-0000E9130000}"/>
    <cellStyle name="標準 4 2 4 4 2 2" xfId="1779" xr:uid="{00000000-0005-0000-0000-0000EA130000}"/>
    <cellStyle name="標準 4 2 4 4 2 2 2" xfId="7138" xr:uid="{00000000-0005-0000-0000-0000EB130000}"/>
    <cellStyle name="標準 4 2 4 4 2 2 2 2" xfId="12498" xr:uid="{00000000-0005-0000-0000-0000EC130000}"/>
    <cellStyle name="標準 4 2 4 4 2 2 3" xfId="4402" xr:uid="{00000000-0005-0000-0000-0000ED130000}"/>
    <cellStyle name="標準 4 2 4 4 2 2 4" xfId="9762" xr:uid="{00000000-0005-0000-0000-0000EE130000}"/>
    <cellStyle name="標準 4 2 4 4 2 3" xfId="5314" xr:uid="{00000000-0005-0000-0000-0000EF130000}"/>
    <cellStyle name="標準 4 2 4 4 2 3 2" xfId="10674" xr:uid="{00000000-0005-0000-0000-0000F0130000}"/>
    <cellStyle name="標準 4 2 4 4 2 4" xfId="6226" xr:uid="{00000000-0005-0000-0000-0000F1130000}"/>
    <cellStyle name="標準 4 2 4 4 2 4 2" xfId="11586" xr:uid="{00000000-0005-0000-0000-0000F2130000}"/>
    <cellStyle name="標準 4 2 4 4 2 5" xfId="2577" xr:uid="{00000000-0005-0000-0000-0000F3130000}"/>
    <cellStyle name="標準 4 2 4 4 2 6" xfId="7938" xr:uid="{00000000-0005-0000-0000-0000F4130000}"/>
    <cellStyle name="標準 4 2 4 4 3" xfId="1323" xr:uid="{00000000-0005-0000-0000-0000F5130000}"/>
    <cellStyle name="標準 4 2 4 4 3 2" xfId="6682" xr:uid="{00000000-0005-0000-0000-0000F6130000}"/>
    <cellStyle name="標準 4 2 4 4 3 2 2" xfId="12042" xr:uid="{00000000-0005-0000-0000-0000F7130000}"/>
    <cellStyle name="標準 4 2 4 4 3 3" xfId="3033" xr:uid="{00000000-0005-0000-0000-0000F8130000}"/>
    <cellStyle name="標準 4 2 4 4 3 4" xfId="8394" xr:uid="{00000000-0005-0000-0000-0000F9130000}"/>
    <cellStyle name="標準 4 2 4 4 4" xfId="3489" xr:uid="{00000000-0005-0000-0000-0000FA130000}"/>
    <cellStyle name="標準 4 2 4 4 4 2" xfId="8850" xr:uid="{00000000-0005-0000-0000-0000FB130000}"/>
    <cellStyle name="標準 4 2 4 4 5" xfId="3946" xr:uid="{00000000-0005-0000-0000-0000FC130000}"/>
    <cellStyle name="標準 4 2 4 4 5 2" xfId="9306" xr:uid="{00000000-0005-0000-0000-0000FD130000}"/>
    <cellStyle name="標準 4 2 4 4 6" xfId="4858" xr:uid="{00000000-0005-0000-0000-0000FE130000}"/>
    <cellStyle name="標準 4 2 4 4 6 2" xfId="10218" xr:uid="{00000000-0005-0000-0000-0000FF130000}"/>
    <cellStyle name="標準 4 2 4 4 7" xfId="5770" xr:uid="{00000000-0005-0000-0000-000000140000}"/>
    <cellStyle name="標準 4 2 4 4 7 2" xfId="11130" xr:uid="{00000000-0005-0000-0000-000001140000}"/>
    <cellStyle name="標準 4 2 4 4 8" xfId="2121" xr:uid="{00000000-0005-0000-0000-000002140000}"/>
    <cellStyle name="標準 4 2 4 4 9" xfId="7482" xr:uid="{00000000-0005-0000-0000-000003140000}"/>
    <cellStyle name="標準 4 2 4 5" xfId="182" xr:uid="{00000000-0005-0000-0000-000004140000}"/>
    <cellStyle name="標準 4 2 4 5 2" xfId="639" xr:uid="{00000000-0005-0000-0000-000005140000}"/>
    <cellStyle name="標準 4 2 4 5 2 2" xfId="1551" xr:uid="{00000000-0005-0000-0000-000006140000}"/>
    <cellStyle name="標準 4 2 4 5 2 2 2" xfId="6910" xr:uid="{00000000-0005-0000-0000-000007140000}"/>
    <cellStyle name="標準 4 2 4 5 2 2 2 2" xfId="12270" xr:uid="{00000000-0005-0000-0000-000008140000}"/>
    <cellStyle name="標準 4 2 4 5 2 2 3" xfId="4174" xr:uid="{00000000-0005-0000-0000-000009140000}"/>
    <cellStyle name="標準 4 2 4 5 2 2 4" xfId="9534" xr:uid="{00000000-0005-0000-0000-00000A140000}"/>
    <cellStyle name="標準 4 2 4 5 2 3" xfId="5086" xr:uid="{00000000-0005-0000-0000-00000B140000}"/>
    <cellStyle name="標準 4 2 4 5 2 3 2" xfId="10446" xr:uid="{00000000-0005-0000-0000-00000C140000}"/>
    <cellStyle name="標準 4 2 4 5 2 4" xfId="5998" xr:uid="{00000000-0005-0000-0000-00000D140000}"/>
    <cellStyle name="標準 4 2 4 5 2 4 2" xfId="11358" xr:uid="{00000000-0005-0000-0000-00000E140000}"/>
    <cellStyle name="標準 4 2 4 5 2 5" xfId="2805" xr:uid="{00000000-0005-0000-0000-00000F140000}"/>
    <cellStyle name="標準 4 2 4 5 2 6" xfId="8166" xr:uid="{00000000-0005-0000-0000-000010140000}"/>
    <cellStyle name="標準 4 2 4 5 3" xfId="1095" xr:uid="{00000000-0005-0000-0000-000011140000}"/>
    <cellStyle name="標準 4 2 4 5 3 2" xfId="6454" xr:uid="{00000000-0005-0000-0000-000012140000}"/>
    <cellStyle name="標準 4 2 4 5 3 2 2" xfId="11814" xr:uid="{00000000-0005-0000-0000-000013140000}"/>
    <cellStyle name="標準 4 2 4 5 3 3" xfId="3261" xr:uid="{00000000-0005-0000-0000-000014140000}"/>
    <cellStyle name="標準 4 2 4 5 3 4" xfId="8622" xr:uid="{00000000-0005-0000-0000-000015140000}"/>
    <cellStyle name="標準 4 2 4 5 4" xfId="3718" xr:uid="{00000000-0005-0000-0000-000016140000}"/>
    <cellStyle name="標準 4 2 4 5 4 2" xfId="9078" xr:uid="{00000000-0005-0000-0000-000017140000}"/>
    <cellStyle name="標準 4 2 4 5 5" xfId="4630" xr:uid="{00000000-0005-0000-0000-000018140000}"/>
    <cellStyle name="標準 4 2 4 5 5 2" xfId="9990" xr:uid="{00000000-0005-0000-0000-000019140000}"/>
    <cellStyle name="標準 4 2 4 5 6" xfId="5542" xr:uid="{00000000-0005-0000-0000-00001A140000}"/>
    <cellStyle name="標準 4 2 4 5 6 2" xfId="10902" xr:uid="{00000000-0005-0000-0000-00001B140000}"/>
    <cellStyle name="標準 4 2 4 5 7" xfId="2349" xr:uid="{00000000-0005-0000-0000-00001C140000}"/>
    <cellStyle name="標準 4 2 4 5 8" xfId="7710" xr:uid="{00000000-0005-0000-0000-00001D140000}"/>
    <cellStyle name="標準 4 2 4 6" xfId="525" xr:uid="{00000000-0005-0000-0000-00001E140000}"/>
    <cellStyle name="標準 4 2 4 6 2" xfId="1437" xr:uid="{00000000-0005-0000-0000-00001F140000}"/>
    <cellStyle name="標準 4 2 4 6 2 2" xfId="6796" xr:uid="{00000000-0005-0000-0000-000020140000}"/>
    <cellStyle name="標準 4 2 4 6 2 2 2" xfId="12156" xr:uid="{00000000-0005-0000-0000-000021140000}"/>
    <cellStyle name="標準 4 2 4 6 2 3" xfId="4060" xr:uid="{00000000-0005-0000-0000-000022140000}"/>
    <cellStyle name="標準 4 2 4 6 2 4" xfId="9420" xr:uid="{00000000-0005-0000-0000-000023140000}"/>
    <cellStyle name="標準 4 2 4 6 3" xfId="4972" xr:uid="{00000000-0005-0000-0000-000024140000}"/>
    <cellStyle name="標準 4 2 4 6 3 2" xfId="10332" xr:uid="{00000000-0005-0000-0000-000025140000}"/>
    <cellStyle name="標準 4 2 4 6 4" xfId="5884" xr:uid="{00000000-0005-0000-0000-000026140000}"/>
    <cellStyle name="標準 4 2 4 6 4 2" xfId="11244" xr:uid="{00000000-0005-0000-0000-000027140000}"/>
    <cellStyle name="標準 4 2 4 6 5" xfId="2235" xr:uid="{00000000-0005-0000-0000-000028140000}"/>
    <cellStyle name="標準 4 2 4 6 6" xfId="7596" xr:uid="{00000000-0005-0000-0000-000029140000}"/>
    <cellStyle name="標準 4 2 4 7" xfId="981" xr:uid="{00000000-0005-0000-0000-00002A140000}"/>
    <cellStyle name="標準 4 2 4 7 2" xfId="6340" xr:uid="{00000000-0005-0000-0000-00002B140000}"/>
    <cellStyle name="標準 4 2 4 7 2 2" xfId="11700" xr:uid="{00000000-0005-0000-0000-00002C140000}"/>
    <cellStyle name="標準 4 2 4 7 3" xfId="2691" xr:uid="{00000000-0005-0000-0000-00002D140000}"/>
    <cellStyle name="標準 4 2 4 7 4" xfId="8052" xr:uid="{00000000-0005-0000-0000-00002E140000}"/>
    <cellStyle name="標準 4 2 4 8" xfId="3147" xr:uid="{00000000-0005-0000-0000-00002F140000}"/>
    <cellStyle name="標準 4 2 4 8 2" xfId="8508" xr:uid="{00000000-0005-0000-0000-000030140000}"/>
    <cellStyle name="標準 4 2 4 9" xfId="3604" xr:uid="{00000000-0005-0000-0000-000031140000}"/>
    <cellStyle name="標準 4 2 4 9 2" xfId="8964" xr:uid="{00000000-0005-0000-0000-000032140000}"/>
    <cellStyle name="標準 4 2 5" xfId="42" xr:uid="{00000000-0005-0000-0000-000033140000}"/>
    <cellStyle name="標準 4 2 5 10" xfId="4501" xr:uid="{00000000-0005-0000-0000-000034140000}"/>
    <cellStyle name="標準 4 2 5 10 2" xfId="9861" xr:uid="{00000000-0005-0000-0000-000035140000}"/>
    <cellStyle name="標準 4 2 5 11" xfId="5413" xr:uid="{00000000-0005-0000-0000-000036140000}"/>
    <cellStyle name="標準 4 2 5 11 2" xfId="10773" xr:uid="{00000000-0005-0000-0000-000037140000}"/>
    <cellStyle name="標準 4 2 5 12" xfId="1878" xr:uid="{00000000-0005-0000-0000-000038140000}"/>
    <cellStyle name="標準 4 2 5 13" xfId="7239" xr:uid="{00000000-0005-0000-0000-000039140000}"/>
    <cellStyle name="標準 4 2 5 2" xfId="110" xr:uid="{00000000-0005-0000-0000-00003A140000}"/>
    <cellStyle name="標準 4 2 5 2 10" xfId="5470" xr:uid="{00000000-0005-0000-0000-00003B140000}"/>
    <cellStyle name="標準 4 2 5 2 10 2" xfId="10830" xr:uid="{00000000-0005-0000-0000-00003C140000}"/>
    <cellStyle name="標準 4 2 5 2 11" xfId="1935" xr:uid="{00000000-0005-0000-0000-00003D140000}"/>
    <cellStyle name="標準 4 2 5 2 12" xfId="7296" xr:uid="{00000000-0005-0000-0000-00003E140000}"/>
    <cellStyle name="標準 4 2 5 2 2" xfId="339" xr:uid="{00000000-0005-0000-0000-00003F140000}"/>
    <cellStyle name="標準 4 2 5 2 2 2" xfId="795" xr:uid="{00000000-0005-0000-0000-000040140000}"/>
    <cellStyle name="標準 4 2 5 2 2 2 2" xfId="1707" xr:uid="{00000000-0005-0000-0000-000041140000}"/>
    <cellStyle name="標準 4 2 5 2 2 2 2 2" xfId="7066" xr:uid="{00000000-0005-0000-0000-000042140000}"/>
    <cellStyle name="標準 4 2 5 2 2 2 2 2 2" xfId="12426" xr:uid="{00000000-0005-0000-0000-000043140000}"/>
    <cellStyle name="標準 4 2 5 2 2 2 2 3" xfId="4330" xr:uid="{00000000-0005-0000-0000-000044140000}"/>
    <cellStyle name="標準 4 2 5 2 2 2 2 4" xfId="9690" xr:uid="{00000000-0005-0000-0000-000045140000}"/>
    <cellStyle name="標準 4 2 5 2 2 2 3" xfId="5242" xr:uid="{00000000-0005-0000-0000-000046140000}"/>
    <cellStyle name="標準 4 2 5 2 2 2 3 2" xfId="10602" xr:uid="{00000000-0005-0000-0000-000047140000}"/>
    <cellStyle name="標準 4 2 5 2 2 2 4" xfId="6154" xr:uid="{00000000-0005-0000-0000-000048140000}"/>
    <cellStyle name="標準 4 2 5 2 2 2 4 2" xfId="11514" xr:uid="{00000000-0005-0000-0000-000049140000}"/>
    <cellStyle name="標準 4 2 5 2 2 2 5" xfId="2505" xr:uid="{00000000-0005-0000-0000-00004A140000}"/>
    <cellStyle name="標準 4 2 5 2 2 2 6" xfId="7866" xr:uid="{00000000-0005-0000-0000-00004B140000}"/>
    <cellStyle name="標準 4 2 5 2 2 3" xfId="1251" xr:uid="{00000000-0005-0000-0000-00004C140000}"/>
    <cellStyle name="標準 4 2 5 2 2 3 2" xfId="6610" xr:uid="{00000000-0005-0000-0000-00004D140000}"/>
    <cellStyle name="標準 4 2 5 2 2 3 2 2" xfId="11970" xr:uid="{00000000-0005-0000-0000-00004E140000}"/>
    <cellStyle name="標準 4 2 5 2 2 3 3" xfId="2961" xr:uid="{00000000-0005-0000-0000-00004F140000}"/>
    <cellStyle name="標準 4 2 5 2 2 3 4" xfId="8322" xr:uid="{00000000-0005-0000-0000-000050140000}"/>
    <cellStyle name="標準 4 2 5 2 2 4" xfId="3417" xr:uid="{00000000-0005-0000-0000-000051140000}"/>
    <cellStyle name="標準 4 2 5 2 2 4 2" xfId="8778" xr:uid="{00000000-0005-0000-0000-000052140000}"/>
    <cellStyle name="標準 4 2 5 2 2 5" xfId="3874" xr:uid="{00000000-0005-0000-0000-000053140000}"/>
    <cellStyle name="標準 4 2 5 2 2 5 2" xfId="9234" xr:uid="{00000000-0005-0000-0000-000054140000}"/>
    <cellStyle name="標準 4 2 5 2 2 6" xfId="4786" xr:uid="{00000000-0005-0000-0000-000055140000}"/>
    <cellStyle name="標準 4 2 5 2 2 6 2" xfId="10146" xr:uid="{00000000-0005-0000-0000-000056140000}"/>
    <cellStyle name="標準 4 2 5 2 2 7" xfId="5698" xr:uid="{00000000-0005-0000-0000-000057140000}"/>
    <cellStyle name="標準 4 2 5 2 2 7 2" xfId="11058" xr:uid="{00000000-0005-0000-0000-000058140000}"/>
    <cellStyle name="標準 4 2 5 2 2 8" xfId="2049" xr:uid="{00000000-0005-0000-0000-000059140000}"/>
    <cellStyle name="標準 4 2 5 2 2 9" xfId="7410" xr:uid="{00000000-0005-0000-0000-00005A140000}"/>
    <cellStyle name="標準 4 2 5 2 3" xfId="453" xr:uid="{00000000-0005-0000-0000-00005B140000}"/>
    <cellStyle name="標準 4 2 5 2 3 2" xfId="909" xr:uid="{00000000-0005-0000-0000-00005C140000}"/>
    <cellStyle name="標準 4 2 5 2 3 2 2" xfId="1821" xr:uid="{00000000-0005-0000-0000-00005D140000}"/>
    <cellStyle name="標準 4 2 5 2 3 2 2 2" xfId="7180" xr:uid="{00000000-0005-0000-0000-00005E140000}"/>
    <cellStyle name="標準 4 2 5 2 3 2 2 2 2" xfId="12540" xr:uid="{00000000-0005-0000-0000-00005F140000}"/>
    <cellStyle name="標準 4 2 5 2 3 2 2 3" xfId="4444" xr:uid="{00000000-0005-0000-0000-000060140000}"/>
    <cellStyle name="標準 4 2 5 2 3 2 2 4" xfId="9804" xr:uid="{00000000-0005-0000-0000-000061140000}"/>
    <cellStyle name="標準 4 2 5 2 3 2 3" xfId="5356" xr:uid="{00000000-0005-0000-0000-000062140000}"/>
    <cellStyle name="標準 4 2 5 2 3 2 3 2" xfId="10716" xr:uid="{00000000-0005-0000-0000-000063140000}"/>
    <cellStyle name="標準 4 2 5 2 3 2 4" xfId="6268" xr:uid="{00000000-0005-0000-0000-000064140000}"/>
    <cellStyle name="標準 4 2 5 2 3 2 4 2" xfId="11628" xr:uid="{00000000-0005-0000-0000-000065140000}"/>
    <cellStyle name="標準 4 2 5 2 3 2 5" xfId="2619" xr:uid="{00000000-0005-0000-0000-000066140000}"/>
    <cellStyle name="標準 4 2 5 2 3 2 6" xfId="7980" xr:uid="{00000000-0005-0000-0000-000067140000}"/>
    <cellStyle name="標準 4 2 5 2 3 3" xfId="1365" xr:uid="{00000000-0005-0000-0000-000068140000}"/>
    <cellStyle name="標準 4 2 5 2 3 3 2" xfId="6724" xr:uid="{00000000-0005-0000-0000-000069140000}"/>
    <cellStyle name="標準 4 2 5 2 3 3 2 2" xfId="12084" xr:uid="{00000000-0005-0000-0000-00006A140000}"/>
    <cellStyle name="標準 4 2 5 2 3 3 3" xfId="3075" xr:uid="{00000000-0005-0000-0000-00006B140000}"/>
    <cellStyle name="標準 4 2 5 2 3 3 4" xfId="8436" xr:uid="{00000000-0005-0000-0000-00006C140000}"/>
    <cellStyle name="標準 4 2 5 2 3 4" xfId="3531" xr:uid="{00000000-0005-0000-0000-00006D140000}"/>
    <cellStyle name="標準 4 2 5 2 3 4 2" xfId="8892" xr:uid="{00000000-0005-0000-0000-00006E140000}"/>
    <cellStyle name="標準 4 2 5 2 3 5" xfId="3988" xr:uid="{00000000-0005-0000-0000-00006F140000}"/>
    <cellStyle name="標準 4 2 5 2 3 5 2" xfId="9348" xr:uid="{00000000-0005-0000-0000-000070140000}"/>
    <cellStyle name="標準 4 2 5 2 3 6" xfId="4900" xr:uid="{00000000-0005-0000-0000-000071140000}"/>
    <cellStyle name="標準 4 2 5 2 3 6 2" xfId="10260" xr:uid="{00000000-0005-0000-0000-000072140000}"/>
    <cellStyle name="標準 4 2 5 2 3 7" xfId="5812" xr:uid="{00000000-0005-0000-0000-000073140000}"/>
    <cellStyle name="標準 4 2 5 2 3 7 2" xfId="11172" xr:uid="{00000000-0005-0000-0000-000074140000}"/>
    <cellStyle name="標準 4 2 5 2 3 8" xfId="2163" xr:uid="{00000000-0005-0000-0000-000075140000}"/>
    <cellStyle name="標準 4 2 5 2 3 9" xfId="7524" xr:uid="{00000000-0005-0000-0000-000076140000}"/>
    <cellStyle name="標準 4 2 5 2 4" xfId="224" xr:uid="{00000000-0005-0000-0000-000077140000}"/>
    <cellStyle name="標準 4 2 5 2 4 2" xfId="681" xr:uid="{00000000-0005-0000-0000-000078140000}"/>
    <cellStyle name="標準 4 2 5 2 4 2 2" xfId="1593" xr:uid="{00000000-0005-0000-0000-000079140000}"/>
    <cellStyle name="標準 4 2 5 2 4 2 2 2" xfId="6952" xr:uid="{00000000-0005-0000-0000-00007A140000}"/>
    <cellStyle name="標準 4 2 5 2 4 2 2 2 2" xfId="12312" xr:uid="{00000000-0005-0000-0000-00007B140000}"/>
    <cellStyle name="標準 4 2 5 2 4 2 2 3" xfId="4216" xr:uid="{00000000-0005-0000-0000-00007C140000}"/>
    <cellStyle name="標準 4 2 5 2 4 2 2 4" xfId="9576" xr:uid="{00000000-0005-0000-0000-00007D140000}"/>
    <cellStyle name="標準 4 2 5 2 4 2 3" xfId="5128" xr:uid="{00000000-0005-0000-0000-00007E140000}"/>
    <cellStyle name="標準 4 2 5 2 4 2 3 2" xfId="10488" xr:uid="{00000000-0005-0000-0000-00007F140000}"/>
    <cellStyle name="標準 4 2 5 2 4 2 4" xfId="6040" xr:uid="{00000000-0005-0000-0000-000080140000}"/>
    <cellStyle name="標準 4 2 5 2 4 2 4 2" xfId="11400" xr:uid="{00000000-0005-0000-0000-000081140000}"/>
    <cellStyle name="標準 4 2 5 2 4 2 5" xfId="2847" xr:uid="{00000000-0005-0000-0000-000082140000}"/>
    <cellStyle name="標準 4 2 5 2 4 2 6" xfId="8208" xr:uid="{00000000-0005-0000-0000-000083140000}"/>
    <cellStyle name="標準 4 2 5 2 4 3" xfId="1137" xr:uid="{00000000-0005-0000-0000-000084140000}"/>
    <cellStyle name="標準 4 2 5 2 4 3 2" xfId="6496" xr:uid="{00000000-0005-0000-0000-000085140000}"/>
    <cellStyle name="標準 4 2 5 2 4 3 2 2" xfId="11856" xr:uid="{00000000-0005-0000-0000-000086140000}"/>
    <cellStyle name="標準 4 2 5 2 4 3 3" xfId="3303" xr:uid="{00000000-0005-0000-0000-000087140000}"/>
    <cellStyle name="標準 4 2 5 2 4 3 4" xfId="8664" xr:uid="{00000000-0005-0000-0000-000088140000}"/>
    <cellStyle name="標準 4 2 5 2 4 4" xfId="3760" xr:uid="{00000000-0005-0000-0000-000089140000}"/>
    <cellStyle name="標準 4 2 5 2 4 4 2" xfId="9120" xr:uid="{00000000-0005-0000-0000-00008A140000}"/>
    <cellStyle name="標準 4 2 5 2 4 5" xfId="4672" xr:uid="{00000000-0005-0000-0000-00008B140000}"/>
    <cellStyle name="標準 4 2 5 2 4 5 2" xfId="10032" xr:uid="{00000000-0005-0000-0000-00008C140000}"/>
    <cellStyle name="標準 4 2 5 2 4 6" xfId="5584" xr:uid="{00000000-0005-0000-0000-00008D140000}"/>
    <cellStyle name="標準 4 2 5 2 4 6 2" xfId="10944" xr:uid="{00000000-0005-0000-0000-00008E140000}"/>
    <cellStyle name="標準 4 2 5 2 4 7" xfId="2391" xr:uid="{00000000-0005-0000-0000-00008F140000}"/>
    <cellStyle name="標準 4 2 5 2 4 8" xfId="7752" xr:uid="{00000000-0005-0000-0000-000090140000}"/>
    <cellStyle name="標準 4 2 5 2 5" xfId="567" xr:uid="{00000000-0005-0000-0000-000091140000}"/>
    <cellStyle name="標準 4 2 5 2 5 2" xfId="1479" xr:uid="{00000000-0005-0000-0000-000092140000}"/>
    <cellStyle name="標準 4 2 5 2 5 2 2" xfId="6838" xr:uid="{00000000-0005-0000-0000-000093140000}"/>
    <cellStyle name="標準 4 2 5 2 5 2 2 2" xfId="12198" xr:uid="{00000000-0005-0000-0000-000094140000}"/>
    <cellStyle name="標準 4 2 5 2 5 2 3" xfId="4102" xr:uid="{00000000-0005-0000-0000-000095140000}"/>
    <cellStyle name="標準 4 2 5 2 5 2 4" xfId="9462" xr:uid="{00000000-0005-0000-0000-000096140000}"/>
    <cellStyle name="標準 4 2 5 2 5 3" xfId="5014" xr:uid="{00000000-0005-0000-0000-000097140000}"/>
    <cellStyle name="標準 4 2 5 2 5 3 2" xfId="10374" xr:uid="{00000000-0005-0000-0000-000098140000}"/>
    <cellStyle name="標準 4 2 5 2 5 4" xfId="5926" xr:uid="{00000000-0005-0000-0000-000099140000}"/>
    <cellStyle name="標準 4 2 5 2 5 4 2" xfId="11286" xr:uid="{00000000-0005-0000-0000-00009A140000}"/>
    <cellStyle name="標準 4 2 5 2 5 5" xfId="2277" xr:uid="{00000000-0005-0000-0000-00009B140000}"/>
    <cellStyle name="標準 4 2 5 2 5 6" xfId="7638" xr:uid="{00000000-0005-0000-0000-00009C140000}"/>
    <cellStyle name="標準 4 2 5 2 6" xfId="1023" xr:uid="{00000000-0005-0000-0000-00009D140000}"/>
    <cellStyle name="標準 4 2 5 2 6 2" xfId="6382" xr:uid="{00000000-0005-0000-0000-00009E140000}"/>
    <cellStyle name="標準 4 2 5 2 6 2 2" xfId="11742" xr:uid="{00000000-0005-0000-0000-00009F140000}"/>
    <cellStyle name="標準 4 2 5 2 6 3" xfId="2733" xr:uid="{00000000-0005-0000-0000-0000A0140000}"/>
    <cellStyle name="標準 4 2 5 2 6 4" xfId="8094" xr:uid="{00000000-0005-0000-0000-0000A1140000}"/>
    <cellStyle name="標準 4 2 5 2 7" xfId="3189" xr:uid="{00000000-0005-0000-0000-0000A2140000}"/>
    <cellStyle name="標準 4 2 5 2 7 2" xfId="8550" xr:uid="{00000000-0005-0000-0000-0000A3140000}"/>
    <cellStyle name="標準 4 2 5 2 8" xfId="3646" xr:uid="{00000000-0005-0000-0000-0000A4140000}"/>
    <cellStyle name="標準 4 2 5 2 8 2" xfId="9006" xr:uid="{00000000-0005-0000-0000-0000A5140000}"/>
    <cellStyle name="標準 4 2 5 2 9" xfId="4558" xr:uid="{00000000-0005-0000-0000-0000A6140000}"/>
    <cellStyle name="標準 4 2 5 2 9 2" xfId="9918" xr:uid="{00000000-0005-0000-0000-0000A7140000}"/>
    <cellStyle name="標準 4 2 5 3" xfId="282" xr:uid="{00000000-0005-0000-0000-0000A8140000}"/>
    <cellStyle name="標準 4 2 5 3 2" xfId="738" xr:uid="{00000000-0005-0000-0000-0000A9140000}"/>
    <cellStyle name="標準 4 2 5 3 2 2" xfId="1650" xr:uid="{00000000-0005-0000-0000-0000AA140000}"/>
    <cellStyle name="標準 4 2 5 3 2 2 2" xfId="7009" xr:uid="{00000000-0005-0000-0000-0000AB140000}"/>
    <cellStyle name="標準 4 2 5 3 2 2 2 2" xfId="12369" xr:uid="{00000000-0005-0000-0000-0000AC140000}"/>
    <cellStyle name="標準 4 2 5 3 2 2 3" xfId="4273" xr:uid="{00000000-0005-0000-0000-0000AD140000}"/>
    <cellStyle name="標準 4 2 5 3 2 2 4" xfId="9633" xr:uid="{00000000-0005-0000-0000-0000AE140000}"/>
    <cellStyle name="標準 4 2 5 3 2 3" xfId="5185" xr:uid="{00000000-0005-0000-0000-0000AF140000}"/>
    <cellStyle name="標準 4 2 5 3 2 3 2" xfId="10545" xr:uid="{00000000-0005-0000-0000-0000B0140000}"/>
    <cellStyle name="標準 4 2 5 3 2 4" xfId="6097" xr:uid="{00000000-0005-0000-0000-0000B1140000}"/>
    <cellStyle name="標準 4 2 5 3 2 4 2" xfId="11457" xr:uid="{00000000-0005-0000-0000-0000B2140000}"/>
    <cellStyle name="標準 4 2 5 3 2 5" xfId="2448" xr:uid="{00000000-0005-0000-0000-0000B3140000}"/>
    <cellStyle name="標準 4 2 5 3 2 6" xfId="7809" xr:uid="{00000000-0005-0000-0000-0000B4140000}"/>
    <cellStyle name="標準 4 2 5 3 3" xfId="1194" xr:uid="{00000000-0005-0000-0000-0000B5140000}"/>
    <cellStyle name="標準 4 2 5 3 3 2" xfId="6553" xr:uid="{00000000-0005-0000-0000-0000B6140000}"/>
    <cellStyle name="標準 4 2 5 3 3 2 2" xfId="11913" xr:uid="{00000000-0005-0000-0000-0000B7140000}"/>
    <cellStyle name="標準 4 2 5 3 3 3" xfId="2904" xr:uid="{00000000-0005-0000-0000-0000B8140000}"/>
    <cellStyle name="標準 4 2 5 3 3 4" xfId="8265" xr:uid="{00000000-0005-0000-0000-0000B9140000}"/>
    <cellStyle name="標準 4 2 5 3 4" xfId="3360" xr:uid="{00000000-0005-0000-0000-0000BA140000}"/>
    <cellStyle name="標準 4 2 5 3 4 2" xfId="8721" xr:uid="{00000000-0005-0000-0000-0000BB140000}"/>
    <cellStyle name="標準 4 2 5 3 5" xfId="3817" xr:uid="{00000000-0005-0000-0000-0000BC140000}"/>
    <cellStyle name="標準 4 2 5 3 5 2" xfId="9177" xr:uid="{00000000-0005-0000-0000-0000BD140000}"/>
    <cellStyle name="標準 4 2 5 3 6" xfId="4729" xr:uid="{00000000-0005-0000-0000-0000BE140000}"/>
    <cellStyle name="標準 4 2 5 3 6 2" xfId="10089" xr:uid="{00000000-0005-0000-0000-0000BF140000}"/>
    <cellStyle name="標準 4 2 5 3 7" xfId="5641" xr:uid="{00000000-0005-0000-0000-0000C0140000}"/>
    <cellStyle name="標準 4 2 5 3 7 2" xfId="11001" xr:uid="{00000000-0005-0000-0000-0000C1140000}"/>
    <cellStyle name="標準 4 2 5 3 8" xfId="1992" xr:uid="{00000000-0005-0000-0000-0000C2140000}"/>
    <cellStyle name="標準 4 2 5 3 9" xfId="7353" xr:uid="{00000000-0005-0000-0000-0000C3140000}"/>
    <cellStyle name="標準 4 2 5 4" xfId="396" xr:uid="{00000000-0005-0000-0000-0000C4140000}"/>
    <cellStyle name="標準 4 2 5 4 2" xfId="852" xr:uid="{00000000-0005-0000-0000-0000C5140000}"/>
    <cellStyle name="標準 4 2 5 4 2 2" xfId="1764" xr:uid="{00000000-0005-0000-0000-0000C6140000}"/>
    <cellStyle name="標準 4 2 5 4 2 2 2" xfId="7123" xr:uid="{00000000-0005-0000-0000-0000C7140000}"/>
    <cellStyle name="標準 4 2 5 4 2 2 2 2" xfId="12483" xr:uid="{00000000-0005-0000-0000-0000C8140000}"/>
    <cellStyle name="標準 4 2 5 4 2 2 3" xfId="4387" xr:uid="{00000000-0005-0000-0000-0000C9140000}"/>
    <cellStyle name="標準 4 2 5 4 2 2 4" xfId="9747" xr:uid="{00000000-0005-0000-0000-0000CA140000}"/>
    <cellStyle name="標準 4 2 5 4 2 3" xfId="5299" xr:uid="{00000000-0005-0000-0000-0000CB140000}"/>
    <cellStyle name="標準 4 2 5 4 2 3 2" xfId="10659" xr:uid="{00000000-0005-0000-0000-0000CC140000}"/>
    <cellStyle name="標準 4 2 5 4 2 4" xfId="6211" xr:uid="{00000000-0005-0000-0000-0000CD140000}"/>
    <cellStyle name="標準 4 2 5 4 2 4 2" xfId="11571" xr:uid="{00000000-0005-0000-0000-0000CE140000}"/>
    <cellStyle name="標準 4 2 5 4 2 5" xfId="2562" xr:uid="{00000000-0005-0000-0000-0000CF140000}"/>
    <cellStyle name="標準 4 2 5 4 2 6" xfId="7923" xr:uid="{00000000-0005-0000-0000-0000D0140000}"/>
    <cellStyle name="標準 4 2 5 4 3" xfId="1308" xr:uid="{00000000-0005-0000-0000-0000D1140000}"/>
    <cellStyle name="標準 4 2 5 4 3 2" xfId="6667" xr:uid="{00000000-0005-0000-0000-0000D2140000}"/>
    <cellStyle name="標準 4 2 5 4 3 2 2" xfId="12027" xr:uid="{00000000-0005-0000-0000-0000D3140000}"/>
    <cellStyle name="標準 4 2 5 4 3 3" xfId="3018" xr:uid="{00000000-0005-0000-0000-0000D4140000}"/>
    <cellStyle name="標準 4 2 5 4 3 4" xfId="8379" xr:uid="{00000000-0005-0000-0000-0000D5140000}"/>
    <cellStyle name="標準 4 2 5 4 4" xfId="3474" xr:uid="{00000000-0005-0000-0000-0000D6140000}"/>
    <cellStyle name="標準 4 2 5 4 4 2" xfId="8835" xr:uid="{00000000-0005-0000-0000-0000D7140000}"/>
    <cellStyle name="標準 4 2 5 4 5" xfId="3931" xr:uid="{00000000-0005-0000-0000-0000D8140000}"/>
    <cellStyle name="標準 4 2 5 4 5 2" xfId="9291" xr:uid="{00000000-0005-0000-0000-0000D9140000}"/>
    <cellStyle name="標準 4 2 5 4 6" xfId="4843" xr:uid="{00000000-0005-0000-0000-0000DA140000}"/>
    <cellStyle name="標準 4 2 5 4 6 2" xfId="10203" xr:uid="{00000000-0005-0000-0000-0000DB140000}"/>
    <cellStyle name="標準 4 2 5 4 7" xfId="5755" xr:uid="{00000000-0005-0000-0000-0000DC140000}"/>
    <cellStyle name="標準 4 2 5 4 7 2" xfId="11115" xr:uid="{00000000-0005-0000-0000-0000DD140000}"/>
    <cellStyle name="標準 4 2 5 4 8" xfId="2106" xr:uid="{00000000-0005-0000-0000-0000DE140000}"/>
    <cellStyle name="標準 4 2 5 4 9" xfId="7467" xr:uid="{00000000-0005-0000-0000-0000DF140000}"/>
    <cellStyle name="標準 4 2 5 5" xfId="167" xr:uid="{00000000-0005-0000-0000-0000E0140000}"/>
    <cellStyle name="標準 4 2 5 5 2" xfId="624" xr:uid="{00000000-0005-0000-0000-0000E1140000}"/>
    <cellStyle name="標準 4 2 5 5 2 2" xfId="1536" xr:uid="{00000000-0005-0000-0000-0000E2140000}"/>
    <cellStyle name="標準 4 2 5 5 2 2 2" xfId="6895" xr:uid="{00000000-0005-0000-0000-0000E3140000}"/>
    <cellStyle name="標準 4 2 5 5 2 2 2 2" xfId="12255" xr:uid="{00000000-0005-0000-0000-0000E4140000}"/>
    <cellStyle name="標準 4 2 5 5 2 2 3" xfId="4159" xr:uid="{00000000-0005-0000-0000-0000E5140000}"/>
    <cellStyle name="標準 4 2 5 5 2 2 4" xfId="9519" xr:uid="{00000000-0005-0000-0000-0000E6140000}"/>
    <cellStyle name="標準 4 2 5 5 2 3" xfId="5071" xr:uid="{00000000-0005-0000-0000-0000E7140000}"/>
    <cellStyle name="標準 4 2 5 5 2 3 2" xfId="10431" xr:uid="{00000000-0005-0000-0000-0000E8140000}"/>
    <cellStyle name="標準 4 2 5 5 2 4" xfId="5983" xr:uid="{00000000-0005-0000-0000-0000E9140000}"/>
    <cellStyle name="標準 4 2 5 5 2 4 2" xfId="11343" xr:uid="{00000000-0005-0000-0000-0000EA140000}"/>
    <cellStyle name="標準 4 2 5 5 2 5" xfId="2790" xr:uid="{00000000-0005-0000-0000-0000EB140000}"/>
    <cellStyle name="標準 4 2 5 5 2 6" xfId="8151" xr:uid="{00000000-0005-0000-0000-0000EC140000}"/>
    <cellStyle name="標準 4 2 5 5 3" xfId="1080" xr:uid="{00000000-0005-0000-0000-0000ED140000}"/>
    <cellStyle name="標準 4 2 5 5 3 2" xfId="6439" xr:uid="{00000000-0005-0000-0000-0000EE140000}"/>
    <cellStyle name="標準 4 2 5 5 3 2 2" xfId="11799" xr:uid="{00000000-0005-0000-0000-0000EF140000}"/>
    <cellStyle name="標準 4 2 5 5 3 3" xfId="3246" xr:uid="{00000000-0005-0000-0000-0000F0140000}"/>
    <cellStyle name="標準 4 2 5 5 3 4" xfId="8607" xr:uid="{00000000-0005-0000-0000-0000F1140000}"/>
    <cellStyle name="標準 4 2 5 5 4" xfId="3703" xr:uid="{00000000-0005-0000-0000-0000F2140000}"/>
    <cellStyle name="標準 4 2 5 5 4 2" xfId="9063" xr:uid="{00000000-0005-0000-0000-0000F3140000}"/>
    <cellStyle name="標準 4 2 5 5 5" xfId="4615" xr:uid="{00000000-0005-0000-0000-0000F4140000}"/>
    <cellStyle name="標準 4 2 5 5 5 2" xfId="9975" xr:uid="{00000000-0005-0000-0000-0000F5140000}"/>
    <cellStyle name="標準 4 2 5 5 6" xfId="5527" xr:uid="{00000000-0005-0000-0000-0000F6140000}"/>
    <cellStyle name="標準 4 2 5 5 6 2" xfId="10887" xr:uid="{00000000-0005-0000-0000-0000F7140000}"/>
    <cellStyle name="標準 4 2 5 5 7" xfId="2334" xr:uid="{00000000-0005-0000-0000-0000F8140000}"/>
    <cellStyle name="標準 4 2 5 5 8" xfId="7695" xr:uid="{00000000-0005-0000-0000-0000F9140000}"/>
    <cellStyle name="標準 4 2 5 6" xfId="510" xr:uid="{00000000-0005-0000-0000-0000FA140000}"/>
    <cellStyle name="標準 4 2 5 6 2" xfId="1422" xr:uid="{00000000-0005-0000-0000-0000FB140000}"/>
    <cellStyle name="標準 4 2 5 6 2 2" xfId="6781" xr:uid="{00000000-0005-0000-0000-0000FC140000}"/>
    <cellStyle name="標準 4 2 5 6 2 2 2" xfId="12141" xr:uid="{00000000-0005-0000-0000-0000FD140000}"/>
    <cellStyle name="標準 4 2 5 6 2 3" xfId="4045" xr:uid="{00000000-0005-0000-0000-0000FE140000}"/>
    <cellStyle name="標準 4 2 5 6 2 4" xfId="9405" xr:uid="{00000000-0005-0000-0000-0000FF140000}"/>
    <cellStyle name="標準 4 2 5 6 3" xfId="4957" xr:uid="{00000000-0005-0000-0000-000000150000}"/>
    <cellStyle name="標準 4 2 5 6 3 2" xfId="10317" xr:uid="{00000000-0005-0000-0000-000001150000}"/>
    <cellStyle name="標準 4 2 5 6 4" xfId="5869" xr:uid="{00000000-0005-0000-0000-000002150000}"/>
    <cellStyle name="標準 4 2 5 6 4 2" xfId="11229" xr:uid="{00000000-0005-0000-0000-000003150000}"/>
    <cellStyle name="標準 4 2 5 6 5" xfId="2220" xr:uid="{00000000-0005-0000-0000-000004150000}"/>
    <cellStyle name="標準 4 2 5 6 6" xfId="7581" xr:uid="{00000000-0005-0000-0000-000005150000}"/>
    <cellStyle name="標準 4 2 5 7" xfId="966" xr:uid="{00000000-0005-0000-0000-000006150000}"/>
    <cellStyle name="標準 4 2 5 7 2" xfId="6325" xr:uid="{00000000-0005-0000-0000-000007150000}"/>
    <cellStyle name="標準 4 2 5 7 2 2" xfId="11685" xr:uid="{00000000-0005-0000-0000-000008150000}"/>
    <cellStyle name="標準 4 2 5 7 3" xfId="2676" xr:uid="{00000000-0005-0000-0000-000009150000}"/>
    <cellStyle name="標準 4 2 5 7 4" xfId="8037" xr:uid="{00000000-0005-0000-0000-00000A150000}"/>
    <cellStyle name="標準 4 2 5 8" xfId="3132" xr:uid="{00000000-0005-0000-0000-00000B150000}"/>
    <cellStyle name="標準 4 2 5 8 2" xfId="8493" xr:uid="{00000000-0005-0000-0000-00000C150000}"/>
    <cellStyle name="標準 4 2 5 9" xfId="3589" xr:uid="{00000000-0005-0000-0000-00000D150000}"/>
    <cellStyle name="標準 4 2 5 9 2" xfId="8949" xr:uid="{00000000-0005-0000-0000-00000E150000}"/>
    <cellStyle name="標準 4 2 6" xfId="89" xr:uid="{00000000-0005-0000-0000-00000F150000}"/>
    <cellStyle name="標準 4 2 6 10" xfId="5449" xr:uid="{00000000-0005-0000-0000-000010150000}"/>
    <cellStyle name="標準 4 2 6 10 2" xfId="10809" xr:uid="{00000000-0005-0000-0000-000011150000}"/>
    <cellStyle name="標準 4 2 6 11" xfId="1914" xr:uid="{00000000-0005-0000-0000-000012150000}"/>
    <cellStyle name="標準 4 2 6 12" xfId="7275" xr:uid="{00000000-0005-0000-0000-000013150000}"/>
    <cellStyle name="標準 4 2 6 2" xfId="318" xr:uid="{00000000-0005-0000-0000-000014150000}"/>
    <cellStyle name="標準 4 2 6 2 2" xfId="774" xr:uid="{00000000-0005-0000-0000-000015150000}"/>
    <cellStyle name="標準 4 2 6 2 2 2" xfId="1686" xr:uid="{00000000-0005-0000-0000-000016150000}"/>
    <cellStyle name="標準 4 2 6 2 2 2 2" xfId="7045" xr:uid="{00000000-0005-0000-0000-000017150000}"/>
    <cellStyle name="標準 4 2 6 2 2 2 2 2" xfId="12405" xr:uid="{00000000-0005-0000-0000-000018150000}"/>
    <cellStyle name="標準 4 2 6 2 2 2 3" xfId="4309" xr:uid="{00000000-0005-0000-0000-000019150000}"/>
    <cellStyle name="標準 4 2 6 2 2 2 4" xfId="9669" xr:uid="{00000000-0005-0000-0000-00001A150000}"/>
    <cellStyle name="標準 4 2 6 2 2 3" xfId="5221" xr:uid="{00000000-0005-0000-0000-00001B150000}"/>
    <cellStyle name="標準 4 2 6 2 2 3 2" xfId="10581" xr:uid="{00000000-0005-0000-0000-00001C150000}"/>
    <cellStyle name="標準 4 2 6 2 2 4" xfId="6133" xr:uid="{00000000-0005-0000-0000-00001D150000}"/>
    <cellStyle name="標準 4 2 6 2 2 4 2" xfId="11493" xr:uid="{00000000-0005-0000-0000-00001E150000}"/>
    <cellStyle name="標準 4 2 6 2 2 5" xfId="2484" xr:uid="{00000000-0005-0000-0000-00001F150000}"/>
    <cellStyle name="標準 4 2 6 2 2 6" xfId="7845" xr:uid="{00000000-0005-0000-0000-000020150000}"/>
    <cellStyle name="標準 4 2 6 2 3" xfId="1230" xr:uid="{00000000-0005-0000-0000-000021150000}"/>
    <cellStyle name="標準 4 2 6 2 3 2" xfId="6589" xr:uid="{00000000-0005-0000-0000-000022150000}"/>
    <cellStyle name="標準 4 2 6 2 3 2 2" xfId="11949" xr:uid="{00000000-0005-0000-0000-000023150000}"/>
    <cellStyle name="標準 4 2 6 2 3 3" xfId="2940" xr:uid="{00000000-0005-0000-0000-000024150000}"/>
    <cellStyle name="標準 4 2 6 2 3 4" xfId="8301" xr:uid="{00000000-0005-0000-0000-000025150000}"/>
    <cellStyle name="標準 4 2 6 2 4" xfId="3396" xr:uid="{00000000-0005-0000-0000-000026150000}"/>
    <cellStyle name="標準 4 2 6 2 4 2" xfId="8757" xr:uid="{00000000-0005-0000-0000-000027150000}"/>
    <cellStyle name="標準 4 2 6 2 5" xfId="3853" xr:uid="{00000000-0005-0000-0000-000028150000}"/>
    <cellStyle name="標準 4 2 6 2 5 2" xfId="9213" xr:uid="{00000000-0005-0000-0000-000029150000}"/>
    <cellStyle name="標準 4 2 6 2 6" xfId="4765" xr:uid="{00000000-0005-0000-0000-00002A150000}"/>
    <cellStyle name="標準 4 2 6 2 6 2" xfId="10125" xr:uid="{00000000-0005-0000-0000-00002B150000}"/>
    <cellStyle name="標準 4 2 6 2 7" xfId="5677" xr:uid="{00000000-0005-0000-0000-00002C150000}"/>
    <cellStyle name="標準 4 2 6 2 7 2" xfId="11037" xr:uid="{00000000-0005-0000-0000-00002D150000}"/>
    <cellStyle name="標準 4 2 6 2 8" xfId="2028" xr:uid="{00000000-0005-0000-0000-00002E150000}"/>
    <cellStyle name="標準 4 2 6 2 9" xfId="7389" xr:uid="{00000000-0005-0000-0000-00002F150000}"/>
    <cellStyle name="標準 4 2 6 3" xfId="432" xr:uid="{00000000-0005-0000-0000-000030150000}"/>
    <cellStyle name="標準 4 2 6 3 2" xfId="888" xr:uid="{00000000-0005-0000-0000-000031150000}"/>
    <cellStyle name="標準 4 2 6 3 2 2" xfId="1800" xr:uid="{00000000-0005-0000-0000-000032150000}"/>
    <cellStyle name="標準 4 2 6 3 2 2 2" xfId="7159" xr:uid="{00000000-0005-0000-0000-000033150000}"/>
    <cellStyle name="標準 4 2 6 3 2 2 2 2" xfId="12519" xr:uid="{00000000-0005-0000-0000-000034150000}"/>
    <cellStyle name="標準 4 2 6 3 2 2 3" xfId="4423" xr:uid="{00000000-0005-0000-0000-000035150000}"/>
    <cellStyle name="標準 4 2 6 3 2 2 4" xfId="9783" xr:uid="{00000000-0005-0000-0000-000036150000}"/>
    <cellStyle name="標準 4 2 6 3 2 3" xfId="5335" xr:uid="{00000000-0005-0000-0000-000037150000}"/>
    <cellStyle name="標準 4 2 6 3 2 3 2" xfId="10695" xr:uid="{00000000-0005-0000-0000-000038150000}"/>
    <cellStyle name="標準 4 2 6 3 2 4" xfId="6247" xr:uid="{00000000-0005-0000-0000-000039150000}"/>
    <cellStyle name="標準 4 2 6 3 2 4 2" xfId="11607" xr:uid="{00000000-0005-0000-0000-00003A150000}"/>
    <cellStyle name="標準 4 2 6 3 2 5" xfId="2598" xr:uid="{00000000-0005-0000-0000-00003B150000}"/>
    <cellStyle name="標準 4 2 6 3 2 6" xfId="7959" xr:uid="{00000000-0005-0000-0000-00003C150000}"/>
    <cellStyle name="標準 4 2 6 3 3" xfId="1344" xr:uid="{00000000-0005-0000-0000-00003D150000}"/>
    <cellStyle name="標準 4 2 6 3 3 2" xfId="6703" xr:uid="{00000000-0005-0000-0000-00003E150000}"/>
    <cellStyle name="標準 4 2 6 3 3 2 2" xfId="12063" xr:uid="{00000000-0005-0000-0000-00003F150000}"/>
    <cellStyle name="標準 4 2 6 3 3 3" xfId="3054" xr:uid="{00000000-0005-0000-0000-000040150000}"/>
    <cellStyle name="標準 4 2 6 3 3 4" xfId="8415" xr:uid="{00000000-0005-0000-0000-000041150000}"/>
    <cellStyle name="標準 4 2 6 3 4" xfId="3510" xr:uid="{00000000-0005-0000-0000-000042150000}"/>
    <cellStyle name="標準 4 2 6 3 4 2" xfId="8871" xr:uid="{00000000-0005-0000-0000-000043150000}"/>
    <cellStyle name="標準 4 2 6 3 5" xfId="3967" xr:uid="{00000000-0005-0000-0000-000044150000}"/>
    <cellStyle name="標準 4 2 6 3 5 2" xfId="9327" xr:uid="{00000000-0005-0000-0000-000045150000}"/>
    <cellStyle name="標準 4 2 6 3 6" xfId="4879" xr:uid="{00000000-0005-0000-0000-000046150000}"/>
    <cellStyle name="標準 4 2 6 3 6 2" xfId="10239" xr:uid="{00000000-0005-0000-0000-000047150000}"/>
    <cellStyle name="標準 4 2 6 3 7" xfId="5791" xr:uid="{00000000-0005-0000-0000-000048150000}"/>
    <cellStyle name="標準 4 2 6 3 7 2" xfId="11151" xr:uid="{00000000-0005-0000-0000-000049150000}"/>
    <cellStyle name="標準 4 2 6 3 8" xfId="2142" xr:uid="{00000000-0005-0000-0000-00004A150000}"/>
    <cellStyle name="標準 4 2 6 3 9" xfId="7503" xr:uid="{00000000-0005-0000-0000-00004B150000}"/>
    <cellStyle name="標準 4 2 6 4" xfId="203" xr:uid="{00000000-0005-0000-0000-00004C150000}"/>
    <cellStyle name="標準 4 2 6 4 2" xfId="660" xr:uid="{00000000-0005-0000-0000-00004D150000}"/>
    <cellStyle name="標準 4 2 6 4 2 2" xfId="1572" xr:uid="{00000000-0005-0000-0000-00004E150000}"/>
    <cellStyle name="標準 4 2 6 4 2 2 2" xfId="6931" xr:uid="{00000000-0005-0000-0000-00004F150000}"/>
    <cellStyle name="標準 4 2 6 4 2 2 2 2" xfId="12291" xr:uid="{00000000-0005-0000-0000-000050150000}"/>
    <cellStyle name="標準 4 2 6 4 2 2 3" xfId="4195" xr:uid="{00000000-0005-0000-0000-000051150000}"/>
    <cellStyle name="標準 4 2 6 4 2 2 4" xfId="9555" xr:uid="{00000000-0005-0000-0000-000052150000}"/>
    <cellStyle name="標準 4 2 6 4 2 3" xfId="5107" xr:uid="{00000000-0005-0000-0000-000053150000}"/>
    <cellStyle name="標準 4 2 6 4 2 3 2" xfId="10467" xr:uid="{00000000-0005-0000-0000-000054150000}"/>
    <cellStyle name="標準 4 2 6 4 2 4" xfId="6019" xr:uid="{00000000-0005-0000-0000-000055150000}"/>
    <cellStyle name="標準 4 2 6 4 2 4 2" xfId="11379" xr:uid="{00000000-0005-0000-0000-000056150000}"/>
    <cellStyle name="標準 4 2 6 4 2 5" xfId="2826" xr:uid="{00000000-0005-0000-0000-000057150000}"/>
    <cellStyle name="標準 4 2 6 4 2 6" xfId="8187" xr:uid="{00000000-0005-0000-0000-000058150000}"/>
    <cellStyle name="標準 4 2 6 4 3" xfId="1116" xr:uid="{00000000-0005-0000-0000-000059150000}"/>
    <cellStyle name="標準 4 2 6 4 3 2" xfId="6475" xr:uid="{00000000-0005-0000-0000-00005A150000}"/>
    <cellStyle name="標準 4 2 6 4 3 2 2" xfId="11835" xr:uid="{00000000-0005-0000-0000-00005B150000}"/>
    <cellStyle name="標準 4 2 6 4 3 3" xfId="3282" xr:uid="{00000000-0005-0000-0000-00005C150000}"/>
    <cellStyle name="標準 4 2 6 4 3 4" xfId="8643" xr:uid="{00000000-0005-0000-0000-00005D150000}"/>
    <cellStyle name="標準 4 2 6 4 4" xfId="3739" xr:uid="{00000000-0005-0000-0000-00005E150000}"/>
    <cellStyle name="標準 4 2 6 4 4 2" xfId="9099" xr:uid="{00000000-0005-0000-0000-00005F150000}"/>
    <cellStyle name="標準 4 2 6 4 5" xfId="4651" xr:uid="{00000000-0005-0000-0000-000060150000}"/>
    <cellStyle name="標準 4 2 6 4 5 2" xfId="10011" xr:uid="{00000000-0005-0000-0000-000061150000}"/>
    <cellStyle name="標準 4 2 6 4 6" xfId="5563" xr:uid="{00000000-0005-0000-0000-000062150000}"/>
    <cellStyle name="標準 4 2 6 4 6 2" xfId="10923" xr:uid="{00000000-0005-0000-0000-000063150000}"/>
    <cellStyle name="標準 4 2 6 4 7" xfId="2370" xr:uid="{00000000-0005-0000-0000-000064150000}"/>
    <cellStyle name="標準 4 2 6 4 8" xfId="7731" xr:uid="{00000000-0005-0000-0000-000065150000}"/>
    <cellStyle name="標準 4 2 6 5" xfId="546" xr:uid="{00000000-0005-0000-0000-000066150000}"/>
    <cellStyle name="標準 4 2 6 5 2" xfId="1458" xr:uid="{00000000-0005-0000-0000-000067150000}"/>
    <cellStyle name="標準 4 2 6 5 2 2" xfId="6817" xr:uid="{00000000-0005-0000-0000-000068150000}"/>
    <cellStyle name="標準 4 2 6 5 2 2 2" xfId="12177" xr:uid="{00000000-0005-0000-0000-000069150000}"/>
    <cellStyle name="標準 4 2 6 5 2 3" xfId="4081" xr:uid="{00000000-0005-0000-0000-00006A150000}"/>
    <cellStyle name="標準 4 2 6 5 2 4" xfId="9441" xr:uid="{00000000-0005-0000-0000-00006B150000}"/>
    <cellStyle name="標準 4 2 6 5 3" xfId="4993" xr:uid="{00000000-0005-0000-0000-00006C150000}"/>
    <cellStyle name="標準 4 2 6 5 3 2" xfId="10353" xr:uid="{00000000-0005-0000-0000-00006D150000}"/>
    <cellStyle name="標準 4 2 6 5 4" xfId="5905" xr:uid="{00000000-0005-0000-0000-00006E150000}"/>
    <cellStyle name="標準 4 2 6 5 4 2" xfId="11265" xr:uid="{00000000-0005-0000-0000-00006F150000}"/>
    <cellStyle name="標準 4 2 6 5 5" xfId="2256" xr:uid="{00000000-0005-0000-0000-000070150000}"/>
    <cellStyle name="標準 4 2 6 5 6" xfId="7617" xr:uid="{00000000-0005-0000-0000-000071150000}"/>
    <cellStyle name="標準 4 2 6 6" xfId="1002" xr:uid="{00000000-0005-0000-0000-000072150000}"/>
    <cellStyle name="標準 4 2 6 6 2" xfId="6361" xr:uid="{00000000-0005-0000-0000-000073150000}"/>
    <cellStyle name="標準 4 2 6 6 2 2" xfId="11721" xr:uid="{00000000-0005-0000-0000-000074150000}"/>
    <cellStyle name="標準 4 2 6 6 3" xfId="2712" xr:uid="{00000000-0005-0000-0000-000075150000}"/>
    <cellStyle name="標準 4 2 6 6 4" xfId="8073" xr:uid="{00000000-0005-0000-0000-000076150000}"/>
    <cellStyle name="標準 4 2 6 7" xfId="3168" xr:uid="{00000000-0005-0000-0000-000077150000}"/>
    <cellStyle name="標準 4 2 6 7 2" xfId="8529" xr:uid="{00000000-0005-0000-0000-000078150000}"/>
    <cellStyle name="標準 4 2 6 8" xfId="3625" xr:uid="{00000000-0005-0000-0000-000079150000}"/>
    <cellStyle name="標準 4 2 6 8 2" xfId="8985" xr:uid="{00000000-0005-0000-0000-00007A150000}"/>
    <cellStyle name="標準 4 2 6 9" xfId="4537" xr:uid="{00000000-0005-0000-0000-00007B150000}"/>
    <cellStyle name="標準 4 2 6 9 2" xfId="9897" xr:uid="{00000000-0005-0000-0000-00007C150000}"/>
    <cellStyle name="標準 4 2 7" xfId="261" xr:uid="{00000000-0005-0000-0000-00007D150000}"/>
    <cellStyle name="標準 4 2 7 2" xfId="717" xr:uid="{00000000-0005-0000-0000-00007E150000}"/>
    <cellStyle name="標準 4 2 7 2 2" xfId="1629" xr:uid="{00000000-0005-0000-0000-00007F150000}"/>
    <cellStyle name="標準 4 2 7 2 2 2" xfId="6988" xr:uid="{00000000-0005-0000-0000-000080150000}"/>
    <cellStyle name="標準 4 2 7 2 2 2 2" xfId="12348" xr:uid="{00000000-0005-0000-0000-000081150000}"/>
    <cellStyle name="標準 4 2 7 2 2 3" xfId="4252" xr:uid="{00000000-0005-0000-0000-000082150000}"/>
    <cellStyle name="標準 4 2 7 2 2 4" xfId="9612" xr:uid="{00000000-0005-0000-0000-000083150000}"/>
    <cellStyle name="標準 4 2 7 2 3" xfId="5164" xr:uid="{00000000-0005-0000-0000-000084150000}"/>
    <cellStyle name="標準 4 2 7 2 3 2" xfId="10524" xr:uid="{00000000-0005-0000-0000-000085150000}"/>
    <cellStyle name="標準 4 2 7 2 4" xfId="6076" xr:uid="{00000000-0005-0000-0000-000086150000}"/>
    <cellStyle name="標準 4 2 7 2 4 2" xfId="11436" xr:uid="{00000000-0005-0000-0000-000087150000}"/>
    <cellStyle name="標準 4 2 7 2 5" xfId="2427" xr:uid="{00000000-0005-0000-0000-000088150000}"/>
    <cellStyle name="標準 4 2 7 2 6" xfId="7788" xr:uid="{00000000-0005-0000-0000-000089150000}"/>
    <cellStyle name="標準 4 2 7 3" xfId="1173" xr:uid="{00000000-0005-0000-0000-00008A150000}"/>
    <cellStyle name="標準 4 2 7 3 2" xfId="6532" xr:uid="{00000000-0005-0000-0000-00008B150000}"/>
    <cellStyle name="標準 4 2 7 3 2 2" xfId="11892" xr:uid="{00000000-0005-0000-0000-00008C150000}"/>
    <cellStyle name="標準 4 2 7 3 3" xfId="2883" xr:uid="{00000000-0005-0000-0000-00008D150000}"/>
    <cellStyle name="標準 4 2 7 3 4" xfId="8244" xr:uid="{00000000-0005-0000-0000-00008E150000}"/>
    <cellStyle name="標準 4 2 7 4" xfId="3339" xr:uid="{00000000-0005-0000-0000-00008F150000}"/>
    <cellStyle name="標準 4 2 7 4 2" xfId="8700" xr:uid="{00000000-0005-0000-0000-000090150000}"/>
    <cellStyle name="標準 4 2 7 5" xfId="3796" xr:uid="{00000000-0005-0000-0000-000091150000}"/>
    <cellStyle name="標準 4 2 7 5 2" xfId="9156" xr:uid="{00000000-0005-0000-0000-000092150000}"/>
    <cellStyle name="標準 4 2 7 6" xfId="4708" xr:uid="{00000000-0005-0000-0000-000093150000}"/>
    <cellStyle name="標準 4 2 7 6 2" xfId="10068" xr:uid="{00000000-0005-0000-0000-000094150000}"/>
    <cellStyle name="標準 4 2 7 7" xfId="5620" xr:uid="{00000000-0005-0000-0000-000095150000}"/>
    <cellStyle name="標準 4 2 7 7 2" xfId="10980" xr:uid="{00000000-0005-0000-0000-000096150000}"/>
    <cellStyle name="標準 4 2 7 8" xfId="1971" xr:uid="{00000000-0005-0000-0000-000097150000}"/>
    <cellStyle name="標準 4 2 7 9" xfId="7332" xr:uid="{00000000-0005-0000-0000-000098150000}"/>
    <cellStyle name="標準 4 2 8" xfId="375" xr:uid="{00000000-0005-0000-0000-000099150000}"/>
    <cellStyle name="標準 4 2 8 2" xfId="831" xr:uid="{00000000-0005-0000-0000-00009A150000}"/>
    <cellStyle name="標準 4 2 8 2 2" xfId="1743" xr:uid="{00000000-0005-0000-0000-00009B150000}"/>
    <cellStyle name="標準 4 2 8 2 2 2" xfId="7102" xr:uid="{00000000-0005-0000-0000-00009C150000}"/>
    <cellStyle name="標準 4 2 8 2 2 2 2" xfId="12462" xr:uid="{00000000-0005-0000-0000-00009D150000}"/>
    <cellStyle name="標準 4 2 8 2 2 3" xfId="4366" xr:uid="{00000000-0005-0000-0000-00009E150000}"/>
    <cellStyle name="標準 4 2 8 2 2 4" xfId="9726" xr:uid="{00000000-0005-0000-0000-00009F150000}"/>
    <cellStyle name="標準 4 2 8 2 3" xfId="5278" xr:uid="{00000000-0005-0000-0000-0000A0150000}"/>
    <cellStyle name="標準 4 2 8 2 3 2" xfId="10638" xr:uid="{00000000-0005-0000-0000-0000A1150000}"/>
    <cellStyle name="標準 4 2 8 2 4" xfId="6190" xr:uid="{00000000-0005-0000-0000-0000A2150000}"/>
    <cellStyle name="標準 4 2 8 2 4 2" xfId="11550" xr:uid="{00000000-0005-0000-0000-0000A3150000}"/>
    <cellStyle name="標準 4 2 8 2 5" xfId="2541" xr:uid="{00000000-0005-0000-0000-0000A4150000}"/>
    <cellStyle name="標準 4 2 8 2 6" xfId="7902" xr:uid="{00000000-0005-0000-0000-0000A5150000}"/>
    <cellStyle name="標準 4 2 8 3" xfId="1287" xr:uid="{00000000-0005-0000-0000-0000A6150000}"/>
    <cellStyle name="標準 4 2 8 3 2" xfId="6646" xr:uid="{00000000-0005-0000-0000-0000A7150000}"/>
    <cellStyle name="標準 4 2 8 3 2 2" xfId="12006" xr:uid="{00000000-0005-0000-0000-0000A8150000}"/>
    <cellStyle name="標準 4 2 8 3 3" xfId="2997" xr:uid="{00000000-0005-0000-0000-0000A9150000}"/>
    <cellStyle name="標準 4 2 8 3 4" xfId="8358" xr:uid="{00000000-0005-0000-0000-0000AA150000}"/>
    <cellStyle name="標準 4 2 8 4" xfId="3453" xr:uid="{00000000-0005-0000-0000-0000AB150000}"/>
    <cellStyle name="標準 4 2 8 4 2" xfId="8814" xr:uid="{00000000-0005-0000-0000-0000AC150000}"/>
    <cellStyle name="標準 4 2 8 5" xfId="3910" xr:uid="{00000000-0005-0000-0000-0000AD150000}"/>
    <cellStyle name="標準 4 2 8 5 2" xfId="9270" xr:uid="{00000000-0005-0000-0000-0000AE150000}"/>
    <cellStyle name="標準 4 2 8 6" xfId="4822" xr:uid="{00000000-0005-0000-0000-0000AF150000}"/>
    <cellStyle name="標準 4 2 8 6 2" xfId="10182" xr:uid="{00000000-0005-0000-0000-0000B0150000}"/>
    <cellStyle name="標準 4 2 8 7" xfId="5734" xr:uid="{00000000-0005-0000-0000-0000B1150000}"/>
    <cellStyle name="標準 4 2 8 7 2" xfId="11094" xr:uid="{00000000-0005-0000-0000-0000B2150000}"/>
    <cellStyle name="標準 4 2 8 8" xfId="2085" xr:uid="{00000000-0005-0000-0000-0000B3150000}"/>
    <cellStyle name="標準 4 2 8 9" xfId="7446" xr:uid="{00000000-0005-0000-0000-0000B4150000}"/>
    <cellStyle name="標準 4 2 9" xfId="146" xr:uid="{00000000-0005-0000-0000-0000B5150000}"/>
    <cellStyle name="標準 4 2 9 2" xfId="603" xr:uid="{00000000-0005-0000-0000-0000B6150000}"/>
    <cellStyle name="標準 4 2 9 2 2" xfId="1515" xr:uid="{00000000-0005-0000-0000-0000B7150000}"/>
    <cellStyle name="標準 4 2 9 2 2 2" xfId="6874" xr:uid="{00000000-0005-0000-0000-0000B8150000}"/>
    <cellStyle name="標準 4 2 9 2 2 2 2" xfId="12234" xr:uid="{00000000-0005-0000-0000-0000B9150000}"/>
    <cellStyle name="標準 4 2 9 2 2 3" xfId="4138" xr:uid="{00000000-0005-0000-0000-0000BA150000}"/>
    <cellStyle name="標準 4 2 9 2 2 4" xfId="9498" xr:uid="{00000000-0005-0000-0000-0000BB150000}"/>
    <cellStyle name="標準 4 2 9 2 3" xfId="5050" xr:uid="{00000000-0005-0000-0000-0000BC150000}"/>
    <cellStyle name="標準 4 2 9 2 3 2" xfId="10410" xr:uid="{00000000-0005-0000-0000-0000BD150000}"/>
    <cellStyle name="標準 4 2 9 2 4" xfId="5962" xr:uid="{00000000-0005-0000-0000-0000BE150000}"/>
    <cellStyle name="標準 4 2 9 2 4 2" xfId="11322" xr:uid="{00000000-0005-0000-0000-0000BF150000}"/>
    <cellStyle name="標準 4 2 9 2 5" xfId="2769" xr:uid="{00000000-0005-0000-0000-0000C0150000}"/>
    <cellStyle name="標準 4 2 9 2 6" xfId="8130" xr:uid="{00000000-0005-0000-0000-0000C1150000}"/>
    <cellStyle name="標準 4 2 9 3" xfId="1059" xr:uid="{00000000-0005-0000-0000-0000C2150000}"/>
    <cellStyle name="標準 4 2 9 3 2" xfId="6418" xr:uid="{00000000-0005-0000-0000-0000C3150000}"/>
    <cellStyle name="標準 4 2 9 3 2 2" xfId="11778" xr:uid="{00000000-0005-0000-0000-0000C4150000}"/>
    <cellStyle name="標準 4 2 9 3 3" xfId="3225" xr:uid="{00000000-0005-0000-0000-0000C5150000}"/>
    <cellStyle name="標準 4 2 9 3 4" xfId="8586" xr:uid="{00000000-0005-0000-0000-0000C6150000}"/>
    <cellStyle name="標準 4 2 9 4" xfId="3682" xr:uid="{00000000-0005-0000-0000-0000C7150000}"/>
    <cellStyle name="標準 4 2 9 4 2" xfId="9042" xr:uid="{00000000-0005-0000-0000-0000C8150000}"/>
    <cellStyle name="標準 4 2 9 5" xfId="4594" xr:uid="{00000000-0005-0000-0000-0000C9150000}"/>
    <cellStyle name="標準 4 2 9 5 2" xfId="9954" xr:uid="{00000000-0005-0000-0000-0000CA150000}"/>
    <cellStyle name="標準 4 2 9 6" xfId="5506" xr:uid="{00000000-0005-0000-0000-0000CB150000}"/>
    <cellStyle name="標準 4 2 9 6 2" xfId="10866" xr:uid="{00000000-0005-0000-0000-0000CC150000}"/>
    <cellStyle name="標準 4 2 9 7" xfId="2313" xr:uid="{00000000-0005-0000-0000-0000CD150000}"/>
    <cellStyle name="標準 4 2 9 8" xfId="7674" xr:uid="{00000000-0005-0000-0000-0000CE150000}"/>
    <cellStyle name="標準 4 3" xfId="32" xr:uid="{00000000-0005-0000-0000-0000CF150000}"/>
    <cellStyle name="標準 4 3 10" xfId="3123" xr:uid="{00000000-0005-0000-0000-0000D0150000}"/>
    <cellStyle name="標準 4 3 10 2" xfId="8484" xr:uid="{00000000-0005-0000-0000-0000D1150000}"/>
    <cellStyle name="標準 4 3 11" xfId="3580" xr:uid="{00000000-0005-0000-0000-0000D2150000}"/>
    <cellStyle name="標準 4 3 11 2" xfId="8940" xr:uid="{00000000-0005-0000-0000-0000D3150000}"/>
    <cellStyle name="標準 4 3 12" xfId="4492" xr:uid="{00000000-0005-0000-0000-0000D4150000}"/>
    <cellStyle name="標準 4 3 12 2" xfId="9852" xr:uid="{00000000-0005-0000-0000-0000D5150000}"/>
    <cellStyle name="標準 4 3 13" xfId="5404" xr:uid="{00000000-0005-0000-0000-0000D6150000}"/>
    <cellStyle name="標準 4 3 13 2" xfId="10764" xr:uid="{00000000-0005-0000-0000-0000D7150000}"/>
    <cellStyle name="標準 4 3 14" xfId="1869" xr:uid="{00000000-0005-0000-0000-0000D8150000}"/>
    <cellStyle name="標準 4 3 15" xfId="7230" xr:uid="{00000000-0005-0000-0000-0000D9150000}"/>
    <cellStyle name="標準 4 3 2" xfId="78" xr:uid="{00000000-0005-0000-0000-0000DA150000}"/>
    <cellStyle name="標準 4 3 2 10" xfId="4528" xr:uid="{00000000-0005-0000-0000-0000DB150000}"/>
    <cellStyle name="標準 4 3 2 10 2" xfId="9888" xr:uid="{00000000-0005-0000-0000-0000DC150000}"/>
    <cellStyle name="標準 4 3 2 11" xfId="5440" xr:uid="{00000000-0005-0000-0000-0000DD150000}"/>
    <cellStyle name="標準 4 3 2 11 2" xfId="10800" xr:uid="{00000000-0005-0000-0000-0000DE150000}"/>
    <cellStyle name="標準 4 3 2 12" xfId="1905" xr:uid="{00000000-0005-0000-0000-0000DF150000}"/>
    <cellStyle name="標準 4 3 2 13" xfId="7266" xr:uid="{00000000-0005-0000-0000-0000E0150000}"/>
    <cellStyle name="標準 4 3 2 2" xfId="137" xr:uid="{00000000-0005-0000-0000-0000E1150000}"/>
    <cellStyle name="標準 4 3 2 2 10" xfId="5497" xr:uid="{00000000-0005-0000-0000-0000E2150000}"/>
    <cellStyle name="標準 4 3 2 2 10 2" xfId="10857" xr:uid="{00000000-0005-0000-0000-0000E3150000}"/>
    <cellStyle name="標準 4 3 2 2 11" xfId="1962" xr:uid="{00000000-0005-0000-0000-0000E4150000}"/>
    <cellStyle name="標準 4 3 2 2 12" xfId="7323" xr:uid="{00000000-0005-0000-0000-0000E5150000}"/>
    <cellStyle name="標準 4 3 2 2 2" xfId="366" xr:uid="{00000000-0005-0000-0000-0000E6150000}"/>
    <cellStyle name="標準 4 3 2 2 2 2" xfId="822" xr:uid="{00000000-0005-0000-0000-0000E7150000}"/>
    <cellStyle name="標準 4 3 2 2 2 2 2" xfId="1734" xr:uid="{00000000-0005-0000-0000-0000E8150000}"/>
    <cellStyle name="標準 4 3 2 2 2 2 2 2" xfId="7093" xr:uid="{00000000-0005-0000-0000-0000E9150000}"/>
    <cellStyle name="標準 4 3 2 2 2 2 2 2 2" xfId="12453" xr:uid="{00000000-0005-0000-0000-0000EA150000}"/>
    <cellStyle name="標準 4 3 2 2 2 2 2 3" xfId="4357" xr:uid="{00000000-0005-0000-0000-0000EB150000}"/>
    <cellStyle name="標準 4 3 2 2 2 2 2 4" xfId="9717" xr:uid="{00000000-0005-0000-0000-0000EC150000}"/>
    <cellStyle name="標準 4 3 2 2 2 2 3" xfId="5269" xr:uid="{00000000-0005-0000-0000-0000ED150000}"/>
    <cellStyle name="標準 4 3 2 2 2 2 3 2" xfId="10629" xr:uid="{00000000-0005-0000-0000-0000EE150000}"/>
    <cellStyle name="標準 4 3 2 2 2 2 4" xfId="6181" xr:uid="{00000000-0005-0000-0000-0000EF150000}"/>
    <cellStyle name="標準 4 3 2 2 2 2 4 2" xfId="11541" xr:uid="{00000000-0005-0000-0000-0000F0150000}"/>
    <cellStyle name="標準 4 3 2 2 2 2 5" xfId="2532" xr:uid="{00000000-0005-0000-0000-0000F1150000}"/>
    <cellStyle name="標準 4 3 2 2 2 2 6" xfId="7893" xr:uid="{00000000-0005-0000-0000-0000F2150000}"/>
    <cellStyle name="標準 4 3 2 2 2 3" xfId="1278" xr:uid="{00000000-0005-0000-0000-0000F3150000}"/>
    <cellStyle name="標準 4 3 2 2 2 3 2" xfId="6637" xr:uid="{00000000-0005-0000-0000-0000F4150000}"/>
    <cellStyle name="標準 4 3 2 2 2 3 2 2" xfId="11997" xr:uid="{00000000-0005-0000-0000-0000F5150000}"/>
    <cellStyle name="標準 4 3 2 2 2 3 3" xfId="2988" xr:uid="{00000000-0005-0000-0000-0000F6150000}"/>
    <cellStyle name="標準 4 3 2 2 2 3 4" xfId="8349" xr:uid="{00000000-0005-0000-0000-0000F7150000}"/>
    <cellStyle name="標準 4 3 2 2 2 4" xfId="3444" xr:uid="{00000000-0005-0000-0000-0000F8150000}"/>
    <cellStyle name="標準 4 3 2 2 2 4 2" xfId="8805" xr:uid="{00000000-0005-0000-0000-0000F9150000}"/>
    <cellStyle name="標準 4 3 2 2 2 5" xfId="3901" xr:uid="{00000000-0005-0000-0000-0000FA150000}"/>
    <cellStyle name="標準 4 3 2 2 2 5 2" xfId="9261" xr:uid="{00000000-0005-0000-0000-0000FB150000}"/>
    <cellStyle name="標準 4 3 2 2 2 6" xfId="4813" xr:uid="{00000000-0005-0000-0000-0000FC150000}"/>
    <cellStyle name="標準 4 3 2 2 2 6 2" xfId="10173" xr:uid="{00000000-0005-0000-0000-0000FD150000}"/>
    <cellStyle name="標準 4 3 2 2 2 7" xfId="5725" xr:uid="{00000000-0005-0000-0000-0000FE150000}"/>
    <cellStyle name="標準 4 3 2 2 2 7 2" xfId="11085" xr:uid="{00000000-0005-0000-0000-0000FF150000}"/>
    <cellStyle name="標準 4 3 2 2 2 8" xfId="2076" xr:uid="{00000000-0005-0000-0000-000000160000}"/>
    <cellStyle name="標準 4 3 2 2 2 9" xfId="7437" xr:uid="{00000000-0005-0000-0000-000001160000}"/>
    <cellStyle name="標準 4 3 2 2 3" xfId="480" xr:uid="{00000000-0005-0000-0000-000002160000}"/>
    <cellStyle name="標準 4 3 2 2 3 2" xfId="936" xr:uid="{00000000-0005-0000-0000-000003160000}"/>
    <cellStyle name="標準 4 3 2 2 3 2 2" xfId="1848" xr:uid="{00000000-0005-0000-0000-000004160000}"/>
    <cellStyle name="標準 4 3 2 2 3 2 2 2" xfId="7207" xr:uid="{00000000-0005-0000-0000-000005160000}"/>
    <cellStyle name="標準 4 3 2 2 3 2 2 2 2" xfId="12567" xr:uid="{00000000-0005-0000-0000-000006160000}"/>
    <cellStyle name="標準 4 3 2 2 3 2 2 3" xfId="4471" xr:uid="{00000000-0005-0000-0000-000007160000}"/>
    <cellStyle name="標準 4 3 2 2 3 2 2 4" xfId="9831" xr:uid="{00000000-0005-0000-0000-000008160000}"/>
    <cellStyle name="標準 4 3 2 2 3 2 3" xfId="5383" xr:uid="{00000000-0005-0000-0000-000009160000}"/>
    <cellStyle name="標準 4 3 2 2 3 2 3 2" xfId="10743" xr:uid="{00000000-0005-0000-0000-00000A160000}"/>
    <cellStyle name="標準 4 3 2 2 3 2 4" xfId="6295" xr:uid="{00000000-0005-0000-0000-00000B160000}"/>
    <cellStyle name="標準 4 3 2 2 3 2 4 2" xfId="11655" xr:uid="{00000000-0005-0000-0000-00000C160000}"/>
    <cellStyle name="標準 4 3 2 2 3 2 5" xfId="2646" xr:uid="{00000000-0005-0000-0000-00000D160000}"/>
    <cellStyle name="標準 4 3 2 2 3 2 6" xfId="8007" xr:uid="{00000000-0005-0000-0000-00000E160000}"/>
    <cellStyle name="標準 4 3 2 2 3 3" xfId="1392" xr:uid="{00000000-0005-0000-0000-00000F160000}"/>
    <cellStyle name="標準 4 3 2 2 3 3 2" xfId="6751" xr:uid="{00000000-0005-0000-0000-000010160000}"/>
    <cellStyle name="標準 4 3 2 2 3 3 2 2" xfId="12111" xr:uid="{00000000-0005-0000-0000-000011160000}"/>
    <cellStyle name="標準 4 3 2 2 3 3 3" xfId="3102" xr:uid="{00000000-0005-0000-0000-000012160000}"/>
    <cellStyle name="標準 4 3 2 2 3 3 4" xfId="8463" xr:uid="{00000000-0005-0000-0000-000013160000}"/>
    <cellStyle name="標準 4 3 2 2 3 4" xfId="3558" xr:uid="{00000000-0005-0000-0000-000014160000}"/>
    <cellStyle name="標準 4 3 2 2 3 4 2" xfId="8919" xr:uid="{00000000-0005-0000-0000-000015160000}"/>
    <cellStyle name="標準 4 3 2 2 3 5" xfId="4015" xr:uid="{00000000-0005-0000-0000-000016160000}"/>
    <cellStyle name="標準 4 3 2 2 3 5 2" xfId="9375" xr:uid="{00000000-0005-0000-0000-000017160000}"/>
    <cellStyle name="標準 4 3 2 2 3 6" xfId="4927" xr:uid="{00000000-0005-0000-0000-000018160000}"/>
    <cellStyle name="標準 4 3 2 2 3 6 2" xfId="10287" xr:uid="{00000000-0005-0000-0000-000019160000}"/>
    <cellStyle name="標準 4 3 2 2 3 7" xfId="5839" xr:uid="{00000000-0005-0000-0000-00001A160000}"/>
    <cellStyle name="標準 4 3 2 2 3 7 2" xfId="11199" xr:uid="{00000000-0005-0000-0000-00001B160000}"/>
    <cellStyle name="標準 4 3 2 2 3 8" xfId="2190" xr:uid="{00000000-0005-0000-0000-00001C160000}"/>
    <cellStyle name="標準 4 3 2 2 3 9" xfId="7551" xr:uid="{00000000-0005-0000-0000-00001D160000}"/>
    <cellStyle name="標準 4 3 2 2 4" xfId="251" xr:uid="{00000000-0005-0000-0000-00001E160000}"/>
    <cellStyle name="標準 4 3 2 2 4 2" xfId="708" xr:uid="{00000000-0005-0000-0000-00001F160000}"/>
    <cellStyle name="標準 4 3 2 2 4 2 2" xfId="1620" xr:uid="{00000000-0005-0000-0000-000020160000}"/>
    <cellStyle name="標準 4 3 2 2 4 2 2 2" xfId="6979" xr:uid="{00000000-0005-0000-0000-000021160000}"/>
    <cellStyle name="標準 4 3 2 2 4 2 2 2 2" xfId="12339" xr:uid="{00000000-0005-0000-0000-000022160000}"/>
    <cellStyle name="標準 4 3 2 2 4 2 2 3" xfId="4243" xr:uid="{00000000-0005-0000-0000-000023160000}"/>
    <cellStyle name="標準 4 3 2 2 4 2 2 4" xfId="9603" xr:uid="{00000000-0005-0000-0000-000024160000}"/>
    <cellStyle name="標準 4 3 2 2 4 2 3" xfId="5155" xr:uid="{00000000-0005-0000-0000-000025160000}"/>
    <cellStyle name="標準 4 3 2 2 4 2 3 2" xfId="10515" xr:uid="{00000000-0005-0000-0000-000026160000}"/>
    <cellStyle name="標準 4 3 2 2 4 2 4" xfId="6067" xr:uid="{00000000-0005-0000-0000-000027160000}"/>
    <cellStyle name="標準 4 3 2 2 4 2 4 2" xfId="11427" xr:uid="{00000000-0005-0000-0000-000028160000}"/>
    <cellStyle name="標準 4 3 2 2 4 2 5" xfId="2874" xr:uid="{00000000-0005-0000-0000-000029160000}"/>
    <cellStyle name="標準 4 3 2 2 4 2 6" xfId="8235" xr:uid="{00000000-0005-0000-0000-00002A160000}"/>
    <cellStyle name="標準 4 3 2 2 4 3" xfId="1164" xr:uid="{00000000-0005-0000-0000-00002B160000}"/>
    <cellStyle name="標準 4 3 2 2 4 3 2" xfId="6523" xr:uid="{00000000-0005-0000-0000-00002C160000}"/>
    <cellStyle name="標準 4 3 2 2 4 3 2 2" xfId="11883" xr:uid="{00000000-0005-0000-0000-00002D160000}"/>
    <cellStyle name="標準 4 3 2 2 4 3 3" xfId="3330" xr:uid="{00000000-0005-0000-0000-00002E160000}"/>
    <cellStyle name="標準 4 3 2 2 4 3 4" xfId="8691" xr:uid="{00000000-0005-0000-0000-00002F160000}"/>
    <cellStyle name="標準 4 3 2 2 4 4" xfId="3787" xr:uid="{00000000-0005-0000-0000-000030160000}"/>
    <cellStyle name="標準 4 3 2 2 4 4 2" xfId="9147" xr:uid="{00000000-0005-0000-0000-000031160000}"/>
    <cellStyle name="標準 4 3 2 2 4 5" xfId="4699" xr:uid="{00000000-0005-0000-0000-000032160000}"/>
    <cellStyle name="標準 4 3 2 2 4 5 2" xfId="10059" xr:uid="{00000000-0005-0000-0000-000033160000}"/>
    <cellStyle name="標準 4 3 2 2 4 6" xfId="5611" xr:uid="{00000000-0005-0000-0000-000034160000}"/>
    <cellStyle name="標準 4 3 2 2 4 6 2" xfId="10971" xr:uid="{00000000-0005-0000-0000-000035160000}"/>
    <cellStyle name="標準 4 3 2 2 4 7" xfId="2418" xr:uid="{00000000-0005-0000-0000-000036160000}"/>
    <cellStyle name="標準 4 3 2 2 4 8" xfId="7779" xr:uid="{00000000-0005-0000-0000-000037160000}"/>
    <cellStyle name="標準 4 3 2 2 5" xfId="594" xr:uid="{00000000-0005-0000-0000-000038160000}"/>
    <cellStyle name="標準 4 3 2 2 5 2" xfId="1506" xr:uid="{00000000-0005-0000-0000-000039160000}"/>
    <cellStyle name="標準 4 3 2 2 5 2 2" xfId="6865" xr:uid="{00000000-0005-0000-0000-00003A160000}"/>
    <cellStyle name="標準 4 3 2 2 5 2 2 2" xfId="12225" xr:uid="{00000000-0005-0000-0000-00003B160000}"/>
    <cellStyle name="標準 4 3 2 2 5 2 3" xfId="4129" xr:uid="{00000000-0005-0000-0000-00003C160000}"/>
    <cellStyle name="標準 4 3 2 2 5 2 4" xfId="9489" xr:uid="{00000000-0005-0000-0000-00003D160000}"/>
    <cellStyle name="標準 4 3 2 2 5 3" xfId="5041" xr:uid="{00000000-0005-0000-0000-00003E160000}"/>
    <cellStyle name="標準 4 3 2 2 5 3 2" xfId="10401" xr:uid="{00000000-0005-0000-0000-00003F160000}"/>
    <cellStyle name="標準 4 3 2 2 5 4" xfId="5953" xr:uid="{00000000-0005-0000-0000-000040160000}"/>
    <cellStyle name="標準 4 3 2 2 5 4 2" xfId="11313" xr:uid="{00000000-0005-0000-0000-000041160000}"/>
    <cellStyle name="標準 4 3 2 2 5 5" xfId="2304" xr:uid="{00000000-0005-0000-0000-000042160000}"/>
    <cellStyle name="標準 4 3 2 2 5 6" xfId="7665" xr:uid="{00000000-0005-0000-0000-000043160000}"/>
    <cellStyle name="標準 4 3 2 2 6" xfId="1050" xr:uid="{00000000-0005-0000-0000-000044160000}"/>
    <cellStyle name="標準 4 3 2 2 6 2" xfId="6409" xr:uid="{00000000-0005-0000-0000-000045160000}"/>
    <cellStyle name="標準 4 3 2 2 6 2 2" xfId="11769" xr:uid="{00000000-0005-0000-0000-000046160000}"/>
    <cellStyle name="標準 4 3 2 2 6 3" xfId="2760" xr:uid="{00000000-0005-0000-0000-000047160000}"/>
    <cellStyle name="標準 4 3 2 2 6 4" xfId="8121" xr:uid="{00000000-0005-0000-0000-000048160000}"/>
    <cellStyle name="標準 4 3 2 2 7" xfId="3216" xr:uid="{00000000-0005-0000-0000-000049160000}"/>
    <cellStyle name="標準 4 3 2 2 7 2" xfId="8577" xr:uid="{00000000-0005-0000-0000-00004A160000}"/>
    <cellStyle name="標準 4 3 2 2 8" xfId="3673" xr:uid="{00000000-0005-0000-0000-00004B160000}"/>
    <cellStyle name="標準 4 3 2 2 8 2" xfId="9033" xr:uid="{00000000-0005-0000-0000-00004C160000}"/>
    <cellStyle name="標準 4 3 2 2 9" xfId="4585" xr:uid="{00000000-0005-0000-0000-00004D160000}"/>
    <cellStyle name="標準 4 3 2 2 9 2" xfId="9945" xr:uid="{00000000-0005-0000-0000-00004E160000}"/>
    <cellStyle name="標準 4 3 2 3" xfId="309" xr:uid="{00000000-0005-0000-0000-00004F160000}"/>
    <cellStyle name="標準 4 3 2 3 2" xfId="765" xr:uid="{00000000-0005-0000-0000-000050160000}"/>
    <cellStyle name="標準 4 3 2 3 2 2" xfId="1677" xr:uid="{00000000-0005-0000-0000-000051160000}"/>
    <cellStyle name="標準 4 3 2 3 2 2 2" xfId="7036" xr:uid="{00000000-0005-0000-0000-000052160000}"/>
    <cellStyle name="標準 4 3 2 3 2 2 2 2" xfId="12396" xr:uid="{00000000-0005-0000-0000-000053160000}"/>
    <cellStyle name="標準 4 3 2 3 2 2 3" xfId="4300" xr:uid="{00000000-0005-0000-0000-000054160000}"/>
    <cellStyle name="標準 4 3 2 3 2 2 4" xfId="9660" xr:uid="{00000000-0005-0000-0000-000055160000}"/>
    <cellStyle name="標準 4 3 2 3 2 3" xfId="5212" xr:uid="{00000000-0005-0000-0000-000056160000}"/>
    <cellStyle name="標準 4 3 2 3 2 3 2" xfId="10572" xr:uid="{00000000-0005-0000-0000-000057160000}"/>
    <cellStyle name="標準 4 3 2 3 2 4" xfId="6124" xr:uid="{00000000-0005-0000-0000-000058160000}"/>
    <cellStyle name="標準 4 3 2 3 2 4 2" xfId="11484" xr:uid="{00000000-0005-0000-0000-000059160000}"/>
    <cellStyle name="標準 4 3 2 3 2 5" xfId="2475" xr:uid="{00000000-0005-0000-0000-00005A160000}"/>
    <cellStyle name="標準 4 3 2 3 2 6" xfId="7836" xr:uid="{00000000-0005-0000-0000-00005B160000}"/>
    <cellStyle name="標準 4 3 2 3 3" xfId="1221" xr:uid="{00000000-0005-0000-0000-00005C160000}"/>
    <cellStyle name="標準 4 3 2 3 3 2" xfId="6580" xr:uid="{00000000-0005-0000-0000-00005D160000}"/>
    <cellStyle name="標準 4 3 2 3 3 2 2" xfId="11940" xr:uid="{00000000-0005-0000-0000-00005E160000}"/>
    <cellStyle name="標準 4 3 2 3 3 3" xfId="2931" xr:uid="{00000000-0005-0000-0000-00005F160000}"/>
    <cellStyle name="標準 4 3 2 3 3 4" xfId="8292" xr:uid="{00000000-0005-0000-0000-000060160000}"/>
    <cellStyle name="標準 4 3 2 3 4" xfId="3387" xr:uid="{00000000-0005-0000-0000-000061160000}"/>
    <cellStyle name="標準 4 3 2 3 4 2" xfId="8748" xr:uid="{00000000-0005-0000-0000-000062160000}"/>
    <cellStyle name="標準 4 3 2 3 5" xfId="3844" xr:uid="{00000000-0005-0000-0000-000063160000}"/>
    <cellStyle name="標準 4 3 2 3 5 2" xfId="9204" xr:uid="{00000000-0005-0000-0000-000064160000}"/>
    <cellStyle name="標準 4 3 2 3 6" xfId="4756" xr:uid="{00000000-0005-0000-0000-000065160000}"/>
    <cellStyle name="標準 4 3 2 3 6 2" xfId="10116" xr:uid="{00000000-0005-0000-0000-000066160000}"/>
    <cellStyle name="標準 4 3 2 3 7" xfId="5668" xr:uid="{00000000-0005-0000-0000-000067160000}"/>
    <cellStyle name="標準 4 3 2 3 7 2" xfId="11028" xr:uid="{00000000-0005-0000-0000-000068160000}"/>
    <cellStyle name="標準 4 3 2 3 8" xfId="2019" xr:uid="{00000000-0005-0000-0000-000069160000}"/>
    <cellStyle name="標準 4 3 2 3 9" xfId="7380" xr:uid="{00000000-0005-0000-0000-00006A160000}"/>
    <cellStyle name="標準 4 3 2 4" xfId="423" xr:uid="{00000000-0005-0000-0000-00006B160000}"/>
    <cellStyle name="標準 4 3 2 4 2" xfId="879" xr:uid="{00000000-0005-0000-0000-00006C160000}"/>
    <cellStyle name="標準 4 3 2 4 2 2" xfId="1791" xr:uid="{00000000-0005-0000-0000-00006D160000}"/>
    <cellStyle name="標準 4 3 2 4 2 2 2" xfId="7150" xr:uid="{00000000-0005-0000-0000-00006E160000}"/>
    <cellStyle name="標準 4 3 2 4 2 2 2 2" xfId="12510" xr:uid="{00000000-0005-0000-0000-00006F160000}"/>
    <cellStyle name="標準 4 3 2 4 2 2 3" xfId="4414" xr:uid="{00000000-0005-0000-0000-000070160000}"/>
    <cellStyle name="標準 4 3 2 4 2 2 4" xfId="9774" xr:uid="{00000000-0005-0000-0000-000071160000}"/>
    <cellStyle name="標準 4 3 2 4 2 3" xfId="5326" xr:uid="{00000000-0005-0000-0000-000072160000}"/>
    <cellStyle name="標準 4 3 2 4 2 3 2" xfId="10686" xr:uid="{00000000-0005-0000-0000-000073160000}"/>
    <cellStyle name="標準 4 3 2 4 2 4" xfId="6238" xr:uid="{00000000-0005-0000-0000-000074160000}"/>
    <cellStyle name="標準 4 3 2 4 2 4 2" xfId="11598" xr:uid="{00000000-0005-0000-0000-000075160000}"/>
    <cellStyle name="標準 4 3 2 4 2 5" xfId="2589" xr:uid="{00000000-0005-0000-0000-000076160000}"/>
    <cellStyle name="標準 4 3 2 4 2 6" xfId="7950" xr:uid="{00000000-0005-0000-0000-000077160000}"/>
    <cellStyle name="標準 4 3 2 4 3" xfId="1335" xr:uid="{00000000-0005-0000-0000-000078160000}"/>
    <cellStyle name="標準 4 3 2 4 3 2" xfId="6694" xr:uid="{00000000-0005-0000-0000-000079160000}"/>
    <cellStyle name="標準 4 3 2 4 3 2 2" xfId="12054" xr:uid="{00000000-0005-0000-0000-00007A160000}"/>
    <cellStyle name="標準 4 3 2 4 3 3" xfId="3045" xr:uid="{00000000-0005-0000-0000-00007B160000}"/>
    <cellStyle name="標準 4 3 2 4 3 4" xfId="8406" xr:uid="{00000000-0005-0000-0000-00007C160000}"/>
    <cellStyle name="標準 4 3 2 4 4" xfId="3501" xr:uid="{00000000-0005-0000-0000-00007D160000}"/>
    <cellStyle name="標準 4 3 2 4 4 2" xfId="8862" xr:uid="{00000000-0005-0000-0000-00007E160000}"/>
    <cellStyle name="標準 4 3 2 4 5" xfId="3958" xr:uid="{00000000-0005-0000-0000-00007F160000}"/>
    <cellStyle name="標準 4 3 2 4 5 2" xfId="9318" xr:uid="{00000000-0005-0000-0000-000080160000}"/>
    <cellStyle name="標準 4 3 2 4 6" xfId="4870" xr:uid="{00000000-0005-0000-0000-000081160000}"/>
    <cellStyle name="標準 4 3 2 4 6 2" xfId="10230" xr:uid="{00000000-0005-0000-0000-000082160000}"/>
    <cellStyle name="標準 4 3 2 4 7" xfId="5782" xr:uid="{00000000-0005-0000-0000-000083160000}"/>
    <cellStyle name="標準 4 3 2 4 7 2" xfId="11142" xr:uid="{00000000-0005-0000-0000-000084160000}"/>
    <cellStyle name="標準 4 3 2 4 8" xfId="2133" xr:uid="{00000000-0005-0000-0000-000085160000}"/>
    <cellStyle name="標準 4 3 2 4 9" xfId="7494" xr:uid="{00000000-0005-0000-0000-000086160000}"/>
    <cellStyle name="標準 4 3 2 5" xfId="194" xr:uid="{00000000-0005-0000-0000-000087160000}"/>
    <cellStyle name="標準 4 3 2 5 2" xfId="651" xr:uid="{00000000-0005-0000-0000-000088160000}"/>
    <cellStyle name="標準 4 3 2 5 2 2" xfId="1563" xr:uid="{00000000-0005-0000-0000-000089160000}"/>
    <cellStyle name="標準 4 3 2 5 2 2 2" xfId="6922" xr:uid="{00000000-0005-0000-0000-00008A160000}"/>
    <cellStyle name="標準 4 3 2 5 2 2 2 2" xfId="12282" xr:uid="{00000000-0005-0000-0000-00008B160000}"/>
    <cellStyle name="標準 4 3 2 5 2 2 3" xfId="4186" xr:uid="{00000000-0005-0000-0000-00008C160000}"/>
    <cellStyle name="標準 4 3 2 5 2 2 4" xfId="9546" xr:uid="{00000000-0005-0000-0000-00008D160000}"/>
    <cellStyle name="標準 4 3 2 5 2 3" xfId="5098" xr:uid="{00000000-0005-0000-0000-00008E160000}"/>
    <cellStyle name="標準 4 3 2 5 2 3 2" xfId="10458" xr:uid="{00000000-0005-0000-0000-00008F160000}"/>
    <cellStyle name="標準 4 3 2 5 2 4" xfId="6010" xr:uid="{00000000-0005-0000-0000-000090160000}"/>
    <cellStyle name="標準 4 3 2 5 2 4 2" xfId="11370" xr:uid="{00000000-0005-0000-0000-000091160000}"/>
    <cellStyle name="標準 4 3 2 5 2 5" xfId="2817" xr:uid="{00000000-0005-0000-0000-000092160000}"/>
    <cellStyle name="標準 4 3 2 5 2 6" xfId="8178" xr:uid="{00000000-0005-0000-0000-000093160000}"/>
    <cellStyle name="標準 4 3 2 5 3" xfId="1107" xr:uid="{00000000-0005-0000-0000-000094160000}"/>
    <cellStyle name="標準 4 3 2 5 3 2" xfId="6466" xr:uid="{00000000-0005-0000-0000-000095160000}"/>
    <cellStyle name="標準 4 3 2 5 3 2 2" xfId="11826" xr:uid="{00000000-0005-0000-0000-000096160000}"/>
    <cellStyle name="標準 4 3 2 5 3 3" xfId="3273" xr:uid="{00000000-0005-0000-0000-000097160000}"/>
    <cellStyle name="標準 4 3 2 5 3 4" xfId="8634" xr:uid="{00000000-0005-0000-0000-000098160000}"/>
    <cellStyle name="標準 4 3 2 5 4" xfId="3730" xr:uid="{00000000-0005-0000-0000-000099160000}"/>
    <cellStyle name="標準 4 3 2 5 4 2" xfId="9090" xr:uid="{00000000-0005-0000-0000-00009A160000}"/>
    <cellStyle name="標準 4 3 2 5 5" xfId="4642" xr:uid="{00000000-0005-0000-0000-00009B160000}"/>
    <cellStyle name="標準 4 3 2 5 5 2" xfId="10002" xr:uid="{00000000-0005-0000-0000-00009C160000}"/>
    <cellStyle name="標準 4 3 2 5 6" xfId="5554" xr:uid="{00000000-0005-0000-0000-00009D160000}"/>
    <cellStyle name="標準 4 3 2 5 6 2" xfId="10914" xr:uid="{00000000-0005-0000-0000-00009E160000}"/>
    <cellStyle name="標準 4 3 2 5 7" xfId="2361" xr:uid="{00000000-0005-0000-0000-00009F160000}"/>
    <cellStyle name="標準 4 3 2 5 8" xfId="7722" xr:uid="{00000000-0005-0000-0000-0000A0160000}"/>
    <cellStyle name="標準 4 3 2 6" xfId="537" xr:uid="{00000000-0005-0000-0000-0000A1160000}"/>
    <cellStyle name="標準 4 3 2 6 2" xfId="1449" xr:uid="{00000000-0005-0000-0000-0000A2160000}"/>
    <cellStyle name="標準 4 3 2 6 2 2" xfId="6808" xr:uid="{00000000-0005-0000-0000-0000A3160000}"/>
    <cellStyle name="標準 4 3 2 6 2 2 2" xfId="12168" xr:uid="{00000000-0005-0000-0000-0000A4160000}"/>
    <cellStyle name="標準 4 3 2 6 2 3" xfId="4072" xr:uid="{00000000-0005-0000-0000-0000A5160000}"/>
    <cellStyle name="標準 4 3 2 6 2 4" xfId="9432" xr:uid="{00000000-0005-0000-0000-0000A6160000}"/>
    <cellStyle name="標準 4 3 2 6 3" xfId="4984" xr:uid="{00000000-0005-0000-0000-0000A7160000}"/>
    <cellStyle name="標準 4 3 2 6 3 2" xfId="10344" xr:uid="{00000000-0005-0000-0000-0000A8160000}"/>
    <cellStyle name="標準 4 3 2 6 4" xfId="5896" xr:uid="{00000000-0005-0000-0000-0000A9160000}"/>
    <cellStyle name="標準 4 3 2 6 4 2" xfId="11256" xr:uid="{00000000-0005-0000-0000-0000AA160000}"/>
    <cellStyle name="標準 4 3 2 6 5" xfId="2247" xr:uid="{00000000-0005-0000-0000-0000AB160000}"/>
    <cellStyle name="標準 4 3 2 6 6" xfId="7608" xr:uid="{00000000-0005-0000-0000-0000AC160000}"/>
    <cellStyle name="標準 4 3 2 7" xfId="993" xr:uid="{00000000-0005-0000-0000-0000AD160000}"/>
    <cellStyle name="標準 4 3 2 7 2" xfId="6352" xr:uid="{00000000-0005-0000-0000-0000AE160000}"/>
    <cellStyle name="標準 4 3 2 7 2 2" xfId="11712" xr:uid="{00000000-0005-0000-0000-0000AF160000}"/>
    <cellStyle name="標準 4 3 2 7 3" xfId="2703" xr:uid="{00000000-0005-0000-0000-0000B0160000}"/>
    <cellStyle name="標準 4 3 2 7 4" xfId="8064" xr:uid="{00000000-0005-0000-0000-0000B1160000}"/>
    <cellStyle name="標準 4 3 2 8" xfId="3159" xr:uid="{00000000-0005-0000-0000-0000B2160000}"/>
    <cellStyle name="標準 4 3 2 8 2" xfId="8520" xr:uid="{00000000-0005-0000-0000-0000B3160000}"/>
    <cellStyle name="標準 4 3 2 9" xfId="3616" xr:uid="{00000000-0005-0000-0000-0000B4160000}"/>
    <cellStyle name="標準 4 3 2 9 2" xfId="8976" xr:uid="{00000000-0005-0000-0000-0000B5160000}"/>
    <cellStyle name="標準 4 3 3" xfId="47" xr:uid="{00000000-0005-0000-0000-0000B6160000}"/>
    <cellStyle name="標準 4 3 3 10" xfId="4506" xr:uid="{00000000-0005-0000-0000-0000B7160000}"/>
    <cellStyle name="標準 4 3 3 10 2" xfId="9866" xr:uid="{00000000-0005-0000-0000-0000B8160000}"/>
    <cellStyle name="標準 4 3 3 11" xfId="5418" xr:uid="{00000000-0005-0000-0000-0000B9160000}"/>
    <cellStyle name="標準 4 3 3 11 2" xfId="10778" xr:uid="{00000000-0005-0000-0000-0000BA160000}"/>
    <cellStyle name="標準 4 3 3 12" xfId="1883" xr:uid="{00000000-0005-0000-0000-0000BB160000}"/>
    <cellStyle name="標準 4 3 3 13" xfId="7244" xr:uid="{00000000-0005-0000-0000-0000BC160000}"/>
    <cellStyle name="標準 4 3 3 2" xfId="115" xr:uid="{00000000-0005-0000-0000-0000BD160000}"/>
    <cellStyle name="標準 4 3 3 2 10" xfId="5475" xr:uid="{00000000-0005-0000-0000-0000BE160000}"/>
    <cellStyle name="標準 4 3 3 2 10 2" xfId="10835" xr:uid="{00000000-0005-0000-0000-0000BF160000}"/>
    <cellStyle name="標準 4 3 3 2 11" xfId="1940" xr:uid="{00000000-0005-0000-0000-0000C0160000}"/>
    <cellStyle name="標準 4 3 3 2 12" xfId="7301" xr:uid="{00000000-0005-0000-0000-0000C1160000}"/>
    <cellStyle name="標準 4 3 3 2 2" xfId="344" xr:uid="{00000000-0005-0000-0000-0000C2160000}"/>
    <cellStyle name="標準 4 3 3 2 2 2" xfId="800" xr:uid="{00000000-0005-0000-0000-0000C3160000}"/>
    <cellStyle name="標準 4 3 3 2 2 2 2" xfId="1712" xr:uid="{00000000-0005-0000-0000-0000C4160000}"/>
    <cellStyle name="標準 4 3 3 2 2 2 2 2" xfId="7071" xr:uid="{00000000-0005-0000-0000-0000C5160000}"/>
    <cellStyle name="標準 4 3 3 2 2 2 2 2 2" xfId="12431" xr:uid="{00000000-0005-0000-0000-0000C6160000}"/>
    <cellStyle name="標準 4 3 3 2 2 2 2 3" xfId="4335" xr:uid="{00000000-0005-0000-0000-0000C7160000}"/>
    <cellStyle name="標準 4 3 3 2 2 2 2 4" xfId="9695" xr:uid="{00000000-0005-0000-0000-0000C8160000}"/>
    <cellStyle name="標準 4 3 3 2 2 2 3" xfId="5247" xr:uid="{00000000-0005-0000-0000-0000C9160000}"/>
    <cellStyle name="標準 4 3 3 2 2 2 3 2" xfId="10607" xr:uid="{00000000-0005-0000-0000-0000CA160000}"/>
    <cellStyle name="標準 4 3 3 2 2 2 4" xfId="6159" xr:uid="{00000000-0005-0000-0000-0000CB160000}"/>
    <cellStyle name="標準 4 3 3 2 2 2 4 2" xfId="11519" xr:uid="{00000000-0005-0000-0000-0000CC160000}"/>
    <cellStyle name="標準 4 3 3 2 2 2 5" xfId="2510" xr:uid="{00000000-0005-0000-0000-0000CD160000}"/>
    <cellStyle name="標準 4 3 3 2 2 2 6" xfId="7871" xr:uid="{00000000-0005-0000-0000-0000CE160000}"/>
    <cellStyle name="標準 4 3 3 2 2 3" xfId="1256" xr:uid="{00000000-0005-0000-0000-0000CF160000}"/>
    <cellStyle name="標準 4 3 3 2 2 3 2" xfId="6615" xr:uid="{00000000-0005-0000-0000-0000D0160000}"/>
    <cellStyle name="標準 4 3 3 2 2 3 2 2" xfId="11975" xr:uid="{00000000-0005-0000-0000-0000D1160000}"/>
    <cellStyle name="標準 4 3 3 2 2 3 3" xfId="2966" xr:uid="{00000000-0005-0000-0000-0000D2160000}"/>
    <cellStyle name="標準 4 3 3 2 2 3 4" xfId="8327" xr:uid="{00000000-0005-0000-0000-0000D3160000}"/>
    <cellStyle name="標準 4 3 3 2 2 4" xfId="3422" xr:uid="{00000000-0005-0000-0000-0000D4160000}"/>
    <cellStyle name="標準 4 3 3 2 2 4 2" xfId="8783" xr:uid="{00000000-0005-0000-0000-0000D5160000}"/>
    <cellStyle name="標準 4 3 3 2 2 5" xfId="3879" xr:uid="{00000000-0005-0000-0000-0000D6160000}"/>
    <cellStyle name="標準 4 3 3 2 2 5 2" xfId="9239" xr:uid="{00000000-0005-0000-0000-0000D7160000}"/>
    <cellStyle name="標準 4 3 3 2 2 6" xfId="4791" xr:uid="{00000000-0005-0000-0000-0000D8160000}"/>
    <cellStyle name="標準 4 3 3 2 2 6 2" xfId="10151" xr:uid="{00000000-0005-0000-0000-0000D9160000}"/>
    <cellStyle name="標準 4 3 3 2 2 7" xfId="5703" xr:uid="{00000000-0005-0000-0000-0000DA160000}"/>
    <cellStyle name="標準 4 3 3 2 2 7 2" xfId="11063" xr:uid="{00000000-0005-0000-0000-0000DB160000}"/>
    <cellStyle name="標準 4 3 3 2 2 8" xfId="2054" xr:uid="{00000000-0005-0000-0000-0000DC160000}"/>
    <cellStyle name="標準 4 3 3 2 2 9" xfId="7415" xr:uid="{00000000-0005-0000-0000-0000DD160000}"/>
    <cellStyle name="標準 4 3 3 2 3" xfId="458" xr:uid="{00000000-0005-0000-0000-0000DE160000}"/>
    <cellStyle name="標準 4 3 3 2 3 2" xfId="914" xr:uid="{00000000-0005-0000-0000-0000DF160000}"/>
    <cellStyle name="標準 4 3 3 2 3 2 2" xfId="1826" xr:uid="{00000000-0005-0000-0000-0000E0160000}"/>
    <cellStyle name="標準 4 3 3 2 3 2 2 2" xfId="7185" xr:uid="{00000000-0005-0000-0000-0000E1160000}"/>
    <cellStyle name="標準 4 3 3 2 3 2 2 2 2" xfId="12545" xr:uid="{00000000-0005-0000-0000-0000E2160000}"/>
    <cellStyle name="標準 4 3 3 2 3 2 2 3" xfId="4449" xr:uid="{00000000-0005-0000-0000-0000E3160000}"/>
    <cellStyle name="標準 4 3 3 2 3 2 2 4" xfId="9809" xr:uid="{00000000-0005-0000-0000-0000E4160000}"/>
    <cellStyle name="標準 4 3 3 2 3 2 3" xfId="5361" xr:uid="{00000000-0005-0000-0000-0000E5160000}"/>
    <cellStyle name="標準 4 3 3 2 3 2 3 2" xfId="10721" xr:uid="{00000000-0005-0000-0000-0000E6160000}"/>
    <cellStyle name="標準 4 3 3 2 3 2 4" xfId="6273" xr:uid="{00000000-0005-0000-0000-0000E7160000}"/>
    <cellStyle name="標準 4 3 3 2 3 2 4 2" xfId="11633" xr:uid="{00000000-0005-0000-0000-0000E8160000}"/>
    <cellStyle name="標準 4 3 3 2 3 2 5" xfId="2624" xr:uid="{00000000-0005-0000-0000-0000E9160000}"/>
    <cellStyle name="標準 4 3 3 2 3 2 6" xfId="7985" xr:uid="{00000000-0005-0000-0000-0000EA160000}"/>
    <cellStyle name="標準 4 3 3 2 3 3" xfId="1370" xr:uid="{00000000-0005-0000-0000-0000EB160000}"/>
    <cellStyle name="標準 4 3 3 2 3 3 2" xfId="6729" xr:uid="{00000000-0005-0000-0000-0000EC160000}"/>
    <cellStyle name="標準 4 3 3 2 3 3 2 2" xfId="12089" xr:uid="{00000000-0005-0000-0000-0000ED160000}"/>
    <cellStyle name="標準 4 3 3 2 3 3 3" xfId="3080" xr:uid="{00000000-0005-0000-0000-0000EE160000}"/>
    <cellStyle name="標準 4 3 3 2 3 3 4" xfId="8441" xr:uid="{00000000-0005-0000-0000-0000EF160000}"/>
    <cellStyle name="標準 4 3 3 2 3 4" xfId="3536" xr:uid="{00000000-0005-0000-0000-0000F0160000}"/>
    <cellStyle name="標準 4 3 3 2 3 4 2" xfId="8897" xr:uid="{00000000-0005-0000-0000-0000F1160000}"/>
    <cellStyle name="標準 4 3 3 2 3 5" xfId="3993" xr:uid="{00000000-0005-0000-0000-0000F2160000}"/>
    <cellStyle name="標準 4 3 3 2 3 5 2" xfId="9353" xr:uid="{00000000-0005-0000-0000-0000F3160000}"/>
    <cellStyle name="標準 4 3 3 2 3 6" xfId="4905" xr:uid="{00000000-0005-0000-0000-0000F4160000}"/>
    <cellStyle name="標準 4 3 3 2 3 6 2" xfId="10265" xr:uid="{00000000-0005-0000-0000-0000F5160000}"/>
    <cellStyle name="標準 4 3 3 2 3 7" xfId="5817" xr:uid="{00000000-0005-0000-0000-0000F6160000}"/>
    <cellStyle name="標準 4 3 3 2 3 7 2" xfId="11177" xr:uid="{00000000-0005-0000-0000-0000F7160000}"/>
    <cellStyle name="標準 4 3 3 2 3 8" xfId="2168" xr:uid="{00000000-0005-0000-0000-0000F8160000}"/>
    <cellStyle name="標準 4 3 3 2 3 9" xfId="7529" xr:uid="{00000000-0005-0000-0000-0000F9160000}"/>
    <cellStyle name="標準 4 3 3 2 4" xfId="229" xr:uid="{00000000-0005-0000-0000-0000FA160000}"/>
    <cellStyle name="標準 4 3 3 2 4 2" xfId="686" xr:uid="{00000000-0005-0000-0000-0000FB160000}"/>
    <cellStyle name="標準 4 3 3 2 4 2 2" xfId="1598" xr:uid="{00000000-0005-0000-0000-0000FC160000}"/>
    <cellStyle name="標準 4 3 3 2 4 2 2 2" xfId="6957" xr:uid="{00000000-0005-0000-0000-0000FD160000}"/>
    <cellStyle name="標準 4 3 3 2 4 2 2 2 2" xfId="12317" xr:uid="{00000000-0005-0000-0000-0000FE160000}"/>
    <cellStyle name="標準 4 3 3 2 4 2 2 3" xfId="4221" xr:uid="{00000000-0005-0000-0000-0000FF160000}"/>
    <cellStyle name="標準 4 3 3 2 4 2 2 4" xfId="9581" xr:uid="{00000000-0005-0000-0000-000000170000}"/>
    <cellStyle name="標準 4 3 3 2 4 2 3" xfId="5133" xr:uid="{00000000-0005-0000-0000-000001170000}"/>
    <cellStyle name="標準 4 3 3 2 4 2 3 2" xfId="10493" xr:uid="{00000000-0005-0000-0000-000002170000}"/>
    <cellStyle name="標準 4 3 3 2 4 2 4" xfId="6045" xr:uid="{00000000-0005-0000-0000-000003170000}"/>
    <cellStyle name="標準 4 3 3 2 4 2 4 2" xfId="11405" xr:uid="{00000000-0005-0000-0000-000004170000}"/>
    <cellStyle name="標準 4 3 3 2 4 2 5" xfId="2852" xr:uid="{00000000-0005-0000-0000-000005170000}"/>
    <cellStyle name="標準 4 3 3 2 4 2 6" xfId="8213" xr:uid="{00000000-0005-0000-0000-000006170000}"/>
    <cellStyle name="標準 4 3 3 2 4 3" xfId="1142" xr:uid="{00000000-0005-0000-0000-000007170000}"/>
    <cellStyle name="標準 4 3 3 2 4 3 2" xfId="6501" xr:uid="{00000000-0005-0000-0000-000008170000}"/>
    <cellStyle name="標準 4 3 3 2 4 3 2 2" xfId="11861" xr:uid="{00000000-0005-0000-0000-000009170000}"/>
    <cellStyle name="標準 4 3 3 2 4 3 3" xfId="3308" xr:uid="{00000000-0005-0000-0000-00000A170000}"/>
    <cellStyle name="標準 4 3 3 2 4 3 4" xfId="8669" xr:uid="{00000000-0005-0000-0000-00000B170000}"/>
    <cellStyle name="標準 4 3 3 2 4 4" xfId="3765" xr:uid="{00000000-0005-0000-0000-00000C170000}"/>
    <cellStyle name="標準 4 3 3 2 4 4 2" xfId="9125" xr:uid="{00000000-0005-0000-0000-00000D170000}"/>
    <cellStyle name="標準 4 3 3 2 4 5" xfId="4677" xr:uid="{00000000-0005-0000-0000-00000E170000}"/>
    <cellStyle name="標準 4 3 3 2 4 5 2" xfId="10037" xr:uid="{00000000-0005-0000-0000-00000F170000}"/>
    <cellStyle name="標準 4 3 3 2 4 6" xfId="5589" xr:uid="{00000000-0005-0000-0000-000010170000}"/>
    <cellStyle name="標準 4 3 3 2 4 6 2" xfId="10949" xr:uid="{00000000-0005-0000-0000-000011170000}"/>
    <cellStyle name="標準 4 3 3 2 4 7" xfId="2396" xr:uid="{00000000-0005-0000-0000-000012170000}"/>
    <cellStyle name="標準 4 3 3 2 4 8" xfId="7757" xr:uid="{00000000-0005-0000-0000-000013170000}"/>
    <cellStyle name="標準 4 3 3 2 5" xfId="572" xr:uid="{00000000-0005-0000-0000-000014170000}"/>
    <cellStyle name="標準 4 3 3 2 5 2" xfId="1484" xr:uid="{00000000-0005-0000-0000-000015170000}"/>
    <cellStyle name="標準 4 3 3 2 5 2 2" xfId="6843" xr:uid="{00000000-0005-0000-0000-000016170000}"/>
    <cellStyle name="標準 4 3 3 2 5 2 2 2" xfId="12203" xr:uid="{00000000-0005-0000-0000-000017170000}"/>
    <cellStyle name="標準 4 3 3 2 5 2 3" xfId="4107" xr:uid="{00000000-0005-0000-0000-000018170000}"/>
    <cellStyle name="標準 4 3 3 2 5 2 4" xfId="9467" xr:uid="{00000000-0005-0000-0000-000019170000}"/>
    <cellStyle name="標準 4 3 3 2 5 3" xfId="5019" xr:uid="{00000000-0005-0000-0000-00001A170000}"/>
    <cellStyle name="標準 4 3 3 2 5 3 2" xfId="10379" xr:uid="{00000000-0005-0000-0000-00001B170000}"/>
    <cellStyle name="標準 4 3 3 2 5 4" xfId="5931" xr:uid="{00000000-0005-0000-0000-00001C170000}"/>
    <cellStyle name="標準 4 3 3 2 5 4 2" xfId="11291" xr:uid="{00000000-0005-0000-0000-00001D170000}"/>
    <cellStyle name="標準 4 3 3 2 5 5" xfId="2282" xr:uid="{00000000-0005-0000-0000-00001E170000}"/>
    <cellStyle name="標準 4 3 3 2 5 6" xfId="7643" xr:uid="{00000000-0005-0000-0000-00001F170000}"/>
    <cellStyle name="標準 4 3 3 2 6" xfId="1028" xr:uid="{00000000-0005-0000-0000-000020170000}"/>
    <cellStyle name="標準 4 3 3 2 6 2" xfId="6387" xr:uid="{00000000-0005-0000-0000-000021170000}"/>
    <cellStyle name="標準 4 3 3 2 6 2 2" xfId="11747" xr:uid="{00000000-0005-0000-0000-000022170000}"/>
    <cellStyle name="標準 4 3 3 2 6 3" xfId="2738" xr:uid="{00000000-0005-0000-0000-000023170000}"/>
    <cellStyle name="標準 4 3 3 2 6 4" xfId="8099" xr:uid="{00000000-0005-0000-0000-000024170000}"/>
    <cellStyle name="標準 4 3 3 2 7" xfId="3194" xr:uid="{00000000-0005-0000-0000-000025170000}"/>
    <cellStyle name="標準 4 3 3 2 7 2" xfId="8555" xr:uid="{00000000-0005-0000-0000-000026170000}"/>
    <cellStyle name="標準 4 3 3 2 8" xfId="3651" xr:uid="{00000000-0005-0000-0000-000027170000}"/>
    <cellStyle name="標準 4 3 3 2 8 2" xfId="9011" xr:uid="{00000000-0005-0000-0000-000028170000}"/>
    <cellStyle name="標準 4 3 3 2 9" xfId="4563" xr:uid="{00000000-0005-0000-0000-000029170000}"/>
    <cellStyle name="標準 4 3 3 2 9 2" xfId="9923" xr:uid="{00000000-0005-0000-0000-00002A170000}"/>
    <cellStyle name="標準 4 3 3 3" xfId="287" xr:uid="{00000000-0005-0000-0000-00002B170000}"/>
    <cellStyle name="標準 4 3 3 3 2" xfId="743" xr:uid="{00000000-0005-0000-0000-00002C170000}"/>
    <cellStyle name="標準 4 3 3 3 2 2" xfId="1655" xr:uid="{00000000-0005-0000-0000-00002D170000}"/>
    <cellStyle name="標準 4 3 3 3 2 2 2" xfId="7014" xr:uid="{00000000-0005-0000-0000-00002E170000}"/>
    <cellStyle name="標準 4 3 3 3 2 2 2 2" xfId="12374" xr:uid="{00000000-0005-0000-0000-00002F170000}"/>
    <cellStyle name="標準 4 3 3 3 2 2 3" xfId="4278" xr:uid="{00000000-0005-0000-0000-000030170000}"/>
    <cellStyle name="標準 4 3 3 3 2 2 4" xfId="9638" xr:uid="{00000000-0005-0000-0000-000031170000}"/>
    <cellStyle name="標準 4 3 3 3 2 3" xfId="5190" xr:uid="{00000000-0005-0000-0000-000032170000}"/>
    <cellStyle name="標準 4 3 3 3 2 3 2" xfId="10550" xr:uid="{00000000-0005-0000-0000-000033170000}"/>
    <cellStyle name="標準 4 3 3 3 2 4" xfId="6102" xr:uid="{00000000-0005-0000-0000-000034170000}"/>
    <cellStyle name="標準 4 3 3 3 2 4 2" xfId="11462" xr:uid="{00000000-0005-0000-0000-000035170000}"/>
    <cellStyle name="標準 4 3 3 3 2 5" xfId="2453" xr:uid="{00000000-0005-0000-0000-000036170000}"/>
    <cellStyle name="標準 4 3 3 3 2 6" xfId="7814" xr:uid="{00000000-0005-0000-0000-000037170000}"/>
    <cellStyle name="標準 4 3 3 3 3" xfId="1199" xr:uid="{00000000-0005-0000-0000-000038170000}"/>
    <cellStyle name="標準 4 3 3 3 3 2" xfId="6558" xr:uid="{00000000-0005-0000-0000-000039170000}"/>
    <cellStyle name="標準 4 3 3 3 3 2 2" xfId="11918" xr:uid="{00000000-0005-0000-0000-00003A170000}"/>
    <cellStyle name="標準 4 3 3 3 3 3" xfId="2909" xr:uid="{00000000-0005-0000-0000-00003B170000}"/>
    <cellStyle name="標準 4 3 3 3 3 4" xfId="8270" xr:uid="{00000000-0005-0000-0000-00003C170000}"/>
    <cellStyle name="標準 4 3 3 3 4" xfId="3365" xr:uid="{00000000-0005-0000-0000-00003D170000}"/>
    <cellStyle name="標準 4 3 3 3 4 2" xfId="8726" xr:uid="{00000000-0005-0000-0000-00003E170000}"/>
    <cellStyle name="標準 4 3 3 3 5" xfId="3822" xr:uid="{00000000-0005-0000-0000-00003F170000}"/>
    <cellStyle name="標準 4 3 3 3 5 2" xfId="9182" xr:uid="{00000000-0005-0000-0000-000040170000}"/>
    <cellStyle name="標準 4 3 3 3 6" xfId="4734" xr:uid="{00000000-0005-0000-0000-000041170000}"/>
    <cellStyle name="標準 4 3 3 3 6 2" xfId="10094" xr:uid="{00000000-0005-0000-0000-000042170000}"/>
    <cellStyle name="標準 4 3 3 3 7" xfId="5646" xr:uid="{00000000-0005-0000-0000-000043170000}"/>
    <cellStyle name="標準 4 3 3 3 7 2" xfId="11006" xr:uid="{00000000-0005-0000-0000-000044170000}"/>
    <cellStyle name="標準 4 3 3 3 8" xfId="1997" xr:uid="{00000000-0005-0000-0000-000045170000}"/>
    <cellStyle name="標準 4 3 3 3 9" xfId="7358" xr:uid="{00000000-0005-0000-0000-000046170000}"/>
    <cellStyle name="標準 4 3 3 4" xfId="401" xr:uid="{00000000-0005-0000-0000-000047170000}"/>
    <cellStyle name="標準 4 3 3 4 2" xfId="857" xr:uid="{00000000-0005-0000-0000-000048170000}"/>
    <cellStyle name="標準 4 3 3 4 2 2" xfId="1769" xr:uid="{00000000-0005-0000-0000-000049170000}"/>
    <cellStyle name="標準 4 3 3 4 2 2 2" xfId="7128" xr:uid="{00000000-0005-0000-0000-00004A170000}"/>
    <cellStyle name="標準 4 3 3 4 2 2 2 2" xfId="12488" xr:uid="{00000000-0005-0000-0000-00004B170000}"/>
    <cellStyle name="標準 4 3 3 4 2 2 3" xfId="4392" xr:uid="{00000000-0005-0000-0000-00004C170000}"/>
    <cellStyle name="標準 4 3 3 4 2 2 4" xfId="9752" xr:uid="{00000000-0005-0000-0000-00004D170000}"/>
    <cellStyle name="標準 4 3 3 4 2 3" xfId="5304" xr:uid="{00000000-0005-0000-0000-00004E170000}"/>
    <cellStyle name="標準 4 3 3 4 2 3 2" xfId="10664" xr:uid="{00000000-0005-0000-0000-00004F170000}"/>
    <cellStyle name="標準 4 3 3 4 2 4" xfId="6216" xr:uid="{00000000-0005-0000-0000-000050170000}"/>
    <cellStyle name="標準 4 3 3 4 2 4 2" xfId="11576" xr:uid="{00000000-0005-0000-0000-000051170000}"/>
    <cellStyle name="標準 4 3 3 4 2 5" xfId="2567" xr:uid="{00000000-0005-0000-0000-000052170000}"/>
    <cellStyle name="標準 4 3 3 4 2 6" xfId="7928" xr:uid="{00000000-0005-0000-0000-000053170000}"/>
    <cellStyle name="標準 4 3 3 4 3" xfId="1313" xr:uid="{00000000-0005-0000-0000-000054170000}"/>
    <cellStyle name="標準 4 3 3 4 3 2" xfId="6672" xr:uid="{00000000-0005-0000-0000-000055170000}"/>
    <cellStyle name="標準 4 3 3 4 3 2 2" xfId="12032" xr:uid="{00000000-0005-0000-0000-000056170000}"/>
    <cellStyle name="標準 4 3 3 4 3 3" xfId="3023" xr:uid="{00000000-0005-0000-0000-000057170000}"/>
    <cellStyle name="標準 4 3 3 4 3 4" xfId="8384" xr:uid="{00000000-0005-0000-0000-000058170000}"/>
    <cellStyle name="標準 4 3 3 4 4" xfId="3479" xr:uid="{00000000-0005-0000-0000-000059170000}"/>
    <cellStyle name="標準 4 3 3 4 4 2" xfId="8840" xr:uid="{00000000-0005-0000-0000-00005A170000}"/>
    <cellStyle name="標準 4 3 3 4 5" xfId="3936" xr:uid="{00000000-0005-0000-0000-00005B170000}"/>
    <cellStyle name="標準 4 3 3 4 5 2" xfId="9296" xr:uid="{00000000-0005-0000-0000-00005C170000}"/>
    <cellStyle name="標準 4 3 3 4 6" xfId="4848" xr:uid="{00000000-0005-0000-0000-00005D170000}"/>
    <cellStyle name="標準 4 3 3 4 6 2" xfId="10208" xr:uid="{00000000-0005-0000-0000-00005E170000}"/>
    <cellStyle name="標準 4 3 3 4 7" xfId="5760" xr:uid="{00000000-0005-0000-0000-00005F170000}"/>
    <cellStyle name="標準 4 3 3 4 7 2" xfId="11120" xr:uid="{00000000-0005-0000-0000-000060170000}"/>
    <cellStyle name="標準 4 3 3 4 8" xfId="2111" xr:uid="{00000000-0005-0000-0000-000061170000}"/>
    <cellStyle name="標準 4 3 3 4 9" xfId="7472" xr:uid="{00000000-0005-0000-0000-000062170000}"/>
    <cellStyle name="標準 4 3 3 5" xfId="172" xr:uid="{00000000-0005-0000-0000-000063170000}"/>
    <cellStyle name="標準 4 3 3 5 2" xfId="629" xr:uid="{00000000-0005-0000-0000-000064170000}"/>
    <cellStyle name="標準 4 3 3 5 2 2" xfId="1541" xr:uid="{00000000-0005-0000-0000-000065170000}"/>
    <cellStyle name="標準 4 3 3 5 2 2 2" xfId="6900" xr:uid="{00000000-0005-0000-0000-000066170000}"/>
    <cellStyle name="標準 4 3 3 5 2 2 2 2" xfId="12260" xr:uid="{00000000-0005-0000-0000-000067170000}"/>
    <cellStyle name="標準 4 3 3 5 2 2 3" xfId="4164" xr:uid="{00000000-0005-0000-0000-000068170000}"/>
    <cellStyle name="標準 4 3 3 5 2 2 4" xfId="9524" xr:uid="{00000000-0005-0000-0000-000069170000}"/>
    <cellStyle name="標準 4 3 3 5 2 3" xfId="5076" xr:uid="{00000000-0005-0000-0000-00006A170000}"/>
    <cellStyle name="標準 4 3 3 5 2 3 2" xfId="10436" xr:uid="{00000000-0005-0000-0000-00006B170000}"/>
    <cellStyle name="標準 4 3 3 5 2 4" xfId="5988" xr:uid="{00000000-0005-0000-0000-00006C170000}"/>
    <cellStyle name="標準 4 3 3 5 2 4 2" xfId="11348" xr:uid="{00000000-0005-0000-0000-00006D170000}"/>
    <cellStyle name="標準 4 3 3 5 2 5" xfId="2795" xr:uid="{00000000-0005-0000-0000-00006E170000}"/>
    <cellStyle name="標準 4 3 3 5 2 6" xfId="8156" xr:uid="{00000000-0005-0000-0000-00006F170000}"/>
    <cellStyle name="標準 4 3 3 5 3" xfId="1085" xr:uid="{00000000-0005-0000-0000-000070170000}"/>
    <cellStyle name="標準 4 3 3 5 3 2" xfId="6444" xr:uid="{00000000-0005-0000-0000-000071170000}"/>
    <cellStyle name="標準 4 3 3 5 3 2 2" xfId="11804" xr:uid="{00000000-0005-0000-0000-000072170000}"/>
    <cellStyle name="標準 4 3 3 5 3 3" xfId="3251" xr:uid="{00000000-0005-0000-0000-000073170000}"/>
    <cellStyle name="標準 4 3 3 5 3 4" xfId="8612" xr:uid="{00000000-0005-0000-0000-000074170000}"/>
    <cellStyle name="標準 4 3 3 5 4" xfId="3708" xr:uid="{00000000-0005-0000-0000-000075170000}"/>
    <cellStyle name="標準 4 3 3 5 4 2" xfId="9068" xr:uid="{00000000-0005-0000-0000-000076170000}"/>
    <cellStyle name="標準 4 3 3 5 5" xfId="4620" xr:uid="{00000000-0005-0000-0000-000077170000}"/>
    <cellStyle name="標準 4 3 3 5 5 2" xfId="9980" xr:uid="{00000000-0005-0000-0000-000078170000}"/>
    <cellStyle name="標準 4 3 3 5 6" xfId="5532" xr:uid="{00000000-0005-0000-0000-000079170000}"/>
    <cellStyle name="標準 4 3 3 5 6 2" xfId="10892" xr:uid="{00000000-0005-0000-0000-00007A170000}"/>
    <cellStyle name="標準 4 3 3 5 7" xfId="2339" xr:uid="{00000000-0005-0000-0000-00007B170000}"/>
    <cellStyle name="標準 4 3 3 5 8" xfId="7700" xr:uid="{00000000-0005-0000-0000-00007C170000}"/>
    <cellStyle name="標準 4 3 3 6" xfId="515" xr:uid="{00000000-0005-0000-0000-00007D170000}"/>
    <cellStyle name="標準 4 3 3 6 2" xfId="1427" xr:uid="{00000000-0005-0000-0000-00007E170000}"/>
    <cellStyle name="標準 4 3 3 6 2 2" xfId="6786" xr:uid="{00000000-0005-0000-0000-00007F170000}"/>
    <cellStyle name="標準 4 3 3 6 2 2 2" xfId="12146" xr:uid="{00000000-0005-0000-0000-000080170000}"/>
    <cellStyle name="標準 4 3 3 6 2 3" xfId="4050" xr:uid="{00000000-0005-0000-0000-000081170000}"/>
    <cellStyle name="標準 4 3 3 6 2 4" xfId="9410" xr:uid="{00000000-0005-0000-0000-000082170000}"/>
    <cellStyle name="標準 4 3 3 6 3" xfId="4962" xr:uid="{00000000-0005-0000-0000-000083170000}"/>
    <cellStyle name="標準 4 3 3 6 3 2" xfId="10322" xr:uid="{00000000-0005-0000-0000-000084170000}"/>
    <cellStyle name="標準 4 3 3 6 4" xfId="5874" xr:uid="{00000000-0005-0000-0000-000085170000}"/>
    <cellStyle name="標準 4 3 3 6 4 2" xfId="11234" xr:uid="{00000000-0005-0000-0000-000086170000}"/>
    <cellStyle name="標準 4 3 3 6 5" xfId="2225" xr:uid="{00000000-0005-0000-0000-000087170000}"/>
    <cellStyle name="標準 4 3 3 6 6" xfId="7586" xr:uid="{00000000-0005-0000-0000-000088170000}"/>
    <cellStyle name="標準 4 3 3 7" xfId="971" xr:uid="{00000000-0005-0000-0000-000089170000}"/>
    <cellStyle name="標準 4 3 3 7 2" xfId="6330" xr:uid="{00000000-0005-0000-0000-00008A170000}"/>
    <cellStyle name="標準 4 3 3 7 2 2" xfId="11690" xr:uid="{00000000-0005-0000-0000-00008B170000}"/>
    <cellStyle name="標準 4 3 3 7 3" xfId="2681" xr:uid="{00000000-0005-0000-0000-00008C170000}"/>
    <cellStyle name="標準 4 3 3 7 4" xfId="8042" xr:uid="{00000000-0005-0000-0000-00008D170000}"/>
    <cellStyle name="標準 4 3 3 8" xfId="3137" xr:uid="{00000000-0005-0000-0000-00008E170000}"/>
    <cellStyle name="標準 4 3 3 8 2" xfId="8498" xr:uid="{00000000-0005-0000-0000-00008F170000}"/>
    <cellStyle name="標準 4 3 3 9" xfId="3594" xr:uid="{00000000-0005-0000-0000-000090170000}"/>
    <cellStyle name="標準 4 3 3 9 2" xfId="8954" xr:uid="{00000000-0005-0000-0000-000091170000}"/>
    <cellStyle name="標準 4 3 4" xfId="101" xr:uid="{00000000-0005-0000-0000-000092170000}"/>
    <cellStyle name="標準 4 3 4 10" xfId="5461" xr:uid="{00000000-0005-0000-0000-000093170000}"/>
    <cellStyle name="標準 4 3 4 10 2" xfId="10821" xr:uid="{00000000-0005-0000-0000-000094170000}"/>
    <cellStyle name="標準 4 3 4 11" xfId="1926" xr:uid="{00000000-0005-0000-0000-000095170000}"/>
    <cellStyle name="標準 4 3 4 12" xfId="7287" xr:uid="{00000000-0005-0000-0000-000096170000}"/>
    <cellStyle name="標準 4 3 4 2" xfId="330" xr:uid="{00000000-0005-0000-0000-000097170000}"/>
    <cellStyle name="標準 4 3 4 2 2" xfId="786" xr:uid="{00000000-0005-0000-0000-000098170000}"/>
    <cellStyle name="標準 4 3 4 2 2 2" xfId="1698" xr:uid="{00000000-0005-0000-0000-000099170000}"/>
    <cellStyle name="標準 4 3 4 2 2 2 2" xfId="7057" xr:uid="{00000000-0005-0000-0000-00009A170000}"/>
    <cellStyle name="標準 4 3 4 2 2 2 2 2" xfId="12417" xr:uid="{00000000-0005-0000-0000-00009B170000}"/>
    <cellStyle name="標準 4 3 4 2 2 2 3" xfId="4321" xr:uid="{00000000-0005-0000-0000-00009C170000}"/>
    <cellStyle name="標準 4 3 4 2 2 2 4" xfId="9681" xr:uid="{00000000-0005-0000-0000-00009D170000}"/>
    <cellStyle name="標準 4 3 4 2 2 3" xfId="5233" xr:uid="{00000000-0005-0000-0000-00009E170000}"/>
    <cellStyle name="標準 4 3 4 2 2 3 2" xfId="10593" xr:uid="{00000000-0005-0000-0000-00009F170000}"/>
    <cellStyle name="標準 4 3 4 2 2 4" xfId="6145" xr:uid="{00000000-0005-0000-0000-0000A0170000}"/>
    <cellStyle name="標準 4 3 4 2 2 4 2" xfId="11505" xr:uid="{00000000-0005-0000-0000-0000A1170000}"/>
    <cellStyle name="標準 4 3 4 2 2 5" xfId="2496" xr:uid="{00000000-0005-0000-0000-0000A2170000}"/>
    <cellStyle name="標準 4 3 4 2 2 6" xfId="7857" xr:uid="{00000000-0005-0000-0000-0000A3170000}"/>
    <cellStyle name="標準 4 3 4 2 3" xfId="1242" xr:uid="{00000000-0005-0000-0000-0000A4170000}"/>
    <cellStyle name="標準 4 3 4 2 3 2" xfId="6601" xr:uid="{00000000-0005-0000-0000-0000A5170000}"/>
    <cellStyle name="標準 4 3 4 2 3 2 2" xfId="11961" xr:uid="{00000000-0005-0000-0000-0000A6170000}"/>
    <cellStyle name="標準 4 3 4 2 3 3" xfId="2952" xr:uid="{00000000-0005-0000-0000-0000A7170000}"/>
    <cellStyle name="標準 4 3 4 2 3 4" xfId="8313" xr:uid="{00000000-0005-0000-0000-0000A8170000}"/>
    <cellStyle name="標準 4 3 4 2 4" xfId="3408" xr:uid="{00000000-0005-0000-0000-0000A9170000}"/>
    <cellStyle name="標準 4 3 4 2 4 2" xfId="8769" xr:uid="{00000000-0005-0000-0000-0000AA170000}"/>
    <cellStyle name="標準 4 3 4 2 5" xfId="3865" xr:uid="{00000000-0005-0000-0000-0000AB170000}"/>
    <cellStyle name="標準 4 3 4 2 5 2" xfId="9225" xr:uid="{00000000-0005-0000-0000-0000AC170000}"/>
    <cellStyle name="標準 4 3 4 2 6" xfId="4777" xr:uid="{00000000-0005-0000-0000-0000AD170000}"/>
    <cellStyle name="標準 4 3 4 2 6 2" xfId="10137" xr:uid="{00000000-0005-0000-0000-0000AE170000}"/>
    <cellStyle name="標準 4 3 4 2 7" xfId="5689" xr:uid="{00000000-0005-0000-0000-0000AF170000}"/>
    <cellStyle name="標準 4 3 4 2 7 2" xfId="11049" xr:uid="{00000000-0005-0000-0000-0000B0170000}"/>
    <cellStyle name="標準 4 3 4 2 8" xfId="2040" xr:uid="{00000000-0005-0000-0000-0000B1170000}"/>
    <cellStyle name="標準 4 3 4 2 9" xfId="7401" xr:uid="{00000000-0005-0000-0000-0000B2170000}"/>
    <cellStyle name="標準 4 3 4 3" xfId="444" xr:uid="{00000000-0005-0000-0000-0000B3170000}"/>
    <cellStyle name="標準 4 3 4 3 2" xfId="900" xr:uid="{00000000-0005-0000-0000-0000B4170000}"/>
    <cellStyle name="標準 4 3 4 3 2 2" xfId="1812" xr:uid="{00000000-0005-0000-0000-0000B5170000}"/>
    <cellStyle name="標準 4 3 4 3 2 2 2" xfId="7171" xr:uid="{00000000-0005-0000-0000-0000B6170000}"/>
    <cellStyle name="標準 4 3 4 3 2 2 2 2" xfId="12531" xr:uid="{00000000-0005-0000-0000-0000B7170000}"/>
    <cellStyle name="標準 4 3 4 3 2 2 3" xfId="4435" xr:uid="{00000000-0005-0000-0000-0000B8170000}"/>
    <cellStyle name="標準 4 3 4 3 2 2 4" xfId="9795" xr:uid="{00000000-0005-0000-0000-0000B9170000}"/>
    <cellStyle name="標準 4 3 4 3 2 3" xfId="5347" xr:uid="{00000000-0005-0000-0000-0000BA170000}"/>
    <cellStyle name="標準 4 3 4 3 2 3 2" xfId="10707" xr:uid="{00000000-0005-0000-0000-0000BB170000}"/>
    <cellStyle name="標準 4 3 4 3 2 4" xfId="6259" xr:uid="{00000000-0005-0000-0000-0000BC170000}"/>
    <cellStyle name="標準 4 3 4 3 2 4 2" xfId="11619" xr:uid="{00000000-0005-0000-0000-0000BD170000}"/>
    <cellStyle name="標準 4 3 4 3 2 5" xfId="2610" xr:uid="{00000000-0005-0000-0000-0000BE170000}"/>
    <cellStyle name="標準 4 3 4 3 2 6" xfId="7971" xr:uid="{00000000-0005-0000-0000-0000BF170000}"/>
    <cellStyle name="標準 4 3 4 3 3" xfId="1356" xr:uid="{00000000-0005-0000-0000-0000C0170000}"/>
    <cellStyle name="標準 4 3 4 3 3 2" xfId="6715" xr:uid="{00000000-0005-0000-0000-0000C1170000}"/>
    <cellStyle name="標準 4 3 4 3 3 2 2" xfId="12075" xr:uid="{00000000-0005-0000-0000-0000C2170000}"/>
    <cellStyle name="標準 4 3 4 3 3 3" xfId="3066" xr:uid="{00000000-0005-0000-0000-0000C3170000}"/>
    <cellStyle name="標準 4 3 4 3 3 4" xfId="8427" xr:uid="{00000000-0005-0000-0000-0000C4170000}"/>
    <cellStyle name="標準 4 3 4 3 4" xfId="3522" xr:uid="{00000000-0005-0000-0000-0000C5170000}"/>
    <cellStyle name="標準 4 3 4 3 4 2" xfId="8883" xr:uid="{00000000-0005-0000-0000-0000C6170000}"/>
    <cellStyle name="標準 4 3 4 3 5" xfId="3979" xr:uid="{00000000-0005-0000-0000-0000C7170000}"/>
    <cellStyle name="標準 4 3 4 3 5 2" xfId="9339" xr:uid="{00000000-0005-0000-0000-0000C8170000}"/>
    <cellStyle name="標準 4 3 4 3 6" xfId="4891" xr:uid="{00000000-0005-0000-0000-0000C9170000}"/>
    <cellStyle name="標準 4 3 4 3 6 2" xfId="10251" xr:uid="{00000000-0005-0000-0000-0000CA170000}"/>
    <cellStyle name="標準 4 3 4 3 7" xfId="5803" xr:uid="{00000000-0005-0000-0000-0000CB170000}"/>
    <cellStyle name="標準 4 3 4 3 7 2" xfId="11163" xr:uid="{00000000-0005-0000-0000-0000CC170000}"/>
    <cellStyle name="標準 4 3 4 3 8" xfId="2154" xr:uid="{00000000-0005-0000-0000-0000CD170000}"/>
    <cellStyle name="標準 4 3 4 3 9" xfId="7515" xr:uid="{00000000-0005-0000-0000-0000CE170000}"/>
    <cellStyle name="標準 4 3 4 4" xfId="215" xr:uid="{00000000-0005-0000-0000-0000CF170000}"/>
    <cellStyle name="標準 4 3 4 4 2" xfId="672" xr:uid="{00000000-0005-0000-0000-0000D0170000}"/>
    <cellStyle name="標準 4 3 4 4 2 2" xfId="1584" xr:uid="{00000000-0005-0000-0000-0000D1170000}"/>
    <cellStyle name="標準 4 3 4 4 2 2 2" xfId="6943" xr:uid="{00000000-0005-0000-0000-0000D2170000}"/>
    <cellStyle name="標準 4 3 4 4 2 2 2 2" xfId="12303" xr:uid="{00000000-0005-0000-0000-0000D3170000}"/>
    <cellStyle name="標準 4 3 4 4 2 2 3" xfId="4207" xr:uid="{00000000-0005-0000-0000-0000D4170000}"/>
    <cellStyle name="標準 4 3 4 4 2 2 4" xfId="9567" xr:uid="{00000000-0005-0000-0000-0000D5170000}"/>
    <cellStyle name="標準 4 3 4 4 2 3" xfId="5119" xr:uid="{00000000-0005-0000-0000-0000D6170000}"/>
    <cellStyle name="標準 4 3 4 4 2 3 2" xfId="10479" xr:uid="{00000000-0005-0000-0000-0000D7170000}"/>
    <cellStyle name="標準 4 3 4 4 2 4" xfId="6031" xr:uid="{00000000-0005-0000-0000-0000D8170000}"/>
    <cellStyle name="標準 4 3 4 4 2 4 2" xfId="11391" xr:uid="{00000000-0005-0000-0000-0000D9170000}"/>
    <cellStyle name="標準 4 3 4 4 2 5" xfId="2838" xr:uid="{00000000-0005-0000-0000-0000DA170000}"/>
    <cellStyle name="標準 4 3 4 4 2 6" xfId="8199" xr:uid="{00000000-0005-0000-0000-0000DB170000}"/>
    <cellStyle name="標準 4 3 4 4 3" xfId="1128" xr:uid="{00000000-0005-0000-0000-0000DC170000}"/>
    <cellStyle name="標準 4 3 4 4 3 2" xfId="6487" xr:uid="{00000000-0005-0000-0000-0000DD170000}"/>
    <cellStyle name="標準 4 3 4 4 3 2 2" xfId="11847" xr:uid="{00000000-0005-0000-0000-0000DE170000}"/>
    <cellStyle name="標準 4 3 4 4 3 3" xfId="3294" xr:uid="{00000000-0005-0000-0000-0000DF170000}"/>
    <cellStyle name="標準 4 3 4 4 3 4" xfId="8655" xr:uid="{00000000-0005-0000-0000-0000E0170000}"/>
    <cellStyle name="標準 4 3 4 4 4" xfId="3751" xr:uid="{00000000-0005-0000-0000-0000E1170000}"/>
    <cellStyle name="標準 4 3 4 4 4 2" xfId="9111" xr:uid="{00000000-0005-0000-0000-0000E2170000}"/>
    <cellStyle name="標準 4 3 4 4 5" xfId="4663" xr:uid="{00000000-0005-0000-0000-0000E3170000}"/>
    <cellStyle name="標準 4 3 4 4 5 2" xfId="10023" xr:uid="{00000000-0005-0000-0000-0000E4170000}"/>
    <cellStyle name="標準 4 3 4 4 6" xfId="5575" xr:uid="{00000000-0005-0000-0000-0000E5170000}"/>
    <cellStyle name="標準 4 3 4 4 6 2" xfId="10935" xr:uid="{00000000-0005-0000-0000-0000E6170000}"/>
    <cellStyle name="標準 4 3 4 4 7" xfId="2382" xr:uid="{00000000-0005-0000-0000-0000E7170000}"/>
    <cellStyle name="標準 4 3 4 4 8" xfId="7743" xr:uid="{00000000-0005-0000-0000-0000E8170000}"/>
    <cellStyle name="標準 4 3 4 5" xfId="558" xr:uid="{00000000-0005-0000-0000-0000E9170000}"/>
    <cellStyle name="標準 4 3 4 5 2" xfId="1470" xr:uid="{00000000-0005-0000-0000-0000EA170000}"/>
    <cellStyle name="標準 4 3 4 5 2 2" xfId="6829" xr:uid="{00000000-0005-0000-0000-0000EB170000}"/>
    <cellStyle name="標準 4 3 4 5 2 2 2" xfId="12189" xr:uid="{00000000-0005-0000-0000-0000EC170000}"/>
    <cellStyle name="標準 4 3 4 5 2 3" xfId="4093" xr:uid="{00000000-0005-0000-0000-0000ED170000}"/>
    <cellStyle name="標準 4 3 4 5 2 4" xfId="9453" xr:uid="{00000000-0005-0000-0000-0000EE170000}"/>
    <cellStyle name="標準 4 3 4 5 3" xfId="5005" xr:uid="{00000000-0005-0000-0000-0000EF170000}"/>
    <cellStyle name="標準 4 3 4 5 3 2" xfId="10365" xr:uid="{00000000-0005-0000-0000-0000F0170000}"/>
    <cellStyle name="標準 4 3 4 5 4" xfId="5917" xr:uid="{00000000-0005-0000-0000-0000F1170000}"/>
    <cellStyle name="標準 4 3 4 5 4 2" xfId="11277" xr:uid="{00000000-0005-0000-0000-0000F2170000}"/>
    <cellStyle name="標準 4 3 4 5 5" xfId="2268" xr:uid="{00000000-0005-0000-0000-0000F3170000}"/>
    <cellStyle name="標準 4 3 4 5 6" xfId="7629" xr:uid="{00000000-0005-0000-0000-0000F4170000}"/>
    <cellStyle name="標準 4 3 4 6" xfId="1014" xr:uid="{00000000-0005-0000-0000-0000F5170000}"/>
    <cellStyle name="標準 4 3 4 6 2" xfId="6373" xr:uid="{00000000-0005-0000-0000-0000F6170000}"/>
    <cellStyle name="標準 4 3 4 6 2 2" xfId="11733" xr:uid="{00000000-0005-0000-0000-0000F7170000}"/>
    <cellStyle name="標準 4 3 4 6 3" xfId="2724" xr:uid="{00000000-0005-0000-0000-0000F8170000}"/>
    <cellStyle name="標準 4 3 4 6 4" xfId="8085" xr:uid="{00000000-0005-0000-0000-0000F9170000}"/>
    <cellStyle name="標準 4 3 4 7" xfId="3180" xr:uid="{00000000-0005-0000-0000-0000FA170000}"/>
    <cellStyle name="標準 4 3 4 7 2" xfId="8541" xr:uid="{00000000-0005-0000-0000-0000FB170000}"/>
    <cellStyle name="標準 4 3 4 8" xfId="3637" xr:uid="{00000000-0005-0000-0000-0000FC170000}"/>
    <cellStyle name="標準 4 3 4 8 2" xfId="8997" xr:uid="{00000000-0005-0000-0000-0000FD170000}"/>
    <cellStyle name="標準 4 3 4 9" xfId="4549" xr:uid="{00000000-0005-0000-0000-0000FE170000}"/>
    <cellStyle name="標準 4 3 4 9 2" xfId="9909" xr:uid="{00000000-0005-0000-0000-0000FF170000}"/>
    <cellStyle name="標準 4 3 5" xfId="273" xr:uid="{00000000-0005-0000-0000-000000180000}"/>
    <cellStyle name="標準 4 3 5 2" xfId="729" xr:uid="{00000000-0005-0000-0000-000001180000}"/>
    <cellStyle name="標準 4 3 5 2 2" xfId="1641" xr:uid="{00000000-0005-0000-0000-000002180000}"/>
    <cellStyle name="標準 4 3 5 2 2 2" xfId="7000" xr:uid="{00000000-0005-0000-0000-000003180000}"/>
    <cellStyle name="標準 4 3 5 2 2 2 2" xfId="12360" xr:uid="{00000000-0005-0000-0000-000004180000}"/>
    <cellStyle name="標準 4 3 5 2 2 3" xfId="4264" xr:uid="{00000000-0005-0000-0000-000005180000}"/>
    <cellStyle name="標準 4 3 5 2 2 4" xfId="9624" xr:uid="{00000000-0005-0000-0000-000006180000}"/>
    <cellStyle name="標準 4 3 5 2 3" xfId="5176" xr:uid="{00000000-0005-0000-0000-000007180000}"/>
    <cellStyle name="標準 4 3 5 2 3 2" xfId="10536" xr:uid="{00000000-0005-0000-0000-000008180000}"/>
    <cellStyle name="標準 4 3 5 2 4" xfId="6088" xr:uid="{00000000-0005-0000-0000-000009180000}"/>
    <cellStyle name="標準 4 3 5 2 4 2" xfId="11448" xr:uid="{00000000-0005-0000-0000-00000A180000}"/>
    <cellStyle name="標準 4 3 5 2 5" xfId="2439" xr:uid="{00000000-0005-0000-0000-00000B180000}"/>
    <cellStyle name="標準 4 3 5 2 6" xfId="7800" xr:uid="{00000000-0005-0000-0000-00000C180000}"/>
    <cellStyle name="標準 4 3 5 3" xfId="1185" xr:uid="{00000000-0005-0000-0000-00000D180000}"/>
    <cellStyle name="標準 4 3 5 3 2" xfId="6544" xr:uid="{00000000-0005-0000-0000-00000E180000}"/>
    <cellStyle name="標準 4 3 5 3 2 2" xfId="11904" xr:uid="{00000000-0005-0000-0000-00000F180000}"/>
    <cellStyle name="標準 4 3 5 3 3" xfId="2895" xr:uid="{00000000-0005-0000-0000-000010180000}"/>
    <cellStyle name="標準 4 3 5 3 4" xfId="8256" xr:uid="{00000000-0005-0000-0000-000011180000}"/>
    <cellStyle name="標準 4 3 5 4" xfId="3351" xr:uid="{00000000-0005-0000-0000-000012180000}"/>
    <cellStyle name="標準 4 3 5 4 2" xfId="8712" xr:uid="{00000000-0005-0000-0000-000013180000}"/>
    <cellStyle name="標準 4 3 5 5" xfId="3808" xr:uid="{00000000-0005-0000-0000-000014180000}"/>
    <cellStyle name="標準 4 3 5 5 2" xfId="9168" xr:uid="{00000000-0005-0000-0000-000015180000}"/>
    <cellStyle name="標準 4 3 5 6" xfId="4720" xr:uid="{00000000-0005-0000-0000-000016180000}"/>
    <cellStyle name="標準 4 3 5 6 2" xfId="10080" xr:uid="{00000000-0005-0000-0000-000017180000}"/>
    <cellStyle name="標準 4 3 5 7" xfId="5632" xr:uid="{00000000-0005-0000-0000-000018180000}"/>
    <cellStyle name="標準 4 3 5 7 2" xfId="10992" xr:uid="{00000000-0005-0000-0000-000019180000}"/>
    <cellStyle name="標準 4 3 5 8" xfId="1983" xr:uid="{00000000-0005-0000-0000-00001A180000}"/>
    <cellStyle name="標準 4 3 5 9" xfId="7344" xr:uid="{00000000-0005-0000-0000-00001B180000}"/>
    <cellStyle name="標準 4 3 6" xfId="387" xr:uid="{00000000-0005-0000-0000-00001C180000}"/>
    <cellStyle name="標準 4 3 6 2" xfId="843" xr:uid="{00000000-0005-0000-0000-00001D180000}"/>
    <cellStyle name="標準 4 3 6 2 2" xfId="1755" xr:uid="{00000000-0005-0000-0000-00001E180000}"/>
    <cellStyle name="標準 4 3 6 2 2 2" xfId="7114" xr:uid="{00000000-0005-0000-0000-00001F180000}"/>
    <cellStyle name="標準 4 3 6 2 2 2 2" xfId="12474" xr:uid="{00000000-0005-0000-0000-000020180000}"/>
    <cellStyle name="標準 4 3 6 2 2 3" xfId="4378" xr:uid="{00000000-0005-0000-0000-000021180000}"/>
    <cellStyle name="標準 4 3 6 2 2 4" xfId="9738" xr:uid="{00000000-0005-0000-0000-000022180000}"/>
    <cellStyle name="標準 4 3 6 2 3" xfId="5290" xr:uid="{00000000-0005-0000-0000-000023180000}"/>
    <cellStyle name="標準 4 3 6 2 3 2" xfId="10650" xr:uid="{00000000-0005-0000-0000-000024180000}"/>
    <cellStyle name="標準 4 3 6 2 4" xfId="6202" xr:uid="{00000000-0005-0000-0000-000025180000}"/>
    <cellStyle name="標準 4 3 6 2 4 2" xfId="11562" xr:uid="{00000000-0005-0000-0000-000026180000}"/>
    <cellStyle name="標準 4 3 6 2 5" xfId="2553" xr:uid="{00000000-0005-0000-0000-000027180000}"/>
    <cellStyle name="標準 4 3 6 2 6" xfId="7914" xr:uid="{00000000-0005-0000-0000-000028180000}"/>
    <cellStyle name="標準 4 3 6 3" xfId="1299" xr:uid="{00000000-0005-0000-0000-000029180000}"/>
    <cellStyle name="標準 4 3 6 3 2" xfId="6658" xr:uid="{00000000-0005-0000-0000-00002A180000}"/>
    <cellStyle name="標準 4 3 6 3 2 2" xfId="12018" xr:uid="{00000000-0005-0000-0000-00002B180000}"/>
    <cellStyle name="標準 4 3 6 3 3" xfId="3009" xr:uid="{00000000-0005-0000-0000-00002C180000}"/>
    <cellStyle name="標準 4 3 6 3 4" xfId="8370" xr:uid="{00000000-0005-0000-0000-00002D180000}"/>
    <cellStyle name="標準 4 3 6 4" xfId="3465" xr:uid="{00000000-0005-0000-0000-00002E180000}"/>
    <cellStyle name="標準 4 3 6 4 2" xfId="8826" xr:uid="{00000000-0005-0000-0000-00002F180000}"/>
    <cellStyle name="標準 4 3 6 5" xfId="3922" xr:uid="{00000000-0005-0000-0000-000030180000}"/>
    <cellStyle name="標準 4 3 6 5 2" xfId="9282" xr:uid="{00000000-0005-0000-0000-000031180000}"/>
    <cellStyle name="標準 4 3 6 6" xfId="4834" xr:uid="{00000000-0005-0000-0000-000032180000}"/>
    <cellStyle name="標準 4 3 6 6 2" xfId="10194" xr:uid="{00000000-0005-0000-0000-000033180000}"/>
    <cellStyle name="標準 4 3 6 7" xfId="5746" xr:uid="{00000000-0005-0000-0000-000034180000}"/>
    <cellStyle name="標準 4 3 6 7 2" xfId="11106" xr:uid="{00000000-0005-0000-0000-000035180000}"/>
    <cellStyle name="標準 4 3 6 8" xfId="2097" xr:uid="{00000000-0005-0000-0000-000036180000}"/>
    <cellStyle name="標準 4 3 6 9" xfId="7458" xr:uid="{00000000-0005-0000-0000-000037180000}"/>
    <cellStyle name="標準 4 3 7" xfId="158" xr:uid="{00000000-0005-0000-0000-000038180000}"/>
    <cellStyle name="標準 4 3 7 2" xfId="615" xr:uid="{00000000-0005-0000-0000-000039180000}"/>
    <cellStyle name="標準 4 3 7 2 2" xfId="1527" xr:uid="{00000000-0005-0000-0000-00003A180000}"/>
    <cellStyle name="標準 4 3 7 2 2 2" xfId="6886" xr:uid="{00000000-0005-0000-0000-00003B180000}"/>
    <cellStyle name="標準 4 3 7 2 2 2 2" xfId="12246" xr:uid="{00000000-0005-0000-0000-00003C180000}"/>
    <cellStyle name="標準 4 3 7 2 2 3" xfId="4150" xr:uid="{00000000-0005-0000-0000-00003D180000}"/>
    <cellStyle name="標準 4 3 7 2 2 4" xfId="9510" xr:uid="{00000000-0005-0000-0000-00003E180000}"/>
    <cellStyle name="標準 4 3 7 2 3" xfId="5062" xr:uid="{00000000-0005-0000-0000-00003F180000}"/>
    <cellStyle name="標準 4 3 7 2 3 2" xfId="10422" xr:uid="{00000000-0005-0000-0000-000040180000}"/>
    <cellStyle name="標準 4 3 7 2 4" xfId="5974" xr:uid="{00000000-0005-0000-0000-000041180000}"/>
    <cellStyle name="標準 4 3 7 2 4 2" xfId="11334" xr:uid="{00000000-0005-0000-0000-000042180000}"/>
    <cellStyle name="標準 4 3 7 2 5" xfId="2781" xr:uid="{00000000-0005-0000-0000-000043180000}"/>
    <cellStyle name="標準 4 3 7 2 6" xfId="8142" xr:uid="{00000000-0005-0000-0000-000044180000}"/>
    <cellStyle name="標準 4 3 7 3" xfId="1071" xr:uid="{00000000-0005-0000-0000-000045180000}"/>
    <cellStyle name="標準 4 3 7 3 2" xfId="6430" xr:uid="{00000000-0005-0000-0000-000046180000}"/>
    <cellStyle name="標準 4 3 7 3 2 2" xfId="11790" xr:uid="{00000000-0005-0000-0000-000047180000}"/>
    <cellStyle name="標準 4 3 7 3 3" xfId="3237" xr:uid="{00000000-0005-0000-0000-000048180000}"/>
    <cellStyle name="標準 4 3 7 3 4" xfId="8598" xr:uid="{00000000-0005-0000-0000-000049180000}"/>
    <cellStyle name="標準 4 3 7 4" xfId="3694" xr:uid="{00000000-0005-0000-0000-00004A180000}"/>
    <cellStyle name="標準 4 3 7 4 2" xfId="9054" xr:uid="{00000000-0005-0000-0000-00004B180000}"/>
    <cellStyle name="標準 4 3 7 5" xfId="4606" xr:uid="{00000000-0005-0000-0000-00004C180000}"/>
    <cellStyle name="標準 4 3 7 5 2" xfId="9966" xr:uid="{00000000-0005-0000-0000-00004D180000}"/>
    <cellStyle name="標準 4 3 7 6" xfId="5518" xr:uid="{00000000-0005-0000-0000-00004E180000}"/>
    <cellStyle name="標準 4 3 7 6 2" xfId="10878" xr:uid="{00000000-0005-0000-0000-00004F180000}"/>
    <cellStyle name="標準 4 3 7 7" xfId="2325" xr:uid="{00000000-0005-0000-0000-000050180000}"/>
    <cellStyle name="標準 4 3 7 8" xfId="7686" xr:uid="{00000000-0005-0000-0000-000051180000}"/>
    <cellStyle name="標準 4 3 8" xfId="501" xr:uid="{00000000-0005-0000-0000-000052180000}"/>
    <cellStyle name="標準 4 3 8 2" xfId="1413" xr:uid="{00000000-0005-0000-0000-000053180000}"/>
    <cellStyle name="標準 4 3 8 2 2" xfId="6772" xr:uid="{00000000-0005-0000-0000-000054180000}"/>
    <cellStyle name="標準 4 3 8 2 2 2" xfId="12132" xr:uid="{00000000-0005-0000-0000-000055180000}"/>
    <cellStyle name="標準 4 3 8 2 3" xfId="4036" xr:uid="{00000000-0005-0000-0000-000056180000}"/>
    <cellStyle name="標準 4 3 8 2 4" xfId="9396" xr:uid="{00000000-0005-0000-0000-000057180000}"/>
    <cellStyle name="標準 4 3 8 3" xfId="4948" xr:uid="{00000000-0005-0000-0000-000058180000}"/>
    <cellStyle name="標準 4 3 8 3 2" xfId="10308" xr:uid="{00000000-0005-0000-0000-000059180000}"/>
    <cellStyle name="標準 4 3 8 4" xfId="5860" xr:uid="{00000000-0005-0000-0000-00005A180000}"/>
    <cellStyle name="標準 4 3 8 4 2" xfId="11220" xr:uid="{00000000-0005-0000-0000-00005B180000}"/>
    <cellStyle name="標準 4 3 8 5" xfId="2211" xr:uid="{00000000-0005-0000-0000-00005C180000}"/>
    <cellStyle name="標準 4 3 8 6" xfId="7572" xr:uid="{00000000-0005-0000-0000-00005D180000}"/>
    <cellStyle name="標準 4 3 9" xfId="957" xr:uid="{00000000-0005-0000-0000-00005E180000}"/>
    <cellStyle name="標準 4 3 9 2" xfId="6316" xr:uid="{00000000-0005-0000-0000-00005F180000}"/>
    <cellStyle name="標準 4 3 9 2 2" xfId="11676" xr:uid="{00000000-0005-0000-0000-000060180000}"/>
    <cellStyle name="標準 4 3 9 3" xfId="2667" xr:uid="{00000000-0005-0000-0000-000061180000}"/>
    <cellStyle name="標準 4 3 9 4" xfId="8028" xr:uid="{00000000-0005-0000-0000-000062180000}"/>
    <cellStyle name="標準 4 4" xfId="23" xr:uid="{00000000-0005-0000-0000-000063180000}"/>
    <cellStyle name="標準 4 4 10" xfId="3573" xr:uid="{00000000-0005-0000-0000-000064180000}"/>
    <cellStyle name="標準 4 4 10 2" xfId="8933" xr:uid="{00000000-0005-0000-0000-000065180000}"/>
    <cellStyle name="標準 4 4 11" xfId="4485" xr:uid="{00000000-0005-0000-0000-000066180000}"/>
    <cellStyle name="標準 4 4 11 2" xfId="9845" xr:uid="{00000000-0005-0000-0000-000067180000}"/>
    <cellStyle name="標準 4 4 12" xfId="5397" xr:uid="{00000000-0005-0000-0000-000068180000}"/>
    <cellStyle name="標準 4 4 12 2" xfId="10757" xr:uid="{00000000-0005-0000-0000-000069180000}"/>
    <cellStyle name="標準 4 4 13" xfId="1862" xr:uid="{00000000-0005-0000-0000-00006A180000}"/>
    <cellStyle name="標準 4 4 14" xfId="7223" xr:uid="{00000000-0005-0000-0000-00006B180000}"/>
    <cellStyle name="標準 4 4 2" xfId="69" xr:uid="{00000000-0005-0000-0000-00006C180000}"/>
    <cellStyle name="標準 4 4 2 10" xfId="4521" xr:uid="{00000000-0005-0000-0000-00006D180000}"/>
    <cellStyle name="標準 4 4 2 10 2" xfId="9881" xr:uid="{00000000-0005-0000-0000-00006E180000}"/>
    <cellStyle name="標準 4 4 2 11" xfId="5433" xr:uid="{00000000-0005-0000-0000-00006F180000}"/>
    <cellStyle name="標準 4 4 2 11 2" xfId="10793" xr:uid="{00000000-0005-0000-0000-000070180000}"/>
    <cellStyle name="標準 4 4 2 12" xfId="1898" xr:uid="{00000000-0005-0000-0000-000071180000}"/>
    <cellStyle name="標準 4 4 2 13" xfId="7259" xr:uid="{00000000-0005-0000-0000-000072180000}"/>
    <cellStyle name="標準 4 4 2 2" xfId="130" xr:uid="{00000000-0005-0000-0000-000073180000}"/>
    <cellStyle name="標準 4 4 2 2 10" xfId="5490" xr:uid="{00000000-0005-0000-0000-000074180000}"/>
    <cellStyle name="標準 4 4 2 2 10 2" xfId="10850" xr:uid="{00000000-0005-0000-0000-000075180000}"/>
    <cellStyle name="標準 4 4 2 2 11" xfId="1955" xr:uid="{00000000-0005-0000-0000-000076180000}"/>
    <cellStyle name="標準 4 4 2 2 12" xfId="7316" xr:uid="{00000000-0005-0000-0000-000077180000}"/>
    <cellStyle name="標準 4 4 2 2 2" xfId="359" xr:uid="{00000000-0005-0000-0000-000078180000}"/>
    <cellStyle name="標準 4 4 2 2 2 2" xfId="815" xr:uid="{00000000-0005-0000-0000-000079180000}"/>
    <cellStyle name="標準 4 4 2 2 2 2 2" xfId="1727" xr:uid="{00000000-0005-0000-0000-00007A180000}"/>
    <cellStyle name="標準 4 4 2 2 2 2 2 2" xfId="7086" xr:uid="{00000000-0005-0000-0000-00007B180000}"/>
    <cellStyle name="標準 4 4 2 2 2 2 2 2 2" xfId="12446" xr:uid="{00000000-0005-0000-0000-00007C180000}"/>
    <cellStyle name="標準 4 4 2 2 2 2 2 3" xfId="4350" xr:uid="{00000000-0005-0000-0000-00007D180000}"/>
    <cellStyle name="標準 4 4 2 2 2 2 2 4" xfId="9710" xr:uid="{00000000-0005-0000-0000-00007E180000}"/>
    <cellStyle name="標準 4 4 2 2 2 2 3" xfId="5262" xr:uid="{00000000-0005-0000-0000-00007F180000}"/>
    <cellStyle name="標準 4 4 2 2 2 2 3 2" xfId="10622" xr:uid="{00000000-0005-0000-0000-000080180000}"/>
    <cellStyle name="標準 4 4 2 2 2 2 4" xfId="6174" xr:uid="{00000000-0005-0000-0000-000081180000}"/>
    <cellStyle name="標準 4 4 2 2 2 2 4 2" xfId="11534" xr:uid="{00000000-0005-0000-0000-000082180000}"/>
    <cellStyle name="標準 4 4 2 2 2 2 5" xfId="2525" xr:uid="{00000000-0005-0000-0000-000083180000}"/>
    <cellStyle name="標準 4 4 2 2 2 2 6" xfId="7886" xr:uid="{00000000-0005-0000-0000-000084180000}"/>
    <cellStyle name="標準 4 4 2 2 2 3" xfId="1271" xr:uid="{00000000-0005-0000-0000-000085180000}"/>
    <cellStyle name="標準 4 4 2 2 2 3 2" xfId="6630" xr:uid="{00000000-0005-0000-0000-000086180000}"/>
    <cellStyle name="標準 4 4 2 2 2 3 2 2" xfId="11990" xr:uid="{00000000-0005-0000-0000-000087180000}"/>
    <cellStyle name="標準 4 4 2 2 2 3 3" xfId="2981" xr:uid="{00000000-0005-0000-0000-000088180000}"/>
    <cellStyle name="標準 4 4 2 2 2 3 4" xfId="8342" xr:uid="{00000000-0005-0000-0000-000089180000}"/>
    <cellStyle name="標準 4 4 2 2 2 4" xfId="3437" xr:uid="{00000000-0005-0000-0000-00008A180000}"/>
    <cellStyle name="標準 4 4 2 2 2 4 2" xfId="8798" xr:uid="{00000000-0005-0000-0000-00008B180000}"/>
    <cellStyle name="標準 4 4 2 2 2 5" xfId="3894" xr:uid="{00000000-0005-0000-0000-00008C180000}"/>
    <cellStyle name="標準 4 4 2 2 2 5 2" xfId="9254" xr:uid="{00000000-0005-0000-0000-00008D180000}"/>
    <cellStyle name="標準 4 4 2 2 2 6" xfId="4806" xr:uid="{00000000-0005-0000-0000-00008E180000}"/>
    <cellStyle name="標準 4 4 2 2 2 6 2" xfId="10166" xr:uid="{00000000-0005-0000-0000-00008F180000}"/>
    <cellStyle name="標準 4 4 2 2 2 7" xfId="5718" xr:uid="{00000000-0005-0000-0000-000090180000}"/>
    <cellStyle name="標準 4 4 2 2 2 7 2" xfId="11078" xr:uid="{00000000-0005-0000-0000-000091180000}"/>
    <cellStyle name="標準 4 4 2 2 2 8" xfId="2069" xr:uid="{00000000-0005-0000-0000-000092180000}"/>
    <cellStyle name="標準 4 4 2 2 2 9" xfId="7430" xr:uid="{00000000-0005-0000-0000-000093180000}"/>
    <cellStyle name="標準 4 4 2 2 3" xfId="473" xr:uid="{00000000-0005-0000-0000-000094180000}"/>
    <cellStyle name="標準 4 4 2 2 3 2" xfId="929" xr:uid="{00000000-0005-0000-0000-000095180000}"/>
    <cellStyle name="標準 4 4 2 2 3 2 2" xfId="1841" xr:uid="{00000000-0005-0000-0000-000096180000}"/>
    <cellStyle name="標準 4 4 2 2 3 2 2 2" xfId="7200" xr:uid="{00000000-0005-0000-0000-000097180000}"/>
    <cellStyle name="標準 4 4 2 2 3 2 2 2 2" xfId="12560" xr:uid="{00000000-0005-0000-0000-000098180000}"/>
    <cellStyle name="標準 4 4 2 2 3 2 2 3" xfId="4464" xr:uid="{00000000-0005-0000-0000-000099180000}"/>
    <cellStyle name="標準 4 4 2 2 3 2 2 4" xfId="9824" xr:uid="{00000000-0005-0000-0000-00009A180000}"/>
    <cellStyle name="標準 4 4 2 2 3 2 3" xfId="5376" xr:uid="{00000000-0005-0000-0000-00009B180000}"/>
    <cellStyle name="標準 4 4 2 2 3 2 3 2" xfId="10736" xr:uid="{00000000-0005-0000-0000-00009C180000}"/>
    <cellStyle name="標準 4 4 2 2 3 2 4" xfId="6288" xr:uid="{00000000-0005-0000-0000-00009D180000}"/>
    <cellStyle name="標準 4 4 2 2 3 2 4 2" xfId="11648" xr:uid="{00000000-0005-0000-0000-00009E180000}"/>
    <cellStyle name="標準 4 4 2 2 3 2 5" xfId="2639" xr:uid="{00000000-0005-0000-0000-00009F180000}"/>
    <cellStyle name="標準 4 4 2 2 3 2 6" xfId="8000" xr:uid="{00000000-0005-0000-0000-0000A0180000}"/>
    <cellStyle name="標準 4 4 2 2 3 3" xfId="1385" xr:uid="{00000000-0005-0000-0000-0000A1180000}"/>
    <cellStyle name="標準 4 4 2 2 3 3 2" xfId="6744" xr:uid="{00000000-0005-0000-0000-0000A2180000}"/>
    <cellStyle name="標準 4 4 2 2 3 3 2 2" xfId="12104" xr:uid="{00000000-0005-0000-0000-0000A3180000}"/>
    <cellStyle name="標準 4 4 2 2 3 3 3" xfId="3095" xr:uid="{00000000-0005-0000-0000-0000A4180000}"/>
    <cellStyle name="標準 4 4 2 2 3 3 4" xfId="8456" xr:uid="{00000000-0005-0000-0000-0000A5180000}"/>
    <cellStyle name="標準 4 4 2 2 3 4" xfId="3551" xr:uid="{00000000-0005-0000-0000-0000A6180000}"/>
    <cellStyle name="標準 4 4 2 2 3 4 2" xfId="8912" xr:uid="{00000000-0005-0000-0000-0000A7180000}"/>
    <cellStyle name="標準 4 4 2 2 3 5" xfId="4008" xr:uid="{00000000-0005-0000-0000-0000A8180000}"/>
    <cellStyle name="標準 4 4 2 2 3 5 2" xfId="9368" xr:uid="{00000000-0005-0000-0000-0000A9180000}"/>
    <cellStyle name="標準 4 4 2 2 3 6" xfId="4920" xr:uid="{00000000-0005-0000-0000-0000AA180000}"/>
    <cellStyle name="標準 4 4 2 2 3 6 2" xfId="10280" xr:uid="{00000000-0005-0000-0000-0000AB180000}"/>
    <cellStyle name="標準 4 4 2 2 3 7" xfId="5832" xr:uid="{00000000-0005-0000-0000-0000AC180000}"/>
    <cellStyle name="標準 4 4 2 2 3 7 2" xfId="11192" xr:uid="{00000000-0005-0000-0000-0000AD180000}"/>
    <cellStyle name="標準 4 4 2 2 3 8" xfId="2183" xr:uid="{00000000-0005-0000-0000-0000AE180000}"/>
    <cellStyle name="標準 4 4 2 2 3 9" xfId="7544" xr:uid="{00000000-0005-0000-0000-0000AF180000}"/>
    <cellStyle name="標準 4 4 2 2 4" xfId="244" xr:uid="{00000000-0005-0000-0000-0000B0180000}"/>
    <cellStyle name="標準 4 4 2 2 4 2" xfId="701" xr:uid="{00000000-0005-0000-0000-0000B1180000}"/>
    <cellStyle name="標準 4 4 2 2 4 2 2" xfId="1613" xr:uid="{00000000-0005-0000-0000-0000B2180000}"/>
    <cellStyle name="標準 4 4 2 2 4 2 2 2" xfId="6972" xr:uid="{00000000-0005-0000-0000-0000B3180000}"/>
    <cellStyle name="標準 4 4 2 2 4 2 2 2 2" xfId="12332" xr:uid="{00000000-0005-0000-0000-0000B4180000}"/>
    <cellStyle name="標準 4 4 2 2 4 2 2 3" xfId="4236" xr:uid="{00000000-0005-0000-0000-0000B5180000}"/>
    <cellStyle name="標準 4 4 2 2 4 2 2 4" xfId="9596" xr:uid="{00000000-0005-0000-0000-0000B6180000}"/>
    <cellStyle name="標準 4 4 2 2 4 2 3" xfId="5148" xr:uid="{00000000-0005-0000-0000-0000B7180000}"/>
    <cellStyle name="標準 4 4 2 2 4 2 3 2" xfId="10508" xr:uid="{00000000-0005-0000-0000-0000B8180000}"/>
    <cellStyle name="標準 4 4 2 2 4 2 4" xfId="6060" xr:uid="{00000000-0005-0000-0000-0000B9180000}"/>
    <cellStyle name="標準 4 4 2 2 4 2 4 2" xfId="11420" xr:uid="{00000000-0005-0000-0000-0000BA180000}"/>
    <cellStyle name="標準 4 4 2 2 4 2 5" xfId="2867" xr:uid="{00000000-0005-0000-0000-0000BB180000}"/>
    <cellStyle name="標準 4 4 2 2 4 2 6" xfId="8228" xr:uid="{00000000-0005-0000-0000-0000BC180000}"/>
    <cellStyle name="標準 4 4 2 2 4 3" xfId="1157" xr:uid="{00000000-0005-0000-0000-0000BD180000}"/>
    <cellStyle name="標準 4 4 2 2 4 3 2" xfId="6516" xr:uid="{00000000-0005-0000-0000-0000BE180000}"/>
    <cellStyle name="標準 4 4 2 2 4 3 2 2" xfId="11876" xr:uid="{00000000-0005-0000-0000-0000BF180000}"/>
    <cellStyle name="標準 4 4 2 2 4 3 3" xfId="3323" xr:uid="{00000000-0005-0000-0000-0000C0180000}"/>
    <cellStyle name="標準 4 4 2 2 4 3 4" xfId="8684" xr:uid="{00000000-0005-0000-0000-0000C1180000}"/>
    <cellStyle name="標準 4 4 2 2 4 4" xfId="3780" xr:uid="{00000000-0005-0000-0000-0000C2180000}"/>
    <cellStyle name="標準 4 4 2 2 4 4 2" xfId="9140" xr:uid="{00000000-0005-0000-0000-0000C3180000}"/>
    <cellStyle name="標準 4 4 2 2 4 5" xfId="4692" xr:uid="{00000000-0005-0000-0000-0000C4180000}"/>
    <cellStyle name="標準 4 4 2 2 4 5 2" xfId="10052" xr:uid="{00000000-0005-0000-0000-0000C5180000}"/>
    <cellStyle name="標準 4 4 2 2 4 6" xfId="5604" xr:uid="{00000000-0005-0000-0000-0000C6180000}"/>
    <cellStyle name="標準 4 4 2 2 4 6 2" xfId="10964" xr:uid="{00000000-0005-0000-0000-0000C7180000}"/>
    <cellStyle name="標準 4 4 2 2 4 7" xfId="2411" xr:uid="{00000000-0005-0000-0000-0000C8180000}"/>
    <cellStyle name="標準 4 4 2 2 4 8" xfId="7772" xr:uid="{00000000-0005-0000-0000-0000C9180000}"/>
    <cellStyle name="標準 4 4 2 2 5" xfId="587" xr:uid="{00000000-0005-0000-0000-0000CA180000}"/>
    <cellStyle name="標準 4 4 2 2 5 2" xfId="1499" xr:uid="{00000000-0005-0000-0000-0000CB180000}"/>
    <cellStyle name="標準 4 4 2 2 5 2 2" xfId="6858" xr:uid="{00000000-0005-0000-0000-0000CC180000}"/>
    <cellStyle name="標準 4 4 2 2 5 2 2 2" xfId="12218" xr:uid="{00000000-0005-0000-0000-0000CD180000}"/>
    <cellStyle name="標準 4 4 2 2 5 2 3" xfId="4122" xr:uid="{00000000-0005-0000-0000-0000CE180000}"/>
    <cellStyle name="標準 4 4 2 2 5 2 4" xfId="9482" xr:uid="{00000000-0005-0000-0000-0000CF180000}"/>
    <cellStyle name="標準 4 4 2 2 5 3" xfId="5034" xr:uid="{00000000-0005-0000-0000-0000D0180000}"/>
    <cellStyle name="標準 4 4 2 2 5 3 2" xfId="10394" xr:uid="{00000000-0005-0000-0000-0000D1180000}"/>
    <cellStyle name="標準 4 4 2 2 5 4" xfId="5946" xr:uid="{00000000-0005-0000-0000-0000D2180000}"/>
    <cellStyle name="標準 4 4 2 2 5 4 2" xfId="11306" xr:uid="{00000000-0005-0000-0000-0000D3180000}"/>
    <cellStyle name="標準 4 4 2 2 5 5" xfId="2297" xr:uid="{00000000-0005-0000-0000-0000D4180000}"/>
    <cellStyle name="標準 4 4 2 2 5 6" xfId="7658" xr:uid="{00000000-0005-0000-0000-0000D5180000}"/>
    <cellStyle name="標準 4 4 2 2 6" xfId="1043" xr:uid="{00000000-0005-0000-0000-0000D6180000}"/>
    <cellStyle name="標準 4 4 2 2 6 2" xfId="6402" xr:uid="{00000000-0005-0000-0000-0000D7180000}"/>
    <cellStyle name="標準 4 4 2 2 6 2 2" xfId="11762" xr:uid="{00000000-0005-0000-0000-0000D8180000}"/>
    <cellStyle name="標準 4 4 2 2 6 3" xfId="2753" xr:uid="{00000000-0005-0000-0000-0000D9180000}"/>
    <cellStyle name="標準 4 4 2 2 6 4" xfId="8114" xr:uid="{00000000-0005-0000-0000-0000DA180000}"/>
    <cellStyle name="標準 4 4 2 2 7" xfId="3209" xr:uid="{00000000-0005-0000-0000-0000DB180000}"/>
    <cellStyle name="標準 4 4 2 2 7 2" xfId="8570" xr:uid="{00000000-0005-0000-0000-0000DC180000}"/>
    <cellStyle name="標準 4 4 2 2 8" xfId="3666" xr:uid="{00000000-0005-0000-0000-0000DD180000}"/>
    <cellStyle name="標準 4 4 2 2 8 2" xfId="9026" xr:uid="{00000000-0005-0000-0000-0000DE180000}"/>
    <cellStyle name="標準 4 4 2 2 9" xfId="4578" xr:uid="{00000000-0005-0000-0000-0000DF180000}"/>
    <cellStyle name="標準 4 4 2 2 9 2" xfId="9938" xr:uid="{00000000-0005-0000-0000-0000E0180000}"/>
    <cellStyle name="標準 4 4 2 3" xfId="302" xr:uid="{00000000-0005-0000-0000-0000E1180000}"/>
    <cellStyle name="標準 4 4 2 3 2" xfId="758" xr:uid="{00000000-0005-0000-0000-0000E2180000}"/>
    <cellStyle name="標準 4 4 2 3 2 2" xfId="1670" xr:uid="{00000000-0005-0000-0000-0000E3180000}"/>
    <cellStyle name="標準 4 4 2 3 2 2 2" xfId="7029" xr:uid="{00000000-0005-0000-0000-0000E4180000}"/>
    <cellStyle name="標準 4 4 2 3 2 2 2 2" xfId="12389" xr:uid="{00000000-0005-0000-0000-0000E5180000}"/>
    <cellStyle name="標準 4 4 2 3 2 2 3" xfId="4293" xr:uid="{00000000-0005-0000-0000-0000E6180000}"/>
    <cellStyle name="標準 4 4 2 3 2 2 4" xfId="9653" xr:uid="{00000000-0005-0000-0000-0000E7180000}"/>
    <cellStyle name="標準 4 4 2 3 2 3" xfId="5205" xr:uid="{00000000-0005-0000-0000-0000E8180000}"/>
    <cellStyle name="標準 4 4 2 3 2 3 2" xfId="10565" xr:uid="{00000000-0005-0000-0000-0000E9180000}"/>
    <cellStyle name="標準 4 4 2 3 2 4" xfId="6117" xr:uid="{00000000-0005-0000-0000-0000EA180000}"/>
    <cellStyle name="標準 4 4 2 3 2 4 2" xfId="11477" xr:uid="{00000000-0005-0000-0000-0000EB180000}"/>
    <cellStyle name="標準 4 4 2 3 2 5" xfId="2468" xr:uid="{00000000-0005-0000-0000-0000EC180000}"/>
    <cellStyle name="標準 4 4 2 3 2 6" xfId="7829" xr:uid="{00000000-0005-0000-0000-0000ED180000}"/>
    <cellStyle name="標準 4 4 2 3 3" xfId="1214" xr:uid="{00000000-0005-0000-0000-0000EE180000}"/>
    <cellStyle name="標準 4 4 2 3 3 2" xfId="6573" xr:uid="{00000000-0005-0000-0000-0000EF180000}"/>
    <cellStyle name="標準 4 4 2 3 3 2 2" xfId="11933" xr:uid="{00000000-0005-0000-0000-0000F0180000}"/>
    <cellStyle name="標準 4 4 2 3 3 3" xfId="2924" xr:uid="{00000000-0005-0000-0000-0000F1180000}"/>
    <cellStyle name="標準 4 4 2 3 3 4" xfId="8285" xr:uid="{00000000-0005-0000-0000-0000F2180000}"/>
    <cellStyle name="標準 4 4 2 3 4" xfId="3380" xr:uid="{00000000-0005-0000-0000-0000F3180000}"/>
    <cellStyle name="標準 4 4 2 3 4 2" xfId="8741" xr:uid="{00000000-0005-0000-0000-0000F4180000}"/>
    <cellStyle name="標準 4 4 2 3 5" xfId="3837" xr:uid="{00000000-0005-0000-0000-0000F5180000}"/>
    <cellStyle name="標準 4 4 2 3 5 2" xfId="9197" xr:uid="{00000000-0005-0000-0000-0000F6180000}"/>
    <cellStyle name="標準 4 4 2 3 6" xfId="4749" xr:uid="{00000000-0005-0000-0000-0000F7180000}"/>
    <cellStyle name="標準 4 4 2 3 6 2" xfId="10109" xr:uid="{00000000-0005-0000-0000-0000F8180000}"/>
    <cellStyle name="標準 4 4 2 3 7" xfId="5661" xr:uid="{00000000-0005-0000-0000-0000F9180000}"/>
    <cellStyle name="標準 4 4 2 3 7 2" xfId="11021" xr:uid="{00000000-0005-0000-0000-0000FA180000}"/>
    <cellStyle name="標準 4 4 2 3 8" xfId="2012" xr:uid="{00000000-0005-0000-0000-0000FB180000}"/>
    <cellStyle name="標準 4 4 2 3 9" xfId="7373" xr:uid="{00000000-0005-0000-0000-0000FC180000}"/>
    <cellStyle name="標準 4 4 2 4" xfId="416" xr:uid="{00000000-0005-0000-0000-0000FD180000}"/>
    <cellStyle name="標準 4 4 2 4 2" xfId="872" xr:uid="{00000000-0005-0000-0000-0000FE180000}"/>
    <cellStyle name="標準 4 4 2 4 2 2" xfId="1784" xr:uid="{00000000-0005-0000-0000-0000FF180000}"/>
    <cellStyle name="標準 4 4 2 4 2 2 2" xfId="7143" xr:uid="{00000000-0005-0000-0000-000000190000}"/>
    <cellStyle name="標準 4 4 2 4 2 2 2 2" xfId="12503" xr:uid="{00000000-0005-0000-0000-000001190000}"/>
    <cellStyle name="標準 4 4 2 4 2 2 3" xfId="4407" xr:uid="{00000000-0005-0000-0000-000002190000}"/>
    <cellStyle name="標準 4 4 2 4 2 2 4" xfId="9767" xr:uid="{00000000-0005-0000-0000-000003190000}"/>
    <cellStyle name="標準 4 4 2 4 2 3" xfId="5319" xr:uid="{00000000-0005-0000-0000-000004190000}"/>
    <cellStyle name="標準 4 4 2 4 2 3 2" xfId="10679" xr:uid="{00000000-0005-0000-0000-000005190000}"/>
    <cellStyle name="標準 4 4 2 4 2 4" xfId="6231" xr:uid="{00000000-0005-0000-0000-000006190000}"/>
    <cellStyle name="標準 4 4 2 4 2 4 2" xfId="11591" xr:uid="{00000000-0005-0000-0000-000007190000}"/>
    <cellStyle name="標準 4 4 2 4 2 5" xfId="2582" xr:uid="{00000000-0005-0000-0000-000008190000}"/>
    <cellStyle name="標準 4 4 2 4 2 6" xfId="7943" xr:uid="{00000000-0005-0000-0000-000009190000}"/>
    <cellStyle name="標準 4 4 2 4 3" xfId="1328" xr:uid="{00000000-0005-0000-0000-00000A190000}"/>
    <cellStyle name="標準 4 4 2 4 3 2" xfId="6687" xr:uid="{00000000-0005-0000-0000-00000B190000}"/>
    <cellStyle name="標準 4 4 2 4 3 2 2" xfId="12047" xr:uid="{00000000-0005-0000-0000-00000C190000}"/>
    <cellStyle name="標準 4 4 2 4 3 3" xfId="3038" xr:uid="{00000000-0005-0000-0000-00000D190000}"/>
    <cellStyle name="標準 4 4 2 4 3 4" xfId="8399" xr:uid="{00000000-0005-0000-0000-00000E190000}"/>
    <cellStyle name="標準 4 4 2 4 4" xfId="3494" xr:uid="{00000000-0005-0000-0000-00000F190000}"/>
    <cellStyle name="標準 4 4 2 4 4 2" xfId="8855" xr:uid="{00000000-0005-0000-0000-000010190000}"/>
    <cellStyle name="標準 4 4 2 4 5" xfId="3951" xr:uid="{00000000-0005-0000-0000-000011190000}"/>
    <cellStyle name="標準 4 4 2 4 5 2" xfId="9311" xr:uid="{00000000-0005-0000-0000-000012190000}"/>
    <cellStyle name="標準 4 4 2 4 6" xfId="4863" xr:uid="{00000000-0005-0000-0000-000013190000}"/>
    <cellStyle name="標準 4 4 2 4 6 2" xfId="10223" xr:uid="{00000000-0005-0000-0000-000014190000}"/>
    <cellStyle name="標準 4 4 2 4 7" xfId="5775" xr:uid="{00000000-0005-0000-0000-000015190000}"/>
    <cellStyle name="標準 4 4 2 4 7 2" xfId="11135" xr:uid="{00000000-0005-0000-0000-000016190000}"/>
    <cellStyle name="標準 4 4 2 4 8" xfId="2126" xr:uid="{00000000-0005-0000-0000-000017190000}"/>
    <cellStyle name="標準 4 4 2 4 9" xfId="7487" xr:uid="{00000000-0005-0000-0000-000018190000}"/>
    <cellStyle name="標準 4 4 2 5" xfId="187" xr:uid="{00000000-0005-0000-0000-000019190000}"/>
    <cellStyle name="標準 4 4 2 5 2" xfId="644" xr:uid="{00000000-0005-0000-0000-00001A190000}"/>
    <cellStyle name="標準 4 4 2 5 2 2" xfId="1556" xr:uid="{00000000-0005-0000-0000-00001B190000}"/>
    <cellStyle name="標準 4 4 2 5 2 2 2" xfId="6915" xr:uid="{00000000-0005-0000-0000-00001C190000}"/>
    <cellStyle name="標準 4 4 2 5 2 2 2 2" xfId="12275" xr:uid="{00000000-0005-0000-0000-00001D190000}"/>
    <cellStyle name="標準 4 4 2 5 2 2 3" xfId="4179" xr:uid="{00000000-0005-0000-0000-00001E190000}"/>
    <cellStyle name="標準 4 4 2 5 2 2 4" xfId="9539" xr:uid="{00000000-0005-0000-0000-00001F190000}"/>
    <cellStyle name="標準 4 4 2 5 2 3" xfId="5091" xr:uid="{00000000-0005-0000-0000-000020190000}"/>
    <cellStyle name="標準 4 4 2 5 2 3 2" xfId="10451" xr:uid="{00000000-0005-0000-0000-000021190000}"/>
    <cellStyle name="標準 4 4 2 5 2 4" xfId="6003" xr:uid="{00000000-0005-0000-0000-000022190000}"/>
    <cellStyle name="標準 4 4 2 5 2 4 2" xfId="11363" xr:uid="{00000000-0005-0000-0000-000023190000}"/>
    <cellStyle name="標準 4 4 2 5 2 5" xfId="2810" xr:uid="{00000000-0005-0000-0000-000024190000}"/>
    <cellStyle name="標準 4 4 2 5 2 6" xfId="8171" xr:uid="{00000000-0005-0000-0000-000025190000}"/>
    <cellStyle name="標準 4 4 2 5 3" xfId="1100" xr:uid="{00000000-0005-0000-0000-000026190000}"/>
    <cellStyle name="標準 4 4 2 5 3 2" xfId="6459" xr:uid="{00000000-0005-0000-0000-000027190000}"/>
    <cellStyle name="標準 4 4 2 5 3 2 2" xfId="11819" xr:uid="{00000000-0005-0000-0000-000028190000}"/>
    <cellStyle name="標準 4 4 2 5 3 3" xfId="3266" xr:uid="{00000000-0005-0000-0000-000029190000}"/>
    <cellStyle name="標準 4 4 2 5 3 4" xfId="8627" xr:uid="{00000000-0005-0000-0000-00002A190000}"/>
    <cellStyle name="標準 4 4 2 5 4" xfId="3723" xr:uid="{00000000-0005-0000-0000-00002B190000}"/>
    <cellStyle name="標準 4 4 2 5 4 2" xfId="9083" xr:uid="{00000000-0005-0000-0000-00002C190000}"/>
    <cellStyle name="標準 4 4 2 5 5" xfId="4635" xr:uid="{00000000-0005-0000-0000-00002D190000}"/>
    <cellStyle name="標準 4 4 2 5 5 2" xfId="9995" xr:uid="{00000000-0005-0000-0000-00002E190000}"/>
    <cellStyle name="標準 4 4 2 5 6" xfId="5547" xr:uid="{00000000-0005-0000-0000-00002F190000}"/>
    <cellStyle name="標準 4 4 2 5 6 2" xfId="10907" xr:uid="{00000000-0005-0000-0000-000030190000}"/>
    <cellStyle name="標準 4 4 2 5 7" xfId="2354" xr:uid="{00000000-0005-0000-0000-000031190000}"/>
    <cellStyle name="標準 4 4 2 5 8" xfId="7715" xr:uid="{00000000-0005-0000-0000-000032190000}"/>
    <cellStyle name="標準 4 4 2 6" xfId="530" xr:uid="{00000000-0005-0000-0000-000033190000}"/>
    <cellStyle name="標準 4 4 2 6 2" xfId="1442" xr:uid="{00000000-0005-0000-0000-000034190000}"/>
    <cellStyle name="標準 4 4 2 6 2 2" xfId="6801" xr:uid="{00000000-0005-0000-0000-000035190000}"/>
    <cellStyle name="標準 4 4 2 6 2 2 2" xfId="12161" xr:uid="{00000000-0005-0000-0000-000036190000}"/>
    <cellStyle name="標準 4 4 2 6 2 3" xfId="4065" xr:uid="{00000000-0005-0000-0000-000037190000}"/>
    <cellStyle name="標準 4 4 2 6 2 4" xfId="9425" xr:uid="{00000000-0005-0000-0000-000038190000}"/>
    <cellStyle name="標準 4 4 2 6 3" xfId="4977" xr:uid="{00000000-0005-0000-0000-000039190000}"/>
    <cellStyle name="標準 4 4 2 6 3 2" xfId="10337" xr:uid="{00000000-0005-0000-0000-00003A190000}"/>
    <cellStyle name="標準 4 4 2 6 4" xfId="5889" xr:uid="{00000000-0005-0000-0000-00003B190000}"/>
    <cellStyle name="標準 4 4 2 6 4 2" xfId="11249" xr:uid="{00000000-0005-0000-0000-00003C190000}"/>
    <cellStyle name="標準 4 4 2 6 5" xfId="2240" xr:uid="{00000000-0005-0000-0000-00003D190000}"/>
    <cellStyle name="標準 4 4 2 6 6" xfId="7601" xr:uid="{00000000-0005-0000-0000-00003E190000}"/>
    <cellStyle name="標準 4 4 2 7" xfId="986" xr:uid="{00000000-0005-0000-0000-00003F190000}"/>
    <cellStyle name="標準 4 4 2 7 2" xfId="6345" xr:uid="{00000000-0005-0000-0000-000040190000}"/>
    <cellStyle name="標準 4 4 2 7 2 2" xfId="11705" xr:uid="{00000000-0005-0000-0000-000041190000}"/>
    <cellStyle name="標準 4 4 2 7 3" xfId="2696" xr:uid="{00000000-0005-0000-0000-000042190000}"/>
    <cellStyle name="標準 4 4 2 7 4" xfId="8057" xr:uid="{00000000-0005-0000-0000-000043190000}"/>
    <cellStyle name="標準 4 4 2 8" xfId="3152" xr:uid="{00000000-0005-0000-0000-000044190000}"/>
    <cellStyle name="標準 4 4 2 8 2" xfId="8513" xr:uid="{00000000-0005-0000-0000-000045190000}"/>
    <cellStyle name="標準 4 4 2 9" xfId="3609" xr:uid="{00000000-0005-0000-0000-000046190000}"/>
    <cellStyle name="標準 4 4 2 9 2" xfId="8969" xr:uid="{00000000-0005-0000-0000-000047190000}"/>
    <cellStyle name="標準 4 4 3" xfId="94" xr:uid="{00000000-0005-0000-0000-000048190000}"/>
    <cellStyle name="標準 4 4 3 10" xfId="5454" xr:uid="{00000000-0005-0000-0000-000049190000}"/>
    <cellStyle name="標準 4 4 3 10 2" xfId="10814" xr:uid="{00000000-0005-0000-0000-00004A190000}"/>
    <cellStyle name="標準 4 4 3 11" xfId="1919" xr:uid="{00000000-0005-0000-0000-00004B190000}"/>
    <cellStyle name="標準 4 4 3 12" xfId="7280" xr:uid="{00000000-0005-0000-0000-00004C190000}"/>
    <cellStyle name="標準 4 4 3 2" xfId="323" xr:uid="{00000000-0005-0000-0000-00004D190000}"/>
    <cellStyle name="標準 4 4 3 2 2" xfId="779" xr:uid="{00000000-0005-0000-0000-00004E190000}"/>
    <cellStyle name="標準 4 4 3 2 2 2" xfId="1691" xr:uid="{00000000-0005-0000-0000-00004F190000}"/>
    <cellStyle name="標準 4 4 3 2 2 2 2" xfId="7050" xr:uid="{00000000-0005-0000-0000-000050190000}"/>
    <cellStyle name="標準 4 4 3 2 2 2 2 2" xfId="12410" xr:uid="{00000000-0005-0000-0000-000051190000}"/>
    <cellStyle name="標準 4 4 3 2 2 2 3" xfId="4314" xr:uid="{00000000-0005-0000-0000-000052190000}"/>
    <cellStyle name="標準 4 4 3 2 2 2 4" xfId="9674" xr:uid="{00000000-0005-0000-0000-000053190000}"/>
    <cellStyle name="標準 4 4 3 2 2 3" xfId="5226" xr:uid="{00000000-0005-0000-0000-000054190000}"/>
    <cellStyle name="標準 4 4 3 2 2 3 2" xfId="10586" xr:uid="{00000000-0005-0000-0000-000055190000}"/>
    <cellStyle name="標準 4 4 3 2 2 4" xfId="6138" xr:uid="{00000000-0005-0000-0000-000056190000}"/>
    <cellStyle name="標準 4 4 3 2 2 4 2" xfId="11498" xr:uid="{00000000-0005-0000-0000-000057190000}"/>
    <cellStyle name="標準 4 4 3 2 2 5" xfId="2489" xr:uid="{00000000-0005-0000-0000-000058190000}"/>
    <cellStyle name="標準 4 4 3 2 2 6" xfId="7850" xr:uid="{00000000-0005-0000-0000-000059190000}"/>
    <cellStyle name="標準 4 4 3 2 3" xfId="1235" xr:uid="{00000000-0005-0000-0000-00005A190000}"/>
    <cellStyle name="標準 4 4 3 2 3 2" xfId="6594" xr:uid="{00000000-0005-0000-0000-00005B190000}"/>
    <cellStyle name="標準 4 4 3 2 3 2 2" xfId="11954" xr:uid="{00000000-0005-0000-0000-00005C190000}"/>
    <cellStyle name="標準 4 4 3 2 3 3" xfId="2945" xr:uid="{00000000-0005-0000-0000-00005D190000}"/>
    <cellStyle name="標準 4 4 3 2 3 4" xfId="8306" xr:uid="{00000000-0005-0000-0000-00005E190000}"/>
    <cellStyle name="標準 4 4 3 2 4" xfId="3401" xr:uid="{00000000-0005-0000-0000-00005F190000}"/>
    <cellStyle name="標準 4 4 3 2 4 2" xfId="8762" xr:uid="{00000000-0005-0000-0000-000060190000}"/>
    <cellStyle name="標準 4 4 3 2 5" xfId="3858" xr:uid="{00000000-0005-0000-0000-000061190000}"/>
    <cellStyle name="標準 4 4 3 2 5 2" xfId="9218" xr:uid="{00000000-0005-0000-0000-000062190000}"/>
    <cellStyle name="標準 4 4 3 2 6" xfId="4770" xr:uid="{00000000-0005-0000-0000-000063190000}"/>
    <cellStyle name="標準 4 4 3 2 6 2" xfId="10130" xr:uid="{00000000-0005-0000-0000-000064190000}"/>
    <cellStyle name="標準 4 4 3 2 7" xfId="5682" xr:uid="{00000000-0005-0000-0000-000065190000}"/>
    <cellStyle name="標準 4 4 3 2 7 2" xfId="11042" xr:uid="{00000000-0005-0000-0000-000066190000}"/>
    <cellStyle name="標準 4 4 3 2 8" xfId="2033" xr:uid="{00000000-0005-0000-0000-000067190000}"/>
    <cellStyle name="標準 4 4 3 2 9" xfId="7394" xr:uid="{00000000-0005-0000-0000-000068190000}"/>
    <cellStyle name="標準 4 4 3 3" xfId="437" xr:uid="{00000000-0005-0000-0000-000069190000}"/>
    <cellStyle name="標準 4 4 3 3 2" xfId="893" xr:uid="{00000000-0005-0000-0000-00006A190000}"/>
    <cellStyle name="標準 4 4 3 3 2 2" xfId="1805" xr:uid="{00000000-0005-0000-0000-00006B190000}"/>
    <cellStyle name="標準 4 4 3 3 2 2 2" xfId="7164" xr:uid="{00000000-0005-0000-0000-00006C190000}"/>
    <cellStyle name="標準 4 4 3 3 2 2 2 2" xfId="12524" xr:uid="{00000000-0005-0000-0000-00006D190000}"/>
    <cellStyle name="標準 4 4 3 3 2 2 3" xfId="4428" xr:uid="{00000000-0005-0000-0000-00006E190000}"/>
    <cellStyle name="標準 4 4 3 3 2 2 4" xfId="9788" xr:uid="{00000000-0005-0000-0000-00006F190000}"/>
    <cellStyle name="標準 4 4 3 3 2 3" xfId="5340" xr:uid="{00000000-0005-0000-0000-000070190000}"/>
    <cellStyle name="標準 4 4 3 3 2 3 2" xfId="10700" xr:uid="{00000000-0005-0000-0000-000071190000}"/>
    <cellStyle name="標準 4 4 3 3 2 4" xfId="6252" xr:uid="{00000000-0005-0000-0000-000072190000}"/>
    <cellStyle name="標準 4 4 3 3 2 4 2" xfId="11612" xr:uid="{00000000-0005-0000-0000-000073190000}"/>
    <cellStyle name="標準 4 4 3 3 2 5" xfId="2603" xr:uid="{00000000-0005-0000-0000-000074190000}"/>
    <cellStyle name="標準 4 4 3 3 2 6" xfId="7964" xr:uid="{00000000-0005-0000-0000-000075190000}"/>
    <cellStyle name="標準 4 4 3 3 3" xfId="1349" xr:uid="{00000000-0005-0000-0000-000076190000}"/>
    <cellStyle name="標準 4 4 3 3 3 2" xfId="6708" xr:uid="{00000000-0005-0000-0000-000077190000}"/>
    <cellStyle name="標準 4 4 3 3 3 2 2" xfId="12068" xr:uid="{00000000-0005-0000-0000-000078190000}"/>
    <cellStyle name="標準 4 4 3 3 3 3" xfId="3059" xr:uid="{00000000-0005-0000-0000-000079190000}"/>
    <cellStyle name="標準 4 4 3 3 3 4" xfId="8420" xr:uid="{00000000-0005-0000-0000-00007A190000}"/>
    <cellStyle name="標準 4 4 3 3 4" xfId="3515" xr:uid="{00000000-0005-0000-0000-00007B190000}"/>
    <cellStyle name="標準 4 4 3 3 4 2" xfId="8876" xr:uid="{00000000-0005-0000-0000-00007C190000}"/>
    <cellStyle name="標準 4 4 3 3 5" xfId="3972" xr:uid="{00000000-0005-0000-0000-00007D190000}"/>
    <cellStyle name="標準 4 4 3 3 5 2" xfId="9332" xr:uid="{00000000-0005-0000-0000-00007E190000}"/>
    <cellStyle name="標準 4 4 3 3 6" xfId="4884" xr:uid="{00000000-0005-0000-0000-00007F190000}"/>
    <cellStyle name="標準 4 4 3 3 6 2" xfId="10244" xr:uid="{00000000-0005-0000-0000-000080190000}"/>
    <cellStyle name="標準 4 4 3 3 7" xfId="5796" xr:uid="{00000000-0005-0000-0000-000081190000}"/>
    <cellStyle name="標準 4 4 3 3 7 2" xfId="11156" xr:uid="{00000000-0005-0000-0000-000082190000}"/>
    <cellStyle name="標準 4 4 3 3 8" xfId="2147" xr:uid="{00000000-0005-0000-0000-000083190000}"/>
    <cellStyle name="標準 4 4 3 3 9" xfId="7508" xr:uid="{00000000-0005-0000-0000-000084190000}"/>
    <cellStyle name="標準 4 4 3 4" xfId="208" xr:uid="{00000000-0005-0000-0000-000085190000}"/>
    <cellStyle name="標準 4 4 3 4 2" xfId="665" xr:uid="{00000000-0005-0000-0000-000086190000}"/>
    <cellStyle name="標準 4 4 3 4 2 2" xfId="1577" xr:uid="{00000000-0005-0000-0000-000087190000}"/>
    <cellStyle name="標準 4 4 3 4 2 2 2" xfId="6936" xr:uid="{00000000-0005-0000-0000-000088190000}"/>
    <cellStyle name="標準 4 4 3 4 2 2 2 2" xfId="12296" xr:uid="{00000000-0005-0000-0000-000089190000}"/>
    <cellStyle name="標準 4 4 3 4 2 2 3" xfId="4200" xr:uid="{00000000-0005-0000-0000-00008A190000}"/>
    <cellStyle name="標準 4 4 3 4 2 2 4" xfId="9560" xr:uid="{00000000-0005-0000-0000-00008B190000}"/>
    <cellStyle name="標準 4 4 3 4 2 3" xfId="5112" xr:uid="{00000000-0005-0000-0000-00008C190000}"/>
    <cellStyle name="標準 4 4 3 4 2 3 2" xfId="10472" xr:uid="{00000000-0005-0000-0000-00008D190000}"/>
    <cellStyle name="標準 4 4 3 4 2 4" xfId="6024" xr:uid="{00000000-0005-0000-0000-00008E190000}"/>
    <cellStyle name="標準 4 4 3 4 2 4 2" xfId="11384" xr:uid="{00000000-0005-0000-0000-00008F190000}"/>
    <cellStyle name="標準 4 4 3 4 2 5" xfId="2831" xr:uid="{00000000-0005-0000-0000-000090190000}"/>
    <cellStyle name="標準 4 4 3 4 2 6" xfId="8192" xr:uid="{00000000-0005-0000-0000-000091190000}"/>
    <cellStyle name="標準 4 4 3 4 3" xfId="1121" xr:uid="{00000000-0005-0000-0000-000092190000}"/>
    <cellStyle name="標準 4 4 3 4 3 2" xfId="6480" xr:uid="{00000000-0005-0000-0000-000093190000}"/>
    <cellStyle name="標準 4 4 3 4 3 2 2" xfId="11840" xr:uid="{00000000-0005-0000-0000-000094190000}"/>
    <cellStyle name="標準 4 4 3 4 3 3" xfId="3287" xr:uid="{00000000-0005-0000-0000-000095190000}"/>
    <cellStyle name="標準 4 4 3 4 3 4" xfId="8648" xr:uid="{00000000-0005-0000-0000-000096190000}"/>
    <cellStyle name="標準 4 4 3 4 4" xfId="3744" xr:uid="{00000000-0005-0000-0000-000097190000}"/>
    <cellStyle name="標準 4 4 3 4 4 2" xfId="9104" xr:uid="{00000000-0005-0000-0000-000098190000}"/>
    <cellStyle name="標準 4 4 3 4 5" xfId="4656" xr:uid="{00000000-0005-0000-0000-000099190000}"/>
    <cellStyle name="標準 4 4 3 4 5 2" xfId="10016" xr:uid="{00000000-0005-0000-0000-00009A190000}"/>
    <cellStyle name="標準 4 4 3 4 6" xfId="5568" xr:uid="{00000000-0005-0000-0000-00009B190000}"/>
    <cellStyle name="標準 4 4 3 4 6 2" xfId="10928" xr:uid="{00000000-0005-0000-0000-00009C190000}"/>
    <cellStyle name="標準 4 4 3 4 7" xfId="2375" xr:uid="{00000000-0005-0000-0000-00009D190000}"/>
    <cellStyle name="標準 4 4 3 4 8" xfId="7736" xr:uid="{00000000-0005-0000-0000-00009E190000}"/>
    <cellStyle name="標準 4 4 3 5" xfId="551" xr:uid="{00000000-0005-0000-0000-00009F190000}"/>
    <cellStyle name="標準 4 4 3 5 2" xfId="1463" xr:uid="{00000000-0005-0000-0000-0000A0190000}"/>
    <cellStyle name="標準 4 4 3 5 2 2" xfId="6822" xr:uid="{00000000-0005-0000-0000-0000A1190000}"/>
    <cellStyle name="標準 4 4 3 5 2 2 2" xfId="12182" xr:uid="{00000000-0005-0000-0000-0000A2190000}"/>
    <cellStyle name="標準 4 4 3 5 2 3" xfId="4086" xr:uid="{00000000-0005-0000-0000-0000A3190000}"/>
    <cellStyle name="標準 4 4 3 5 2 4" xfId="9446" xr:uid="{00000000-0005-0000-0000-0000A4190000}"/>
    <cellStyle name="標準 4 4 3 5 3" xfId="4998" xr:uid="{00000000-0005-0000-0000-0000A5190000}"/>
    <cellStyle name="標準 4 4 3 5 3 2" xfId="10358" xr:uid="{00000000-0005-0000-0000-0000A6190000}"/>
    <cellStyle name="標準 4 4 3 5 4" xfId="5910" xr:uid="{00000000-0005-0000-0000-0000A7190000}"/>
    <cellStyle name="標準 4 4 3 5 4 2" xfId="11270" xr:uid="{00000000-0005-0000-0000-0000A8190000}"/>
    <cellStyle name="標準 4 4 3 5 5" xfId="2261" xr:uid="{00000000-0005-0000-0000-0000A9190000}"/>
    <cellStyle name="標準 4 4 3 5 6" xfId="7622" xr:uid="{00000000-0005-0000-0000-0000AA190000}"/>
    <cellStyle name="標準 4 4 3 6" xfId="1007" xr:uid="{00000000-0005-0000-0000-0000AB190000}"/>
    <cellStyle name="標準 4 4 3 6 2" xfId="6366" xr:uid="{00000000-0005-0000-0000-0000AC190000}"/>
    <cellStyle name="標準 4 4 3 6 2 2" xfId="11726" xr:uid="{00000000-0005-0000-0000-0000AD190000}"/>
    <cellStyle name="標準 4 4 3 6 3" xfId="2717" xr:uid="{00000000-0005-0000-0000-0000AE190000}"/>
    <cellStyle name="標準 4 4 3 6 4" xfId="8078" xr:uid="{00000000-0005-0000-0000-0000AF190000}"/>
    <cellStyle name="標準 4 4 3 7" xfId="3173" xr:uid="{00000000-0005-0000-0000-0000B0190000}"/>
    <cellStyle name="標準 4 4 3 7 2" xfId="8534" xr:uid="{00000000-0005-0000-0000-0000B1190000}"/>
    <cellStyle name="標準 4 4 3 8" xfId="3630" xr:uid="{00000000-0005-0000-0000-0000B2190000}"/>
    <cellStyle name="標準 4 4 3 8 2" xfId="8990" xr:uid="{00000000-0005-0000-0000-0000B3190000}"/>
    <cellStyle name="標準 4 4 3 9" xfId="4542" xr:uid="{00000000-0005-0000-0000-0000B4190000}"/>
    <cellStyle name="標準 4 4 3 9 2" xfId="9902" xr:uid="{00000000-0005-0000-0000-0000B5190000}"/>
    <cellStyle name="標準 4 4 4" xfId="266" xr:uid="{00000000-0005-0000-0000-0000B6190000}"/>
    <cellStyle name="標準 4 4 4 2" xfId="722" xr:uid="{00000000-0005-0000-0000-0000B7190000}"/>
    <cellStyle name="標準 4 4 4 2 2" xfId="1634" xr:uid="{00000000-0005-0000-0000-0000B8190000}"/>
    <cellStyle name="標準 4 4 4 2 2 2" xfId="6993" xr:uid="{00000000-0005-0000-0000-0000B9190000}"/>
    <cellStyle name="標準 4 4 4 2 2 2 2" xfId="12353" xr:uid="{00000000-0005-0000-0000-0000BA190000}"/>
    <cellStyle name="標準 4 4 4 2 2 3" xfId="4257" xr:uid="{00000000-0005-0000-0000-0000BB190000}"/>
    <cellStyle name="標準 4 4 4 2 2 4" xfId="9617" xr:uid="{00000000-0005-0000-0000-0000BC190000}"/>
    <cellStyle name="標準 4 4 4 2 3" xfId="5169" xr:uid="{00000000-0005-0000-0000-0000BD190000}"/>
    <cellStyle name="標準 4 4 4 2 3 2" xfId="10529" xr:uid="{00000000-0005-0000-0000-0000BE190000}"/>
    <cellStyle name="標準 4 4 4 2 4" xfId="6081" xr:uid="{00000000-0005-0000-0000-0000BF190000}"/>
    <cellStyle name="標準 4 4 4 2 4 2" xfId="11441" xr:uid="{00000000-0005-0000-0000-0000C0190000}"/>
    <cellStyle name="標準 4 4 4 2 5" xfId="2432" xr:uid="{00000000-0005-0000-0000-0000C1190000}"/>
    <cellStyle name="標準 4 4 4 2 6" xfId="7793" xr:uid="{00000000-0005-0000-0000-0000C2190000}"/>
    <cellStyle name="標準 4 4 4 3" xfId="1178" xr:uid="{00000000-0005-0000-0000-0000C3190000}"/>
    <cellStyle name="標準 4 4 4 3 2" xfId="6537" xr:uid="{00000000-0005-0000-0000-0000C4190000}"/>
    <cellStyle name="標準 4 4 4 3 2 2" xfId="11897" xr:uid="{00000000-0005-0000-0000-0000C5190000}"/>
    <cellStyle name="標準 4 4 4 3 3" xfId="2888" xr:uid="{00000000-0005-0000-0000-0000C6190000}"/>
    <cellStyle name="標準 4 4 4 3 4" xfId="8249" xr:uid="{00000000-0005-0000-0000-0000C7190000}"/>
    <cellStyle name="標準 4 4 4 4" xfId="3344" xr:uid="{00000000-0005-0000-0000-0000C8190000}"/>
    <cellStyle name="標準 4 4 4 4 2" xfId="8705" xr:uid="{00000000-0005-0000-0000-0000C9190000}"/>
    <cellStyle name="標準 4 4 4 5" xfId="3801" xr:uid="{00000000-0005-0000-0000-0000CA190000}"/>
    <cellStyle name="標準 4 4 4 5 2" xfId="9161" xr:uid="{00000000-0005-0000-0000-0000CB190000}"/>
    <cellStyle name="標準 4 4 4 6" xfId="4713" xr:uid="{00000000-0005-0000-0000-0000CC190000}"/>
    <cellStyle name="標準 4 4 4 6 2" xfId="10073" xr:uid="{00000000-0005-0000-0000-0000CD190000}"/>
    <cellStyle name="標準 4 4 4 7" xfId="5625" xr:uid="{00000000-0005-0000-0000-0000CE190000}"/>
    <cellStyle name="標準 4 4 4 7 2" xfId="10985" xr:uid="{00000000-0005-0000-0000-0000CF190000}"/>
    <cellStyle name="標準 4 4 4 8" xfId="1976" xr:uid="{00000000-0005-0000-0000-0000D0190000}"/>
    <cellStyle name="標準 4 4 4 9" xfId="7337" xr:uid="{00000000-0005-0000-0000-0000D1190000}"/>
    <cellStyle name="標準 4 4 5" xfId="380" xr:uid="{00000000-0005-0000-0000-0000D2190000}"/>
    <cellStyle name="標準 4 4 5 2" xfId="836" xr:uid="{00000000-0005-0000-0000-0000D3190000}"/>
    <cellStyle name="標準 4 4 5 2 2" xfId="1748" xr:uid="{00000000-0005-0000-0000-0000D4190000}"/>
    <cellStyle name="標準 4 4 5 2 2 2" xfId="7107" xr:uid="{00000000-0005-0000-0000-0000D5190000}"/>
    <cellStyle name="標準 4 4 5 2 2 2 2" xfId="12467" xr:uid="{00000000-0005-0000-0000-0000D6190000}"/>
    <cellStyle name="標準 4 4 5 2 2 3" xfId="4371" xr:uid="{00000000-0005-0000-0000-0000D7190000}"/>
    <cellStyle name="標準 4 4 5 2 2 4" xfId="9731" xr:uid="{00000000-0005-0000-0000-0000D8190000}"/>
    <cellStyle name="標準 4 4 5 2 3" xfId="5283" xr:uid="{00000000-0005-0000-0000-0000D9190000}"/>
    <cellStyle name="標準 4 4 5 2 3 2" xfId="10643" xr:uid="{00000000-0005-0000-0000-0000DA190000}"/>
    <cellStyle name="標準 4 4 5 2 4" xfId="6195" xr:uid="{00000000-0005-0000-0000-0000DB190000}"/>
    <cellStyle name="標準 4 4 5 2 4 2" xfId="11555" xr:uid="{00000000-0005-0000-0000-0000DC190000}"/>
    <cellStyle name="標準 4 4 5 2 5" xfId="2546" xr:uid="{00000000-0005-0000-0000-0000DD190000}"/>
    <cellStyle name="標準 4 4 5 2 6" xfId="7907" xr:uid="{00000000-0005-0000-0000-0000DE190000}"/>
    <cellStyle name="標準 4 4 5 3" xfId="1292" xr:uid="{00000000-0005-0000-0000-0000DF190000}"/>
    <cellStyle name="標準 4 4 5 3 2" xfId="6651" xr:uid="{00000000-0005-0000-0000-0000E0190000}"/>
    <cellStyle name="標準 4 4 5 3 2 2" xfId="12011" xr:uid="{00000000-0005-0000-0000-0000E1190000}"/>
    <cellStyle name="標準 4 4 5 3 3" xfId="3002" xr:uid="{00000000-0005-0000-0000-0000E2190000}"/>
    <cellStyle name="標準 4 4 5 3 4" xfId="8363" xr:uid="{00000000-0005-0000-0000-0000E3190000}"/>
    <cellStyle name="標準 4 4 5 4" xfId="3458" xr:uid="{00000000-0005-0000-0000-0000E4190000}"/>
    <cellStyle name="標準 4 4 5 4 2" xfId="8819" xr:uid="{00000000-0005-0000-0000-0000E5190000}"/>
    <cellStyle name="標準 4 4 5 5" xfId="3915" xr:uid="{00000000-0005-0000-0000-0000E6190000}"/>
    <cellStyle name="標準 4 4 5 5 2" xfId="9275" xr:uid="{00000000-0005-0000-0000-0000E7190000}"/>
    <cellStyle name="標準 4 4 5 6" xfId="4827" xr:uid="{00000000-0005-0000-0000-0000E8190000}"/>
    <cellStyle name="標準 4 4 5 6 2" xfId="10187" xr:uid="{00000000-0005-0000-0000-0000E9190000}"/>
    <cellStyle name="標準 4 4 5 7" xfId="5739" xr:uid="{00000000-0005-0000-0000-0000EA190000}"/>
    <cellStyle name="標準 4 4 5 7 2" xfId="11099" xr:uid="{00000000-0005-0000-0000-0000EB190000}"/>
    <cellStyle name="標準 4 4 5 8" xfId="2090" xr:uid="{00000000-0005-0000-0000-0000EC190000}"/>
    <cellStyle name="標準 4 4 5 9" xfId="7451" xr:uid="{00000000-0005-0000-0000-0000ED190000}"/>
    <cellStyle name="標準 4 4 6" xfId="151" xr:uid="{00000000-0005-0000-0000-0000EE190000}"/>
    <cellStyle name="標準 4 4 6 2" xfId="608" xr:uid="{00000000-0005-0000-0000-0000EF190000}"/>
    <cellStyle name="標準 4 4 6 2 2" xfId="1520" xr:uid="{00000000-0005-0000-0000-0000F0190000}"/>
    <cellStyle name="標準 4 4 6 2 2 2" xfId="6879" xr:uid="{00000000-0005-0000-0000-0000F1190000}"/>
    <cellStyle name="標準 4 4 6 2 2 2 2" xfId="12239" xr:uid="{00000000-0005-0000-0000-0000F2190000}"/>
    <cellStyle name="標準 4 4 6 2 2 3" xfId="4143" xr:uid="{00000000-0005-0000-0000-0000F3190000}"/>
    <cellStyle name="標準 4 4 6 2 2 4" xfId="9503" xr:uid="{00000000-0005-0000-0000-0000F4190000}"/>
    <cellStyle name="標準 4 4 6 2 3" xfId="5055" xr:uid="{00000000-0005-0000-0000-0000F5190000}"/>
    <cellStyle name="標準 4 4 6 2 3 2" xfId="10415" xr:uid="{00000000-0005-0000-0000-0000F6190000}"/>
    <cellStyle name="標準 4 4 6 2 4" xfId="5967" xr:uid="{00000000-0005-0000-0000-0000F7190000}"/>
    <cellStyle name="標準 4 4 6 2 4 2" xfId="11327" xr:uid="{00000000-0005-0000-0000-0000F8190000}"/>
    <cellStyle name="標準 4 4 6 2 5" xfId="2774" xr:uid="{00000000-0005-0000-0000-0000F9190000}"/>
    <cellStyle name="標準 4 4 6 2 6" xfId="8135" xr:uid="{00000000-0005-0000-0000-0000FA190000}"/>
    <cellStyle name="標準 4 4 6 3" xfId="1064" xr:uid="{00000000-0005-0000-0000-0000FB190000}"/>
    <cellStyle name="標準 4 4 6 3 2" xfId="6423" xr:uid="{00000000-0005-0000-0000-0000FC190000}"/>
    <cellStyle name="標準 4 4 6 3 2 2" xfId="11783" xr:uid="{00000000-0005-0000-0000-0000FD190000}"/>
    <cellStyle name="標準 4 4 6 3 3" xfId="3230" xr:uid="{00000000-0005-0000-0000-0000FE190000}"/>
    <cellStyle name="標準 4 4 6 3 4" xfId="8591" xr:uid="{00000000-0005-0000-0000-0000FF190000}"/>
    <cellStyle name="標準 4 4 6 4" xfId="3687" xr:uid="{00000000-0005-0000-0000-0000001A0000}"/>
    <cellStyle name="標準 4 4 6 4 2" xfId="9047" xr:uid="{00000000-0005-0000-0000-0000011A0000}"/>
    <cellStyle name="標準 4 4 6 5" xfId="4599" xr:uid="{00000000-0005-0000-0000-0000021A0000}"/>
    <cellStyle name="標準 4 4 6 5 2" xfId="9959" xr:uid="{00000000-0005-0000-0000-0000031A0000}"/>
    <cellStyle name="標準 4 4 6 6" xfId="5511" xr:uid="{00000000-0005-0000-0000-0000041A0000}"/>
    <cellStyle name="標準 4 4 6 6 2" xfId="10871" xr:uid="{00000000-0005-0000-0000-0000051A0000}"/>
    <cellStyle name="標準 4 4 6 7" xfId="2318" xr:uid="{00000000-0005-0000-0000-0000061A0000}"/>
    <cellStyle name="標準 4 4 6 8" xfId="7679" xr:uid="{00000000-0005-0000-0000-0000071A0000}"/>
    <cellStyle name="標準 4 4 7" xfId="494" xr:uid="{00000000-0005-0000-0000-0000081A0000}"/>
    <cellStyle name="標準 4 4 7 2" xfId="1406" xr:uid="{00000000-0005-0000-0000-0000091A0000}"/>
    <cellStyle name="標準 4 4 7 2 2" xfId="6765" xr:uid="{00000000-0005-0000-0000-00000A1A0000}"/>
    <cellStyle name="標準 4 4 7 2 2 2" xfId="12125" xr:uid="{00000000-0005-0000-0000-00000B1A0000}"/>
    <cellStyle name="標準 4 4 7 2 3" xfId="4029" xr:uid="{00000000-0005-0000-0000-00000C1A0000}"/>
    <cellStyle name="標準 4 4 7 2 4" xfId="9389" xr:uid="{00000000-0005-0000-0000-00000D1A0000}"/>
    <cellStyle name="標準 4 4 7 3" xfId="4941" xr:uid="{00000000-0005-0000-0000-00000E1A0000}"/>
    <cellStyle name="標準 4 4 7 3 2" xfId="10301" xr:uid="{00000000-0005-0000-0000-00000F1A0000}"/>
    <cellStyle name="標準 4 4 7 4" xfId="5853" xr:uid="{00000000-0005-0000-0000-0000101A0000}"/>
    <cellStyle name="標準 4 4 7 4 2" xfId="11213" xr:uid="{00000000-0005-0000-0000-0000111A0000}"/>
    <cellStyle name="標準 4 4 7 5" xfId="2204" xr:uid="{00000000-0005-0000-0000-0000121A0000}"/>
    <cellStyle name="標準 4 4 7 6" xfId="7565" xr:uid="{00000000-0005-0000-0000-0000131A0000}"/>
    <cellStyle name="標準 4 4 8" xfId="950" xr:uid="{00000000-0005-0000-0000-0000141A0000}"/>
    <cellStyle name="標準 4 4 8 2" xfId="6309" xr:uid="{00000000-0005-0000-0000-0000151A0000}"/>
    <cellStyle name="標準 4 4 8 2 2" xfId="11669" xr:uid="{00000000-0005-0000-0000-0000161A0000}"/>
    <cellStyle name="標準 4 4 8 3" xfId="2660" xr:uid="{00000000-0005-0000-0000-0000171A0000}"/>
    <cellStyle name="標準 4 4 8 4" xfId="8021" xr:uid="{00000000-0005-0000-0000-0000181A0000}"/>
    <cellStyle name="標準 4 4 9" xfId="3116" xr:uid="{00000000-0005-0000-0000-0000191A0000}"/>
    <cellStyle name="標準 4 4 9 2" xfId="8477" xr:uid="{00000000-0005-0000-0000-00001A1A0000}"/>
    <cellStyle name="標準 4 5" xfId="61" xr:uid="{00000000-0005-0000-0000-00001B1A0000}"/>
    <cellStyle name="標準 4 5 10" xfId="4514" xr:uid="{00000000-0005-0000-0000-00001C1A0000}"/>
    <cellStyle name="標準 4 5 10 2" xfId="9874" xr:uid="{00000000-0005-0000-0000-00001D1A0000}"/>
    <cellStyle name="標準 4 5 11" xfId="5426" xr:uid="{00000000-0005-0000-0000-00001E1A0000}"/>
    <cellStyle name="標準 4 5 11 2" xfId="10786" xr:uid="{00000000-0005-0000-0000-00001F1A0000}"/>
    <cellStyle name="標準 4 5 12" xfId="1891" xr:uid="{00000000-0005-0000-0000-0000201A0000}"/>
    <cellStyle name="標準 4 5 13" xfId="7252" xr:uid="{00000000-0005-0000-0000-0000211A0000}"/>
    <cellStyle name="標準 4 5 2" xfId="123" xr:uid="{00000000-0005-0000-0000-0000221A0000}"/>
    <cellStyle name="標準 4 5 2 10" xfId="5483" xr:uid="{00000000-0005-0000-0000-0000231A0000}"/>
    <cellStyle name="標準 4 5 2 10 2" xfId="10843" xr:uid="{00000000-0005-0000-0000-0000241A0000}"/>
    <cellStyle name="標準 4 5 2 11" xfId="1948" xr:uid="{00000000-0005-0000-0000-0000251A0000}"/>
    <cellStyle name="標準 4 5 2 12" xfId="7309" xr:uid="{00000000-0005-0000-0000-0000261A0000}"/>
    <cellStyle name="標準 4 5 2 2" xfId="352" xr:uid="{00000000-0005-0000-0000-0000271A0000}"/>
    <cellStyle name="標準 4 5 2 2 2" xfId="808" xr:uid="{00000000-0005-0000-0000-0000281A0000}"/>
    <cellStyle name="標準 4 5 2 2 2 2" xfId="1720" xr:uid="{00000000-0005-0000-0000-0000291A0000}"/>
    <cellStyle name="標準 4 5 2 2 2 2 2" xfId="7079" xr:uid="{00000000-0005-0000-0000-00002A1A0000}"/>
    <cellStyle name="標準 4 5 2 2 2 2 2 2" xfId="12439" xr:uid="{00000000-0005-0000-0000-00002B1A0000}"/>
    <cellStyle name="標準 4 5 2 2 2 2 3" xfId="4343" xr:uid="{00000000-0005-0000-0000-00002C1A0000}"/>
    <cellStyle name="標準 4 5 2 2 2 2 4" xfId="9703" xr:uid="{00000000-0005-0000-0000-00002D1A0000}"/>
    <cellStyle name="標準 4 5 2 2 2 3" xfId="5255" xr:uid="{00000000-0005-0000-0000-00002E1A0000}"/>
    <cellStyle name="標準 4 5 2 2 2 3 2" xfId="10615" xr:uid="{00000000-0005-0000-0000-00002F1A0000}"/>
    <cellStyle name="標準 4 5 2 2 2 4" xfId="6167" xr:uid="{00000000-0005-0000-0000-0000301A0000}"/>
    <cellStyle name="標準 4 5 2 2 2 4 2" xfId="11527" xr:uid="{00000000-0005-0000-0000-0000311A0000}"/>
    <cellStyle name="標準 4 5 2 2 2 5" xfId="2518" xr:uid="{00000000-0005-0000-0000-0000321A0000}"/>
    <cellStyle name="標準 4 5 2 2 2 6" xfId="7879" xr:uid="{00000000-0005-0000-0000-0000331A0000}"/>
    <cellStyle name="標準 4 5 2 2 3" xfId="1264" xr:uid="{00000000-0005-0000-0000-0000341A0000}"/>
    <cellStyle name="標準 4 5 2 2 3 2" xfId="6623" xr:uid="{00000000-0005-0000-0000-0000351A0000}"/>
    <cellStyle name="標準 4 5 2 2 3 2 2" xfId="11983" xr:uid="{00000000-0005-0000-0000-0000361A0000}"/>
    <cellStyle name="標準 4 5 2 2 3 3" xfId="2974" xr:uid="{00000000-0005-0000-0000-0000371A0000}"/>
    <cellStyle name="標準 4 5 2 2 3 4" xfId="8335" xr:uid="{00000000-0005-0000-0000-0000381A0000}"/>
    <cellStyle name="標準 4 5 2 2 4" xfId="3430" xr:uid="{00000000-0005-0000-0000-0000391A0000}"/>
    <cellStyle name="標準 4 5 2 2 4 2" xfId="8791" xr:uid="{00000000-0005-0000-0000-00003A1A0000}"/>
    <cellStyle name="標準 4 5 2 2 5" xfId="3887" xr:uid="{00000000-0005-0000-0000-00003B1A0000}"/>
    <cellStyle name="標準 4 5 2 2 5 2" xfId="9247" xr:uid="{00000000-0005-0000-0000-00003C1A0000}"/>
    <cellStyle name="標準 4 5 2 2 6" xfId="4799" xr:uid="{00000000-0005-0000-0000-00003D1A0000}"/>
    <cellStyle name="標準 4 5 2 2 6 2" xfId="10159" xr:uid="{00000000-0005-0000-0000-00003E1A0000}"/>
    <cellStyle name="標準 4 5 2 2 7" xfId="5711" xr:uid="{00000000-0005-0000-0000-00003F1A0000}"/>
    <cellStyle name="標準 4 5 2 2 7 2" xfId="11071" xr:uid="{00000000-0005-0000-0000-0000401A0000}"/>
    <cellStyle name="標準 4 5 2 2 8" xfId="2062" xr:uid="{00000000-0005-0000-0000-0000411A0000}"/>
    <cellStyle name="標準 4 5 2 2 9" xfId="7423" xr:uid="{00000000-0005-0000-0000-0000421A0000}"/>
    <cellStyle name="標準 4 5 2 3" xfId="466" xr:uid="{00000000-0005-0000-0000-0000431A0000}"/>
    <cellStyle name="標準 4 5 2 3 2" xfId="922" xr:uid="{00000000-0005-0000-0000-0000441A0000}"/>
    <cellStyle name="標準 4 5 2 3 2 2" xfId="1834" xr:uid="{00000000-0005-0000-0000-0000451A0000}"/>
    <cellStyle name="標準 4 5 2 3 2 2 2" xfId="7193" xr:uid="{00000000-0005-0000-0000-0000461A0000}"/>
    <cellStyle name="標準 4 5 2 3 2 2 2 2" xfId="12553" xr:uid="{00000000-0005-0000-0000-0000471A0000}"/>
    <cellStyle name="標準 4 5 2 3 2 2 3" xfId="4457" xr:uid="{00000000-0005-0000-0000-0000481A0000}"/>
    <cellStyle name="標準 4 5 2 3 2 2 4" xfId="9817" xr:uid="{00000000-0005-0000-0000-0000491A0000}"/>
    <cellStyle name="標準 4 5 2 3 2 3" xfId="5369" xr:uid="{00000000-0005-0000-0000-00004A1A0000}"/>
    <cellStyle name="標準 4 5 2 3 2 3 2" xfId="10729" xr:uid="{00000000-0005-0000-0000-00004B1A0000}"/>
    <cellStyle name="標準 4 5 2 3 2 4" xfId="6281" xr:uid="{00000000-0005-0000-0000-00004C1A0000}"/>
    <cellStyle name="標準 4 5 2 3 2 4 2" xfId="11641" xr:uid="{00000000-0005-0000-0000-00004D1A0000}"/>
    <cellStyle name="標準 4 5 2 3 2 5" xfId="2632" xr:uid="{00000000-0005-0000-0000-00004E1A0000}"/>
    <cellStyle name="標準 4 5 2 3 2 6" xfId="7993" xr:uid="{00000000-0005-0000-0000-00004F1A0000}"/>
    <cellStyle name="標準 4 5 2 3 3" xfId="1378" xr:uid="{00000000-0005-0000-0000-0000501A0000}"/>
    <cellStyle name="標準 4 5 2 3 3 2" xfId="6737" xr:uid="{00000000-0005-0000-0000-0000511A0000}"/>
    <cellStyle name="標準 4 5 2 3 3 2 2" xfId="12097" xr:uid="{00000000-0005-0000-0000-0000521A0000}"/>
    <cellStyle name="標準 4 5 2 3 3 3" xfId="3088" xr:uid="{00000000-0005-0000-0000-0000531A0000}"/>
    <cellStyle name="標準 4 5 2 3 3 4" xfId="8449" xr:uid="{00000000-0005-0000-0000-0000541A0000}"/>
    <cellStyle name="標準 4 5 2 3 4" xfId="3544" xr:uid="{00000000-0005-0000-0000-0000551A0000}"/>
    <cellStyle name="標準 4 5 2 3 4 2" xfId="8905" xr:uid="{00000000-0005-0000-0000-0000561A0000}"/>
    <cellStyle name="標準 4 5 2 3 5" xfId="4001" xr:uid="{00000000-0005-0000-0000-0000571A0000}"/>
    <cellStyle name="標準 4 5 2 3 5 2" xfId="9361" xr:uid="{00000000-0005-0000-0000-0000581A0000}"/>
    <cellStyle name="標準 4 5 2 3 6" xfId="4913" xr:uid="{00000000-0005-0000-0000-0000591A0000}"/>
    <cellStyle name="標準 4 5 2 3 6 2" xfId="10273" xr:uid="{00000000-0005-0000-0000-00005A1A0000}"/>
    <cellStyle name="標準 4 5 2 3 7" xfId="5825" xr:uid="{00000000-0005-0000-0000-00005B1A0000}"/>
    <cellStyle name="標準 4 5 2 3 7 2" xfId="11185" xr:uid="{00000000-0005-0000-0000-00005C1A0000}"/>
    <cellStyle name="標準 4 5 2 3 8" xfId="2176" xr:uid="{00000000-0005-0000-0000-00005D1A0000}"/>
    <cellStyle name="標準 4 5 2 3 9" xfId="7537" xr:uid="{00000000-0005-0000-0000-00005E1A0000}"/>
    <cellStyle name="標準 4 5 2 4" xfId="237" xr:uid="{00000000-0005-0000-0000-00005F1A0000}"/>
    <cellStyle name="標準 4 5 2 4 2" xfId="694" xr:uid="{00000000-0005-0000-0000-0000601A0000}"/>
    <cellStyle name="標準 4 5 2 4 2 2" xfId="1606" xr:uid="{00000000-0005-0000-0000-0000611A0000}"/>
    <cellStyle name="標準 4 5 2 4 2 2 2" xfId="6965" xr:uid="{00000000-0005-0000-0000-0000621A0000}"/>
    <cellStyle name="標準 4 5 2 4 2 2 2 2" xfId="12325" xr:uid="{00000000-0005-0000-0000-0000631A0000}"/>
    <cellStyle name="標準 4 5 2 4 2 2 3" xfId="4229" xr:uid="{00000000-0005-0000-0000-0000641A0000}"/>
    <cellStyle name="標準 4 5 2 4 2 2 4" xfId="9589" xr:uid="{00000000-0005-0000-0000-0000651A0000}"/>
    <cellStyle name="標準 4 5 2 4 2 3" xfId="5141" xr:uid="{00000000-0005-0000-0000-0000661A0000}"/>
    <cellStyle name="標準 4 5 2 4 2 3 2" xfId="10501" xr:uid="{00000000-0005-0000-0000-0000671A0000}"/>
    <cellStyle name="標準 4 5 2 4 2 4" xfId="6053" xr:uid="{00000000-0005-0000-0000-0000681A0000}"/>
    <cellStyle name="標準 4 5 2 4 2 4 2" xfId="11413" xr:uid="{00000000-0005-0000-0000-0000691A0000}"/>
    <cellStyle name="標準 4 5 2 4 2 5" xfId="2860" xr:uid="{00000000-0005-0000-0000-00006A1A0000}"/>
    <cellStyle name="標準 4 5 2 4 2 6" xfId="8221" xr:uid="{00000000-0005-0000-0000-00006B1A0000}"/>
    <cellStyle name="標準 4 5 2 4 3" xfId="1150" xr:uid="{00000000-0005-0000-0000-00006C1A0000}"/>
    <cellStyle name="標準 4 5 2 4 3 2" xfId="6509" xr:uid="{00000000-0005-0000-0000-00006D1A0000}"/>
    <cellStyle name="標準 4 5 2 4 3 2 2" xfId="11869" xr:uid="{00000000-0005-0000-0000-00006E1A0000}"/>
    <cellStyle name="標準 4 5 2 4 3 3" xfId="3316" xr:uid="{00000000-0005-0000-0000-00006F1A0000}"/>
    <cellStyle name="標準 4 5 2 4 3 4" xfId="8677" xr:uid="{00000000-0005-0000-0000-0000701A0000}"/>
    <cellStyle name="標準 4 5 2 4 4" xfId="3773" xr:uid="{00000000-0005-0000-0000-0000711A0000}"/>
    <cellStyle name="標準 4 5 2 4 4 2" xfId="9133" xr:uid="{00000000-0005-0000-0000-0000721A0000}"/>
    <cellStyle name="標準 4 5 2 4 5" xfId="4685" xr:uid="{00000000-0005-0000-0000-0000731A0000}"/>
    <cellStyle name="標準 4 5 2 4 5 2" xfId="10045" xr:uid="{00000000-0005-0000-0000-0000741A0000}"/>
    <cellStyle name="標準 4 5 2 4 6" xfId="5597" xr:uid="{00000000-0005-0000-0000-0000751A0000}"/>
    <cellStyle name="標準 4 5 2 4 6 2" xfId="10957" xr:uid="{00000000-0005-0000-0000-0000761A0000}"/>
    <cellStyle name="標準 4 5 2 4 7" xfId="2404" xr:uid="{00000000-0005-0000-0000-0000771A0000}"/>
    <cellStyle name="標準 4 5 2 4 8" xfId="7765" xr:uid="{00000000-0005-0000-0000-0000781A0000}"/>
    <cellStyle name="標準 4 5 2 5" xfId="580" xr:uid="{00000000-0005-0000-0000-0000791A0000}"/>
    <cellStyle name="標準 4 5 2 5 2" xfId="1492" xr:uid="{00000000-0005-0000-0000-00007A1A0000}"/>
    <cellStyle name="標準 4 5 2 5 2 2" xfId="6851" xr:uid="{00000000-0005-0000-0000-00007B1A0000}"/>
    <cellStyle name="標準 4 5 2 5 2 2 2" xfId="12211" xr:uid="{00000000-0005-0000-0000-00007C1A0000}"/>
    <cellStyle name="標準 4 5 2 5 2 3" xfId="4115" xr:uid="{00000000-0005-0000-0000-00007D1A0000}"/>
    <cellStyle name="標準 4 5 2 5 2 4" xfId="9475" xr:uid="{00000000-0005-0000-0000-00007E1A0000}"/>
    <cellStyle name="標準 4 5 2 5 3" xfId="5027" xr:uid="{00000000-0005-0000-0000-00007F1A0000}"/>
    <cellStyle name="標準 4 5 2 5 3 2" xfId="10387" xr:uid="{00000000-0005-0000-0000-0000801A0000}"/>
    <cellStyle name="標準 4 5 2 5 4" xfId="5939" xr:uid="{00000000-0005-0000-0000-0000811A0000}"/>
    <cellStyle name="標準 4 5 2 5 4 2" xfId="11299" xr:uid="{00000000-0005-0000-0000-0000821A0000}"/>
    <cellStyle name="標準 4 5 2 5 5" xfId="2290" xr:uid="{00000000-0005-0000-0000-0000831A0000}"/>
    <cellStyle name="標準 4 5 2 5 6" xfId="7651" xr:uid="{00000000-0005-0000-0000-0000841A0000}"/>
    <cellStyle name="標準 4 5 2 6" xfId="1036" xr:uid="{00000000-0005-0000-0000-0000851A0000}"/>
    <cellStyle name="標準 4 5 2 6 2" xfId="6395" xr:uid="{00000000-0005-0000-0000-0000861A0000}"/>
    <cellStyle name="標準 4 5 2 6 2 2" xfId="11755" xr:uid="{00000000-0005-0000-0000-0000871A0000}"/>
    <cellStyle name="標準 4 5 2 6 3" xfId="2746" xr:uid="{00000000-0005-0000-0000-0000881A0000}"/>
    <cellStyle name="標準 4 5 2 6 4" xfId="8107" xr:uid="{00000000-0005-0000-0000-0000891A0000}"/>
    <cellStyle name="標準 4 5 2 7" xfId="3202" xr:uid="{00000000-0005-0000-0000-00008A1A0000}"/>
    <cellStyle name="標準 4 5 2 7 2" xfId="8563" xr:uid="{00000000-0005-0000-0000-00008B1A0000}"/>
    <cellStyle name="標準 4 5 2 8" xfId="3659" xr:uid="{00000000-0005-0000-0000-00008C1A0000}"/>
    <cellStyle name="標準 4 5 2 8 2" xfId="9019" xr:uid="{00000000-0005-0000-0000-00008D1A0000}"/>
    <cellStyle name="標準 4 5 2 9" xfId="4571" xr:uid="{00000000-0005-0000-0000-00008E1A0000}"/>
    <cellStyle name="標準 4 5 2 9 2" xfId="9931" xr:uid="{00000000-0005-0000-0000-00008F1A0000}"/>
    <cellStyle name="標準 4 5 3" xfId="295" xr:uid="{00000000-0005-0000-0000-0000901A0000}"/>
    <cellStyle name="標準 4 5 3 2" xfId="751" xr:uid="{00000000-0005-0000-0000-0000911A0000}"/>
    <cellStyle name="標準 4 5 3 2 2" xfId="1663" xr:uid="{00000000-0005-0000-0000-0000921A0000}"/>
    <cellStyle name="標準 4 5 3 2 2 2" xfId="7022" xr:uid="{00000000-0005-0000-0000-0000931A0000}"/>
    <cellStyle name="標準 4 5 3 2 2 2 2" xfId="12382" xr:uid="{00000000-0005-0000-0000-0000941A0000}"/>
    <cellStyle name="標準 4 5 3 2 2 3" xfId="4286" xr:uid="{00000000-0005-0000-0000-0000951A0000}"/>
    <cellStyle name="標準 4 5 3 2 2 4" xfId="9646" xr:uid="{00000000-0005-0000-0000-0000961A0000}"/>
    <cellStyle name="標準 4 5 3 2 3" xfId="5198" xr:uid="{00000000-0005-0000-0000-0000971A0000}"/>
    <cellStyle name="標準 4 5 3 2 3 2" xfId="10558" xr:uid="{00000000-0005-0000-0000-0000981A0000}"/>
    <cellStyle name="標準 4 5 3 2 4" xfId="6110" xr:uid="{00000000-0005-0000-0000-0000991A0000}"/>
    <cellStyle name="標準 4 5 3 2 4 2" xfId="11470" xr:uid="{00000000-0005-0000-0000-00009A1A0000}"/>
    <cellStyle name="標準 4 5 3 2 5" xfId="2461" xr:uid="{00000000-0005-0000-0000-00009B1A0000}"/>
    <cellStyle name="標準 4 5 3 2 6" xfId="7822" xr:uid="{00000000-0005-0000-0000-00009C1A0000}"/>
    <cellStyle name="標準 4 5 3 3" xfId="1207" xr:uid="{00000000-0005-0000-0000-00009D1A0000}"/>
    <cellStyle name="標準 4 5 3 3 2" xfId="6566" xr:uid="{00000000-0005-0000-0000-00009E1A0000}"/>
    <cellStyle name="標準 4 5 3 3 2 2" xfId="11926" xr:uid="{00000000-0005-0000-0000-00009F1A0000}"/>
    <cellStyle name="標準 4 5 3 3 3" xfId="2917" xr:uid="{00000000-0005-0000-0000-0000A01A0000}"/>
    <cellStyle name="標準 4 5 3 3 4" xfId="8278" xr:uid="{00000000-0005-0000-0000-0000A11A0000}"/>
    <cellStyle name="標準 4 5 3 4" xfId="3373" xr:uid="{00000000-0005-0000-0000-0000A21A0000}"/>
    <cellStyle name="標準 4 5 3 4 2" xfId="8734" xr:uid="{00000000-0005-0000-0000-0000A31A0000}"/>
    <cellStyle name="標準 4 5 3 5" xfId="3830" xr:uid="{00000000-0005-0000-0000-0000A41A0000}"/>
    <cellStyle name="標準 4 5 3 5 2" xfId="9190" xr:uid="{00000000-0005-0000-0000-0000A51A0000}"/>
    <cellStyle name="標準 4 5 3 6" xfId="4742" xr:uid="{00000000-0005-0000-0000-0000A61A0000}"/>
    <cellStyle name="標準 4 5 3 6 2" xfId="10102" xr:uid="{00000000-0005-0000-0000-0000A71A0000}"/>
    <cellStyle name="標準 4 5 3 7" xfId="5654" xr:uid="{00000000-0005-0000-0000-0000A81A0000}"/>
    <cellStyle name="標準 4 5 3 7 2" xfId="11014" xr:uid="{00000000-0005-0000-0000-0000A91A0000}"/>
    <cellStyle name="標準 4 5 3 8" xfId="2005" xr:uid="{00000000-0005-0000-0000-0000AA1A0000}"/>
    <cellStyle name="標準 4 5 3 9" xfId="7366" xr:uid="{00000000-0005-0000-0000-0000AB1A0000}"/>
    <cellStyle name="標準 4 5 4" xfId="409" xr:uid="{00000000-0005-0000-0000-0000AC1A0000}"/>
    <cellStyle name="標準 4 5 4 2" xfId="865" xr:uid="{00000000-0005-0000-0000-0000AD1A0000}"/>
    <cellStyle name="標準 4 5 4 2 2" xfId="1777" xr:uid="{00000000-0005-0000-0000-0000AE1A0000}"/>
    <cellStyle name="標準 4 5 4 2 2 2" xfId="7136" xr:uid="{00000000-0005-0000-0000-0000AF1A0000}"/>
    <cellStyle name="標準 4 5 4 2 2 2 2" xfId="12496" xr:uid="{00000000-0005-0000-0000-0000B01A0000}"/>
    <cellStyle name="標準 4 5 4 2 2 3" xfId="4400" xr:uid="{00000000-0005-0000-0000-0000B11A0000}"/>
    <cellStyle name="標準 4 5 4 2 2 4" xfId="9760" xr:uid="{00000000-0005-0000-0000-0000B21A0000}"/>
    <cellStyle name="標準 4 5 4 2 3" xfId="5312" xr:uid="{00000000-0005-0000-0000-0000B31A0000}"/>
    <cellStyle name="標準 4 5 4 2 3 2" xfId="10672" xr:uid="{00000000-0005-0000-0000-0000B41A0000}"/>
    <cellStyle name="標準 4 5 4 2 4" xfId="6224" xr:uid="{00000000-0005-0000-0000-0000B51A0000}"/>
    <cellStyle name="標準 4 5 4 2 4 2" xfId="11584" xr:uid="{00000000-0005-0000-0000-0000B61A0000}"/>
    <cellStyle name="標準 4 5 4 2 5" xfId="2575" xr:uid="{00000000-0005-0000-0000-0000B71A0000}"/>
    <cellStyle name="標準 4 5 4 2 6" xfId="7936" xr:uid="{00000000-0005-0000-0000-0000B81A0000}"/>
    <cellStyle name="標準 4 5 4 3" xfId="1321" xr:uid="{00000000-0005-0000-0000-0000B91A0000}"/>
    <cellStyle name="標準 4 5 4 3 2" xfId="6680" xr:uid="{00000000-0005-0000-0000-0000BA1A0000}"/>
    <cellStyle name="標準 4 5 4 3 2 2" xfId="12040" xr:uid="{00000000-0005-0000-0000-0000BB1A0000}"/>
    <cellStyle name="標準 4 5 4 3 3" xfId="3031" xr:uid="{00000000-0005-0000-0000-0000BC1A0000}"/>
    <cellStyle name="標準 4 5 4 3 4" xfId="8392" xr:uid="{00000000-0005-0000-0000-0000BD1A0000}"/>
    <cellStyle name="標準 4 5 4 4" xfId="3487" xr:uid="{00000000-0005-0000-0000-0000BE1A0000}"/>
    <cellStyle name="標準 4 5 4 4 2" xfId="8848" xr:uid="{00000000-0005-0000-0000-0000BF1A0000}"/>
    <cellStyle name="標準 4 5 4 5" xfId="3944" xr:uid="{00000000-0005-0000-0000-0000C01A0000}"/>
    <cellStyle name="標準 4 5 4 5 2" xfId="9304" xr:uid="{00000000-0005-0000-0000-0000C11A0000}"/>
    <cellStyle name="標準 4 5 4 6" xfId="4856" xr:uid="{00000000-0005-0000-0000-0000C21A0000}"/>
    <cellStyle name="標準 4 5 4 6 2" xfId="10216" xr:uid="{00000000-0005-0000-0000-0000C31A0000}"/>
    <cellStyle name="標準 4 5 4 7" xfId="5768" xr:uid="{00000000-0005-0000-0000-0000C41A0000}"/>
    <cellStyle name="標準 4 5 4 7 2" xfId="11128" xr:uid="{00000000-0005-0000-0000-0000C51A0000}"/>
    <cellStyle name="標準 4 5 4 8" xfId="2119" xr:uid="{00000000-0005-0000-0000-0000C61A0000}"/>
    <cellStyle name="標準 4 5 4 9" xfId="7480" xr:uid="{00000000-0005-0000-0000-0000C71A0000}"/>
    <cellStyle name="標準 4 5 5" xfId="180" xr:uid="{00000000-0005-0000-0000-0000C81A0000}"/>
    <cellStyle name="標準 4 5 5 2" xfId="637" xr:uid="{00000000-0005-0000-0000-0000C91A0000}"/>
    <cellStyle name="標準 4 5 5 2 2" xfId="1549" xr:uid="{00000000-0005-0000-0000-0000CA1A0000}"/>
    <cellStyle name="標準 4 5 5 2 2 2" xfId="6908" xr:uid="{00000000-0005-0000-0000-0000CB1A0000}"/>
    <cellStyle name="標準 4 5 5 2 2 2 2" xfId="12268" xr:uid="{00000000-0005-0000-0000-0000CC1A0000}"/>
    <cellStyle name="標準 4 5 5 2 2 3" xfId="4172" xr:uid="{00000000-0005-0000-0000-0000CD1A0000}"/>
    <cellStyle name="標準 4 5 5 2 2 4" xfId="9532" xr:uid="{00000000-0005-0000-0000-0000CE1A0000}"/>
    <cellStyle name="標準 4 5 5 2 3" xfId="5084" xr:uid="{00000000-0005-0000-0000-0000CF1A0000}"/>
    <cellStyle name="標準 4 5 5 2 3 2" xfId="10444" xr:uid="{00000000-0005-0000-0000-0000D01A0000}"/>
    <cellStyle name="標準 4 5 5 2 4" xfId="5996" xr:uid="{00000000-0005-0000-0000-0000D11A0000}"/>
    <cellStyle name="標準 4 5 5 2 4 2" xfId="11356" xr:uid="{00000000-0005-0000-0000-0000D21A0000}"/>
    <cellStyle name="標準 4 5 5 2 5" xfId="2803" xr:uid="{00000000-0005-0000-0000-0000D31A0000}"/>
    <cellStyle name="標準 4 5 5 2 6" xfId="8164" xr:uid="{00000000-0005-0000-0000-0000D41A0000}"/>
    <cellStyle name="標準 4 5 5 3" xfId="1093" xr:uid="{00000000-0005-0000-0000-0000D51A0000}"/>
    <cellStyle name="標準 4 5 5 3 2" xfId="6452" xr:uid="{00000000-0005-0000-0000-0000D61A0000}"/>
    <cellStyle name="標準 4 5 5 3 2 2" xfId="11812" xr:uid="{00000000-0005-0000-0000-0000D71A0000}"/>
    <cellStyle name="標準 4 5 5 3 3" xfId="3259" xr:uid="{00000000-0005-0000-0000-0000D81A0000}"/>
    <cellStyle name="標準 4 5 5 3 4" xfId="8620" xr:uid="{00000000-0005-0000-0000-0000D91A0000}"/>
    <cellStyle name="標準 4 5 5 4" xfId="3716" xr:uid="{00000000-0005-0000-0000-0000DA1A0000}"/>
    <cellStyle name="標準 4 5 5 4 2" xfId="9076" xr:uid="{00000000-0005-0000-0000-0000DB1A0000}"/>
    <cellStyle name="標準 4 5 5 5" xfId="4628" xr:uid="{00000000-0005-0000-0000-0000DC1A0000}"/>
    <cellStyle name="標準 4 5 5 5 2" xfId="9988" xr:uid="{00000000-0005-0000-0000-0000DD1A0000}"/>
    <cellStyle name="標準 4 5 5 6" xfId="5540" xr:uid="{00000000-0005-0000-0000-0000DE1A0000}"/>
    <cellStyle name="標準 4 5 5 6 2" xfId="10900" xr:uid="{00000000-0005-0000-0000-0000DF1A0000}"/>
    <cellStyle name="標準 4 5 5 7" xfId="2347" xr:uid="{00000000-0005-0000-0000-0000E01A0000}"/>
    <cellStyle name="標準 4 5 5 8" xfId="7708" xr:uid="{00000000-0005-0000-0000-0000E11A0000}"/>
    <cellStyle name="標準 4 5 6" xfId="523" xr:uid="{00000000-0005-0000-0000-0000E21A0000}"/>
    <cellStyle name="標準 4 5 6 2" xfId="1435" xr:uid="{00000000-0005-0000-0000-0000E31A0000}"/>
    <cellStyle name="標準 4 5 6 2 2" xfId="6794" xr:uid="{00000000-0005-0000-0000-0000E41A0000}"/>
    <cellStyle name="標準 4 5 6 2 2 2" xfId="12154" xr:uid="{00000000-0005-0000-0000-0000E51A0000}"/>
    <cellStyle name="標準 4 5 6 2 3" xfId="4058" xr:uid="{00000000-0005-0000-0000-0000E61A0000}"/>
    <cellStyle name="標準 4 5 6 2 4" xfId="9418" xr:uid="{00000000-0005-0000-0000-0000E71A0000}"/>
    <cellStyle name="標準 4 5 6 3" xfId="4970" xr:uid="{00000000-0005-0000-0000-0000E81A0000}"/>
    <cellStyle name="標準 4 5 6 3 2" xfId="10330" xr:uid="{00000000-0005-0000-0000-0000E91A0000}"/>
    <cellStyle name="標準 4 5 6 4" xfId="5882" xr:uid="{00000000-0005-0000-0000-0000EA1A0000}"/>
    <cellStyle name="標準 4 5 6 4 2" xfId="11242" xr:uid="{00000000-0005-0000-0000-0000EB1A0000}"/>
    <cellStyle name="標準 4 5 6 5" xfId="2233" xr:uid="{00000000-0005-0000-0000-0000EC1A0000}"/>
    <cellStyle name="標準 4 5 6 6" xfId="7594" xr:uid="{00000000-0005-0000-0000-0000ED1A0000}"/>
    <cellStyle name="標準 4 5 7" xfId="979" xr:uid="{00000000-0005-0000-0000-0000EE1A0000}"/>
    <cellStyle name="標準 4 5 7 2" xfId="6338" xr:uid="{00000000-0005-0000-0000-0000EF1A0000}"/>
    <cellStyle name="標準 4 5 7 2 2" xfId="11698" xr:uid="{00000000-0005-0000-0000-0000F01A0000}"/>
    <cellStyle name="標準 4 5 7 3" xfId="2689" xr:uid="{00000000-0005-0000-0000-0000F11A0000}"/>
    <cellStyle name="標準 4 5 7 4" xfId="8050" xr:uid="{00000000-0005-0000-0000-0000F21A0000}"/>
    <cellStyle name="標準 4 5 8" xfId="3145" xr:uid="{00000000-0005-0000-0000-0000F31A0000}"/>
    <cellStyle name="標準 4 5 8 2" xfId="8506" xr:uid="{00000000-0005-0000-0000-0000F41A0000}"/>
    <cellStyle name="標準 4 5 9" xfId="3602" xr:uid="{00000000-0005-0000-0000-0000F51A0000}"/>
    <cellStyle name="標準 4 5 9 2" xfId="8962" xr:uid="{00000000-0005-0000-0000-0000F61A0000}"/>
    <cellStyle name="標準 4 6" xfId="40" xr:uid="{00000000-0005-0000-0000-0000F71A0000}"/>
    <cellStyle name="標準 4 6 10" xfId="4499" xr:uid="{00000000-0005-0000-0000-0000F81A0000}"/>
    <cellStyle name="標準 4 6 10 2" xfId="9859" xr:uid="{00000000-0005-0000-0000-0000F91A0000}"/>
    <cellStyle name="標準 4 6 11" xfId="5411" xr:uid="{00000000-0005-0000-0000-0000FA1A0000}"/>
    <cellStyle name="標準 4 6 11 2" xfId="10771" xr:uid="{00000000-0005-0000-0000-0000FB1A0000}"/>
    <cellStyle name="標準 4 6 12" xfId="1876" xr:uid="{00000000-0005-0000-0000-0000FC1A0000}"/>
    <cellStyle name="標準 4 6 13" xfId="7237" xr:uid="{00000000-0005-0000-0000-0000FD1A0000}"/>
    <cellStyle name="標準 4 6 2" xfId="108" xr:uid="{00000000-0005-0000-0000-0000FE1A0000}"/>
    <cellStyle name="標準 4 6 2 10" xfId="5468" xr:uid="{00000000-0005-0000-0000-0000FF1A0000}"/>
    <cellStyle name="標準 4 6 2 10 2" xfId="10828" xr:uid="{00000000-0005-0000-0000-0000001B0000}"/>
    <cellStyle name="標準 4 6 2 11" xfId="1933" xr:uid="{00000000-0005-0000-0000-0000011B0000}"/>
    <cellStyle name="標準 4 6 2 12" xfId="7294" xr:uid="{00000000-0005-0000-0000-0000021B0000}"/>
    <cellStyle name="標準 4 6 2 2" xfId="337" xr:uid="{00000000-0005-0000-0000-0000031B0000}"/>
    <cellStyle name="標準 4 6 2 2 2" xfId="793" xr:uid="{00000000-0005-0000-0000-0000041B0000}"/>
    <cellStyle name="標準 4 6 2 2 2 2" xfId="1705" xr:uid="{00000000-0005-0000-0000-0000051B0000}"/>
    <cellStyle name="標準 4 6 2 2 2 2 2" xfId="7064" xr:uid="{00000000-0005-0000-0000-0000061B0000}"/>
    <cellStyle name="標準 4 6 2 2 2 2 2 2" xfId="12424" xr:uid="{00000000-0005-0000-0000-0000071B0000}"/>
    <cellStyle name="標準 4 6 2 2 2 2 3" xfId="4328" xr:uid="{00000000-0005-0000-0000-0000081B0000}"/>
    <cellStyle name="標準 4 6 2 2 2 2 4" xfId="9688" xr:uid="{00000000-0005-0000-0000-0000091B0000}"/>
    <cellStyle name="標準 4 6 2 2 2 3" xfId="5240" xr:uid="{00000000-0005-0000-0000-00000A1B0000}"/>
    <cellStyle name="標準 4 6 2 2 2 3 2" xfId="10600" xr:uid="{00000000-0005-0000-0000-00000B1B0000}"/>
    <cellStyle name="標準 4 6 2 2 2 4" xfId="6152" xr:uid="{00000000-0005-0000-0000-00000C1B0000}"/>
    <cellStyle name="標準 4 6 2 2 2 4 2" xfId="11512" xr:uid="{00000000-0005-0000-0000-00000D1B0000}"/>
    <cellStyle name="標準 4 6 2 2 2 5" xfId="2503" xr:uid="{00000000-0005-0000-0000-00000E1B0000}"/>
    <cellStyle name="標準 4 6 2 2 2 6" xfId="7864" xr:uid="{00000000-0005-0000-0000-00000F1B0000}"/>
    <cellStyle name="標準 4 6 2 2 3" xfId="1249" xr:uid="{00000000-0005-0000-0000-0000101B0000}"/>
    <cellStyle name="標準 4 6 2 2 3 2" xfId="6608" xr:uid="{00000000-0005-0000-0000-0000111B0000}"/>
    <cellStyle name="標準 4 6 2 2 3 2 2" xfId="11968" xr:uid="{00000000-0005-0000-0000-0000121B0000}"/>
    <cellStyle name="標準 4 6 2 2 3 3" xfId="2959" xr:uid="{00000000-0005-0000-0000-0000131B0000}"/>
    <cellStyle name="標準 4 6 2 2 3 4" xfId="8320" xr:uid="{00000000-0005-0000-0000-0000141B0000}"/>
    <cellStyle name="標準 4 6 2 2 4" xfId="3415" xr:uid="{00000000-0005-0000-0000-0000151B0000}"/>
    <cellStyle name="標準 4 6 2 2 4 2" xfId="8776" xr:uid="{00000000-0005-0000-0000-0000161B0000}"/>
    <cellStyle name="標準 4 6 2 2 5" xfId="3872" xr:uid="{00000000-0005-0000-0000-0000171B0000}"/>
    <cellStyle name="標準 4 6 2 2 5 2" xfId="9232" xr:uid="{00000000-0005-0000-0000-0000181B0000}"/>
    <cellStyle name="標準 4 6 2 2 6" xfId="4784" xr:uid="{00000000-0005-0000-0000-0000191B0000}"/>
    <cellStyle name="標準 4 6 2 2 6 2" xfId="10144" xr:uid="{00000000-0005-0000-0000-00001A1B0000}"/>
    <cellStyle name="標準 4 6 2 2 7" xfId="5696" xr:uid="{00000000-0005-0000-0000-00001B1B0000}"/>
    <cellStyle name="標準 4 6 2 2 7 2" xfId="11056" xr:uid="{00000000-0005-0000-0000-00001C1B0000}"/>
    <cellStyle name="標準 4 6 2 2 8" xfId="2047" xr:uid="{00000000-0005-0000-0000-00001D1B0000}"/>
    <cellStyle name="標準 4 6 2 2 9" xfId="7408" xr:uid="{00000000-0005-0000-0000-00001E1B0000}"/>
    <cellStyle name="標準 4 6 2 3" xfId="451" xr:uid="{00000000-0005-0000-0000-00001F1B0000}"/>
    <cellStyle name="標準 4 6 2 3 2" xfId="907" xr:uid="{00000000-0005-0000-0000-0000201B0000}"/>
    <cellStyle name="標準 4 6 2 3 2 2" xfId="1819" xr:uid="{00000000-0005-0000-0000-0000211B0000}"/>
    <cellStyle name="標準 4 6 2 3 2 2 2" xfId="7178" xr:uid="{00000000-0005-0000-0000-0000221B0000}"/>
    <cellStyle name="標準 4 6 2 3 2 2 2 2" xfId="12538" xr:uid="{00000000-0005-0000-0000-0000231B0000}"/>
    <cellStyle name="標準 4 6 2 3 2 2 3" xfId="4442" xr:uid="{00000000-0005-0000-0000-0000241B0000}"/>
    <cellStyle name="標準 4 6 2 3 2 2 4" xfId="9802" xr:uid="{00000000-0005-0000-0000-0000251B0000}"/>
    <cellStyle name="標準 4 6 2 3 2 3" xfId="5354" xr:uid="{00000000-0005-0000-0000-0000261B0000}"/>
    <cellStyle name="標準 4 6 2 3 2 3 2" xfId="10714" xr:uid="{00000000-0005-0000-0000-0000271B0000}"/>
    <cellStyle name="標準 4 6 2 3 2 4" xfId="6266" xr:uid="{00000000-0005-0000-0000-0000281B0000}"/>
    <cellStyle name="標準 4 6 2 3 2 4 2" xfId="11626" xr:uid="{00000000-0005-0000-0000-0000291B0000}"/>
    <cellStyle name="標準 4 6 2 3 2 5" xfId="2617" xr:uid="{00000000-0005-0000-0000-00002A1B0000}"/>
    <cellStyle name="標準 4 6 2 3 2 6" xfId="7978" xr:uid="{00000000-0005-0000-0000-00002B1B0000}"/>
    <cellStyle name="標準 4 6 2 3 3" xfId="1363" xr:uid="{00000000-0005-0000-0000-00002C1B0000}"/>
    <cellStyle name="標準 4 6 2 3 3 2" xfId="6722" xr:uid="{00000000-0005-0000-0000-00002D1B0000}"/>
    <cellStyle name="標準 4 6 2 3 3 2 2" xfId="12082" xr:uid="{00000000-0005-0000-0000-00002E1B0000}"/>
    <cellStyle name="標準 4 6 2 3 3 3" xfId="3073" xr:uid="{00000000-0005-0000-0000-00002F1B0000}"/>
    <cellStyle name="標準 4 6 2 3 3 4" xfId="8434" xr:uid="{00000000-0005-0000-0000-0000301B0000}"/>
    <cellStyle name="標準 4 6 2 3 4" xfId="3529" xr:uid="{00000000-0005-0000-0000-0000311B0000}"/>
    <cellStyle name="標準 4 6 2 3 4 2" xfId="8890" xr:uid="{00000000-0005-0000-0000-0000321B0000}"/>
    <cellStyle name="標準 4 6 2 3 5" xfId="3986" xr:uid="{00000000-0005-0000-0000-0000331B0000}"/>
    <cellStyle name="標準 4 6 2 3 5 2" xfId="9346" xr:uid="{00000000-0005-0000-0000-0000341B0000}"/>
    <cellStyle name="標準 4 6 2 3 6" xfId="4898" xr:uid="{00000000-0005-0000-0000-0000351B0000}"/>
    <cellStyle name="標準 4 6 2 3 6 2" xfId="10258" xr:uid="{00000000-0005-0000-0000-0000361B0000}"/>
    <cellStyle name="標準 4 6 2 3 7" xfId="5810" xr:uid="{00000000-0005-0000-0000-0000371B0000}"/>
    <cellStyle name="標準 4 6 2 3 7 2" xfId="11170" xr:uid="{00000000-0005-0000-0000-0000381B0000}"/>
    <cellStyle name="標準 4 6 2 3 8" xfId="2161" xr:uid="{00000000-0005-0000-0000-0000391B0000}"/>
    <cellStyle name="標準 4 6 2 3 9" xfId="7522" xr:uid="{00000000-0005-0000-0000-00003A1B0000}"/>
    <cellStyle name="標準 4 6 2 4" xfId="222" xr:uid="{00000000-0005-0000-0000-00003B1B0000}"/>
    <cellStyle name="標準 4 6 2 4 2" xfId="679" xr:uid="{00000000-0005-0000-0000-00003C1B0000}"/>
    <cellStyle name="標準 4 6 2 4 2 2" xfId="1591" xr:uid="{00000000-0005-0000-0000-00003D1B0000}"/>
    <cellStyle name="標準 4 6 2 4 2 2 2" xfId="6950" xr:uid="{00000000-0005-0000-0000-00003E1B0000}"/>
    <cellStyle name="標準 4 6 2 4 2 2 2 2" xfId="12310" xr:uid="{00000000-0005-0000-0000-00003F1B0000}"/>
    <cellStyle name="標準 4 6 2 4 2 2 3" xfId="4214" xr:uid="{00000000-0005-0000-0000-0000401B0000}"/>
    <cellStyle name="標準 4 6 2 4 2 2 4" xfId="9574" xr:uid="{00000000-0005-0000-0000-0000411B0000}"/>
    <cellStyle name="標準 4 6 2 4 2 3" xfId="5126" xr:uid="{00000000-0005-0000-0000-0000421B0000}"/>
    <cellStyle name="標準 4 6 2 4 2 3 2" xfId="10486" xr:uid="{00000000-0005-0000-0000-0000431B0000}"/>
    <cellStyle name="標準 4 6 2 4 2 4" xfId="6038" xr:uid="{00000000-0005-0000-0000-0000441B0000}"/>
    <cellStyle name="標準 4 6 2 4 2 4 2" xfId="11398" xr:uid="{00000000-0005-0000-0000-0000451B0000}"/>
    <cellStyle name="標準 4 6 2 4 2 5" xfId="2845" xr:uid="{00000000-0005-0000-0000-0000461B0000}"/>
    <cellStyle name="標準 4 6 2 4 2 6" xfId="8206" xr:uid="{00000000-0005-0000-0000-0000471B0000}"/>
    <cellStyle name="標準 4 6 2 4 3" xfId="1135" xr:uid="{00000000-0005-0000-0000-0000481B0000}"/>
    <cellStyle name="標準 4 6 2 4 3 2" xfId="6494" xr:uid="{00000000-0005-0000-0000-0000491B0000}"/>
    <cellStyle name="標準 4 6 2 4 3 2 2" xfId="11854" xr:uid="{00000000-0005-0000-0000-00004A1B0000}"/>
    <cellStyle name="標準 4 6 2 4 3 3" xfId="3301" xr:uid="{00000000-0005-0000-0000-00004B1B0000}"/>
    <cellStyle name="標準 4 6 2 4 3 4" xfId="8662" xr:uid="{00000000-0005-0000-0000-00004C1B0000}"/>
    <cellStyle name="標準 4 6 2 4 4" xfId="3758" xr:uid="{00000000-0005-0000-0000-00004D1B0000}"/>
    <cellStyle name="標準 4 6 2 4 4 2" xfId="9118" xr:uid="{00000000-0005-0000-0000-00004E1B0000}"/>
    <cellStyle name="標準 4 6 2 4 5" xfId="4670" xr:uid="{00000000-0005-0000-0000-00004F1B0000}"/>
    <cellStyle name="標準 4 6 2 4 5 2" xfId="10030" xr:uid="{00000000-0005-0000-0000-0000501B0000}"/>
    <cellStyle name="標準 4 6 2 4 6" xfId="5582" xr:uid="{00000000-0005-0000-0000-0000511B0000}"/>
    <cellStyle name="標準 4 6 2 4 6 2" xfId="10942" xr:uid="{00000000-0005-0000-0000-0000521B0000}"/>
    <cellStyle name="標準 4 6 2 4 7" xfId="2389" xr:uid="{00000000-0005-0000-0000-0000531B0000}"/>
    <cellStyle name="標準 4 6 2 4 8" xfId="7750" xr:uid="{00000000-0005-0000-0000-0000541B0000}"/>
    <cellStyle name="標準 4 6 2 5" xfId="565" xr:uid="{00000000-0005-0000-0000-0000551B0000}"/>
    <cellStyle name="標準 4 6 2 5 2" xfId="1477" xr:uid="{00000000-0005-0000-0000-0000561B0000}"/>
    <cellStyle name="標準 4 6 2 5 2 2" xfId="6836" xr:uid="{00000000-0005-0000-0000-0000571B0000}"/>
    <cellStyle name="標準 4 6 2 5 2 2 2" xfId="12196" xr:uid="{00000000-0005-0000-0000-0000581B0000}"/>
    <cellStyle name="標準 4 6 2 5 2 3" xfId="4100" xr:uid="{00000000-0005-0000-0000-0000591B0000}"/>
    <cellStyle name="標準 4 6 2 5 2 4" xfId="9460" xr:uid="{00000000-0005-0000-0000-00005A1B0000}"/>
    <cellStyle name="標準 4 6 2 5 3" xfId="5012" xr:uid="{00000000-0005-0000-0000-00005B1B0000}"/>
    <cellStyle name="標準 4 6 2 5 3 2" xfId="10372" xr:uid="{00000000-0005-0000-0000-00005C1B0000}"/>
    <cellStyle name="標準 4 6 2 5 4" xfId="5924" xr:uid="{00000000-0005-0000-0000-00005D1B0000}"/>
    <cellStyle name="標準 4 6 2 5 4 2" xfId="11284" xr:uid="{00000000-0005-0000-0000-00005E1B0000}"/>
    <cellStyle name="標準 4 6 2 5 5" xfId="2275" xr:uid="{00000000-0005-0000-0000-00005F1B0000}"/>
    <cellStyle name="標準 4 6 2 5 6" xfId="7636" xr:uid="{00000000-0005-0000-0000-0000601B0000}"/>
    <cellStyle name="標準 4 6 2 6" xfId="1021" xr:uid="{00000000-0005-0000-0000-0000611B0000}"/>
    <cellStyle name="標準 4 6 2 6 2" xfId="6380" xr:uid="{00000000-0005-0000-0000-0000621B0000}"/>
    <cellStyle name="標準 4 6 2 6 2 2" xfId="11740" xr:uid="{00000000-0005-0000-0000-0000631B0000}"/>
    <cellStyle name="標準 4 6 2 6 3" xfId="2731" xr:uid="{00000000-0005-0000-0000-0000641B0000}"/>
    <cellStyle name="標準 4 6 2 6 4" xfId="8092" xr:uid="{00000000-0005-0000-0000-0000651B0000}"/>
    <cellStyle name="標準 4 6 2 7" xfId="3187" xr:uid="{00000000-0005-0000-0000-0000661B0000}"/>
    <cellStyle name="標準 4 6 2 7 2" xfId="8548" xr:uid="{00000000-0005-0000-0000-0000671B0000}"/>
    <cellStyle name="標準 4 6 2 8" xfId="3644" xr:uid="{00000000-0005-0000-0000-0000681B0000}"/>
    <cellStyle name="標準 4 6 2 8 2" xfId="9004" xr:uid="{00000000-0005-0000-0000-0000691B0000}"/>
    <cellStyle name="標準 4 6 2 9" xfId="4556" xr:uid="{00000000-0005-0000-0000-00006A1B0000}"/>
    <cellStyle name="標準 4 6 2 9 2" xfId="9916" xr:uid="{00000000-0005-0000-0000-00006B1B0000}"/>
    <cellStyle name="標準 4 6 3" xfId="280" xr:uid="{00000000-0005-0000-0000-00006C1B0000}"/>
    <cellStyle name="標準 4 6 3 2" xfId="736" xr:uid="{00000000-0005-0000-0000-00006D1B0000}"/>
    <cellStyle name="標準 4 6 3 2 2" xfId="1648" xr:uid="{00000000-0005-0000-0000-00006E1B0000}"/>
    <cellStyle name="標準 4 6 3 2 2 2" xfId="7007" xr:uid="{00000000-0005-0000-0000-00006F1B0000}"/>
    <cellStyle name="標準 4 6 3 2 2 2 2" xfId="12367" xr:uid="{00000000-0005-0000-0000-0000701B0000}"/>
    <cellStyle name="標準 4 6 3 2 2 3" xfId="4271" xr:uid="{00000000-0005-0000-0000-0000711B0000}"/>
    <cellStyle name="標準 4 6 3 2 2 4" xfId="9631" xr:uid="{00000000-0005-0000-0000-0000721B0000}"/>
    <cellStyle name="標準 4 6 3 2 3" xfId="5183" xr:uid="{00000000-0005-0000-0000-0000731B0000}"/>
    <cellStyle name="標準 4 6 3 2 3 2" xfId="10543" xr:uid="{00000000-0005-0000-0000-0000741B0000}"/>
    <cellStyle name="標準 4 6 3 2 4" xfId="6095" xr:uid="{00000000-0005-0000-0000-0000751B0000}"/>
    <cellStyle name="標準 4 6 3 2 4 2" xfId="11455" xr:uid="{00000000-0005-0000-0000-0000761B0000}"/>
    <cellStyle name="標準 4 6 3 2 5" xfId="2446" xr:uid="{00000000-0005-0000-0000-0000771B0000}"/>
    <cellStyle name="標準 4 6 3 2 6" xfId="7807" xr:uid="{00000000-0005-0000-0000-0000781B0000}"/>
    <cellStyle name="標準 4 6 3 3" xfId="1192" xr:uid="{00000000-0005-0000-0000-0000791B0000}"/>
    <cellStyle name="標準 4 6 3 3 2" xfId="6551" xr:uid="{00000000-0005-0000-0000-00007A1B0000}"/>
    <cellStyle name="標準 4 6 3 3 2 2" xfId="11911" xr:uid="{00000000-0005-0000-0000-00007B1B0000}"/>
    <cellStyle name="標準 4 6 3 3 3" xfId="2902" xr:uid="{00000000-0005-0000-0000-00007C1B0000}"/>
    <cellStyle name="標準 4 6 3 3 4" xfId="8263" xr:uid="{00000000-0005-0000-0000-00007D1B0000}"/>
    <cellStyle name="標準 4 6 3 4" xfId="3358" xr:uid="{00000000-0005-0000-0000-00007E1B0000}"/>
    <cellStyle name="標準 4 6 3 4 2" xfId="8719" xr:uid="{00000000-0005-0000-0000-00007F1B0000}"/>
    <cellStyle name="標準 4 6 3 5" xfId="3815" xr:uid="{00000000-0005-0000-0000-0000801B0000}"/>
    <cellStyle name="標準 4 6 3 5 2" xfId="9175" xr:uid="{00000000-0005-0000-0000-0000811B0000}"/>
    <cellStyle name="標準 4 6 3 6" xfId="4727" xr:uid="{00000000-0005-0000-0000-0000821B0000}"/>
    <cellStyle name="標準 4 6 3 6 2" xfId="10087" xr:uid="{00000000-0005-0000-0000-0000831B0000}"/>
    <cellStyle name="標準 4 6 3 7" xfId="5639" xr:uid="{00000000-0005-0000-0000-0000841B0000}"/>
    <cellStyle name="標準 4 6 3 7 2" xfId="10999" xr:uid="{00000000-0005-0000-0000-0000851B0000}"/>
    <cellStyle name="標準 4 6 3 8" xfId="1990" xr:uid="{00000000-0005-0000-0000-0000861B0000}"/>
    <cellStyle name="標準 4 6 3 9" xfId="7351" xr:uid="{00000000-0005-0000-0000-0000871B0000}"/>
    <cellStyle name="標準 4 6 4" xfId="394" xr:uid="{00000000-0005-0000-0000-0000881B0000}"/>
    <cellStyle name="標準 4 6 4 2" xfId="850" xr:uid="{00000000-0005-0000-0000-0000891B0000}"/>
    <cellStyle name="標準 4 6 4 2 2" xfId="1762" xr:uid="{00000000-0005-0000-0000-00008A1B0000}"/>
    <cellStyle name="標準 4 6 4 2 2 2" xfId="7121" xr:uid="{00000000-0005-0000-0000-00008B1B0000}"/>
    <cellStyle name="標準 4 6 4 2 2 2 2" xfId="12481" xr:uid="{00000000-0005-0000-0000-00008C1B0000}"/>
    <cellStyle name="標準 4 6 4 2 2 3" xfId="4385" xr:uid="{00000000-0005-0000-0000-00008D1B0000}"/>
    <cellStyle name="標準 4 6 4 2 2 4" xfId="9745" xr:uid="{00000000-0005-0000-0000-00008E1B0000}"/>
    <cellStyle name="標準 4 6 4 2 3" xfId="5297" xr:uid="{00000000-0005-0000-0000-00008F1B0000}"/>
    <cellStyle name="標準 4 6 4 2 3 2" xfId="10657" xr:uid="{00000000-0005-0000-0000-0000901B0000}"/>
    <cellStyle name="標準 4 6 4 2 4" xfId="6209" xr:uid="{00000000-0005-0000-0000-0000911B0000}"/>
    <cellStyle name="標準 4 6 4 2 4 2" xfId="11569" xr:uid="{00000000-0005-0000-0000-0000921B0000}"/>
    <cellStyle name="標準 4 6 4 2 5" xfId="2560" xr:uid="{00000000-0005-0000-0000-0000931B0000}"/>
    <cellStyle name="標準 4 6 4 2 6" xfId="7921" xr:uid="{00000000-0005-0000-0000-0000941B0000}"/>
    <cellStyle name="標準 4 6 4 3" xfId="1306" xr:uid="{00000000-0005-0000-0000-0000951B0000}"/>
    <cellStyle name="標準 4 6 4 3 2" xfId="6665" xr:uid="{00000000-0005-0000-0000-0000961B0000}"/>
    <cellStyle name="標準 4 6 4 3 2 2" xfId="12025" xr:uid="{00000000-0005-0000-0000-0000971B0000}"/>
    <cellStyle name="標準 4 6 4 3 3" xfId="3016" xr:uid="{00000000-0005-0000-0000-0000981B0000}"/>
    <cellStyle name="標準 4 6 4 3 4" xfId="8377" xr:uid="{00000000-0005-0000-0000-0000991B0000}"/>
    <cellStyle name="標準 4 6 4 4" xfId="3472" xr:uid="{00000000-0005-0000-0000-00009A1B0000}"/>
    <cellStyle name="標準 4 6 4 4 2" xfId="8833" xr:uid="{00000000-0005-0000-0000-00009B1B0000}"/>
    <cellStyle name="標準 4 6 4 5" xfId="3929" xr:uid="{00000000-0005-0000-0000-00009C1B0000}"/>
    <cellStyle name="標準 4 6 4 5 2" xfId="9289" xr:uid="{00000000-0005-0000-0000-00009D1B0000}"/>
    <cellStyle name="標準 4 6 4 6" xfId="4841" xr:uid="{00000000-0005-0000-0000-00009E1B0000}"/>
    <cellStyle name="標準 4 6 4 6 2" xfId="10201" xr:uid="{00000000-0005-0000-0000-00009F1B0000}"/>
    <cellStyle name="標準 4 6 4 7" xfId="5753" xr:uid="{00000000-0005-0000-0000-0000A01B0000}"/>
    <cellStyle name="標準 4 6 4 7 2" xfId="11113" xr:uid="{00000000-0005-0000-0000-0000A11B0000}"/>
    <cellStyle name="標準 4 6 4 8" xfId="2104" xr:uid="{00000000-0005-0000-0000-0000A21B0000}"/>
    <cellStyle name="標準 4 6 4 9" xfId="7465" xr:uid="{00000000-0005-0000-0000-0000A31B0000}"/>
    <cellStyle name="標準 4 6 5" xfId="165" xr:uid="{00000000-0005-0000-0000-0000A41B0000}"/>
    <cellStyle name="標準 4 6 5 2" xfId="622" xr:uid="{00000000-0005-0000-0000-0000A51B0000}"/>
    <cellStyle name="標準 4 6 5 2 2" xfId="1534" xr:uid="{00000000-0005-0000-0000-0000A61B0000}"/>
    <cellStyle name="標準 4 6 5 2 2 2" xfId="6893" xr:uid="{00000000-0005-0000-0000-0000A71B0000}"/>
    <cellStyle name="標準 4 6 5 2 2 2 2" xfId="12253" xr:uid="{00000000-0005-0000-0000-0000A81B0000}"/>
    <cellStyle name="標準 4 6 5 2 2 3" xfId="4157" xr:uid="{00000000-0005-0000-0000-0000A91B0000}"/>
    <cellStyle name="標準 4 6 5 2 2 4" xfId="9517" xr:uid="{00000000-0005-0000-0000-0000AA1B0000}"/>
    <cellStyle name="標準 4 6 5 2 3" xfId="5069" xr:uid="{00000000-0005-0000-0000-0000AB1B0000}"/>
    <cellStyle name="標準 4 6 5 2 3 2" xfId="10429" xr:uid="{00000000-0005-0000-0000-0000AC1B0000}"/>
    <cellStyle name="標準 4 6 5 2 4" xfId="5981" xr:uid="{00000000-0005-0000-0000-0000AD1B0000}"/>
    <cellStyle name="標準 4 6 5 2 4 2" xfId="11341" xr:uid="{00000000-0005-0000-0000-0000AE1B0000}"/>
    <cellStyle name="標準 4 6 5 2 5" xfId="2788" xr:uid="{00000000-0005-0000-0000-0000AF1B0000}"/>
    <cellStyle name="標準 4 6 5 2 6" xfId="8149" xr:uid="{00000000-0005-0000-0000-0000B01B0000}"/>
    <cellStyle name="標準 4 6 5 3" xfId="1078" xr:uid="{00000000-0005-0000-0000-0000B11B0000}"/>
    <cellStyle name="標準 4 6 5 3 2" xfId="6437" xr:uid="{00000000-0005-0000-0000-0000B21B0000}"/>
    <cellStyle name="標準 4 6 5 3 2 2" xfId="11797" xr:uid="{00000000-0005-0000-0000-0000B31B0000}"/>
    <cellStyle name="標準 4 6 5 3 3" xfId="3244" xr:uid="{00000000-0005-0000-0000-0000B41B0000}"/>
    <cellStyle name="標準 4 6 5 3 4" xfId="8605" xr:uid="{00000000-0005-0000-0000-0000B51B0000}"/>
    <cellStyle name="標準 4 6 5 4" xfId="3701" xr:uid="{00000000-0005-0000-0000-0000B61B0000}"/>
    <cellStyle name="標準 4 6 5 4 2" xfId="9061" xr:uid="{00000000-0005-0000-0000-0000B71B0000}"/>
    <cellStyle name="標準 4 6 5 5" xfId="4613" xr:uid="{00000000-0005-0000-0000-0000B81B0000}"/>
    <cellStyle name="標準 4 6 5 5 2" xfId="9973" xr:uid="{00000000-0005-0000-0000-0000B91B0000}"/>
    <cellStyle name="標準 4 6 5 6" xfId="5525" xr:uid="{00000000-0005-0000-0000-0000BA1B0000}"/>
    <cellStyle name="標準 4 6 5 6 2" xfId="10885" xr:uid="{00000000-0005-0000-0000-0000BB1B0000}"/>
    <cellStyle name="標準 4 6 5 7" xfId="2332" xr:uid="{00000000-0005-0000-0000-0000BC1B0000}"/>
    <cellStyle name="標準 4 6 5 8" xfId="7693" xr:uid="{00000000-0005-0000-0000-0000BD1B0000}"/>
    <cellStyle name="標準 4 6 6" xfId="508" xr:uid="{00000000-0005-0000-0000-0000BE1B0000}"/>
    <cellStyle name="標準 4 6 6 2" xfId="1420" xr:uid="{00000000-0005-0000-0000-0000BF1B0000}"/>
    <cellStyle name="標準 4 6 6 2 2" xfId="6779" xr:uid="{00000000-0005-0000-0000-0000C01B0000}"/>
    <cellStyle name="標準 4 6 6 2 2 2" xfId="12139" xr:uid="{00000000-0005-0000-0000-0000C11B0000}"/>
    <cellStyle name="標準 4 6 6 2 3" xfId="4043" xr:uid="{00000000-0005-0000-0000-0000C21B0000}"/>
    <cellStyle name="標準 4 6 6 2 4" xfId="9403" xr:uid="{00000000-0005-0000-0000-0000C31B0000}"/>
    <cellStyle name="標準 4 6 6 3" xfId="4955" xr:uid="{00000000-0005-0000-0000-0000C41B0000}"/>
    <cellStyle name="標準 4 6 6 3 2" xfId="10315" xr:uid="{00000000-0005-0000-0000-0000C51B0000}"/>
    <cellStyle name="標準 4 6 6 4" xfId="5867" xr:uid="{00000000-0005-0000-0000-0000C61B0000}"/>
    <cellStyle name="標準 4 6 6 4 2" xfId="11227" xr:uid="{00000000-0005-0000-0000-0000C71B0000}"/>
    <cellStyle name="標準 4 6 6 5" xfId="2218" xr:uid="{00000000-0005-0000-0000-0000C81B0000}"/>
    <cellStyle name="標準 4 6 6 6" xfId="7579" xr:uid="{00000000-0005-0000-0000-0000C91B0000}"/>
    <cellStyle name="標準 4 6 7" xfId="964" xr:uid="{00000000-0005-0000-0000-0000CA1B0000}"/>
    <cellStyle name="標準 4 6 7 2" xfId="6323" xr:uid="{00000000-0005-0000-0000-0000CB1B0000}"/>
    <cellStyle name="標準 4 6 7 2 2" xfId="11683" xr:uid="{00000000-0005-0000-0000-0000CC1B0000}"/>
    <cellStyle name="標準 4 6 7 3" xfId="2674" xr:uid="{00000000-0005-0000-0000-0000CD1B0000}"/>
    <cellStyle name="標準 4 6 7 4" xfId="8035" xr:uid="{00000000-0005-0000-0000-0000CE1B0000}"/>
    <cellStyle name="標準 4 6 8" xfId="3130" xr:uid="{00000000-0005-0000-0000-0000CF1B0000}"/>
    <cellStyle name="標準 4 6 8 2" xfId="8491" xr:uid="{00000000-0005-0000-0000-0000D01B0000}"/>
    <cellStyle name="標準 4 6 9" xfId="3587" xr:uid="{00000000-0005-0000-0000-0000D11B0000}"/>
    <cellStyle name="標準 4 6 9 2" xfId="8947" xr:uid="{00000000-0005-0000-0000-0000D21B0000}"/>
    <cellStyle name="標準 4 7" xfId="87" xr:uid="{00000000-0005-0000-0000-0000D31B0000}"/>
    <cellStyle name="標準 4 7 10" xfId="5447" xr:uid="{00000000-0005-0000-0000-0000D41B0000}"/>
    <cellStyle name="標準 4 7 10 2" xfId="10807" xr:uid="{00000000-0005-0000-0000-0000D51B0000}"/>
    <cellStyle name="標準 4 7 11" xfId="1912" xr:uid="{00000000-0005-0000-0000-0000D61B0000}"/>
    <cellStyle name="標準 4 7 12" xfId="7273" xr:uid="{00000000-0005-0000-0000-0000D71B0000}"/>
    <cellStyle name="標準 4 7 2" xfId="316" xr:uid="{00000000-0005-0000-0000-0000D81B0000}"/>
    <cellStyle name="標準 4 7 2 2" xfId="772" xr:uid="{00000000-0005-0000-0000-0000D91B0000}"/>
    <cellStyle name="標準 4 7 2 2 2" xfId="1684" xr:uid="{00000000-0005-0000-0000-0000DA1B0000}"/>
    <cellStyle name="標準 4 7 2 2 2 2" xfId="7043" xr:uid="{00000000-0005-0000-0000-0000DB1B0000}"/>
    <cellStyle name="標準 4 7 2 2 2 2 2" xfId="12403" xr:uid="{00000000-0005-0000-0000-0000DC1B0000}"/>
    <cellStyle name="標準 4 7 2 2 2 3" xfId="4307" xr:uid="{00000000-0005-0000-0000-0000DD1B0000}"/>
    <cellStyle name="標準 4 7 2 2 2 4" xfId="9667" xr:uid="{00000000-0005-0000-0000-0000DE1B0000}"/>
    <cellStyle name="標準 4 7 2 2 3" xfId="5219" xr:uid="{00000000-0005-0000-0000-0000DF1B0000}"/>
    <cellStyle name="標準 4 7 2 2 3 2" xfId="10579" xr:uid="{00000000-0005-0000-0000-0000E01B0000}"/>
    <cellStyle name="標準 4 7 2 2 4" xfId="6131" xr:uid="{00000000-0005-0000-0000-0000E11B0000}"/>
    <cellStyle name="標準 4 7 2 2 4 2" xfId="11491" xr:uid="{00000000-0005-0000-0000-0000E21B0000}"/>
    <cellStyle name="標準 4 7 2 2 5" xfId="2482" xr:uid="{00000000-0005-0000-0000-0000E31B0000}"/>
    <cellStyle name="標準 4 7 2 2 6" xfId="7843" xr:uid="{00000000-0005-0000-0000-0000E41B0000}"/>
    <cellStyle name="標準 4 7 2 3" xfId="1228" xr:uid="{00000000-0005-0000-0000-0000E51B0000}"/>
    <cellStyle name="標準 4 7 2 3 2" xfId="6587" xr:uid="{00000000-0005-0000-0000-0000E61B0000}"/>
    <cellStyle name="標準 4 7 2 3 2 2" xfId="11947" xr:uid="{00000000-0005-0000-0000-0000E71B0000}"/>
    <cellStyle name="標準 4 7 2 3 3" xfId="2938" xr:uid="{00000000-0005-0000-0000-0000E81B0000}"/>
    <cellStyle name="標準 4 7 2 3 4" xfId="8299" xr:uid="{00000000-0005-0000-0000-0000E91B0000}"/>
    <cellStyle name="標準 4 7 2 4" xfId="3394" xr:uid="{00000000-0005-0000-0000-0000EA1B0000}"/>
    <cellStyle name="標準 4 7 2 4 2" xfId="8755" xr:uid="{00000000-0005-0000-0000-0000EB1B0000}"/>
    <cellStyle name="標準 4 7 2 5" xfId="3851" xr:uid="{00000000-0005-0000-0000-0000EC1B0000}"/>
    <cellStyle name="標準 4 7 2 5 2" xfId="9211" xr:uid="{00000000-0005-0000-0000-0000ED1B0000}"/>
    <cellStyle name="標準 4 7 2 6" xfId="4763" xr:uid="{00000000-0005-0000-0000-0000EE1B0000}"/>
    <cellStyle name="標準 4 7 2 6 2" xfId="10123" xr:uid="{00000000-0005-0000-0000-0000EF1B0000}"/>
    <cellStyle name="標準 4 7 2 7" xfId="5675" xr:uid="{00000000-0005-0000-0000-0000F01B0000}"/>
    <cellStyle name="標準 4 7 2 7 2" xfId="11035" xr:uid="{00000000-0005-0000-0000-0000F11B0000}"/>
    <cellStyle name="標準 4 7 2 8" xfId="2026" xr:uid="{00000000-0005-0000-0000-0000F21B0000}"/>
    <cellStyle name="標準 4 7 2 9" xfId="7387" xr:uid="{00000000-0005-0000-0000-0000F31B0000}"/>
    <cellStyle name="標準 4 7 3" xfId="430" xr:uid="{00000000-0005-0000-0000-0000F41B0000}"/>
    <cellStyle name="標準 4 7 3 2" xfId="886" xr:uid="{00000000-0005-0000-0000-0000F51B0000}"/>
    <cellStyle name="標準 4 7 3 2 2" xfId="1798" xr:uid="{00000000-0005-0000-0000-0000F61B0000}"/>
    <cellStyle name="標準 4 7 3 2 2 2" xfId="7157" xr:uid="{00000000-0005-0000-0000-0000F71B0000}"/>
    <cellStyle name="標準 4 7 3 2 2 2 2" xfId="12517" xr:uid="{00000000-0005-0000-0000-0000F81B0000}"/>
    <cellStyle name="標準 4 7 3 2 2 3" xfId="4421" xr:uid="{00000000-0005-0000-0000-0000F91B0000}"/>
    <cellStyle name="標準 4 7 3 2 2 4" xfId="9781" xr:uid="{00000000-0005-0000-0000-0000FA1B0000}"/>
    <cellStyle name="標準 4 7 3 2 3" xfId="5333" xr:uid="{00000000-0005-0000-0000-0000FB1B0000}"/>
    <cellStyle name="標準 4 7 3 2 3 2" xfId="10693" xr:uid="{00000000-0005-0000-0000-0000FC1B0000}"/>
    <cellStyle name="標準 4 7 3 2 4" xfId="6245" xr:uid="{00000000-0005-0000-0000-0000FD1B0000}"/>
    <cellStyle name="標準 4 7 3 2 4 2" xfId="11605" xr:uid="{00000000-0005-0000-0000-0000FE1B0000}"/>
    <cellStyle name="標準 4 7 3 2 5" xfId="2596" xr:uid="{00000000-0005-0000-0000-0000FF1B0000}"/>
    <cellStyle name="標準 4 7 3 2 6" xfId="7957" xr:uid="{00000000-0005-0000-0000-0000001C0000}"/>
    <cellStyle name="標準 4 7 3 3" xfId="1342" xr:uid="{00000000-0005-0000-0000-0000011C0000}"/>
    <cellStyle name="標準 4 7 3 3 2" xfId="6701" xr:uid="{00000000-0005-0000-0000-0000021C0000}"/>
    <cellStyle name="標準 4 7 3 3 2 2" xfId="12061" xr:uid="{00000000-0005-0000-0000-0000031C0000}"/>
    <cellStyle name="標準 4 7 3 3 3" xfId="3052" xr:uid="{00000000-0005-0000-0000-0000041C0000}"/>
    <cellStyle name="標準 4 7 3 3 4" xfId="8413" xr:uid="{00000000-0005-0000-0000-0000051C0000}"/>
    <cellStyle name="標準 4 7 3 4" xfId="3508" xr:uid="{00000000-0005-0000-0000-0000061C0000}"/>
    <cellStyle name="標準 4 7 3 4 2" xfId="8869" xr:uid="{00000000-0005-0000-0000-0000071C0000}"/>
    <cellStyle name="標準 4 7 3 5" xfId="3965" xr:uid="{00000000-0005-0000-0000-0000081C0000}"/>
    <cellStyle name="標準 4 7 3 5 2" xfId="9325" xr:uid="{00000000-0005-0000-0000-0000091C0000}"/>
    <cellStyle name="標準 4 7 3 6" xfId="4877" xr:uid="{00000000-0005-0000-0000-00000A1C0000}"/>
    <cellStyle name="標準 4 7 3 6 2" xfId="10237" xr:uid="{00000000-0005-0000-0000-00000B1C0000}"/>
    <cellStyle name="標準 4 7 3 7" xfId="5789" xr:uid="{00000000-0005-0000-0000-00000C1C0000}"/>
    <cellStyle name="標準 4 7 3 7 2" xfId="11149" xr:uid="{00000000-0005-0000-0000-00000D1C0000}"/>
    <cellStyle name="標準 4 7 3 8" xfId="2140" xr:uid="{00000000-0005-0000-0000-00000E1C0000}"/>
    <cellStyle name="標準 4 7 3 9" xfId="7501" xr:uid="{00000000-0005-0000-0000-00000F1C0000}"/>
    <cellStyle name="標準 4 7 4" xfId="201" xr:uid="{00000000-0005-0000-0000-0000101C0000}"/>
    <cellStyle name="標準 4 7 4 2" xfId="658" xr:uid="{00000000-0005-0000-0000-0000111C0000}"/>
    <cellStyle name="標準 4 7 4 2 2" xfId="1570" xr:uid="{00000000-0005-0000-0000-0000121C0000}"/>
    <cellStyle name="標準 4 7 4 2 2 2" xfId="6929" xr:uid="{00000000-0005-0000-0000-0000131C0000}"/>
    <cellStyle name="標準 4 7 4 2 2 2 2" xfId="12289" xr:uid="{00000000-0005-0000-0000-0000141C0000}"/>
    <cellStyle name="標準 4 7 4 2 2 3" xfId="4193" xr:uid="{00000000-0005-0000-0000-0000151C0000}"/>
    <cellStyle name="標準 4 7 4 2 2 4" xfId="9553" xr:uid="{00000000-0005-0000-0000-0000161C0000}"/>
    <cellStyle name="標準 4 7 4 2 3" xfId="5105" xr:uid="{00000000-0005-0000-0000-0000171C0000}"/>
    <cellStyle name="標準 4 7 4 2 3 2" xfId="10465" xr:uid="{00000000-0005-0000-0000-0000181C0000}"/>
    <cellStyle name="標準 4 7 4 2 4" xfId="6017" xr:uid="{00000000-0005-0000-0000-0000191C0000}"/>
    <cellStyle name="標準 4 7 4 2 4 2" xfId="11377" xr:uid="{00000000-0005-0000-0000-00001A1C0000}"/>
    <cellStyle name="標準 4 7 4 2 5" xfId="2824" xr:uid="{00000000-0005-0000-0000-00001B1C0000}"/>
    <cellStyle name="標準 4 7 4 2 6" xfId="8185" xr:uid="{00000000-0005-0000-0000-00001C1C0000}"/>
    <cellStyle name="標準 4 7 4 3" xfId="1114" xr:uid="{00000000-0005-0000-0000-00001D1C0000}"/>
    <cellStyle name="標準 4 7 4 3 2" xfId="6473" xr:uid="{00000000-0005-0000-0000-00001E1C0000}"/>
    <cellStyle name="標準 4 7 4 3 2 2" xfId="11833" xr:uid="{00000000-0005-0000-0000-00001F1C0000}"/>
    <cellStyle name="標準 4 7 4 3 3" xfId="3280" xr:uid="{00000000-0005-0000-0000-0000201C0000}"/>
    <cellStyle name="標準 4 7 4 3 4" xfId="8641" xr:uid="{00000000-0005-0000-0000-0000211C0000}"/>
    <cellStyle name="標準 4 7 4 4" xfId="3737" xr:uid="{00000000-0005-0000-0000-0000221C0000}"/>
    <cellStyle name="標準 4 7 4 4 2" xfId="9097" xr:uid="{00000000-0005-0000-0000-0000231C0000}"/>
    <cellStyle name="標準 4 7 4 5" xfId="4649" xr:uid="{00000000-0005-0000-0000-0000241C0000}"/>
    <cellStyle name="標準 4 7 4 5 2" xfId="10009" xr:uid="{00000000-0005-0000-0000-0000251C0000}"/>
    <cellStyle name="標準 4 7 4 6" xfId="5561" xr:uid="{00000000-0005-0000-0000-0000261C0000}"/>
    <cellStyle name="標準 4 7 4 6 2" xfId="10921" xr:uid="{00000000-0005-0000-0000-0000271C0000}"/>
    <cellStyle name="標準 4 7 4 7" xfId="2368" xr:uid="{00000000-0005-0000-0000-0000281C0000}"/>
    <cellStyle name="標準 4 7 4 8" xfId="7729" xr:uid="{00000000-0005-0000-0000-0000291C0000}"/>
    <cellStyle name="標準 4 7 5" xfId="544" xr:uid="{00000000-0005-0000-0000-00002A1C0000}"/>
    <cellStyle name="標準 4 7 5 2" xfId="1456" xr:uid="{00000000-0005-0000-0000-00002B1C0000}"/>
    <cellStyle name="標準 4 7 5 2 2" xfId="6815" xr:uid="{00000000-0005-0000-0000-00002C1C0000}"/>
    <cellStyle name="標準 4 7 5 2 2 2" xfId="12175" xr:uid="{00000000-0005-0000-0000-00002D1C0000}"/>
    <cellStyle name="標準 4 7 5 2 3" xfId="4079" xr:uid="{00000000-0005-0000-0000-00002E1C0000}"/>
    <cellStyle name="標準 4 7 5 2 4" xfId="9439" xr:uid="{00000000-0005-0000-0000-00002F1C0000}"/>
    <cellStyle name="標準 4 7 5 3" xfId="4991" xr:uid="{00000000-0005-0000-0000-0000301C0000}"/>
    <cellStyle name="標準 4 7 5 3 2" xfId="10351" xr:uid="{00000000-0005-0000-0000-0000311C0000}"/>
    <cellStyle name="標準 4 7 5 4" xfId="5903" xr:uid="{00000000-0005-0000-0000-0000321C0000}"/>
    <cellStyle name="標準 4 7 5 4 2" xfId="11263" xr:uid="{00000000-0005-0000-0000-0000331C0000}"/>
    <cellStyle name="標準 4 7 5 5" xfId="2254" xr:uid="{00000000-0005-0000-0000-0000341C0000}"/>
    <cellStyle name="標準 4 7 5 6" xfId="7615" xr:uid="{00000000-0005-0000-0000-0000351C0000}"/>
    <cellStyle name="標準 4 7 6" xfId="1000" xr:uid="{00000000-0005-0000-0000-0000361C0000}"/>
    <cellStyle name="標準 4 7 6 2" xfId="6359" xr:uid="{00000000-0005-0000-0000-0000371C0000}"/>
    <cellStyle name="標準 4 7 6 2 2" xfId="11719" xr:uid="{00000000-0005-0000-0000-0000381C0000}"/>
    <cellStyle name="標準 4 7 6 3" xfId="2710" xr:uid="{00000000-0005-0000-0000-0000391C0000}"/>
    <cellStyle name="標準 4 7 6 4" xfId="8071" xr:uid="{00000000-0005-0000-0000-00003A1C0000}"/>
    <cellStyle name="標準 4 7 7" xfId="3166" xr:uid="{00000000-0005-0000-0000-00003B1C0000}"/>
    <cellStyle name="標準 4 7 7 2" xfId="8527" xr:uid="{00000000-0005-0000-0000-00003C1C0000}"/>
    <cellStyle name="標準 4 7 8" xfId="3623" xr:uid="{00000000-0005-0000-0000-00003D1C0000}"/>
    <cellStyle name="標準 4 7 8 2" xfId="8983" xr:uid="{00000000-0005-0000-0000-00003E1C0000}"/>
    <cellStyle name="標準 4 7 9" xfId="4535" xr:uid="{00000000-0005-0000-0000-00003F1C0000}"/>
    <cellStyle name="標準 4 7 9 2" xfId="9895" xr:uid="{00000000-0005-0000-0000-0000401C0000}"/>
    <cellStyle name="標準 4 8" xfId="259" xr:uid="{00000000-0005-0000-0000-0000411C0000}"/>
    <cellStyle name="標準 4 8 2" xfId="715" xr:uid="{00000000-0005-0000-0000-0000421C0000}"/>
    <cellStyle name="標準 4 8 2 2" xfId="1627" xr:uid="{00000000-0005-0000-0000-0000431C0000}"/>
    <cellStyle name="標準 4 8 2 2 2" xfId="6986" xr:uid="{00000000-0005-0000-0000-0000441C0000}"/>
    <cellStyle name="標準 4 8 2 2 2 2" xfId="12346" xr:uid="{00000000-0005-0000-0000-0000451C0000}"/>
    <cellStyle name="標準 4 8 2 2 3" xfId="4250" xr:uid="{00000000-0005-0000-0000-0000461C0000}"/>
    <cellStyle name="標準 4 8 2 2 4" xfId="9610" xr:uid="{00000000-0005-0000-0000-0000471C0000}"/>
    <cellStyle name="標準 4 8 2 3" xfId="5162" xr:uid="{00000000-0005-0000-0000-0000481C0000}"/>
    <cellStyle name="標準 4 8 2 3 2" xfId="10522" xr:uid="{00000000-0005-0000-0000-0000491C0000}"/>
    <cellStyle name="標準 4 8 2 4" xfId="6074" xr:uid="{00000000-0005-0000-0000-00004A1C0000}"/>
    <cellStyle name="標準 4 8 2 4 2" xfId="11434" xr:uid="{00000000-0005-0000-0000-00004B1C0000}"/>
    <cellStyle name="標準 4 8 2 5" xfId="2425" xr:uid="{00000000-0005-0000-0000-00004C1C0000}"/>
    <cellStyle name="標準 4 8 2 6" xfId="7786" xr:uid="{00000000-0005-0000-0000-00004D1C0000}"/>
    <cellStyle name="標準 4 8 3" xfId="1171" xr:uid="{00000000-0005-0000-0000-00004E1C0000}"/>
    <cellStyle name="標準 4 8 3 2" xfId="6530" xr:uid="{00000000-0005-0000-0000-00004F1C0000}"/>
    <cellStyle name="標準 4 8 3 2 2" xfId="11890" xr:uid="{00000000-0005-0000-0000-0000501C0000}"/>
    <cellStyle name="標準 4 8 3 3" xfId="2881" xr:uid="{00000000-0005-0000-0000-0000511C0000}"/>
    <cellStyle name="標準 4 8 3 4" xfId="8242" xr:uid="{00000000-0005-0000-0000-0000521C0000}"/>
    <cellStyle name="標準 4 8 4" xfId="3337" xr:uid="{00000000-0005-0000-0000-0000531C0000}"/>
    <cellStyle name="標準 4 8 4 2" xfId="8698" xr:uid="{00000000-0005-0000-0000-0000541C0000}"/>
    <cellStyle name="標準 4 8 5" xfId="3794" xr:uid="{00000000-0005-0000-0000-0000551C0000}"/>
    <cellStyle name="標準 4 8 5 2" xfId="9154" xr:uid="{00000000-0005-0000-0000-0000561C0000}"/>
    <cellStyle name="標準 4 8 6" xfId="4706" xr:uid="{00000000-0005-0000-0000-0000571C0000}"/>
    <cellStyle name="標準 4 8 6 2" xfId="10066" xr:uid="{00000000-0005-0000-0000-0000581C0000}"/>
    <cellStyle name="標準 4 8 7" xfId="5618" xr:uid="{00000000-0005-0000-0000-0000591C0000}"/>
    <cellStyle name="標準 4 8 7 2" xfId="10978" xr:uid="{00000000-0005-0000-0000-00005A1C0000}"/>
    <cellStyle name="標準 4 8 8" xfId="1969" xr:uid="{00000000-0005-0000-0000-00005B1C0000}"/>
    <cellStyle name="標準 4 8 9" xfId="7330" xr:uid="{00000000-0005-0000-0000-00005C1C0000}"/>
    <cellStyle name="標準 4 9" xfId="373" xr:uid="{00000000-0005-0000-0000-00005D1C0000}"/>
    <cellStyle name="標準 4 9 2" xfId="829" xr:uid="{00000000-0005-0000-0000-00005E1C0000}"/>
    <cellStyle name="標準 4 9 2 2" xfId="1741" xr:uid="{00000000-0005-0000-0000-00005F1C0000}"/>
    <cellStyle name="標準 4 9 2 2 2" xfId="7100" xr:uid="{00000000-0005-0000-0000-0000601C0000}"/>
    <cellStyle name="標準 4 9 2 2 2 2" xfId="12460" xr:uid="{00000000-0005-0000-0000-0000611C0000}"/>
    <cellStyle name="標準 4 9 2 2 3" xfId="4364" xr:uid="{00000000-0005-0000-0000-0000621C0000}"/>
    <cellStyle name="標準 4 9 2 2 4" xfId="9724" xr:uid="{00000000-0005-0000-0000-0000631C0000}"/>
    <cellStyle name="標準 4 9 2 3" xfId="5276" xr:uid="{00000000-0005-0000-0000-0000641C0000}"/>
    <cellStyle name="標準 4 9 2 3 2" xfId="10636" xr:uid="{00000000-0005-0000-0000-0000651C0000}"/>
    <cellStyle name="標準 4 9 2 4" xfId="6188" xr:uid="{00000000-0005-0000-0000-0000661C0000}"/>
    <cellStyle name="標準 4 9 2 4 2" xfId="11548" xr:uid="{00000000-0005-0000-0000-0000671C0000}"/>
    <cellStyle name="標準 4 9 2 5" xfId="2539" xr:uid="{00000000-0005-0000-0000-0000681C0000}"/>
    <cellStyle name="標準 4 9 2 6" xfId="7900" xr:uid="{00000000-0005-0000-0000-0000691C0000}"/>
    <cellStyle name="標準 4 9 3" xfId="1285" xr:uid="{00000000-0005-0000-0000-00006A1C0000}"/>
    <cellStyle name="標準 4 9 3 2" xfId="6644" xr:uid="{00000000-0005-0000-0000-00006B1C0000}"/>
    <cellStyle name="標準 4 9 3 2 2" xfId="12004" xr:uid="{00000000-0005-0000-0000-00006C1C0000}"/>
    <cellStyle name="標準 4 9 3 3" xfId="2995" xr:uid="{00000000-0005-0000-0000-00006D1C0000}"/>
    <cellStyle name="標準 4 9 3 4" xfId="8356" xr:uid="{00000000-0005-0000-0000-00006E1C0000}"/>
    <cellStyle name="標準 4 9 4" xfId="3451" xr:uid="{00000000-0005-0000-0000-00006F1C0000}"/>
    <cellStyle name="標準 4 9 4 2" xfId="8812" xr:uid="{00000000-0005-0000-0000-0000701C0000}"/>
    <cellStyle name="標準 4 9 5" xfId="3908" xr:uid="{00000000-0005-0000-0000-0000711C0000}"/>
    <cellStyle name="標準 4 9 5 2" xfId="9268" xr:uid="{00000000-0005-0000-0000-0000721C0000}"/>
    <cellStyle name="標準 4 9 6" xfId="4820" xr:uid="{00000000-0005-0000-0000-0000731C0000}"/>
    <cellStyle name="標準 4 9 6 2" xfId="10180" xr:uid="{00000000-0005-0000-0000-0000741C0000}"/>
    <cellStyle name="標準 4 9 7" xfId="5732" xr:uid="{00000000-0005-0000-0000-0000751C0000}"/>
    <cellStyle name="標準 4 9 7 2" xfId="11092" xr:uid="{00000000-0005-0000-0000-0000761C0000}"/>
    <cellStyle name="標準 4 9 8" xfId="2083" xr:uid="{00000000-0005-0000-0000-0000771C0000}"/>
    <cellStyle name="標準 4 9 9" xfId="7444" xr:uid="{00000000-0005-0000-0000-0000781C0000}"/>
    <cellStyle name="標準 5" xfId="9" xr:uid="{00000000-0005-0000-0000-0000791C0000}"/>
    <cellStyle name="標準 5 2" xfId="30" xr:uid="{00000000-0005-0000-0000-00007A1C0000}"/>
    <cellStyle name="標準 5 2 2" xfId="76" xr:uid="{00000000-0005-0000-0000-00007B1C0000}"/>
    <cellStyle name="標準 5 3" xfId="59" xr:uid="{00000000-0005-0000-0000-00007C1C0000}"/>
    <cellStyle name="標準 6" xfId="14" xr:uid="{00000000-0005-0000-0000-00007D1C0000}"/>
    <cellStyle name="標準 7" xfId="15" xr:uid="{00000000-0005-0000-0000-00007E1C0000}"/>
    <cellStyle name="標準 8" xfId="17" xr:uid="{00000000-0005-0000-0000-00007F1C0000}"/>
    <cellStyle name="標準 8 10" xfId="145" xr:uid="{00000000-0005-0000-0000-0000801C0000}"/>
    <cellStyle name="標準 8 10 2" xfId="602" xr:uid="{00000000-0005-0000-0000-0000811C0000}"/>
    <cellStyle name="標準 8 10 2 2" xfId="1514" xr:uid="{00000000-0005-0000-0000-0000821C0000}"/>
    <cellStyle name="標準 8 10 2 2 2" xfId="6873" xr:uid="{00000000-0005-0000-0000-0000831C0000}"/>
    <cellStyle name="標準 8 10 2 2 2 2" xfId="12233" xr:uid="{00000000-0005-0000-0000-0000841C0000}"/>
    <cellStyle name="標準 8 10 2 2 3" xfId="4137" xr:uid="{00000000-0005-0000-0000-0000851C0000}"/>
    <cellStyle name="標準 8 10 2 2 4" xfId="9497" xr:uid="{00000000-0005-0000-0000-0000861C0000}"/>
    <cellStyle name="標準 8 10 2 3" xfId="5049" xr:uid="{00000000-0005-0000-0000-0000871C0000}"/>
    <cellStyle name="標準 8 10 2 3 2" xfId="10409" xr:uid="{00000000-0005-0000-0000-0000881C0000}"/>
    <cellStyle name="標準 8 10 2 4" xfId="5961" xr:uid="{00000000-0005-0000-0000-0000891C0000}"/>
    <cellStyle name="標準 8 10 2 4 2" xfId="11321" xr:uid="{00000000-0005-0000-0000-00008A1C0000}"/>
    <cellStyle name="標準 8 10 2 5" xfId="2768" xr:uid="{00000000-0005-0000-0000-00008B1C0000}"/>
    <cellStyle name="標準 8 10 2 6" xfId="8129" xr:uid="{00000000-0005-0000-0000-00008C1C0000}"/>
    <cellStyle name="標準 8 10 3" xfId="1058" xr:uid="{00000000-0005-0000-0000-00008D1C0000}"/>
    <cellStyle name="標準 8 10 3 2" xfId="6417" xr:uid="{00000000-0005-0000-0000-00008E1C0000}"/>
    <cellStyle name="標準 8 10 3 2 2" xfId="11777" xr:uid="{00000000-0005-0000-0000-00008F1C0000}"/>
    <cellStyle name="標準 8 10 3 3" xfId="3224" xr:uid="{00000000-0005-0000-0000-0000901C0000}"/>
    <cellStyle name="標準 8 10 3 4" xfId="8585" xr:uid="{00000000-0005-0000-0000-0000911C0000}"/>
    <cellStyle name="標準 8 10 4" xfId="3681" xr:uid="{00000000-0005-0000-0000-0000921C0000}"/>
    <cellStyle name="標準 8 10 4 2" xfId="9041" xr:uid="{00000000-0005-0000-0000-0000931C0000}"/>
    <cellStyle name="標準 8 10 5" xfId="4593" xr:uid="{00000000-0005-0000-0000-0000941C0000}"/>
    <cellStyle name="標準 8 10 5 2" xfId="9953" xr:uid="{00000000-0005-0000-0000-0000951C0000}"/>
    <cellStyle name="標準 8 10 6" xfId="5505" xr:uid="{00000000-0005-0000-0000-0000961C0000}"/>
    <cellStyle name="標準 8 10 6 2" xfId="10865" xr:uid="{00000000-0005-0000-0000-0000971C0000}"/>
    <cellStyle name="標準 8 10 7" xfId="2312" xr:uid="{00000000-0005-0000-0000-0000981C0000}"/>
    <cellStyle name="標準 8 10 8" xfId="7673" xr:uid="{00000000-0005-0000-0000-0000991C0000}"/>
    <cellStyle name="標準 8 11" xfId="488" xr:uid="{00000000-0005-0000-0000-00009A1C0000}"/>
    <cellStyle name="標準 8 11 2" xfId="1400" xr:uid="{00000000-0005-0000-0000-00009B1C0000}"/>
    <cellStyle name="標準 8 11 2 2" xfId="6759" xr:uid="{00000000-0005-0000-0000-00009C1C0000}"/>
    <cellStyle name="標準 8 11 2 2 2" xfId="12119" xr:uid="{00000000-0005-0000-0000-00009D1C0000}"/>
    <cellStyle name="標準 8 11 2 3" xfId="4023" xr:uid="{00000000-0005-0000-0000-00009E1C0000}"/>
    <cellStyle name="標準 8 11 2 4" xfId="9383" xr:uid="{00000000-0005-0000-0000-00009F1C0000}"/>
    <cellStyle name="標準 8 11 3" xfId="4935" xr:uid="{00000000-0005-0000-0000-0000A01C0000}"/>
    <cellStyle name="標準 8 11 3 2" xfId="10295" xr:uid="{00000000-0005-0000-0000-0000A11C0000}"/>
    <cellStyle name="標準 8 11 4" xfId="5847" xr:uid="{00000000-0005-0000-0000-0000A21C0000}"/>
    <cellStyle name="標準 8 11 4 2" xfId="11207" xr:uid="{00000000-0005-0000-0000-0000A31C0000}"/>
    <cellStyle name="標準 8 11 5" xfId="2198" xr:uid="{00000000-0005-0000-0000-0000A41C0000}"/>
    <cellStyle name="標準 8 11 6" xfId="7559" xr:uid="{00000000-0005-0000-0000-0000A51C0000}"/>
    <cellStyle name="標準 8 12" xfId="944" xr:uid="{00000000-0005-0000-0000-0000A61C0000}"/>
    <cellStyle name="標準 8 12 2" xfId="6303" xr:uid="{00000000-0005-0000-0000-0000A71C0000}"/>
    <cellStyle name="標準 8 12 2 2" xfId="11663" xr:uid="{00000000-0005-0000-0000-0000A81C0000}"/>
    <cellStyle name="標準 8 12 3" xfId="2654" xr:uid="{00000000-0005-0000-0000-0000A91C0000}"/>
    <cellStyle name="標準 8 12 4" xfId="8015" xr:uid="{00000000-0005-0000-0000-0000AA1C0000}"/>
    <cellStyle name="標準 8 13" xfId="3110" xr:uid="{00000000-0005-0000-0000-0000AB1C0000}"/>
    <cellStyle name="標準 8 13 2" xfId="8471" xr:uid="{00000000-0005-0000-0000-0000AC1C0000}"/>
    <cellStyle name="標準 8 14" xfId="3567" xr:uid="{00000000-0005-0000-0000-0000AD1C0000}"/>
    <cellStyle name="標準 8 14 2" xfId="8927" xr:uid="{00000000-0005-0000-0000-0000AE1C0000}"/>
    <cellStyle name="標準 8 15" xfId="4479" xr:uid="{00000000-0005-0000-0000-0000AF1C0000}"/>
    <cellStyle name="標準 8 15 2" xfId="9839" xr:uid="{00000000-0005-0000-0000-0000B01C0000}"/>
    <cellStyle name="標準 8 16" xfId="5391" xr:uid="{00000000-0005-0000-0000-0000B11C0000}"/>
    <cellStyle name="標準 8 16 2" xfId="10751" xr:uid="{00000000-0005-0000-0000-0000B21C0000}"/>
    <cellStyle name="標準 8 17" xfId="1856" xr:uid="{00000000-0005-0000-0000-0000B31C0000}"/>
    <cellStyle name="標準 8 18" xfId="7217" xr:uid="{00000000-0005-0000-0000-0000B41C0000}"/>
    <cellStyle name="標準 8 2" xfId="19" xr:uid="{00000000-0005-0000-0000-0000B51C0000}"/>
    <cellStyle name="標準 8 2 10" xfId="490" xr:uid="{00000000-0005-0000-0000-0000B61C0000}"/>
    <cellStyle name="標準 8 2 10 2" xfId="1402" xr:uid="{00000000-0005-0000-0000-0000B71C0000}"/>
    <cellStyle name="標準 8 2 10 2 2" xfId="6761" xr:uid="{00000000-0005-0000-0000-0000B81C0000}"/>
    <cellStyle name="標準 8 2 10 2 2 2" xfId="12121" xr:uid="{00000000-0005-0000-0000-0000B91C0000}"/>
    <cellStyle name="標準 8 2 10 2 3" xfId="4025" xr:uid="{00000000-0005-0000-0000-0000BA1C0000}"/>
    <cellStyle name="標準 8 2 10 2 4" xfId="9385" xr:uid="{00000000-0005-0000-0000-0000BB1C0000}"/>
    <cellStyle name="標準 8 2 10 3" xfId="4937" xr:uid="{00000000-0005-0000-0000-0000BC1C0000}"/>
    <cellStyle name="標準 8 2 10 3 2" xfId="10297" xr:uid="{00000000-0005-0000-0000-0000BD1C0000}"/>
    <cellStyle name="標準 8 2 10 4" xfId="5849" xr:uid="{00000000-0005-0000-0000-0000BE1C0000}"/>
    <cellStyle name="標準 8 2 10 4 2" xfId="11209" xr:uid="{00000000-0005-0000-0000-0000BF1C0000}"/>
    <cellStyle name="標準 8 2 10 5" xfId="2200" xr:uid="{00000000-0005-0000-0000-0000C01C0000}"/>
    <cellStyle name="標準 8 2 10 6" xfId="7561" xr:uid="{00000000-0005-0000-0000-0000C11C0000}"/>
    <cellStyle name="標準 8 2 11" xfId="946" xr:uid="{00000000-0005-0000-0000-0000C21C0000}"/>
    <cellStyle name="標準 8 2 11 2" xfId="6305" xr:uid="{00000000-0005-0000-0000-0000C31C0000}"/>
    <cellStyle name="標準 8 2 11 2 2" xfId="11665" xr:uid="{00000000-0005-0000-0000-0000C41C0000}"/>
    <cellStyle name="標準 8 2 11 3" xfId="2656" xr:uid="{00000000-0005-0000-0000-0000C51C0000}"/>
    <cellStyle name="標準 8 2 11 4" xfId="8017" xr:uid="{00000000-0005-0000-0000-0000C61C0000}"/>
    <cellStyle name="標準 8 2 12" xfId="3112" xr:uid="{00000000-0005-0000-0000-0000C71C0000}"/>
    <cellStyle name="標準 8 2 12 2" xfId="8473" xr:uid="{00000000-0005-0000-0000-0000C81C0000}"/>
    <cellStyle name="標準 8 2 13" xfId="3569" xr:uid="{00000000-0005-0000-0000-0000C91C0000}"/>
    <cellStyle name="標準 8 2 13 2" xfId="8929" xr:uid="{00000000-0005-0000-0000-0000CA1C0000}"/>
    <cellStyle name="標準 8 2 14" xfId="4481" xr:uid="{00000000-0005-0000-0000-0000CB1C0000}"/>
    <cellStyle name="標準 8 2 14 2" xfId="9841" xr:uid="{00000000-0005-0000-0000-0000CC1C0000}"/>
    <cellStyle name="標準 8 2 15" xfId="5393" xr:uid="{00000000-0005-0000-0000-0000CD1C0000}"/>
    <cellStyle name="標準 8 2 15 2" xfId="10753" xr:uid="{00000000-0005-0000-0000-0000CE1C0000}"/>
    <cellStyle name="標準 8 2 16" xfId="1858" xr:uid="{00000000-0005-0000-0000-0000CF1C0000}"/>
    <cellStyle name="標準 8 2 17" xfId="7219" xr:uid="{00000000-0005-0000-0000-0000D01C0000}"/>
    <cellStyle name="標準 8 2 2" xfId="36" xr:uid="{00000000-0005-0000-0000-0000D11C0000}"/>
    <cellStyle name="標準 8 2 2 10" xfId="3126" xr:uid="{00000000-0005-0000-0000-0000D21C0000}"/>
    <cellStyle name="標準 8 2 2 10 2" xfId="8487" xr:uid="{00000000-0005-0000-0000-0000D31C0000}"/>
    <cellStyle name="標準 8 2 2 11" xfId="3583" xr:uid="{00000000-0005-0000-0000-0000D41C0000}"/>
    <cellStyle name="標準 8 2 2 11 2" xfId="8943" xr:uid="{00000000-0005-0000-0000-0000D51C0000}"/>
    <cellStyle name="標準 8 2 2 12" xfId="4495" xr:uid="{00000000-0005-0000-0000-0000D61C0000}"/>
    <cellStyle name="標準 8 2 2 12 2" xfId="9855" xr:uid="{00000000-0005-0000-0000-0000D71C0000}"/>
    <cellStyle name="標準 8 2 2 13" xfId="5407" xr:uid="{00000000-0005-0000-0000-0000D81C0000}"/>
    <cellStyle name="標準 8 2 2 13 2" xfId="10767" xr:uid="{00000000-0005-0000-0000-0000D91C0000}"/>
    <cellStyle name="標準 8 2 2 14" xfId="1872" xr:uid="{00000000-0005-0000-0000-0000DA1C0000}"/>
    <cellStyle name="標準 8 2 2 15" xfId="7233" xr:uid="{00000000-0005-0000-0000-0000DB1C0000}"/>
    <cellStyle name="標準 8 2 2 2" xfId="82" xr:uid="{00000000-0005-0000-0000-0000DC1C0000}"/>
    <cellStyle name="標準 8 2 2 2 10" xfId="4531" xr:uid="{00000000-0005-0000-0000-0000DD1C0000}"/>
    <cellStyle name="標準 8 2 2 2 10 2" xfId="9891" xr:uid="{00000000-0005-0000-0000-0000DE1C0000}"/>
    <cellStyle name="標準 8 2 2 2 11" xfId="5443" xr:uid="{00000000-0005-0000-0000-0000DF1C0000}"/>
    <cellStyle name="標準 8 2 2 2 11 2" xfId="10803" xr:uid="{00000000-0005-0000-0000-0000E01C0000}"/>
    <cellStyle name="標準 8 2 2 2 12" xfId="1908" xr:uid="{00000000-0005-0000-0000-0000E11C0000}"/>
    <cellStyle name="標準 8 2 2 2 13" xfId="7269" xr:uid="{00000000-0005-0000-0000-0000E21C0000}"/>
    <cellStyle name="標準 8 2 2 2 2" xfId="140" xr:uid="{00000000-0005-0000-0000-0000E31C0000}"/>
    <cellStyle name="標準 8 2 2 2 2 10" xfId="5500" xr:uid="{00000000-0005-0000-0000-0000E41C0000}"/>
    <cellStyle name="標準 8 2 2 2 2 10 2" xfId="10860" xr:uid="{00000000-0005-0000-0000-0000E51C0000}"/>
    <cellStyle name="標準 8 2 2 2 2 11" xfId="1965" xr:uid="{00000000-0005-0000-0000-0000E61C0000}"/>
    <cellStyle name="標準 8 2 2 2 2 12" xfId="7326" xr:uid="{00000000-0005-0000-0000-0000E71C0000}"/>
    <cellStyle name="標準 8 2 2 2 2 2" xfId="369" xr:uid="{00000000-0005-0000-0000-0000E81C0000}"/>
    <cellStyle name="標準 8 2 2 2 2 2 2" xfId="825" xr:uid="{00000000-0005-0000-0000-0000E91C0000}"/>
    <cellStyle name="標準 8 2 2 2 2 2 2 2" xfId="1737" xr:uid="{00000000-0005-0000-0000-0000EA1C0000}"/>
    <cellStyle name="標準 8 2 2 2 2 2 2 2 2" xfId="7096" xr:uid="{00000000-0005-0000-0000-0000EB1C0000}"/>
    <cellStyle name="標準 8 2 2 2 2 2 2 2 2 2" xfId="12456" xr:uid="{00000000-0005-0000-0000-0000EC1C0000}"/>
    <cellStyle name="標準 8 2 2 2 2 2 2 2 3" xfId="4360" xr:uid="{00000000-0005-0000-0000-0000ED1C0000}"/>
    <cellStyle name="標準 8 2 2 2 2 2 2 2 4" xfId="9720" xr:uid="{00000000-0005-0000-0000-0000EE1C0000}"/>
    <cellStyle name="標準 8 2 2 2 2 2 2 3" xfId="5272" xr:uid="{00000000-0005-0000-0000-0000EF1C0000}"/>
    <cellStyle name="標準 8 2 2 2 2 2 2 3 2" xfId="10632" xr:uid="{00000000-0005-0000-0000-0000F01C0000}"/>
    <cellStyle name="標準 8 2 2 2 2 2 2 4" xfId="6184" xr:uid="{00000000-0005-0000-0000-0000F11C0000}"/>
    <cellStyle name="標準 8 2 2 2 2 2 2 4 2" xfId="11544" xr:uid="{00000000-0005-0000-0000-0000F21C0000}"/>
    <cellStyle name="標準 8 2 2 2 2 2 2 5" xfId="2535" xr:uid="{00000000-0005-0000-0000-0000F31C0000}"/>
    <cellStyle name="標準 8 2 2 2 2 2 2 6" xfId="7896" xr:uid="{00000000-0005-0000-0000-0000F41C0000}"/>
    <cellStyle name="標準 8 2 2 2 2 2 3" xfId="1281" xr:uid="{00000000-0005-0000-0000-0000F51C0000}"/>
    <cellStyle name="標準 8 2 2 2 2 2 3 2" xfId="6640" xr:uid="{00000000-0005-0000-0000-0000F61C0000}"/>
    <cellStyle name="標準 8 2 2 2 2 2 3 2 2" xfId="12000" xr:uid="{00000000-0005-0000-0000-0000F71C0000}"/>
    <cellStyle name="標準 8 2 2 2 2 2 3 3" xfId="2991" xr:uid="{00000000-0005-0000-0000-0000F81C0000}"/>
    <cellStyle name="標準 8 2 2 2 2 2 3 4" xfId="8352" xr:uid="{00000000-0005-0000-0000-0000F91C0000}"/>
    <cellStyle name="標準 8 2 2 2 2 2 4" xfId="3447" xr:uid="{00000000-0005-0000-0000-0000FA1C0000}"/>
    <cellStyle name="標準 8 2 2 2 2 2 4 2" xfId="8808" xr:uid="{00000000-0005-0000-0000-0000FB1C0000}"/>
    <cellStyle name="標準 8 2 2 2 2 2 5" xfId="3904" xr:uid="{00000000-0005-0000-0000-0000FC1C0000}"/>
    <cellStyle name="標準 8 2 2 2 2 2 5 2" xfId="9264" xr:uid="{00000000-0005-0000-0000-0000FD1C0000}"/>
    <cellStyle name="標準 8 2 2 2 2 2 6" xfId="4816" xr:uid="{00000000-0005-0000-0000-0000FE1C0000}"/>
    <cellStyle name="標準 8 2 2 2 2 2 6 2" xfId="10176" xr:uid="{00000000-0005-0000-0000-0000FF1C0000}"/>
    <cellStyle name="標準 8 2 2 2 2 2 7" xfId="5728" xr:uid="{00000000-0005-0000-0000-0000001D0000}"/>
    <cellStyle name="標準 8 2 2 2 2 2 7 2" xfId="11088" xr:uid="{00000000-0005-0000-0000-0000011D0000}"/>
    <cellStyle name="標準 8 2 2 2 2 2 8" xfId="2079" xr:uid="{00000000-0005-0000-0000-0000021D0000}"/>
    <cellStyle name="標準 8 2 2 2 2 2 9" xfId="7440" xr:uid="{00000000-0005-0000-0000-0000031D0000}"/>
    <cellStyle name="標準 8 2 2 2 2 3" xfId="483" xr:uid="{00000000-0005-0000-0000-0000041D0000}"/>
    <cellStyle name="標準 8 2 2 2 2 3 2" xfId="939" xr:uid="{00000000-0005-0000-0000-0000051D0000}"/>
    <cellStyle name="標準 8 2 2 2 2 3 2 2" xfId="1851" xr:uid="{00000000-0005-0000-0000-0000061D0000}"/>
    <cellStyle name="標準 8 2 2 2 2 3 2 2 2" xfId="7210" xr:uid="{00000000-0005-0000-0000-0000071D0000}"/>
    <cellStyle name="標準 8 2 2 2 2 3 2 2 2 2" xfId="12570" xr:uid="{00000000-0005-0000-0000-0000081D0000}"/>
    <cellStyle name="標準 8 2 2 2 2 3 2 2 3" xfId="4474" xr:uid="{00000000-0005-0000-0000-0000091D0000}"/>
    <cellStyle name="標準 8 2 2 2 2 3 2 2 4" xfId="9834" xr:uid="{00000000-0005-0000-0000-00000A1D0000}"/>
    <cellStyle name="標準 8 2 2 2 2 3 2 3" xfId="5386" xr:uid="{00000000-0005-0000-0000-00000B1D0000}"/>
    <cellStyle name="標準 8 2 2 2 2 3 2 3 2" xfId="10746" xr:uid="{00000000-0005-0000-0000-00000C1D0000}"/>
    <cellStyle name="標準 8 2 2 2 2 3 2 4" xfId="6298" xr:uid="{00000000-0005-0000-0000-00000D1D0000}"/>
    <cellStyle name="標準 8 2 2 2 2 3 2 4 2" xfId="11658" xr:uid="{00000000-0005-0000-0000-00000E1D0000}"/>
    <cellStyle name="標準 8 2 2 2 2 3 2 5" xfId="2649" xr:uid="{00000000-0005-0000-0000-00000F1D0000}"/>
    <cellStyle name="標準 8 2 2 2 2 3 2 6" xfId="8010" xr:uid="{00000000-0005-0000-0000-0000101D0000}"/>
    <cellStyle name="標準 8 2 2 2 2 3 3" xfId="1395" xr:uid="{00000000-0005-0000-0000-0000111D0000}"/>
    <cellStyle name="標準 8 2 2 2 2 3 3 2" xfId="6754" xr:uid="{00000000-0005-0000-0000-0000121D0000}"/>
    <cellStyle name="標準 8 2 2 2 2 3 3 2 2" xfId="12114" xr:uid="{00000000-0005-0000-0000-0000131D0000}"/>
    <cellStyle name="標準 8 2 2 2 2 3 3 3" xfId="3105" xr:uid="{00000000-0005-0000-0000-0000141D0000}"/>
    <cellStyle name="標準 8 2 2 2 2 3 3 4" xfId="8466" xr:uid="{00000000-0005-0000-0000-0000151D0000}"/>
    <cellStyle name="標準 8 2 2 2 2 3 4" xfId="3561" xr:uid="{00000000-0005-0000-0000-0000161D0000}"/>
    <cellStyle name="標準 8 2 2 2 2 3 4 2" xfId="8922" xr:uid="{00000000-0005-0000-0000-0000171D0000}"/>
    <cellStyle name="標準 8 2 2 2 2 3 5" xfId="4018" xr:uid="{00000000-0005-0000-0000-0000181D0000}"/>
    <cellStyle name="標準 8 2 2 2 2 3 5 2" xfId="9378" xr:uid="{00000000-0005-0000-0000-0000191D0000}"/>
    <cellStyle name="標準 8 2 2 2 2 3 6" xfId="4930" xr:uid="{00000000-0005-0000-0000-00001A1D0000}"/>
    <cellStyle name="標準 8 2 2 2 2 3 6 2" xfId="10290" xr:uid="{00000000-0005-0000-0000-00001B1D0000}"/>
    <cellStyle name="標準 8 2 2 2 2 3 7" xfId="5842" xr:uid="{00000000-0005-0000-0000-00001C1D0000}"/>
    <cellStyle name="標準 8 2 2 2 2 3 7 2" xfId="11202" xr:uid="{00000000-0005-0000-0000-00001D1D0000}"/>
    <cellStyle name="標準 8 2 2 2 2 3 8" xfId="2193" xr:uid="{00000000-0005-0000-0000-00001E1D0000}"/>
    <cellStyle name="標準 8 2 2 2 2 3 9" xfId="7554" xr:uid="{00000000-0005-0000-0000-00001F1D0000}"/>
    <cellStyle name="標準 8 2 2 2 2 4" xfId="254" xr:uid="{00000000-0005-0000-0000-0000201D0000}"/>
    <cellStyle name="標準 8 2 2 2 2 4 2" xfId="711" xr:uid="{00000000-0005-0000-0000-0000211D0000}"/>
    <cellStyle name="標準 8 2 2 2 2 4 2 2" xfId="1623" xr:uid="{00000000-0005-0000-0000-0000221D0000}"/>
    <cellStyle name="標準 8 2 2 2 2 4 2 2 2" xfId="6982" xr:uid="{00000000-0005-0000-0000-0000231D0000}"/>
    <cellStyle name="標準 8 2 2 2 2 4 2 2 2 2" xfId="12342" xr:uid="{00000000-0005-0000-0000-0000241D0000}"/>
    <cellStyle name="標準 8 2 2 2 2 4 2 2 3" xfId="4246" xr:uid="{00000000-0005-0000-0000-0000251D0000}"/>
    <cellStyle name="標準 8 2 2 2 2 4 2 2 4" xfId="9606" xr:uid="{00000000-0005-0000-0000-0000261D0000}"/>
    <cellStyle name="標準 8 2 2 2 2 4 2 3" xfId="5158" xr:uid="{00000000-0005-0000-0000-0000271D0000}"/>
    <cellStyle name="標準 8 2 2 2 2 4 2 3 2" xfId="10518" xr:uid="{00000000-0005-0000-0000-0000281D0000}"/>
    <cellStyle name="標準 8 2 2 2 2 4 2 4" xfId="6070" xr:uid="{00000000-0005-0000-0000-0000291D0000}"/>
    <cellStyle name="標準 8 2 2 2 2 4 2 4 2" xfId="11430" xr:uid="{00000000-0005-0000-0000-00002A1D0000}"/>
    <cellStyle name="標準 8 2 2 2 2 4 2 5" xfId="2877" xr:uid="{00000000-0005-0000-0000-00002B1D0000}"/>
    <cellStyle name="標準 8 2 2 2 2 4 2 6" xfId="8238" xr:uid="{00000000-0005-0000-0000-00002C1D0000}"/>
    <cellStyle name="標準 8 2 2 2 2 4 3" xfId="1167" xr:uid="{00000000-0005-0000-0000-00002D1D0000}"/>
    <cellStyle name="標準 8 2 2 2 2 4 3 2" xfId="6526" xr:uid="{00000000-0005-0000-0000-00002E1D0000}"/>
    <cellStyle name="標準 8 2 2 2 2 4 3 2 2" xfId="11886" xr:uid="{00000000-0005-0000-0000-00002F1D0000}"/>
    <cellStyle name="標準 8 2 2 2 2 4 3 3" xfId="3333" xr:uid="{00000000-0005-0000-0000-0000301D0000}"/>
    <cellStyle name="標準 8 2 2 2 2 4 3 4" xfId="8694" xr:uid="{00000000-0005-0000-0000-0000311D0000}"/>
    <cellStyle name="標準 8 2 2 2 2 4 4" xfId="3790" xr:uid="{00000000-0005-0000-0000-0000321D0000}"/>
    <cellStyle name="標準 8 2 2 2 2 4 4 2" xfId="9150" xr:uid="{00000000-0005-0000-0000-0000331D0000}"/>
    <cellStyle name="標準 8 2 2 2 2 4 5" xfId="4702" xr:uid="{00000000-0005-0000-0000-0000341D0000}"/>
    <cellStyle name="標準 8 2 2 2 2 4 5 2" xfId="10062" xr:uid="{00000000-0005-0000-0000-0000351D0000}"/>
    <cellStyle name="標準 8 2 2 2 2 4 6" xfId="5614" xr:uid="{00000000-0005-0000-0000-0000361D0000}"/>
    <cellStyle name="標準 8 2 2 2 2 4 6 2" xfId="10974" xr:uid="{00000000-0005-0000-0000-0000371D0000}"/>
    <cellStyle name="標準 8 2 2 2 2 4 7" xfId="2421" xr:uid="{00000000-0005-0000-0000-0000381D0000}"/>
    <cellStyle name="標準 8 2 2 2 2 4 8" xfId="7782" xr:uid="{00000000-0005-0000-0000-0000391D0000}"/>
    <cellStyle name="標準 8 2 2 2 2 5" xfId="597" xr:uid="{00000000-0005-0000-0000-00003A1D0000}"/>
    <cellStyle name="標準 8 2 2 2 2 5 2" xfId="1509" xr:uid="{00000000-0005-0000-0000-00003B1D0000}"/>
    <cellStyle name="標準 8 2 2 2 2 5 2 2" xfId="6868" xr:uid="{00000000-0005-0000-0000-00003C1D0000}"/>
    <cellStyle name="標準 8 2 2 2 2 5 2 2 2" xfId="12228" xr:uid="{00000000-0005-0000-0000-00003D1D0000}"/>
    <cellStyle name="標準 8 2 2 2 2 5 2 3" xfId="4132" xr:uid="{00000000-0005-0000-0000-00003E1D0000}"/>
    <cellStyle name="標準 8 2 2 2 2 5 2 4" xfId="9492" xr:uid="{00000000-0005-0000-0000-00003F1D0000}"/>
    <cellStyle name="標準 8 2 2 2 2 5 3" xfId="5044" xr:uid="{00000000-0005-0000-0000-0000401D0000}"/>
    <cellStyle name="標準 8 2 2 2 2 5 3 2" xfId="10404" xr:uid="{00000000-0005-0000-0000-0000411D0000}"/>
    <cellStyle name="標準 8 2 2 2 2 5 4" xfId="5956" xr:uid="{00000000-0005-0000-0000-0000421D0000}"/>
    <cellStyle name="標準 8 2 2 2 2 5 4 2" xfId="11316" xr:uid="{00000000-0005-0000-0000-0000431D0000}"/>
    <cellStyle name="標準 8 2 2 2 2 5 5" xfId="2307" xr:uid="{00000000-0005-0000-0000-0000441D0000}"/>
    <cellStyle name="標準 8 2 2 2 2 5 6" xfId="7668" xr:uid="{00000000-0005-0000-0000-0000451D0000}"/>
    <cellStyle name="標準 8 2 2 2 2 6" xfId="1053" xr:uid="{00000000-0005-0000-0000-0000461D0000}"/>
    <cellStyle name="標準 8 2 2 2 2 6 2" xfId="6412" xr:uid="{00000000-0005-0000-0000-0000471D0000}"/>
    <cellStyle name="標準 8 2 2 2 2 6 2 2" xfId="11772" xr:uid="{00000000-0005-0000-0000-0000481D0000}"/>
    <cellStyle name="標準 8 2 2 2 2 6 3" xfId="2763" xr:uid="{00000000-0005-0000-0000-0000491D0000}"/>
    <cellStyle name="標準 8 2 2 2 2 6 4" xfId="8124" xr:uid="{00000000-0005-0000-0000-00004A1D0000}"/>
    <cellStyle name="標準 8 2 2 2 2 7" xfId="3219" xr:uid="{00000000-0005-0000-0000-00004B1D0000}"/>
    <cellStyle name="標準 8 2 2 2 2 7 2" xfId="8580" xr:uid="{00000000-0005-0000-0000-00004C1D0000}"/>
    <cellStyle name="標準 8 2 2 2 2 8" xfId="3676" xr:uid="{00000000-0005-0000-0000-00004D1D0000}"/>
    <cellStyle name="標準 8 2 2 2 2 8 2" xfId="9036" xr:uid="{00000000-0005-0000-0000-00004E1D0000}"/>
    <cellStyle name="標準 8 2 2 2 2 9" xfId="4588" xr:uid="{00000000-0005-0000-0000-00004F1D0000}"/>
    <cellStyle name="標準 8 2 2 2 2 9 2" xfId="9948" xr:uid="{00000000-0005-0000-0000-0000501D0000}"/>
    <cellStyle name="標準 8 2 2 2 3" xfId="312" xr:uid="{00000000-0005-0000-0000-0000511D0000}"/>
    <cellStyle name="標準 8 2 2 2 3 2" xfId="768" xr:uid="{00000000-0005-0000-0000-0000521D0000}"/>
    <cellStyle name="標準 8 2 2 2 3 2 2" xfId="1680" xr:uid="{00000000-0005-0000-0000-0000531D0000}"/>
    <cellStyle name="標準 8 2 2 2 3 2 2 2" xfId="7039" xr:uid="{00000000-0005-0000-0000-0000541D0000}"/>
    <cellStyle name="標準 8 2 2 2 3 2 2 2 2" xfId="12399" xr:uid="{00000000-0005-0000-0000-0000551D0000}"/>
    <cellStyle name="標準 8 2 2 2 3 2 2 3" xfId="4303" xr:uid="{00000000-0005-0000-0000-0000561D0000}"/>
    <cellStyle name="標準 8 2 2 2 3 2 2 4" xfId="9663" xr:uid="{00000000-0005-0000-0000-0000571D0000}"/>
    <cellStyle name="標準 8 2 2 2 3 2 3" xfId="5215" xr:uid="{00000000-0005-0000-0000-0000581D0000}"/>
    <cellStyle name="標準 8 2 2 2 3 2 3 2" xfId="10575" xr:uid="{00000000-0005-0000-0000-0000591D0000}"/>
    <cellStyle name="標準 8 2 2 2 3 2 4" xfId="6127" xr:uid="{00000000-0005-0000-0000-00005A1D0000}"/>
    <cellStyle name="標準 8 2 2 2 3 2 4 2" xfId="11487" xr:uid="{00000000-0005-0000-0000-00005B1D0000}"/>
    <cellStyle name="標準 8 2 2 2 3 2 5" xfId="2478" xr:uid="{00000000-0005-0000-0000-00005C1D0000}"/>
    <cellStyle name="標準 8 2 2 2 3 2 6" xfId="7839" xr:uid="{00000000-0005-0000-0000-00005D1D0000}"/>
    <cellStyle name="標準 8 2 2 2 3 3" xfId="1224" xr:uid="{00000000-0005-0000-0000-00005E1D0000}"/>
    <cellStyle name="標準 8 2 2 2 3 3 2" xfId="6583" xr:uid="{00000000-0005-0000-0000-00005F1D0000}"/>
    <cellStyle name="標準 8 2 2 2 3 3 2 2" xfId="11943" xr:uid="{00000000-0005-0000-0000-0000601D0000}"/>
    <cellStyle name="標準 8 2 2 2 3 3 3" xfId="2934" xr:uid="{00000000-0005-0000-0000-0000611D0000}"/>
    <cellStyle name="標準 8 2 2 2 3 3 4" xfId="8295" xr:uid="{00000000-0005-0000-0000-0000621D0000}"/>
    <cellStyle name="標準 8 2 2 2 3 4" xfId="3390" xr:uid="{00000000-0005-0000-0000-0000631D0000}"/>
    <cellStyle name="標準 8 2 2 2 3 4 2" xfId="8751" xr:uid="{00000000-0005-0000-0000-0000641D0000}"/>
    <cellStyle name="標準 8 2 2 2 3 5" xfId="3847" xr:uid="{00000000-0005-0000-0000-0000651D0000}"/>
    <cellStyle name="標準 8 2 2 2 3 5 2" xfId="9207" xr:uid="{00000000-0005-0000-0000-0000661D0000}"/>
    <cellStyle name="標準 8 2 2 2 3 6" xfId="4759" xr:uid="{00000000-0005-0000-0000-0000671D0000}"/>
    <cellStyle name="標準 8 2 2 2 3 6 2" xfId="10119" xr:uid="{00000000-0005-0000-0000-0000681D0000}"/>
    <cellStyle name="標準 8 2 2 2 3 7" xfId="5671" xr:uid="{00000000-0005-0000-0000-0000691D0000}"/>
    <cellStyle name="標準 8 2 2 2 3 7 2" xfId="11031" xr:uid="{00000000-0005-0000-0000-00006A1D0000}"/>
    <cellStyle name="標準 8 2 2 2 3 8" xfId="2022" xr:uid="{00000000-0005-0000-0000-00006B1D0000}"/>
    <cellStyle name="標準 8 2 2 2 3 9" xfId="7383" xr:uid="{00000000-0005-0000-0000-00006C1D0000}"/>
    <cellStyle name="標準 8 2 2 2 4" xfId="426" xr:uid="{00000000-0005-0000-0000-00006D1D0000}"/>
    <cellStyle name="標準 8 2 2 2 4 2" xfId="882" xr:uid="{00000000-0005-0000-0000-00006E1D0000}"/>
    <cellStyle name="標準 8 2 2 2 4 2 2" xfId="1794" xr:uid="{00000000-0005-0000-0000-00006F1D0000}"/>
    <cellStyle name="標準 8 2 2 2 4 2 2 2" xfId="7153" xr:uid="{00000000-0005-0000-0000-0000701D0000}"/>
    <cellStyle name="標準 8 2 2 2 4 2 2 2 2" xfId="12513" xr:uid="{00000000-0005-0000-0000-0000711D0000}"/>
    <cellStyle name="標準 8 2 2 2 4 2 2 3" xfId="4417" xr:uid="{00000000-0005-0000-0000-0000721D0000}"/>
    <cellStyle name="標準 8 2 2 2 4 2 2 4" xfId="9777" xr:uid="{00000000-0005-0000-0000-0000731D0000}"/>
    <cellStyle name="標準 8 2 2 2 4 2 3" xfId="5329" xr:uid="{00000000-0005-0000-0000-0000741D0000}"/>
    <cellStyle name="標準 8 2 2 2 4 2 3 2" xfId="10689" xr:uid="{00000000-0005-0000-0000-0000751D0000}"/>
    <cellStyle name="標準 8 2 2 2 4 2 4" xfId="6241" xr:uid="{00000000-0005-0000-0000-0000761D0000}"/>
    <cellStyle name="標準 8 2 2 2 4 2 4 2" xfId="11601" xr:uid="{00000000-0005-0000-0000-0000771D0000}"/>
    <cellStyle name="標準 8 2 2 2 4 2 5" xfId="2592" xr:uid="{00000000-0005-0000-0000-0000781D0000}"/>
    <cellStyle name="標準 8 2 2 2 4 2 6" xfId="7953" xr:uid="{00000000-0005-0000-0000-0000791D0000}"/>
    <cellStyle name="標準 8 2 2 2 4 3" xfId="1338" xr:uid="{00000000-0005-0000-0000-00007A1D0000}"/>
    <cellStyle name="標準 8 2 2 2 4 3 2" xfId="6697" xr:uid="{00000000-0005-0000-0000-00007B1D0000}"/>
    <cellStyle name="標準 8 2 2 2 4 3 2 2" xfId="12057" xr:uid="{00000000-0005-0000-0000-00007C1D0000}"/>
    <cellStyle name="標準 8 2 2 2 4 3 3" xfId="3048" xr:uid="{00000000-0005-0000-0000-00007D1D0000}"/>
    <cellStyle name="標準 8 2 2 2 4 3 4" xfId="8409" xr:uid="{00000000-0005-0000-0000-00007E1D0000}"/>
    <cellStyle name="標準 8 2 2 2 4 4" xfId="3504" xr:uid="{00000000-0005-0000-0000-00007F1D0000}"/>
    <cellStyle name="標準 8 2 2 2 4 4 2" xfId="8865" xr:uid="{00000000-0005-0000-0000-0000801D0000}"/>
    <cellStyle name="標準 8 2 2 2 4 5" xfId="3961" xr:uid="{00000000-0005-0000-0000-0000811D0000}"/>
    <cellStyle name="標準 8 2 2 2 4 5 2" xfId="9321" xr:uid="{00000000-0005-0000-0000-0000821D0000}"/>
    <cellStyle name="標準 8 2 2 2 4 6" xfId="4873" xr:uid="{00000000-0005-0000-0000-0000831D0000}"/>
    <cellStyle name="標準 8 2 2 2 4 6 2" xfId="10233" xr:uid="{00000000-0005-0000-0000-0000841D0000}"/>
    <cellStyle name="標準 8 2 2 2 4 7" xfId="5785" xr:uid="{00000000-0005-0000-0000-0000851D0000}"/>
    <cellStyle name="標準 8 2 2 2 4 7 2" xfId="11145" xr:uid="{00000000-0005-0000-0000-0000861D0000}"/>
    <cellStyle name="標準 8 2 2 2 4 8" xfId="2136" xr:uid="{00000000-0005-0000-0000-0000871D0000}"/>
    <cellStyle name="標準 8 2 2 2 4 9" xfId="7497" xr:uid="{00000000-0005-0000-0000-0000881D0000}"/>
    <cellStyle name="標準 8 2 2 2 5" xfId="197" xr:uid="{00000000-0005-0000-0000-0000891D0000}"/>
    <cellStyle name="標準 8 2 2 2 5 2" xfId="654" xr:uid="{00000000-0005-0000-0000-00008A1D0000}"/>
    <cellStyle name="標準 8 2 2 2 5 2 2" xfId="1566" xr:uid="{00000000-0005-0000-0000-00008B1D0000}"/>
    <cellStyle name="標準 8 2 2 2 5 2 2 2" xfId="6925" xr:uid="{00000000-0005-0000-0000-00008C1D0000}"/>
    <cellStyle name="標準 8 2 2 2 5 2 2 2 2" xfId="12285" xr:uid="{00000000-0005-0000-0000-00008D1D0000}"/>
    <cellStyle name="標準 8 2 2 2 5 2 2 3" xfId="4189" xr:uid="{00000000-0005-0000-0000-00008E1D0000}"/>
    <cellStyle name="標準 8 2 2 2 5 2 2 4" xfId="9549" xr:uid="{00000000-0005-0000-0000-00008F1D0000}"/>
    <cellStyle name="標準 8 2 2 2 5 2 3" xfId="5101" xr:uid="{00000000-0005-0000-0000-0000901D0000}"/>
    <cellStyle name="標準 8 2 2 2 5 2 3 2" xfId="10461" xr:uid="{00000000-0005-0000-0000-0000911D0000}"/>
    <cellStyle name="標準 8 2 2 2 5 2 4" xfId="6013" xr:uid="{00000000-0005-0000-0000-0000921D0000}"/>
    <cellStyle name="標準 8 2 2 2 5 2 4 2" xfId="11373" xr:uid="{00000000-0005-0000-0000-0000931D0000}"/>
    <cellStyle name="標準 8 2 2 2 5 2 5" xfId="2820" xr:uid="{00000000-0005-0000-0000-0000941D0000}"/>
    <cellStyle name="標準 8 2 2 2 5 2 6" xfId="8181" xr:uid="{00000000-0005-0000-0000-0000951D0000}"/>
    <cellStyle name="標準 8 2 2 2 5 3" xfId="1110" xr:uid="{00000000-0005-0000-0000-0000961D0000}"/>
    <cellStyle name="標準 8 2 2 2 5 3 2" xfId="6469" xr:uid="{00000000-0005-0000-0000-0000971D0000}"/>
    <cellStyle name="標準 8 2 2 2 5 3 2 2" xfId="11829" xr:uid="{00000000-0005-0000-0000-0000981D0000}"/>
    <cellStyle name="標準 8 2 2 2 5 3 3" xfId="3276" xr:uid="{00000000-0005-0000-0000-0000991D0000}"/>
    <cellStyle name="標準 8 2 2 2 5 3 4" xfId="8637" xr:uid="{00000000-0005-0000-0000-00009A1D0000}"/>
    <cellStyle name="標準 8 2 2 2 5 4" xfId="3733" xr:uid="{00000000-0005-0000-0000-00009B1D0000}"/>
    <cellStyle name="標準 8 2 2 2 5 4 2" xfId="9093" xr:uid="{00000000-0005-0000-0000-00009C1D0000}"/>
    <cellStyle name="標準 8 2 2 2 5 5" xfId="4645" xr:uid="{00000000-0005-0000-0000-00009D1D0000}"/>
    <cellStyle name="標準 8 2 2 2 5 5 2" xfId="10005" xr:uid="{00000000-0005-0000-0000-00009E1D0000}"/>
    <cellStyle name="標準 8 2 2 2 5 6" xfId="5557" xr:uid="{00000000-0005-0000-0000-00009F1D0000}"/>
    <cellStyle name="標準 8 2 2 2 5 6 2" xfId="10917" xr:uid="{00000000-0005-0000-0000-0000A01D0000}"/>
    <cellStyle name="標準 8 2 2 2 5 7" xfId="2364" xr:uid="{00000000-0005-0000-0000-0000A11D0000}"/>
    <cellStyle name="標準 8 2 2 2 5 8" xfId="7725" xr:uid="{00000000-0005-0000-0000-0000A21D0000}"/>
    <cellStyle name="標準 8 2 2 2 6" xfId="540" xr:uid="{00000000-0005-0000-0000-0000A31D0000}"/>
    <cellStyle name="標準 8 2 2 2 6 2" xfId="1452" xr:uid="{00000000-0005-0000-0000-0000A41D0000}"/>
    <cellStyle name="標準 8 2 2 2 6 2 2" xfId="6811" xr:uid="{00000000-0005-0000-0000-0000A51D0000}"/>
    <cellStyle name="標準 8 2 2 2 6 2 2 2" xfId="12171" xr:uid="{00000000-0005-0000-0000-0000A61D0000}"/>
    <cellStyle name="標準 8 2 2 2 6 2 3" xfId="4075" xr:uid="{00000000-0005-0000-0000-0000A71D0000}"/>
    <cellStyle name="標準 8 2 2 2 6 2 4" xfId="9435" xr:uid="{00000000-0005-0000-0000-0000A81D0000}"/>
    <cellStyle name="標準 8 2 2 2 6 3" xfId="4987" xr:uid="{00000000-0005-0000-0000-0000A91D0000}"/>
    <cellStyle name="標準 8 2 2 2 6 3 2" xfId="10347" xr:uid="{00000000-0005-0000-0000-0000AA1D0000}"/>
    <cellStyle name="標準 8 2 2 2 6 4" xfId="5899" xr:uid="{00000000-0005-0000-0000-0000AB1D0000}"/>
    <cellStyle name="標準 8 2 2 2 6 4 2" xfId="11259" xr:uid="{00000000-0005-0000-0000-0000AC1D0000}"/>
    <cellStyle name="標準 8 2 2 2 6 5" xfId="2250" xr:uid="{00000000-0005-0000-0000-0000AD1D0000}"/>
    <cellStyle name="標準 8 2 2 2 6 6" xfId="7611" xr:uid="{00000000-0005-0000-0000-0000AE1D0000}"/>
    <cellStyle name="標準 8 2 2 2 7" xfId="996" xr:uid="{00000000-0005-0000-0000-0000AF1D0000}"/>
    <cellStyle name="標準 8 2 2 2 7 2" xfId="6355" xr:uid="{00000000-0005-0000-0000-0000B01D0000}"/>
    <cellStyle name="標準 8 2 2 2 7 2 2" xfId="11715" xr:uid="{00000000-0005-0000-0000-0000B11D0000}"/>
    <cellStyle name="標準 8 2 2 2 7 3" xfId="2706" xr:uid="{00000000-0005-0000-0000-0000B21D0000}"/>
    <cellStyle name="標準 8 2 2 2 7 4" xfId="8067" xr:uid="{00000000-0005-0000-0000-0000B31D0000}"/>
    <cellStyle name="標準 8 2 2 2 8" xfId="3162" xr:uid="{00000000-0005-0000-0000-0000B41D0000}"/>
    <cellStyle name="標準 8 2 2 2 8 2" xfId="8523" xr:uid="{00000000-0005-0000-0000-0000B51D0000}"/>
    <cellStyle name="標準 8 2 2 2 9" xfId="3619" xr:uid="{00000000-0005-0000-0000-0000B61D0000}"/>
    <cellStyle name="標準 8 2 2 2 9 2" xfId="8979" xr:uid="{00000000-0005-0000-0000-0000B71D0000}"/>
    <cellStyle name="標準 8 2 2 3" xfId="50" xr:uid="{00000000-0005-0000-0000-0000B81D0000}"/>
    <cellStyle name="標準 8 2 2 3 10" xfId="4509" xr:uid="{00000000-0005-0000-0000-0000B91D0000}"/>
    <cellStyle name="標準 8 2 2 3 10 2" xfId="9869" xr:uid="{00000000-0005-0000-0000-0000BA1D0000}"/>
    <cellStyle name="標準 8 2 2 3 11" xfId="5421" xr:uid="{00000000-0005-0000-0000-0000BB1D0000}"/>
    <cellStyle name="標準 8 2 2 3 11 2" xfId="10781" xr:uid="{00000000-0005-0000-0000-0000BC1D0000}"/>
    <cellStyle name="標準 8 2 2 3 12" xfId="1886" xr:uid="{00000000-0005-0000-0000-0000BD1D0000}"/>
    <cellStyle name="標準 8 2 2 3 13" xfId="7247" xr:uid="{00000000-0005-0000-0000-0000BE1D0000}"/>
    <cellStyle name="標準 8 2 2 3 2" xfId="118" xr:uid="{00000000-0005-0000-0000-0000BF1D0000}"/>
    <cellStyle name="標準 8 2 2 3 2 10" xfId="5478" xr:uid="{00000000-0005-0000-0000-0000C01D0000}"/>
    <cellStyle name="標準 8 2 2 3 2 10 2" xfId="10838" xr:uid="{00000000-0005-0000-0000-0000C11D0000}"/>
    <cellStyle name="標準 8 2 2 3 2 11" xfId="1943" xr:uid="{00000000-0005-0000-0000-0000C21D0000}"/>
    <cellStyle name="標準 8 2 2 3 2 12" xfId="7304" xr:uid="{00000000-0005-0000-0000-0000C31D0000}"/>
    <cellStyle name="標準 8 2 2 3 2 2" xfId="347" xr:uid="{00000000-0005-0000-0000-0000C41D0000}"/>
    <cellStyle name="標準 8 2 2 3 2 2 2" xfId="803" xr:uid="{00000000-0005-0000-0000-0000C51D0000}"/>
    <cellStyle name="標準 8 2 2 3 2 2 2 2" xfId="1715" xr:uid="{00000000-0005-0000-0000-0000C61D0000}"/>
    <cellStyle name="標準 8 2 2 3 2 2 2 2 2" xfId="7074" xr:uid="{00000000-0005-0000-0000-0000C71D0000}"/>
    <cellStyle name="標準 8 2 2 3 2 2 2 2 2 2" xfId="12434" xr:uid="{00000000-0005-0000-0000-0000C81D0000}"/>
    <cellStyle name="標準 8 2 2 3 2 2 2 2 3" xfId="4338" xr:uid="{00000000-0005-0000-0000-0000C91D0000}"/>
    <cellStyle name="標準 8 2 2 3 2 2 2 2 4" xfId="9698" xr:uid="{00000000-0005-0000-0000-0000CA1D0000}"/>
    <cellStyle name="標準 8 2 2 3 2 2 2 3" xfId="5250" xr:uid="{00000000-0005-0000-0000-0000CB1D0000}"/>
    <cellStyle name="標準 8 2 2 3 2 2 2 3 2" xfId="10610" xr:uid="{00000000-0005-0000-0000-0000CC1D0000}"/>
    <cellStyle name="標準 8 2 2 3 2 2 2 4" xfId="6162" xr:uid="{00000000-0005-0000-0000-0000CD1D0000}"/>
    <cellStyle name="標準 8 2 2 3 2 2 2 4 2" xfId="11522" xr:uid="{00000000-0005-0000-0000-0000CE1D0000}"/>
    <cellStyle name="標準 8 2 2 3 2 2 2 5" xfId="2513" xr:uid="{00000000-0005-0000-0000-0000CF1D0000}"/>
    <cellStyle name="標準 8 2 2 3 2 2 2 6" xfId="7874" xr:uid="{00000000-0005-0000-0000-0000D01D0000}"/>
    <cellStyle name="標準 8 2 2 3 2 2 3" xfId="1259" xr:uid="{00000000-0005-0000-0000-0000D11D0000}"/>
    <cellStyle name="標準 8 2 2 3 2 2 3 2" xfId="6618" xr:uid="{00000000-0005-0000-0000-0000D21D0000}"/>
    <cellStyle name="標準 8 2 2 3 2 2 3 2 2" xfId="11978" xr:uid="{00000000-0005-0000-0000-0000D31D0000}"/>
    <cellStyle name="標準 8 2 2 3 2 2 3 3" xfId="2969" xr:uid="{00000000-0005-0000-0000-0000D41D0000}"/>
    <cellStyle name="標準 8 2 2 3 2 2 3 4" xfId="8330" xr:uid="{00000000-0005-0000-0000-0000D51D0000}"/>
    <cellStyle name="標準 8 2 2 3 2 2 4" xfId="3425" xr:uid="{00000000-0005-0000-0000-0000D61D0000}"/>
    <cellStyle name="標準 8 2 2 3 2 2 4 2" xfId="8786" xr:uid="{00000000-0005-0000-0000-0000D71D0000}"/>
    <cellStyle name="標準 8 2 2 3 2 2 5" xfId="3882" xr:uid="{00000000-0005-0000-0000-0000D81D0000}"/>
    <cellStyle name="標準 8 2 2 3 2 2 5 2" xfId="9242" xr:uid="{00000000-0005-0000-0000-0000D91D0000}"/>
    <cellStyle name="標準 8 2 2 3 2 2 6" xfId="4794" xr:uid="{00000000-0005-0000-0000-0000DA1D0000}"/>
    <cellStyle name="標準 8 2 2 3 2 2 6 2" xfId="10154" xr:uid="{00000000-0005-0000-0000-0000DB1D0000}"/>
    <cellStyle name="標準 8 2 2 3 2 2 7" xfId="5706" xr:uid="{00000000-0005-0000-0000-0000DC1D0000}"/>
    <cellStyle name="標準 8 2 2 3 2 2 7 2" xfId="11066" xr:uid="{00000000-0005-0000-0000-0000DD1D0000}"/>
    <cellStyle name="標準 8 2 2 3 2 2 8" xfId="2057" xr:uid="{00000000-0005-0000-0000-0000DE1D0000}"/>
    <cellStyle name="標準 8 2 2 3 2 2 9" xfId="7418" xr:uid="{00000000-0005-0000-0000-0000DF1D0000}"/>
    <cellStyle name="標準 8 2 2 3 2 3" xfId="461" xr:uid="{00000000-0005-0000-0000-0000E01D0000}"/>
    <cellStyle name="標準 8 2 2 3 2 3 2" xfId="917" xr:uid="{00000000-0005-0000-0000-0000E11D0000}"/>
    <cellStyle name="標準 8 2 2 3 2 3 2 2" xfId="1829" xr:uid="{00000000-0005-0000-0000-0000E21D0000}"/>
    <cellStyle name="標準 8 2 2 3 2 3 2 2 2" xfId="7188" xr:uid="{00000000-0005-0000-0000-0000E31D0000}"/>
    <cellStyle name="標準 8 2 2 3 2 3 2 2 2 2" xfId="12548" xr:uid="{00000000-0005-0000-0000-0000E41D0000}"/>
    <cellStyle name="標準 8 2 2 3 2 3 2 2 3" xfId="4452" xr:uid="{00000000-0005-0000-0000-0000E51D0000}"/>
    <cellStyle name="標準 8 2 2 3 2 3 2 2 4" xfId="9812" xr:uid="{00000000-0005-0000-0000-0000E61D0000}"/>
    <cellStyle name="標準 8 2 2 3 2 3 2 3" xfId="5364" xr:uid="{00000000-0005-0000-0000-0000E71D0000}"/>
    <cellStyle name="標準 8 2 2 3 2 3 2 3 2" xfId="10724" xr:uid="{00000000-0005-0000-0000-0000E81D0000}"/>
    <cellStyle name="標準 8 2 2 3 2 3 2 4" xfId="6276" xr:uid="{00000000-0005-0000-0000-0000E91D0000}"/>
    <cellStyle name="標準 8 2 2 3 2 3 2 4 2" xfId="11636" xr:uid="{00000000-0005-0000-0000-0000EA1D0000}"/>
    <cellStyle name="標準 8 2 2 3 2 3 2 5" xfId="2627" xr:uid="{00000000-0005-0000-0000-0000EB1D0000}"/>
    <cellStyle name="標準 8 2 2 3 2 3 2 6" xfId="7988" xr:uid="{00000000-0005-0000-0000-0000EC1D0000}"/>
    <cellStyle name="標準 8 2 2 3 2 3 3" xfId="1373" xr:uid="{00000000-0005-0000-0000-0000ED1D0000}"/>
    <cellStyle name="標準 8 2 2 3 2 3 3 2" xfId="6732" xr:uid="{00000000-0005-0000-0000-0000EE1D0000}"/>
    <cellStyle name="標準 8 2 2 3 2 3 3 2 2" xfId="12092" xr:uid="{00000000-0005-0000-0000-0000EF1D0000}"/>
    <cellStyle name="標準 8 2 2 3 2 3 3 3" xfId="3083" xr:uid="{00000000-0005-0000-0000-0000F01D0000}"/>
    <cellStyle name="標準 8 2 2 3 2 3 3 4" xfId="8444" xr:uid="{00000000-0005-0000-0000-0000F11D0000}"/>
    <cellStyle name="標準 8 2 2 3 2 3 4" xfId="3539" xr:uid="{00000000-0005-0000-0000-0000F21D0000}"/>
    <cellStyle name="標準 8 2 2 3 2 3 4 2" xfId="8900" xr:uid="{00000000-0005-0000-0000-0000F31D0000}"/>
    <cellStyle name="標準 8 2 2 3 2 3 5" xfId="3996" xr:uid="{00000000-0005-0000-0000-0000F41D0000}"/>
    <cellStyle name="標準 8 2 2 3 2 3 5 2" xfId="9356" xr:uid="{00000000-0005-0000-0000-0000F51D0000}"/>
    <cellStyle name="標準 8 2 2 3 2 3 6" xfId="4908" xr:uid="{00000000-0005-0000-0000-0000F61D0000}"/>
    <cellStyle name="標準 8 2 2 3 2 3 6 2" xfId="10268" xr:uid="{00000000-0005-0000-0000-0000F71D0000}"/>
    <cellStyle name="標準 8 2 2 3 2 3 7" xfId="5820" xr:uid="{00000000-0005-0000-0000-0000F81D0000}"/>
    <cellStyle name="標準 8 2 2 3 2 3 7 2" xfId="11180" xr:uid="{00000000-0005-0000-0000-0000F91D0000}"/>
    <cellStyle name="標準 8 2 2 3 2 3 8" xfId="2171" xr:uid="{00000000-0005-0000-0000-0000FA1D0000}"/>
    <cellStyle name="標準 8 2 2 3 2 3 9" xfId="7532" xr:uid="{00000000-0005-0000-0000-0000FB1D0000}"/>
    <cellStyle name="標準 8 2 2 3 2 4" xfId="232" xr:uid="{00000000-0005-0000-0000-0000FC1D0000}"/>
    <cellStyle name="標準 8 2 2 3 2 4 2" xfId="689" xr:uid="{00000000-0005-0000-0000-0000FD1D0000}"/>
    <cellStyle name="標準 8 2 2 3 2 4 2 2" xfId="1601" xr:uid="{00000000-0005-0000-0000-0000FE1D0000}"/>
    <cellStyle name="標準 8 2 2 3 2 4 2 2 2" xfId="6960" xr:uid="{00000000-0005-0000-0000-0000FF1D0000}"/>
    <cellStyle name="標準 8 2 2 3 2 4 2 2 2 2" xfId="12320" xr:uid="{00000000-0005-0000-0000-0000001E0000}"/>
    <cellStyle name="標準 8 2 2 3 2 4 2 2 3" xfId="4224" xr:uid="{00000000-0005-0000-0000-0000011E0000}"/>
    <cellStyle name="標準 8 2 2 3 2 4 2 2 4" xfId="9584" xr:uid="{00000000-0005-0000-0000-0000021E0000}"/>
    <cellStyle name="標準 8 2 2 3 2 4 2 3" xfId="5136" xr:uid="{00000000-0005-0000-0000-0000031E0000}"/>
    <cellStyle name="標準 8 2 2 3 2 4 2 3 2" xfId="10496" xr:uid="{00000000-0005-0000-0000-0000041E0000}"/>
    <cellStyle name="標準 8 2 2 3 2 4 2 4" xfId="6048" xr:uid="{00000000-0005-0000-0000-0000051E0000}"/>
    <cellStyle name="標準 8 2 2 3 2 4 2 4 2" xfId="11408" xr:uid="{00000000-0005-0000-0000-0000061E0000}"/>
    <cellStyle name="標準 8 2 2 3 2 4 2 5" xfId="2855" xr:uid="{00000000-0005-0000-0000-0000071E0000}"/>
    <cellStyle name="標準 8 2 2 3 2 4 2 6" xfId="8216" xr:uid="{00000000-0005-0000-0000-0000081E0000}"/>
    <cellStyle name="標準 8 2 2 3 2 4 3" xfId="1145" xr:uid="{00000000-0005-0000-0000-0000091E0000}"/>
    <cellStyle name="標準 8 2 2 3 2 4 3 2" xfId="6504" xr:uid="{00000000-0005-0000-0000-00000A1E0000}"/>
    <cellStyle name="標準 8 2 2 3 2 4 3 2 2" xfId="11864" xr:uid="{00000000-0005-0000-0000-00000B1E0000}"/>
    <cellStyle name="標準 8 2 2 3 2 4 3 3" xfId="3311" xr:uid="{00000000-0005-0000-0000-00000C1E0000}"/>
    <cellStyle name="標準 8 2 2 3 2 4 3 4" xfId="8672" xr:uid="{00000000-0005-0000-0000-00000D1E0000}"/>
    <cellStyle name="標準 8 2 2 3 2 4 4" xfId="3768" xr:uid="{00000000-0005-0000-0000-00000E1E0000}"/>
    <cellStyle name="標準 8 2 2 3 2 4 4 2" xfId="9128" xr:uid="{00000000-0005-0000-0000-00000F1E0000}"/>
    <cellStyle name="標準 8 2 2 3 2 4 5" xfId="4680" xr:uid="{00000000-0005-0000-0000-0000101E0000}"/>
    <cellStyle name="標準 8 2 2 3 2 4 5 2" xfId="10040" xr:uid="{00000000-0005-0000-0000-0000111E0000}"/>
    <cellStyle name="標準 8 2 2 3 2 4 6" xfId="5592" xr:uid="{00000000-0005-0000-0000-0000121E0000}"/>
    <cellStyle name="標準 8 2 2 3 2 4 6 2" xfId="10952" xr:uid="{00000000-0005-0000-0000-0000131E0000}"/>
    <cellStyle name="標準 8 2 2 3 2 4 7" xfId="2399" xr:uid="{00000000-0005-0000-0000-0000141E0000}"/>
    <cellStyle name="標準 8 2 2 3 2 4 8" xfId="7760" xr:uid="{00000000-0005-0000-0000-0000151E0000}"/>
    <cellStyle name="標準 8 2 2 3 2 5" xfId="575" xr:uid="{00000000-0005-0000-0000-0000161E0000}"/>
    <cellStyle name="標準 8 2 2 3 2 5 2" xfId="1487" xr:uid="{00000000-0005-0000-0000-0000171E0000}"/>
    <cellStyle name="標準 8 2 2 3 2 5 2 2" xfId="6846" xr:uid="{00000000-0005-0000-0000-0000181E0000}"/>
    <cellStyle name="標準 8 2 2 3 2 5 2 2 2" xfId="12206" xr:uid="{00000000-0005-0000-0000-0000191E0000}"/>
    <cellStyle name="標準 8 2 2 3 2 5 2 3" xfId="4110" xr:uid="{00000000-0005-0000-0000-00001A1E0000}"/>
    <cellStyle name="標準 8 2 2 3 2 5 2 4" xfId="9470" xr:uid="{00000000-0005-0000-0000-00001B1E0000}"/>
    <cellStyle name="標準 8 2 2 3 2 5 3" xfId="5022" xr:uid="{00000000-0005-0000-0000-00001C1E0000}"/>
    <cellStyle name="標準 8 2 2 3 2 5 3 2" xfId="10382" xr:uid="{00000000-0005-0000-0000-00001D1E0000}"/>
    <cellStyle name="標準 8 2 2 3 2 5 4" xfId="5934" xr:uid="{00000000-0005-0000-0000-00001E1E0000}"/>
    <cellStyle name="標準 8 2 2 3 2 5 4 2" xfId="11294" xr:uid="{00000000-0005-0000-0000-00001F1E0000}"/>
    <cellStyle name="標準 8 2 2 3 2 5 5" xfId="2285" xr:uid="{00000000-0005-0000-0000-0000201E0000}"/>
    <cellStyle name="標準 8 2 2 3 2 5 6" xfId="7646" xr:uid="{00000000-0005-0000-0000-0000211E0000}"/>
    <cellStyle name="標準 8 2 2 3 2 6" xfId="1031" xr:uid="{00000000-0005-0000-0000-0000221E0000}"/>
    <cellStyle name="標準 8 2 2 3 2 6 2" xfId="6390" xr:uid="{00000000-0005-0000-0000-0000231E0000}"/>
    <cellStyle name="標準 8 2 2 3 2 6 2 2" xfId="11750" xr:uid="{00000000-0005-0000-0000-0000241E0000}"/>
    <cellStyle name="標準 8 2 2 3 2 6 3" xfId="2741" xr:uid="{00000000-0005-0000-0000-0000251E0000}"/>
    <cellStyle name="標準 8 2 2 3 2 6 4" xfId="8102" xr:uid="{00000000-0005-0000-0000-0000261E0000}"/>
    <cellStyle name="標準 8 2 2 3 2 7" xfId="3197" xr:uid="{00000000-0005-0000-0000-0000271E0000}"/>
    <cellStyle name="標準 8 2 2 3 2 7 2" xfId="8558" xr:uid="{00000000-0005-0000-0000-0000281E0000}"/>
    <cellStyle name="標準 8 2 2 3 2 8" xfId="3654" xr:uid="{00000000-0005-0000-0000-0000291E0000}"/>
    <cellStyle name="標準 8 2 2 3 2 8 2" xfId="9014" xr:uid="{00000000-0005-0000-0000-00002A1E0000}"/>
    <cellStyle name="標準 8 2 2 3 2 9" xfId="4566" xr:uid="{00000000-0005-0000-0000-00002B1E0000}"/>
    <cellStyle name="標準 8 2 2 3 2 9 2" xfId="9926" xr:uid="{00000000-0005-0000-0000-00002C1E0000}"/>
    <cellStyle name="標準 8 2 2 3 3" xfId="290" xr:uid="{00000000-0005-0000-0000-00002D1E0000}"/>
    <cellStyle name="標準 8 2 2 3 3 2" xfId="746" xr:uid="{00000000-0005-0000-0000-00002E1E0000}"/>
    <cellStyle name="標準 8 2 2 3 3 2 2" xfId="1658" xr:uid="{00000000-0005-0000-0000-00002F1E0000}"/>
    <cellStyle name="標準 8 2 2 3 3 2 2 2" xfId="7017" xr:uid="{00000000-0005-0000-0000-0000301E0000}"/>
    <cellStyle name="標準 8 2 2 3 3 2 2 2 2" xfId="12377" xr:uid="{00000000-0005-0000-0000-0000311E0000}"/>
    <cellStyle name="標準 8 2 2 3 3 2 2 3" xfId="4281" xr:uid="{00000000-0005-0000-0000-0000321E0000}"/>
    <cellStyle name="標準 8 2 2 3 3 2 2 4" xfId="9641" xr:uid="{00000000-0005-0000-0000-0000331E0000}"/>
    <cellStyle name="標準 8 2 2 3 3 2 3" xfId="5193" xr:uid="{00000000-0005-0000-0000-0000341E0000}"/>
    <cellStyle name="標準 8 2 2 3 3 2 3 2" xfId="10553" xr:uid="{00000000-0005-0000-0000-0000351E0000}"/>
    <cellStyle name="標準 8 2 2 3 3 2 4" xfId="6105" xr:uid="{00000000-0005-0000-0000-0000361E0000}"/>
    <cellStyle name="標準 8 2 2 3 3 2 4 2" xfId="11465" xr:uid="{00000000-0005-0000-0000-0000371E0000}"/>
    <cellStyle name="標準 8 2 2 3 3 2 5" xfId="2456" xr:uid="{00000000-0005-0000-0000-0000381E0000}"/>
    <cellStyle name="標準 8 2 2 3 3 2 6" xfId="7817" xr:uid="{00000000-0005-0000-0000-0000391E0000}"/>
    <cellStyle name="標準 8 2 2 3 3 3" xfId="1202" xr:uid="{00000000-0005-0000-0000-00003A1E0000}"/>
    <cellStyle name="標準 8 2 2 3 3 3 2" xfId="6561" xr:uid="{00000000-0005-0000-0000-00003B1E0000}"/>
    <cellStyle name="標準 8 2 2 3 3 3 2 2" xfId="11921" xr:uid="{00000000-0005-0000-0000-00003C1E0000}"/>
    <cellStyle name="標準 8 2 2 3 3 3 3" xfId="2912" xr:uid="{00000000-0005-0000-0000-00003D1E0000}"/>
    <cellStyle name="標準 8 2 2 3 3 3 4" xfId="8273" xr:uid="{00000000-0005-0000-0000-00003E1E0000}"/>
    <cellStyle name="標準 8 2 2 3 3 4" xfId="3368" xr:uid="{00000000-0005-0000-0000-00003F1E0000}"/>
    <cellStyle name="標準 8 2 2 3 3 4 2" xfId="8729" xr:uid="{00000000-0005-0000-0000-0000401E0000}"/>
    <cellStyle name="標準 8 2 2 3 3 5" xfId="3825" xr:uid="{00000000-0005-0000-0000-0000411E0000}"/>
    <cellStyle name="標準 8 2 2 3 3 5 2" xfId="9185" xr:uid="{00000000-0005-0000-0000-0000421E0000}"/>
    <cellStyle name="標準 8 2 2 3 3 6" xfId="4737" xr:uid="{00000000-0005-0000-0000-0000431E0000}"/>
    <cellStyle name="標準 8 2 2 3 3 6 2" xfId="10097" xr:uid="{00000000-0005-0000-0000-0000441E0000}"/>
    <cellStyle name="標準 8 2 2 3 3 7" xfId="5649" xr:uid="{00000000-0005-0000-0000-0000451E0000}"/>
    <cellStyle name="標準 8 2 2 3 3 7 2" xfId="11009" xr:uid="{00000000-0005-0000-0000-0000461E0000}"/>
    <cellStyle name="標準 8 2 2 3 3 8" xfId="2000" xr:uid="{00000000-0005-0000-0000-0000471E0000}"/>
    <cellStyle name="標準 8 2 2 3 3 9" xfId="7361" xr:uid="{00000000-0005-0000-0000-0000481E0000}"/>
    <cellStyle name="標準 8 2 2 3 4" xfId="404" xr:uid="{00000000-0005-0000-0000-0000491E0000}"/>
    <cellStyle name="標準 8 2 2 3 4 2" xfId="860" xr:uid="{00000000-0005-0000-0000-00004A1E0000}"/>
    <cellStyle name="標準 8 2 2 3 4 2 2" xfId="1772" xr:uid="{00000000-0005-0000-0000-00004B1E0000}"/>
    <cellStyle name="標準 8 2 2 3 4 2 2 2" xfId="7131" xr:uid="{00000000-0005-0000-0000-00004C1E0000}"/>
    <cellStyle name="標準 8 2 2 3 4 2 2 2 2" xfId="12491" xr:uid="{00000000-0005-0000-0000-00004D1E0000}"/>
    <cellStyle name="標準 8 2 2 3 4 2 2 3" xfId="4395" xr:uid="{00000000-0005-0000-0000-00004E1E0000}"/>
    <cellStyle name="標準 8 2 2 3 4 2 2 4" xfId="9755" xr:uid="{00000000-0005-0000-0000-00004F1E0000}"/>
    <cellStyle name="標準 8 2 2 3 4 2 3" xfId="5307" xr:uid="{00000000-0005-0000-0000-0000501E0000}"/>
    <cellStyle name="標準 8 2 2 3 4 2 3 2" xfId="10667" xr:uid="{00000000-0005-0000-0000-0000511E0000}"/>
    <cellStyle name="標準 8 2 2 3 4 2 4" xfId="6219" xr:uid="{00000000-0005-0000-0000-0000521E0000}"/>
    <cellStyle name="標準 8 2 2 3 4 2 4 2" xfId="11579" xr:uid="{00000000-0005-0000-0000-0000531E0000}"/>
    <cellStyle name="標準 8 2 2 3 4 2 5" xfId="2570" xr:uid="{00000000-0005-0000-0000-0000541E0000}"/>
    <cellStyle name="標準 8 2 2 3 4 2 6" xfId="7931" xr:uid="{00000000-0005-0000-0000-0000551E0000}"/>
    <cellStyle name="標準 8 2 2 3 4 3" xfId="1316" xr:uid="{00000000-0005-0000-0000-0000561E0000}"/>
    <cellStyle name="標準 8 2 2 3 4 3 2" xfId="6675" xr:uid="{00000000-0005-0000-0000-0000571E0000}"/>
    <cellStyle name="標準 8 2 2 3 4 3 2 2" xfId="12035" xr:uid="{00000000-0005-0000-0000-0000581E0000}"/>
    <cellStyle name="標準 8 2 2 3 4 3 3" xfId="3026" xr:uid="{00000000-0005-0000-0000-0000591E0000}"/>
    <cellStyle name="標準 8 2 2 3 4 3 4" xfId="8387" xr:uid="{00000000-0005-0000-0000-00005A1E0000}"/>
    <cellStyle name="標準 8 2 2 3 4 4" xfId="3482" xr:uid="{00000000-0005-0000-0000-00005B1E0000}"/>
    <cellStyle name="標準 8 2 2 3 4 4 2" xfId="8843" xr:uid="{00000000-0005-0000-0000-00005C1E0000}"/>
    <cellStyle name="標準 8 2 2 3 4 5" xfId="3939" xr:uid="{00000000-0005-0000-0000-00005D1E0000}"/>
    <cellStyle name="標準 8 2 2 3 4 5 2" xfId="9299" xr:uid="{00000000-0005-0000-0000-00005E1E0000}"/>
    <cellStyle name="標準 8 2 2 3 4 6" xfId="4851" xr:uid="{00000000-0005-0000-0000-00005F1E0000}"/>
    <cellStyle name="標準 8 2 2 3 4 6 2" xfId="10211" xr:uid="{00000000-0005-0000-0000-0000601E0000}"/>
    <cellStyle name="標準 8 2 2 3 4 7" xfId="5763" xr:uid="{00000000-0005-0000-0000-0000611E0000}"/>
    <cellStyle name="標準 8 2 2 3 4 7 2" xfId="11123" xr:uid="{00000000-0005-0000-0000-0000621E0000}"/>
    <cellStyle name="標準 8 2 2 3 4 8" xfId="2114" xr:uid="{00000000-0005-0000-0000-0000631E0000}"/>
    <cellStyle name="標準 8 2 2 3 4 9" xfId="7475" xr:uid="{00000000-0005-0000-0000-0000641E0000}"/>
    <cellStyle name="標準 8 2 2 3 5" xfId="175" xr:uid="{00000000-0005-0000-0000-0000651E0000}"/>
    <cellStyle name="標準 8 2 2 3 5 2" xfId="632" xr:uid="{00000000-0005-0000-0000-0000661E0000}"/>
    <cellStyle name="標準 8 2 2 3 5 2 2" xfId="1544" xr:uid="{00000000-0005-0000-0000-0000671E0000}"/>
    <cellStyle name="標準 8 2 2 3 5 2 2 2" xfId="6903" xr:uid="{00000000-0005-0000-0000-0000681E0000}"/>
    <cellStyle name="標準 8 2 2 3 5 2 2 2 2" xfId="12263" xr:uid="{00000000-0005-0000-0000-0000691E0000}"/>
    <cellStyle name="標準 8 2 2 3 5 2 2 3" xfId="4167" xr:uid="{00000000-0005-0000-0000-00006A1E0000}"/>
    <cellStyle name="標準 8 2 2 3 5 2 2 4" xfId="9527" xr:uid="{00000000-0005-0000-0000-00006B1E0000}"/>
    <cellStyle name="標準 8 2 2 3 5 2 3" xfId="5079" xr:uid="{00000000-0005-0000-0000-00006C1E0000}"/>
    <cellStyle name="標準 8 2 2 3 5 2 3 2" xfId="10439" xr:uid="{00000000-0005-0000-0000-00006D1E0000}"/>
    <cellStyle name="標準 8 2 2 3 5 2 4" xfId="5991" xr:uid="{00000000-0005-0000-0000-00006E1E0000}"/>
    <cellStyle name="標準 8 2 2 3 5 2 4 2" xfId="11351" xr:uid="{00000000-0005-0000-0000-00006F1E0000}"/>
    <cellStyle name="標準 8 2 2 3 5 2 5" xfId="2798" xr:uid="{00000000-0005-0000-0000-0000701E0000}"/>
    <cellStyle name="標準 8 2 2 3 5 2 6" xfId="8159" xr:uid="{00000000-0005-0000-0000-0000711E0000}"/>
    <cellStyle name="標準 8 2 2 3 5 3" xfId="1088" xr:uid="{00000000-0005-0000-0000-0000721E0000}"/>
    <cellStyle name="標準 8 2 2 3 5 3 2" xfId="6447" xr:uid="{00000000-0005-0000-0000-0000731E0000}"/>
    <cellStyle name="標準 8 2 2 3 5 3 2 2" xfId="11807" xr:uid="{00000000-0005-0000-0000-0000741E0000}"/>
    <cellStyle name="標準 8 2 2 3 5 3 3" xfId="3254" xr:uid="{00000000-0005-0000-0000-0000751E0000}"/>
    <cellStyle name="標準 8 2 2 3 5 3 4" xfId="8615" xr:uid="{00000000-0005-0000-0000-0000761E0000}"/>
    <cellStyle name="標準 8 2 2 3 5 4" xfId="3711" xr:uid="{00000000-0005-0000-0000-0000771E0000}"/>
    <cellStyle name="標準 8 2 2 3 5 4 2" xfId="9071" xr:uid="{00000000-0005-0000-0000-0000781E0000}"/>
    <cellStyle name="標準 8 2 2 3 5 5" xfId="4623" xr:uid="{00000000-0005-0000-0000-0000791E0000}"/>
    <cellStyle name="標準 8 2 2 3 5 5 2" xfId="9983" xr:uid="{00000000-0005-0000-0000-00007A1E0000}"/>
    <cellStyle name="標準 8 2 2 3 5 6" xfId="5535" xr:uid="{00000000-0005-0000-0000-00007B1E0000}"/>
    <cellStyle name="標準 8 2 2 3 5 6 2" xfId="10895" xr:uid="{00000000-0005-0000-0000-00007C1E0000}"/>
    <cellStyle name="標準 8 2 2 3 5 7" xfId="2342" xr:uid="{00000000-0005-0000-0000-00007D1E0000}"/>
    <cellStyle name="標準 8 2 2 3 5 8" xfId="7703" xr:uid="{00000000-0005-0000-0000-00007E1E0000}"/>
    <cellStyle name="標準 8 2 2 3 6" xfId="518" xr:uid="{00000000-0005-0000-0000-00007F1E0000}"/>
    <cellStyle name="標準 8 2 2 3 6 2" xfId="1430" xr:uid="{00000000-0005-0000-0000-0000801E0000}"/>
    <cellStyle name="標準 8 2 2 3 6 2 2" xfId="6789" xr:uid="{00000000-0005-0000-0000-0000811E0000}"/>
    <cellStyle name="標準 8 2 2 3 6 2 2 2" xfId="12149" xr:uid="{00000000-0005-0000-0000-0000821E0000}"/>
    <cellStyle name="標準 8 2 2 3 6 2 3" xfId="4053" xr:uid="{00000000-0005-0000-0000-0000831E0000}"/>
    <cellStyle name="標準 8 2 2 3 6 2 4" xfId="9413" xr:uid="{00000000-0005-0000-0000-0000841E0000}"/>
    <cellStyle name="標準 8 2 2 3 6 3" xfId="4965" xr:uid="{00000000-0005-0000-0000-0000851E0000}"/>
    <cellStyle name="標準 8 2 2 3 6 3 2" xfId="10325" xr:uid="{00000000-0005-0000-0000-0000861E0000}"/>
    <cellStyle name="標準 8 2 2 3 6 4" xfId="5877" xr:uid="{00000000-0005-0000-0000-0000871E0000}"/>
    <cellStyle name="標準 8 2 2 3 6 4 2" xfId="11237" xr:uid="{00000000-0005-0000-0000-0000881E0000}"/>
    <cellStyle name="標準 8 2 2 3 6 5" xfId="2228" xr:uid="{00000000-0005-0000-0000-0000891E0000}"/>
    <cellStyle name="標準 8 2 2 3 6 6" xfId="7589" xr:uid="{00000000-0005-0000-0000-00008A1E0000}"/>
    <cellStyle name="標準 8 2 2 3 7" xfId="974" xr:uid="{00000000-0005-0000-0000-00008B1E0000}"/>
    <cellStyle name="標準 8 2 2 3 7 2" xfId="6333" xr:uid="{00000000-0005-0000-0000-00008C1E0000}"/>
    <cellStyle name="標準 8 2 2 3 7 2 2" xfId="11693" xr:uid="{00000000-0005-0000-0000-00008D1E0000}"/>
    <cellStyle name="標準 8 2 2 3 7 3" xfId="2684" xr:uid="{00000000-0005-0000-0000-00008E1E0000}"/>
    <cellStyle name="標準 8 2 2 3 7 4" xfId="8045" xr:uid="{00000000-0005-0000-0000-00008F1E0000}"/>
    <cellStyle name="標準 8 2 2 3 8" xfId="3140" xr:uid="{00000000-0005-0000-0000-0000901E0000}"/>
    <cellStyle name="標準 8 2 2 3 8 2" xfId="8501" xr:uid="{00000000-0005-0000-0000-0000911E0000}"/>
    <cellStyle name="標準 8 2 2 3 9" xfId="3597" xr:uid="{00000000-0005-0000-0000-0000921E0000}"/>
    <cellStyle name="標準 8 2 2 3 9 2" xfId="8957" xr:uid="{00000000-0005-0000-0000-0000931E0000}"/>
    <cellStyle name="標準 8 2 2 4" xfId="104" xr:uid="{00000000-0005-0000-0000-0000941E0000}"/>
    <cellStyle name="標準 8 2 2 4 10" xfId="5464" xr:uid="{00000000-0005-0000-0000-0000951E0000}"/>
    <cellStyle name="標準 8 2 2 4 10 2" xfId="10824" xr:uid="{00000000-0005-0000-0000-0000961E0000}"/>
    <cellStyle name="標準 8 2 2 4 11" xfId="1929" xr:uid="{00000000-0005-0000-0000-0000971E0000}"/>
    <cellStyle name="標準 8 2 2 4 12" xfId="7290" xr:uid="{00000000-0005-0000-0000-0000981E0000}"/>
    <cellStyle name="標準 8 2 2 4 2" xfId="333" xr:uid="{00000000-0005-0000-0000-0000991E0000}"/>
    <cellStyle name="標準 8 2 2 4 2 2" xfId="789" xr:uid="{00000000-0005-0000-0000-00009A1E0000}"/>
    <cellStyle name="標準 8 2 2 4 2 2 2" xfId="1701" xr:uid="{00000000-0005-0000-0000-00009B1E0000}"/>
    <cellStyle name="標準 8 2 2 4 2 2 2 2" xfId="7060" xr:uid="{00000000-0005-0000-0000-00009C1E0000}"/>
    <cellStyle name="標準 8 2 2 4 2 2 2 2 2" xfId="12420" xr:uid="{00000000-0005-0000-0000-00009D1E0000}"/>
    <cellStyle name="標準 8 2 2 4 2 2 2 3" xfId="4324" xr:uid="{00000000-0005-0000-0000-00009E1E0000}"/>
    <cellStyle name="標準 8 2 2 4 2 2 2 4" xfId="9684" xr:uid="{00000000-0005-0000-0000-00009F1E0000}"/>
    <cellStyle name="標準 8 2 2 4 2 2 3" xfId="5236" xr:uid="{00000000-0005-0000-0000-0000A01E0000}"/>
    <cellStyle name="標準 8 2 2 4 2 2 3 2" xfId="10596" xr:uid="{00000000-0005-0000-0000-0000A11E0000}"/>
    <cellStyle name="標準 8 2 2 4 2 2 4" xfId="6148" xr:uid="{00000000-0005-0000-0000-0000A21E0000}"/>
    <cellStyle name="標準 8 2 2 4 2 2 4 2" xfId="11508" xr:uid="{00000000-0005-0000-0000-0000A31E0000}"/>
    <cellStyle name="標準 8 2 2 4 2 2 5" xfId="2499" xr:uid="{00000000-0005-0000-0000-0000A41E0000}"/>
    <cellStyle name="標準 8 2 2 4 2 2 6" xfId="7860" xr:uid="{00000000-0005-0000-0000-0000A51E0000}"/>
    <cellStyle name="標準 8 2 2 4 2 3" xfId="1245" xr:uid="{00000000-0005-0000-0000-0000A61E0000}"/>
    <cellStyle name="標準 8 2 2 4 2 3 2" xfId="6604" xr:uid="{00000000-0005-0000-0000-0000A71E0000}"/>
    <cellStyle name="標準 8 2 2 4 2 3 2 2" xfId="11964" xr:uid="{00000000-0005-0000-0000-0000A81E0000}"/>
    <cellStyle name="標準 8 2 2 4 2 3 3" xfId="2955" xr:uid="{00000000-0005-0000-0000-0000A91E0000}"/>
    <cellStyle name="標準 8 2 2 4 2 3 4" xfId="8316" xr:uid="{00000000-0005-0000-0000-0000AA1E0000}"/>
    <cellStyle name="標準 8 2 2 4 2 4" xfId="3411" xr:uid="{00000000-0005-0000-0000-0000AB1E0000}"/>
    <cellStyle name="標準 8 2 2 4 2 4 2" xfId="8772" xr:uid="{00000000-0005-0000-0000-0000AC1E0000}"/>
    <cellStyle name="標準 8 2 2 4 2 5" xfId="3868" xr:uid="{00000000-0005-0000-0000-0000AD1E0000}"/>
    <cellStyle name="標準 8 2 2 4 2 5 2" xfId="9228" xr:uid="{00000000-0005-0000-0000-0000AE1E0000}"/>
    <cellStyle name="標準 8 2 2 4 2 6" xfId="4780" xr:uid="{00000000-0005-0000-0000-0000AF1E0000}"/>
    <cellStyle name="標準 8 2 2 4 2 6 2" xfId="10140" xr:uid="{00000000-0005-0000-0000-0000B01E0000}"/>
    <cellStyle name="標準 8 2 2 4 2 7" xfId="5692" xr:uid="{00000000-0005-0000-0000-0000B11E0000}"/>
    <cellStyle name="標準 8 2 2 4 2 7 2" xfId="11052" xr:uid="{00000000-0005-0000-0000-0000B21E0000}"/>
    <cellStyle name="標準 8 2 2 4 2 8" xfId="2043" xr:uid="{00000000-0005-0000-0000-0000B31E0000}"/>
    <cellStyle name="標準 8 2 2 4 2 9" xfId="7404" xr:uid="{00000000-0005-0000-0000-0000B41E0000}"/>
    <cellStyle name="標準 8 2 2 4 3" xfId="447" xr:uid="{00000000-0005-0000-0000-0000B51E0000}"/>
    <cellStyle name="標準 8 2 2 4 3 2" xfId="903" xr:uid="{00000000-0005-0000-0000-0000B61E0000}"/>
    <cellStyle name="標準 8 2 2 4 3 2 2" xfId="1815" xr:uid="{00000000-0005-0000-0000-0000B71E0000}"/>
    <cellStyle name="標準 8 2 2 4 3 2 2 2" xfId="7174" xr:uid="{00000000-0005-0000-0000-0000B81E0000}"/>
    <cellStyle name="標準 8 2 2 4 3 2 2 2 2" xfId="12534" xr:uid="{00000000-0005-0000-0000-0000B91E0000}"/>
    <cellStyle name="標準 8 2 2 4 3 2 2 3" xfId="4438" xr:uid="{00000000-0005-0000-0000-0000BA1E0000}"/>
    <cellStyle name="標準 8 2 2 4 3 2 2 4" xfId="9798" xr:uid="{00000000-0005-0000-0000-0000BB1E0000}"/>
    <cellStyle name="標準 8 2 2 4 3 2 3" xfId="5350" xr:uid="{00000000-0005-0000-0000-0000BC1E0000}"/>
    <cellStyle name="標準 8 2 2 4 3 2 3 2" xfId="10710" xr:uid="{00000000-0005-0000-0000-0000BD1E0000}"/>
    <cellStyle name="標準 8 2 2 4 3 2 4" xfId="6262" xr:uid="{00000000-0005-0000-0000-0000BE1E0000}"/>
    <cellStyle name="標準 8 2 2 4 3 2 4 2" xfId="11622" xr:uid="{00000000-0005-0000-0000-0000BF1E0000}"/>
    <cellStyle name="標準 8 2 2 4 3 2 5" xfId="2613" xr:uid="{00000000-0005-0000-0000-0000C01E0000}"/>
    <cellStyle name="標準 8 2 2 4 3 2 6" xfId="7974" xr:uid="{00000000-0005-0000-0000-0000C11E0000}"/>
    <cellStyle name="標準 8 2 2 4 3 3" xfId="1359" xr:uid="{00000000-0005-0000-0000-0000C21E0000}"/>
    <cellStyle name="標準 8 2 2 4 3 3 2" xfId="6718" xr:uid="{00000000-0005-0000-0000-0000C31E0000}"/>
    <cellStyle name="標準 8 2 2 4 3 3 2 2" xfId="12078" xr:uid="{00000000-0005-0000-0000-0000C41E0000}"/>
    <cellStyle name="標準 8 2 2 4 3 3 3" xfId="3069" xr:uid="{00000000-0005-0000-0000-0000C51E0000}"/>
    <cellStyle name="標準 8 2 2 4 3 3 4" xfId="8430" xr:uid="{00000000-0005-0000-0000-0000C61E0000}"/>
    <cellStyle name="標準 8 2 2 4 3 4" xfId="3525" xr:uid="{00000000-0005-0000-0000-0000C71E0000}"/>
    <cellStyle name="標準 8 2 2 4 3 4 2" xfId="8886" xr:uid="{00000000-0005-0000-0000-0000C81E0000}"/>
    <cellStyle name="標準 8 2 2 4 3 5" xfId="3982" xr:uid="{00000000-0005-0000-0000-0000C91E0000}"/>
    <cellStyle name="標準 8 2 2 4 3 5 2" xfId="9342" xr:uid="{00000000-0005-0000-0000-0000CA1E0000}"/>
    <cellStyle name="標準 8 2 2 4 3 6" xfId="4894" xr:uid="{00000000-0005-0000-0000-0000CB1E0000}"/>
    <cellStyle name="標準 8 2 2 4 3 6 2" xfId="10254" xr:uid="{00000000-0005-0000-0000-0000CC1E0000}"/>
    <cellStyle name="標準 8 2 2 4 3 7" xfId="5806" xr:uid="{00000000-0005-0000-0000-0000CD1E0000}"/>
    <cellStyle name="標準 8 2 2 4 3 7 2" xfId="11166" xr:uid="{00000000-0005-0000-0000-0000CE1E0000}"/>
    <cellStyle name="標準 8 2 2 4 3 8" xfId="2157" xr:uid="{00000000-0005-0000-0000-0000CF1E0000}"/>
    <cellStyle name="標準 8 2 2 4 3 9" xfId="7518" xr:uid="{00000000-0005-0000-0000-0000D01E0000}"/>
    <cellStyle name="標準 8 2 2 4 4" xfId="218" xr:uid="{00000000-0005-0000-0000-0000D11E0000}"/>
    <cellStyle name="標準 8 2 2 4 4 2" xfId="675" xr:uid="{00000000-0005-0000-0000-0000D21E0000}"/>
    <cellStyle name="標準 8 2 2 4 4 2 2" xfId="1587" xr:uid="{00000000-0005-0000-0000-0000D31E0000}"/>
    <cellStyle name="標準 8 2 2 4 4 2 2 2" xfId="6946" xr:uid="{00000000-0005-0000-0000-0000D41E0000}"/>
    <cellStyle name="標準 8 2 2 4 4 2 2 2 2" xfId="12306" xr:uid="{00000000-0005-0000-0000-0000D51E0000}"/>
    <cellStyle name="標準 8 2 2 4 4 2 2 3" xfId="4210" xr:uid="{00000000-0005-0000-0000-0000D61E0000}"/>
    <cellStyle name="標準 8 2 2 4 4 2 2 4" xfId="9570" xr:uid="{00000000-0005-0000-0000-0000D71E0000}"/>
    <cellStyle name="標準 8 2 2 4 4 2 3" xfId="5122" xr:uid="{00000000-0005-0000-0000-0000D81E0000}"/>
    <cellStyle name="標準 8 2 2 4 4 2 3 2" xfId="10482" xr:uid="{00000000-0005-0000-0000-0000D91E0000}"/>
    <cellStyle name="標準 8 2 2 4 4 2 4" xfId="6034" xr:uid="{00000000-0005-0000-0000-0000DA1E0000}"/>
    <cellStyle name="標準 8 2 2 4 4 2 4 2" xfId="11394" xr:uid="{00000000-0005-0000-0000-0000DB1E0000}"/>
    <cellStyle name="標準 8 2 2 4 4 2 5" xfId="2841" xr:uid="{00000000-0005-0000-0000-0000DC1E0000}"/>
    <cellStyle name="標準 8 2 2 4 4 2 6" xfId="8202" xr:uid="{00000000-0005-0000-0000-0000DD1E0000}"/>
    <cellStyle name="標準 8 2 2 4 4 3" xfId="1131" xr:uid="{00000000-0005-0000-0000-0000DE1E0000}"/>
    <cellStyle name="標準 8 2 2 4 4 3 2" xfId="6490" xr:uid="{00000000-0005-0000-0000-0000DF1E0000}"/>
    <cellStyle name="標準 8 2 2 4 4 3 2 2" xfId="11850" xr:uid="{00000000-0005-0000-0000-0000E01E0000}"/>
    <cellStyle name="標準 8 2 2 4 4 3 3" xfId="3297" xr:uid="{00000000-0005-0000-0000-0000E11E0000}"/>
    <cellStyle name="標準 8 2 2 4 4 3 4" xfId="8658" xr:uid="{00000000-0005-0000-0000-0000E21E0000}"/>
    <cellStyle name="標準 8 2 2 4 4 4" xfId="3754" xr:uid="{00000000-0005-0000-0000-0000E31E0000}"/>
    <cellStyle name="標準 8 2 2 4 4 4 2" xfId="9114" xr:uid="{00000000-0005-0000-0000-0000E41E0000}"/>
    <cellStyle name="標準 8 2 2 4 4 5" xfId="4666" xr:uid="{00000000-0005-0000-0000-0000E51E0000}"/>
    <cellStyle name="標準 8 2 2 4 4 5 2" xfId="10026" xr:uid="{00000000-0005-0000-0000-0000E61E0000}"/>
    <cellStyle name="標準 8 2 2 4 4 6" xfId="5578" xr:uid="{00000000-0005-0000-0000-0000E71E0000}"/>
    <cellStyle name="標準 8 2 2 4 4 6 2" xfId="10938" xr:uid="{00000000-0005-0000-0000-0000E81E0000}"/>
    <cellStyle name="標準 8 2 2 4 4 7" xfId="2385" xr:uid="{00000000-0005-0000-0000-0000E91E0000}"/>
    <cellStyle name="標準 8 2 2 4 4 8" xfId="7746" xr:uid="{00000000-0005-0000-0000-0000EA1E0000}"/>
    <cellStyle name="標準 8 2 2 4 5" xfId="561" xr:uid="{00000000-0005-0000-0000-0000EB1E0000}"/>
    <cellStyle name="標準 8 2 2 4 5 2" xfId="1473" xr:uid="{00000000-0005-0000-0000-0000EC1E0000}"/>
    <cellStyle name="標準 8 2 2 4 5 2 2" xfId="6832" xr:uid="{00000000-0005-0000-0000-0000ED1E0000}"/>
    <cellStyle name="標準 8 2 2 4 5 2 2 2" xfId="12192" xr:uid="{00000000-0005-0000-0000-0000EE1E0000}"/>
    <cellStyle name="標準 8 2 2 4 5 2 3" xfId="4096" xr:uid="{00000000-0005-0000-0000-0000EF1E0000}"/>
    <cellStyle name="標準 8 2 2 4 5 2 4" xfId="9456" xr:uid="{00000000-0005-0000-0000-0000F01E0000}"/>
    <cellStyle name="標準 8 2 2 4 5 3" xfId="5008" xr:uid="{00000000-0005-0000-0000-0000F11E0000}"/>
    <cellStyle name="標準 8 2 2 4 5 3 2" xfId="10368" xr:uid="{00000000-0005-0000-0000-0000F21E0000}"/>
    <cellStyle name="標準 8 2 2 4 5 4" xfId="5920" xr:uid="{00000000-0005-0000-0000-0000F31E0000}"/>
    <cellStyle name="標準 8 2 2 4 5 4 2" xfId="11280" xr:uid="{00000000-0005-0000-0000-0000F41E0000}"/>
    <cellStyle name="標準 8 2 2 4 5 5" xfId="2271" xr:uid="{00000000-0005-0000-0000-0000F51E0000}"/>
    <cellStyle name="標準 8 2 2 4 5 6" xfId="7632" xr:uid="{00000000-0005-0000-0000-0000F61E0000}"/>
    <cellStyle name="標準 8 2 2 4 6" xfId="1017" xr:uid="{00000000-0005-0000-0000-0000F71E0000}"/>
    <cellStyle name="標準 8 2 2 4 6 2" xfId="6376" xr:uid="{00000000-0005-0000-0000-0000F81E0000}"/>
    <cellStyle name="標準 8 2 2 4 6 2 2" xfId="11736" xr:uid="{00000000-0005-0000-0000-0000F91E0000}"/>
    <cellStyle name="標準 8 2 2 4 6 3" xfId="2727" xr:uid="{00000000-0005-0000-0000-0000FA1E0000}"/>
    <cellStyle name="標準 8 2 2 4 6 4" xfId="8088" xr:uid="{00000000-0005-0000-0000-0000FB1E0000}"/>
    <cellStyle name="標準 8 2 2 4 7" xfId="3183" xr:uid="{00000000-0005-0000-0000-0000FC1E0000}"/>
    <cellStyle name="標準 8 2 2 4 7 2" xfId="8544" xr:uid="{00000000-0005-0000-0000-0000FD1E0000}"/>
    <cellStyle name="標準 8 2 2 4 8" xfId="3640" xr:uid="{00000000-0005-0000-0000-0000FE1E0000}"/>
    <cellStyle name="標準 8 2 2 4 8 2" xfId="9000" xr:uid="{00000000-0005-0000-0000-0000FF1E0000}"/>
    <cellStyle name="標準 8 2 2 4 9" xfId="4552" xr:uid="{00000000-0005-0000-0000-0000001F0000}"/>
    <cellStyle name="標準 8 2 2 4 9 2" xfId="9912" xr:uid="{00000000-0005-0000-0000-0000011F0000}"/>
    <cellStyle name="標準 8 2 2 5" xfId="276" xr:uid="{00000000-0005-0000-0000-0000021F0000}"/>
    <cellStyle name="標準 8 2 2 5 2" xfId="732" xr:uid="{00000000-0005-0000-0000-0000031F0000}"/>
    <cellStyle name="標準 8 2 2 5 2 2" xfId="1644" xr:uid="{00000000-0005-0000-0000-0000041F0000}"/>
    <cellStyle name="標準 8 2 2 5 2 2 2" xfId="7003" xr:uid="{00000000-0005-0000-0000-0000051F0000}"/>
    <cellStyle name="標準 8 2 2 5 2 2 2 2" xfId="12363" xr:uid="{00000000-0005-0000-0000-0000061F0000}"/>
    <cellStyle name="標準 8 2 2 5 2 2 3" xfId="4267" xr:uid="{00000000-0005-0000-0000-0000071F0000}"/>
    <cellStyle name="標準 8 2 2 5 2 2 4" xfId="9627" xr:uid="{00000000-0005-0000-0000-0000081F0000}"/>
    <cellStyle name="標準 8 2 2 5 2 3" xfId="5179" xr:uid="{00000000-0005-0000-0000-0000091F0000}"/>
    <cellStyle name="標準 8 2 2 5 2 3 2" xfId="10539" xr:uid="{00000000-0005-0000-0000-00000A1F0000}"/>
    <cellStyle name="標準 8 2 2 5 2 4" xfId="6091" xr:uid="{00000000-0005-0000-0000-00000B1F0000}"/>
    <cellStyle name="標準 8 2 2 5 2 4 2" xfId="11451" xr:uid="{00000000-0005-0000-0000-00000C1F0000}"/>
    <cellStyle name="標準 8 2 2 5 2 5" xfId="2442" xr:uid="{00000000-0005-0000-0000-00000D1F0000}"/>
    <cellStyle name="標準 8 2 2 5 2 6" xfId="7803" xr:uid="{00000000-0005-0000-0000-00000E1F0000}"/>
    <cellStyle name="標準 8 2 2 5 3" xfId="1188" xr:uid="{00000000-0005-0000-0000-00000F1F0000}"/>
    <cellStyle name="標準 8 2 2 5 3 2" xfId="6547" xr:uid="{00000000-0005-0000-0000-0000101F0000}"/>
    <cellStyle name="標準 8 2 2 5 3 2 2" xfId="11907" xr:uid="{00000000-0005-0000-0000-0000111F0000}"/>
    <cellStyle name="標準 8 2 2 5 3 3" xfId="2898" xr:uid="{00000000-0005-0000-0000-0000121F0000}"/>
    <cellStyle name="標準 8 2 2 5 3 4" xfId="8259" xr:uid="{00000000-0005-0000-0000-0000131F0000}"/>
    <cellStyle name="標準 8 2 2 5 4" xfId="3354" xr:uid="{00000000-0005-0000-0000-0000141F0000}"/>
    <cellStyle name="標準 8 2 2 5 4 2" xfId="8715" xr:uid="{00000000-0005-0000-0000-0000151F0000}"/>
    <cellStyle name="標準 8 2 2 5 5" xfId="3811" xr:uid="{00000000-0005-0000-0000-0000161F0000}"/>
    <cellStyle name="標準 8 2 2 5 5 2" xfId="9171" xr:uid="{00000000-0005-0000-0000-0000171F0000}"/>
    <cellStyle name="標準 8 2 2 5 6" xfId="4723" xr:uid="{00000000-0005-0000-0000-0000181F0000}"/>
    <cellStyle name="標準 8 2 2 5 6 2" xfId="10083" xr:uid="{00000000-0005-0000-0000-0000191F0000}"/>
    <cellStyle name="標準 8 2 2 5 7" xfId="5635" xr:uid="{00000000-0005-0000-0000-00001A1F0000}"/>
    <cellStyle name="標準 8 2 2 5 7 2" xfId="10995" xr:uid="{00000000-0005-0000-0000-00001B1F0000}"/>
    <cellStyle name="標準 8 2 2 5 8" xfId="1986" xr:uid="{00000000-0005-0000-0000-00001C1F0000}"/>
    <cellStyle name="標準 8 2 2 5 9" xfId="7347" xr:uid="{00000000-0005-0000-0000-00001D1F0000}"/>
    <cellStyle name="標準 8 2 2 6" xfId="390" xr:uid="{00000000-0005-0000-0000-00001E1F0000}"/>
    <cellStyle name="標準 8 2 2 6 2" xfId="846" xr:uid="{00000000-0005-0000-0000-00001F1F0000}"/>
    <cellStyle name="標準 8 2 2 6 2 2" xfId="1758" xr:uid="{00000000-0005-0000-0000-0000201F0000}"/>
    <cellStyle name="標準 8 2 2 6 2 2 2" xfId="7117" xr:uid="{00000000-0005-0000-0000-0000211F0000}"/>
    <cellStyle name="標準 8 2 2 6 2 2 2 2" xfId="12477" xr:uid="{00000000-0005-0000-0000-0000221F0000}"/>
    <cellStyle name="標準 8 2 2 6 2 2 3" xfId="4381" xr:uid="{00000000-0005-0000-0000-0000231F0000}"/>
    <cellStyle name="標準 8 2 2 6 2 2 4" xfId="9741" xr:uid="{00000000-0005-0000-0000-0000241F0000}"/>
    <cellStyle name="標準 8 2 2 6 2 3" xfId="5293" xr:uid="{00000000-0005-0000-0000-0000251F0000}"/>
    <cellStyle name="標準 8 2 2 6 2 3 2" xfId="10653" xr:uid="{00000000-0005-0000-0000-0000261F0000}"/>
    <cellStyle name="標準 8 2 2 6 2 4" xfId="6205" xr:uid="{00000000-0005-0000-0000-0000271F0000}"/>
    <cellStyle name="標準 8 2 2 6 2 4 2" xfId="11565" xr:uid="{00000000-0005-0000-0000-0000281F0000}"/>
    <cellStyle name="標準 8 2 2 6 2 5" xfId="2556" xr:uid="{00000000-0005-0000-0000-0000291F0000}"/>
    <cellStyle name="標準 8 2 2 6 2 6" xfId="7917" xr:uid="{00000000-0005-0000-0000-00002A1F0000}"/>
    <cellStyle name="標準 8 2 2 6 3" xfId="1302" xr:uid="{00000000-0005-0000-0000-00002B1F0000}"/>
    <cellStyle name="標準 8 2 2 6 3 2" xfId="6661" xr:uid="{00000000-0005-0000-0000-00002C1F0000}"/>
    <cellStyle name="標準 8 2 2 6 3 2 2" xfId="12021" xr:uid="{00000000-0005-0000-0000-00002D1F0000}"/>
    <cellStyle name="標準 8 2 2 6 3 3" xfId="3012" xr:uid="{00000000-0005-0000-0000-00002E1F0000}"/>
    <cellStyle name="標準 8 2 2 6 3 4" xfId="8373" xr:uid="{00000000-0005-0000-0000-00002F1F0000}"/>
    <cellStyle name="標準 8 2 2 6 4" xfId="3468" xr:uid="{00000000-0005-0000-0000-0000301F0000}"/>
    <cellStyle name="標準 8 2 2 6 4 2" xfId="8829" xr:uid="{00000000-0005-0000-0000-0000311F0000}"/>
    <cellStyle name="標準 8 2 2 6 5" xfId="3925" xr:uid="{00000000-0005-0000-0000-0000321F0000}"/>
    <cellStyle name="標準 8 2 2 6 5 2" xfId="9285" xr:uid="{00000000-0005-0000-0000-0000331F0000}"/>
    <cellStyle name="標準 8 2 2 6 6" xfId="4837" xr:uid="{00000000-0005-0000-0000-0000341F0000}"/>
    <cellStyle name="標準 8 2 2 6 6 2" xfId="10197" xr:uid="{00000000-0005-0000-0000-0000351F0000}"/>
    <cellStyle name="標準 8 2 2 6 7" xfId="5749" xr:uid="{00000000-0005-0000-0000-0000361F0000}"/>
    <cellStyle name="標準 8 2 2 6 7 2" xfId="11109" xr:uid="{00000000-0005-0000-0000-0000371F0000}"/>
    <cellStyle name="標準 8 2 2 6 8" xfId="2100" xr:uid="{00000000-0005-0000-0000-0000381F0000}"/>
    <cellStyle name="標準 8 2 2 6 9" xfId="7461" xr:uid="{00000000-0005-0000-0000-0000391F0000}"/>
    <cellStyle name="標準 8 2 2 7" xfId="161" xr:uid="{00000000-0005-0000-0000-00003A1F0000}"/>
    <cellStyle name="標準 8 2 2 7 2" xfId="618" xr:uid="{00000000-0005-0000-0000-00003B1F0000}"/>
    <cellStyle name="標準 8 2 2 7 2 2" xfId="1530" xr:uid="{00000000-0005-0000-0000-00003C1F0000}"/>
    <cellStyle name="標準 8 2 2 7 2 2 2" xfId="6889" xr:uid="{00000000-0005-0000-0000-00003D1F0000}"/>
    <cellStyle name="標準 8 2 2 7 2 2 2 2" xfId="12249" xr:uid="{00000000-0005-0000-0000-00003E1F0000}"/>
    <cellStyle name="標準 8 2 2 7 2 2 3" xfId="4153" xr:uid="{00000000-0005-0000-0000-00003F1F0000}"/>
    <cellStyle name="標準 8 2 2 7 2 2 4" xfId="9513" xr:uid="{00000000-0005-0000-0000-0000401F0000}"/>
    <cellStyle name="標準 8 2 2 7 2 3" xfId="5065" xr:uid="{00000000-0005-0000-0000-0000411F0000}"/>
    <cellStyle name="標準 8 2 2 7 2 3 2" xfId="10425" xr:uid="{00000000-0005-0000-0000-0000421F0000}"/>
    <cellStyle name="標準 8 2 2 7 2 4" xfId="5977" xr:uid="{00000000-0005-0000-0000-0000431F0000}"/>
    <cellStyle name="標準 8 2 2 7 2 4 2" xfId="11337" xr:uid="{00000000-0005-0000-0000-0000441F0000}"/>
    <cellStyle name="標準 8 2 2 7 2 5" xfId="2784" xr:uid="{00000000-0005-0000-0000-0000451F0000}"/>
    <cellStyle name="標準 8 2 2 7 2 6" xfId="8145" xr:uid="{00000000-0005-0000-0000-0000461F0000}"/>
    <cellStyle name="標準 8 2 2 7 3" xfId="1074" xr:uid="{00000000-0005-0000-0000-0000471F0000}"/>
    <cellStyle name="標準 8 2 2 7 3 2" xfId="6433" xr:uid="{00000000-0005-0000-0000-0000481F0000}"/>
    <cellStyle name="標準 8 2 2 7 3 2 2" xfId="11793" xr:uid="{00000000-0005-0000-0000-0000491F0000}"/>
    <cellStyle name="標準 8 2 2 7 3 3" xfId="3240" xr:uid="{00000000-0005-0000-0000-00004A1F0000}"/>
    <cellStyle name="標準 8 2 2 7 3 4" xfId="8601" xr:uid="{00000000-0005-0000-0000-00004B1F0000}"/>
    <cellStyle name="標準 8 2 2 7 4" xfId="3697" xr:uid="{00000000-0005-0000-0000-00004C1F0000}"/>
    <cellStyle name="標準 8 2 2 7 4 2" xfId="9057" xr:uid="{00000000-0005-0000-0000-00004D1F0000}"/>
    <cellStyle name="標準 8 2 2 7 5" xfId="4609" xr:uid="{00000000-0005-0000-0000-00004E1F0000}"/>
    <cellStyle name="標準 8 2 2 7 5 2" xfId="9969" xr:uid="{00000000-0005-0000-0000-00004F1F0000}"/>
    <cellStyle name="標準 8 2 2 7 6" xfId="5521" xr:uid="{00000000-0005-0000-0000-0000501F0000}"/>
    <cellStyle name="標準 8 2 2 7 6 2" xfId="10881" xr:uid="{00000000-0005-0000-0000-0000511F0000}"/>
    <cellStyle name="標準 8 2 2 7 7" xfId="2328" xr:uid="{00000000-0005-0000-0000-0000521F0000}"/>
    <cellStyle name="標準 8 2 2 7 8" xfId="7689" xr:uid="{00000000-0005-0000-0000-0000531F0000}"/>
    <cellStyle name="標準 8 2 2 8" xfId="504" xr:uid="{00000000-0005-0000-0000-0000541F0000}"/>
    <cellStyle name="標準 8 2 2 8 2" xfId="1416" xr:uid="{00000000-0005-0000-0000-0000551F0000}"/>
    <cellStyle name="標準 8 2 2 8 2 2" xfId="6775" xr:uid="{00000000-0005-0000-0000-0000561F0000}"/>
    <cellStyle name="標準 8 2 2 8 2 2 2" xfId="12135" xr:uid="{00000000-0005-0000-0000-0000571F0000}"/>
    <cellStyle name="標準 8 2 2 8 2 3" xfId="4039" xr:uid="{00000000-0005-0000-0000-0000581F0000}"/>
    <cellStyle name="標準 8 2 2 8 2 4" xfId="9399" xr:uid="{00000000-0005-0000-0000-0000591F0000}"/>
    <cellStyle name="標準 8 2 2 8 3" xfId="4951" xr:uid="{00000000-0005-0000-0000-00005A1F0000}"/>
    <cellStyle name="標準 8 2 2 8 3 2" xfId="10311" xr:uid="{00000000-0005-0000-0000-00005B1F0000}"/>
    <cellStyle name="標準 8 2 2 8 4" xfId="5863" xr:uid="{00000000-0005-0000-0000-00005C1F0000}"/>
    <cellStyle name="標準 8 2 2 8 4 2" xfId="11223" xr:uid="{00000000-0005-0000-0000-00005D1F0000}"/>
    <cellStyle name="標準 8 2 2 8 5" xfId="2214" xr:uid="{00000000-0005-0000-0000-00005E1F0000}"/>
    <cellStyle name="標準 8 2 2 8 6" xfId="7575" xr:uid="{00000000-0005-0000-0000-00005F1F0000}"/>
    <cellStyle name="標準 8 2 2 9" xfId="960" xr:uid="{00000000-0005-0000-0000-0000601F0000}"/>
    <cellStyle name="標準 8 2 2 9 2" xfId="6319" xr:uid="{00000000-0005-0000-0000-0000611F0000}"/>
    <cellStyle name="標準 8 2 2 9 2 2" xfId="11679" xr:uid="{00000000-0005-0000-0000-0000621F0000}"/>
    <cellStyle name="標準 8 2 2 9 3" xfId="2670" xr:uid="{00000000-0005-0000-0000-0000631F0000}"/>
    <cellStyle name="標準 8 2 2 9 4" xfId="8031" xr:uid="{00000000-0005-0000-0000-0000641F0000}"/>
    <cellStyle name="標準 8 2 3" xfId="26" xr:uid="{00000000-0005-0000-0000-0000651F0000}"/>
    <cellStyle name="標準 8 2 3 10" xfId="3576" xr:uid="{00000000-0005-0000-0000-0000661F0000}"/>
    <cellStyle name="標準 8 2 3 10 2" xfId="8936" xr:uid="{00000000-0005-0000-0000-0000671F0000}"/>
    <cellStyle name="標準 8 2 3 11" xfId="4488" xr:uid="{00000000-0005-0000-0000-0000681F0000}"/>
    <cellStyle name="標準 8 2 3 11 2" xfId="9848" xr:uid="{00000000-0005-0000-0000-0000691F0000}"/>
    <cellStyle name="標準 8 2 3 12" xfId="5400" xr:uid="{00000000-0005-0000-0000-00006A1F0000}"/>
    <cellStyle name="標準 8 2 3 12 2" xfId="10760" xr:uid="{00000000-0005-0000-0000-00006B1F0000}"/>
    <cellStyle name="標準 8 2 3 13" xfId="1865" xr:uid="{00000000-0005-0000-0000-00006C1F0000}"/>
    <cellStyle name="標準 8 2 3 14" xfId="7226" xr:uid="{00000000-0005-0000-0000-00006D1F0000}"/>
    <cellStyle name="標準 8 2 3 2" xfId="72" xr:uid="{00000000-0005-0000-0000-00006E1F0000}"/>
    <cellStyle name="標準 8 2 3 2 10" xfId="4524" xr:uid="{00000000-0005-0000-0000-00006F1F0000}"/>
    <cellStyle name="標準 8 2 3 2 10 2" xfId="9884" xr:uid="{00000000-0005-0000-0000-0000701F0000}"/>
    <cellStyle name="標準 8 2 3 2 11" xfId="5436" xr:uid="{00000000-0005-0000-0000-0000711F0000}"/>
    <cellStyle name="標準 8 2 3 2 11 2" xfId="10796" xr:uid="{00000000-0005-0000-0000-0000721F0000}"/>
    <cellStyle name="標準 8 2 3 2 12" xfId="1901" xr:uid="{00000000-0005-0000-0000-0000731F0000}"/>
    <cellStyle name="標準 8 2 3 2 13" xfId="7262" xr:uid="{00000000-0005-0000-0000-0000741F0000}"/>
    <cellStyle name="標準 8 2 3 2 2" xfId="133" xr:uid="{00000000-0005-0000-0000-0000751F0000}"/>
    <cellStyle name="標準 8 2 3 2 2 10" xfId="5493" xr:uid="{00000000-0005-0000-0000-0000761F0000}"/>
    <cellStyle name="標準 8 2 3 2 2 10 2" xfId="10853" xr:uid="{00000000-0005-0000-0000-0000771F0000}"/>
    <cellStyle name="標準 8 2 3 2 2 11" xfId="1958" xr:uid="{00000000-0005-0000-0000-0000781F0000}"/>
    <cellStyle name="標準 8 2 3 2 2 12" xfId="7319" xr:uid="{00000000-0005-0000-0000-0000791F0000}"/>
    <cellStyle name="標準 8 2 3 2 2 2" xfId="362" xr:uid="{00000000-0005-0000-0000-00007A1F0000}"/>
    <cellStyle name="標準 8 2 3 2 2 2 2" xfId="818" xr:uid="{00000000-0005-0000-0000-00007B1F0000}"/>
    <cellStyle name="標準 8 2 3 2 2 2 2 2" xfId="1730" xr:uid="{00000000-0005-0000-0000-00007C1F0000}"/>
    <cellStyle name="標準 8 2 3 2 2 2 2 2 2" xfId="7089" xr:uid="{00000000-0005-0000-0000-00007D1F0000}"/>
    <cellStyle name="標準 8 2 3 2 2 2 2 2 2 2" xfId="12449" xr:uid="{00000000-0005-0000-0000-00007E1F0000}"/>
    <cellStyle name="標準 8 2 3 2 2 2 2 2 3" xfId="4353" xr:uid="{00000000-0005-0000-0000-00007F1F0000}"/>
    <cellStyle name="標準 8 2 3 2 2 2 2 2 4" xfId="9713" xr:uid="{00000000-0005-0000-0000-0000801F0000}"/>
    <cellStyle name="標準 8 2 3 2 2 2 2 3" xfId="5265" xr:uid="{00000000-0005-0000-0000-0000811F0000}"/>
    <cellStyle name="標準 8 2 3 2 2 2 2 3 2" xfId="10625" xr:uid="{00000000-0005-0000-0000-0000821F0000}"/>
    <cellStyle name="標準 8 2 3 2 2 2 2 4" xfId="6177" xr:uid="{00000000-0005-0000-0000-0000831F0000}"/>
    <cellStyle name="標準 8 2 3 2 2 2 2 4 2" xfId="11537" xr:uid="{00000000-0005-0000-0000-0000841F0000}"/>
    <cellStyle name="標準 8 2 3 2 2 2 2 5" xfId="2528" xr:uid="{00000000-0005-0000-0000-0000851F0000}"/>
    <cellStyle name="標準 8 2 3 2 2 2 2 6" xfId="7889" xr:uid="{00000000-0005-0000-0000-0000861F0000}"/>
    <cellStyle name="標準 8 2 3 2 2 2 3" xfId="1274" xr:uid="{00000000-0005-0000-0000-0000871F0000}"/>
    <cellStyle name="標準 8 2 3 2 2 2 3 2" xfId="6633" xr:uid="{00000000-0005-0000-0000-0000881F0000}"/>
    <cellStyle name="標準 8 2 3 2 2 2 3 2 2" xfId="11993" xr:uid="{00000000-0005-0000-0000-0000891F0000}"/>
    <cellStyle name="標準 8 2 3 2 2 2 3 3" xfId="2984" xr:uid="{00000000-0005-0000-0000-00008A1F0000}"/>
    <cellStyle name="標準 8 2 3 2 2 2 3 4" xfId="8345" xr:uid="{00000000-0005-0000-0000-00008B1F0000}"/>
    <cellStyle name="標準 8 2 3 2 2 2 4" xfId="3440" xr:uid="{00000000-0005-0000-0000-00008C1F0000}"/>
    <cellStyle name="標準 8 2 3 2 2 2 4 2" xfId="8801" xr:uid="{00000000-0005-0000-0000-00008D1F0000}"/>
    <cellStyle name="標準 8 2 3 2 2 2 5" xfId="3897" xr:uid="{00000000-0005-0000-0000-00008E1F0000}"/>
    <cellStyle name="標準 8 2 3 2 2 2 5 2" xfId="9257" xr:uid="{00000000-0005-0000-0000-00008F1F0000}"/>
    <cellStyle name="標準 8 2 3 2 2 2 6" xfId="4809" xr:uid="{00000000-0005-0000-0000-0000901F0000}"/>
    <cellStyle name="標準 8 2 3 2 2 2 6 2" xfId="10169" xr:uid="{00000000-0005-0000-0000-0000911F0000}"/>
    <cellStyle name="標準 8 2 3 2 2 2 7" xfId="5721" xr:uid="{00000000-0005-0000-0000-0000921F0000}"/>
    <cellStyle name="標準 8 2 3 2 2 2 7 2" xfId="11081" xr:uid="{00000000-0005-0000-0000-0000931F0000}"/>
    <cellStyle name="標準 8 2 3 2 2 2 8" xfId="2072" xr:uid="{00000000-0005-0000-0000-0000941F0000}"/>
    <cellStyle name="標準 8 2 3 2 2 2 9" xfId="7433" xr:uid="{00000000-0005-0000-0000-0000951F0000}"/>
    <cellStyle name="標準 8 2 3 2 2 3" xfId="476" xr:uid="{00000000-0005-0000-0000-0000961F0000}"/>
    <cellStyle name="標準 8 2 3 2 2 3 2" xfId="932" xr:uid="{00000000-0005-0000-0000-0000971F0000}"/>
    <cellStyle name="標準 8 2 3 2 2 3 2 2" xfId="1844" xr:uid="{00000000-0005-0000-0000-0000981F0000}"/>
    <cellStyle name="標準 8 2 3 2 2 3 2 2 2" xfId="7203" xr:uid="{00000000-0005-0000-0000-0000991F0000}"/>
    <cellStyle name="標準 8 2 3 2 2 3 2 2 2 2" xfId="12563" xr:uid="{00000000-0005-0000-0000-00009A1F0000}"/>
    <cellStyle name="標準 8 2 3 2 2 3 2 2 3" xfId="4467" xr:uid="{00000000-0005-0000-0000-00009B1F0000}"/>
    <cellStyle name="標準 8 2 3 2 2 3 2 2 4" xfId="9827" xr:uid="{00000000-0005-0000-0000-00009C1F0000}"/>
    <cellStyle name="標準 8 2 3 2 2 3 2 3" xfId="5379" xr:uid="{00000000-0005-0000-0000-00009D1F0000}"/>
    <cellStyle name="標準 8 2 3 2 2 3 2 3 2" xfId="10739" xr:uid="{00000000-0005-0000-0000-00009E1F0000}"/>
    <cellStyle name="標準 8 2 3 2 2 3 2 4" xfId="6291" xr:uid="{00000000-0005-0000-0000-00009F1F0000}"/>
    <cellStyle name="標準 8 2 3 2 2 3 2 4 2" xfId="11651" xr:uid="{00000000-0005-0000-0000-0000A01F0000}"/>
    <cellStyle name="標準 8 2 3 2 2 3 2 5" xfId="2642" xr:uid="{00000000-0005-0000-0000-0000A11F0000}"/>
    <cellStyle name="標準 8 2 3 2 2 3 2 6" xfId="8003" xr:uid="{00000000-0005-0000-0000-0000A21F0000}"/>
    <cellStyle name="標準 8 2 3 2 2 3 3" xfId="1388" xr:uid="{00000000-0005-0000-0000-0000A31F0000}"/>
    <cellStyle name="標準 8 2 3 2 2 3 3 2" xfId="6747" xr:uid="{00000000-0005-0000-0000-0000A41F0000}"/>
    <cellStyle name="標準 8 2 3 2 2 3 3 2 2" xfId="12107" xr:uid="{00000000-0005-0000-0000-0000A51F0000}"/>
    <cellStyle name="標準 8 2 3 2 2 3 3 3" xfId="3098" xr:uid="{00000000-0005-0000-0000-0000A61F0000}"/>
    <cellStyle name="標準 8 2 3 2 2 3 3 4" xfId="8459" xr:uid="{00000000-0005-0000-0000-0000A71F0000}"/>
    <cellStyle name="標準 8 2 3 2 2 3 4" xfId="3554" xr:uid="{00000000-0005-0000-0000-0000A81F0000}"/>
    <cellStyle name="標準 8 2 3 2 2 3 4 2" xfId="8915" xr:uid="{00000000-0005-0000-0000-0000A91F0000}"/>
    <cellStyle name="標準 8 2 3 2 2 3 5" xfId="4011" xr:uid="{00000000-0005-0000-0000-0000AA1F0000}"/>
    <cellStyle name="標準 8 2 3 2 2 3 5 2" xfId="9371" xr:uid="{00000000-0005-0000-0000-0000AB1F0000}"/>
    <cellStyle name="標準 8 2 3 2 2 3 6" xfId="4923" xr:uid="{00000000-0005-0000-0000-0000AC1F0000}"/>
    <cellStyle name="標準 8 2 3 2 2 3 6 2" xfId="10283" xr:uid="{00000000-0005-0000-0000-0000AD1F0000}"/>
    <cellStyle name="標準 8 2 3 2 2 3 7" xfId="5835" xr:uid="{00000000-0005-0000-0000-0000AE1F0000}"/>
    <cellStyle name="標準 8 2 3 2 2 3 7 2" xfId="11195" xr:uid="{00000000-0005-0000-0000-0000AF1F0000}"/>
    <cellStyle name="標準 8 2 3 2 2 3 8" xfId="2186" xr:uid="{00000000-0005-0000-0000-0000B01F0000}"/>
    <cellStyle name="標準 8 2 3 2 2 3 9" xfId="7547" xr:uid="{00000000-0005-0000-0000-0000B11F0000}"/>
    <cellStyle name="標準 8 2 3 2 2 4" xfId="247" xr:uid="{00000000-0005-0000-0000-0000B21F0000}"/>
    <cellStyle name="標準 8 2 3 2 2 4 2" xfId="704" xr:uid="{00000000-0005-0000-0000-0000B31F0000}"/>
    <cellStyle name="標準 8 2 3 2 2 4 2 2" xfId="1616" xr:uid="{00000000-0005-0000-0000-0000B41F0000}"/>
    <cellStyle name="標準 8 2 3 2 2 4 2 2 2" xfId="6975" xr:uid="{00000000-0005-0000-0000-0000B51F0000}"/>
    <cellStyle name="標準 8 2 3 2 2 4 2 2 2 2" xfId="12335" xr:uid="{00000000-0005-0000-0000-0000B61F0000}"/>
    <cellStyle name="標準 8 2 3 2 2 4 2 2 3" xfId="4239" xr:uid="{00000000-0005-0000-0000-0000B71F0000}"/>
    <cellStyle name="標準 8 2 3 2 2 4 2 2 4" xfId="9599" xr:uid="{00000000-0005-0000-0000-0000B81F0000}"/>
    <cellStyle name="標準 8 2 3 2 2 4 2 3" xfId="5151" xr:uid="{00000000-0005-0000-0000-0000B91F0000}"/>
    <cellStyle name="標準 8 2 3 2 2 4 2 3 2" xfId="10511" xr:uid="{00000000-0005-0000-0000-0000BA1F0000}"/>
    <cellStyle name="標準 8 2 3 2 2 4 2 4" xfId="6063" xr:uid="{00000000-0005-0000-0000-0000BB1F0000}"/>
    <cellStyle name="標準 8 2 3 2 2 4 2 4 2" xfId="11423" xr:uid="{00000000-0005-0000-0000-0000BC1F0000}"/>
    <cellStyle name="標準 8 2 3 2 2 4 2 5" xfId="2870" xr:uid="{00000000-0005-0000-0000-0000BD1F0000}"/>
    <cellStyle name="標準 8 2 3 2 2 4 2 6" xfId="8231" xr:uid="{00000000-0005-0000-0000-0000BE1F0000}"/>
    <cellStyle name="標準 8 2 3 2 2 4 3" xfId="1160" xr:uid="{00000000-0005-0000-0000-0000BF1F0000}"/>
    <cellStyle name="標準 8 2 3 2 2 4 3 2" xfId="6519" xr:uid="{00000000-0005-0000-0000-0000C01F0000}"/>
    <cellStyle name="標準 8 2 3 2 2 4 3 2 2" xfId="11879" xr:uid="{00000000-0005-0000-0000-0000C11F0000}"/>
    <cellStyle name="標準 8 2 3 2 2 4 3 3" xfId="3326" xr:uid="{00000000-0005-0000-0000-0000C21F0000}"/>
    <cellStyle name="標準 8 2 3 2 2 4 3 4" xfId="8687" xr:uid="{00000000-0005-0000-0000-0000C31F0000}"/>
    <cellStyle name="標準 8 2 3 2 2 4 4" xfId="3783" xr:uid="{00000000-0005-0000-0000-0000C41F0000}"/>
    <cellStyle name="標準 8 2 3 2 2 4 4 2" xfId="9143" xr:uid="{00000000-0005-0000-0000-0000C51F0000}"/>
    <cellStyle name="標準 8 2 3 2 2 4 5" xfId="4695" xr:uid="{00000000-0005-0000-0000-0000C61F0000}"/>
    <cellStyle name="標準 8 2 3 2 2 4 5 2" xfId="10055" xr:uid="{00000000-0005-0000-0000-0000C71F0000}"/>
    <cellStyle name="標準 8 2 3 2 2 4 6" xfId="5607" xr:uid="{00000000-0005-0000-0000-0000C81F0000}"/>
    <cellStyle name="標準 8 2 3 2 2 4 6 2" xfId="10967" xr:uid="{00000000-0005-0000-0000-0000C91F0000}"/>
    <cellStyle name="標準 8 2 3 2 2 4 7" xfId="2414" xr:uid="{00000000-0005-0000-0000-0000CA1F0000}"/>
    <cellStyle name="標準 8 2 3 2 2 4 8" xfId="7775" xr:uid="{00000000-0005-0000-0000-0000CB1F0000}"/>
    <cellStyle name="標準 8 2 3 2 2 5" xfId="590" xr:uid="{00000000-0005-0000-0000-0000CC1F0000}"/>
    <cellStyle name="標準 8 2 3 2 2 5 2" xfId="1502" xr:uid="{00000000-0005-0000-0000-0000CD1F0000}"/>
    <cellStyle name="標準 8 2 3 2 2 5 2 2" xfId="6861" xr:uid="{00000000-0005-0000-0000-0000CE1F0000}"/>
    <cellStyle name="標準 8 2 3 2 2 5 2 2 2" xfId="12221" xr:uid="{00000000-0005-0000-0000-0000CF1F0000}"/>
    <cellStyle name="標準 8 2 3 2 2 5 2 3" xfId="4125" xr:uid="{00000000-0005-0000-0000-0000D01F0000}"/>
    <cellStyle name="標準 8 2 3 2 2 5 2 4" xfId="9485" xr:uid="{00000000-0005-0000-0000-0000D11F0000}"/>
    <cellStyle name="標準 8 2 3 2 2 5 3" xfId="5037" xr:uid="{00000000-0005-0000-0000-0000D21F0000}"/>
    <cellStyle name="標準 8 2 3 2 2 5 3 2" xfId="10397" xr:uid="{00000000-0005-0000-0000-0000D31F0000}"/>
    <cellStyle name="標準 8 2 3 2 2 5 4" xfId="5949" xr:uid="{00000000-0005-0000-0000-0000D41F0000}"/>
    <cellStyle name="標準 8 2 3 2 2 5 4 2" xfId="11309" xr:uid="{00000000-0005-0000-0000-0000D51F0000}"/>
    <cellStyle name="標準 8 2 3 2 2 5 5" xfId="2300" xr:uid="{00000000-0005-0000-0000-0000D61F0000}"/>
    <cellStyle name="標準 8 2 3 2 2 5 6" xfId="7661" xr:uid="{00000000-0005-0000-0000-0000D71F0000}"/>
    <cellStyle name="標準 8 2 3 2 2 6" xfId="1046" xr:uid="{00000000-0005-0000-0000-0000D81F0000}"/>
    <cellStyle name="標準 8 2 3 2 2 6 2" xfId="6405" xr:uid="{00000000-0005-0000-0000-0000D91F0000}"/>
    <cellStyle name="標準 8 2 3 2 2 6 2 2" xfId="11765" xr:uid="{00000000-0005-0000-0000-0000DA1F0000}"/>
    <cellStyle name="標準 8 2 3 2 2 6 3" xfId="2756" xr:uid="{00000000-0005-0000-0000-0000DB1F0000}"/>
    <cellStyle name="標準 8 2 3 2 2 6 4" xfId="8117" xr:uid="{00000000-0005-0000-0000-0000DC1F0000}"/>
    <cellStyle name="標準 8 2 3 2 2 7" xfId="3212" xr:uid="{00000000-0005-0000-0000-0000DD1F0000}"/>
    <cellStyle name="標準 8 2 3 2 2 7 2" xfId="8573" xr:uid="{00000000-0005-0000-0000-0000DE1F0000}"/>
    <cellStyle name="標準 8 2 3 2 2 8" xfId="3669" xr:uid="{00000000-0005-0000-0000-0000DF1F0000}"/>
    <cellStyle name="標準 8 2 3 2 2 8 2" xfId="9029" xr:uid="{00000000-0005-0000-0000-0000E01F0000}"/>
    <cellStyle name="標準 8 2 3 2 2 9" xfId="4581" xr:uid="{00000000-0005-0000-0000-0000E11F0000}"/>
    <cellStyle name="標準 8 2 3 2 2 9 2" xfId="9941" xr:uid="{00000000-0005-0000-0000-0000E21F0000}"/>
    <cellStyle name="標準 8 2 3 2 3" xfId="305" xr:uid="{00000000-0005-0000-0000-0000E31F0000}"/>
    <cellStyle name="標準 8 2 3 2 3 2" xfId="761" xr:uid="{00000000-0005-0000-0000-0000E41F0000}"/>
    <cellStyle name="標準 8 2 3 2 3 2 2" xfId="1673" xr:uid="{00000000-0005-0000-0000-0000E51F0000}"/>
    <cellStyle name="標準 8 2 3 2 3 2 2 2" xfId="7032" xr:uid="{00000000-0005-0000-0000-0000E61F0000}"/>
    <cellStyle name="標準 8 2 3 2 3 2 2 2 2" xfId="12392" xr:uid="{00000000-0005-0000-0000-0000E71F0000}"/>
    <cellStyle name="標準 8 2 3 2 3 2 2 3" xfId="4296" xr:uid="{00000000-0005-0000-0000-0000E81F0000}"/>
    <cellStyle name="標準 8 2 3 2 3 2 2 4" xfId="9656" xr:uid="{00000000-0005-0000-0000-0000E91F0000}"/>
    <cellStyle name="標準 8 2 3 2 3 2 3" xfId="5208" xr:uid="{00000000-0005-0000-0000-0000EA1F0000}"/>
    <cellStyle name="標準 8 2 3 2 3 2 3 2" xfId="10568" xr:uid="{00000000-0005-0000-0000-0000EB1F0000}"/>
    <cellStyle name="標準 8 2 3 2 3 2 4" xfId="6120" xr:uid="{00000000-0005-0000-0000-0000EC1F0000}"/>
    <cellStyle name="標準 8 2 3 2 3 2 4 2" xfId="11480" xr:uid="{00000000-0005-0000-0000-0000ED1F0000}"/>
    <cellStyle name="標準 8 2 3 2 3 2 5" xfId="2471" xr:uid="{00000000-0005-0000-0000-0000EE1F0000}"/>
    <cellStyle name="標準 8 2 3 2 3 2 6" xfId="7832" xr:uid="{00000000-0005-0000-0000-0000EF1F0000}"/>
    <cellStyle name="標準 8 2 3 2 3 3" xfId="1217" xr:uid="{00000000-0005-0000-0000-0000F01F0000}"/>
    <cellStyle name="標準 8 2 3 2 3 3 2" xfId="6576" xr:uid="{00000000-0005-0000-0000-0000F11F0000}"/>
    <cellStyle name="標準 8 2 3 2 3 3 2 2" xfId="11936" xr:uid="{00000000-0005-0000-0000-0000F21F0000}"/>
    <cellStyle name="標準 8 2 3 2 3 3 3" xfId="2927" xr:uid="{00000000-0005-0000-0000-0000F31F0000}"/>
    <cellStyle name="標準 8 2 3 2 3 3 4" xfId="8288" xr:uid="{00000000-0005-0000-0000-0000F41F0000}"/>
    <cellStyle name="標準 8 2 3 2 3 4" xfId="3383" xr:uid="{00000000-0005-0000-0000-0000F51F0000}"/>
    <cellStyle name="標準 8 2 3 2 3 4 2" xfId="8744" xr:uid="{00000000-0005-0000-0000-0000F61F0000}"/>
    <cellStyle name="標準 8 2 3 2 3 5" xfId="3840" xr:uid="{00000000-0005-0000-0000-0000F71F0000}"/>
    <cellStyle name="標準 8 2 3 2 3 5 2" xfId="9200" xr:uid="{00000000-0005-0000-0000-0000F81F0000}"/>
    <cellStyle name="標準 8 2 3 2 3 6" xfId="4752" xr:uid="{00000000-0005-0000-0000-0000F91F0000}"/>
    <cellStyle name="標準 8 2 3 2 3 6 2" xfId="10112" xr:uid="{00000000-0005-0000-0000-0000FA1F0000}"/>
    <cellStyle name="標準 8 2 3 2 3 7" xfId="5664" xr:uid="{00000000-0005-0000-0000-0000FB1F0000}"/>
    <cellStyle name="標準 8 2 3 2 3 7 2" xfId="11024" xr:uid="{00000000-0005-0000-0000-0000FC1F0000}"/>
    <cellStyle name="標準 8 2 3 2 3 8" xfId="2015" xr:uid="{00000000-0005-0000-0000-0000FD1F0000}"/>
    <cellStyle name="標準 8 2 3 2 3 9" xfId="7376" xr:uid="{00000000-0005-0000-0000-0000FE1F0000}"/>
    <cellStyle name="標準 8 2 3 2 4" xfId="419" xr:uid="{00000000-0005-0000-0000-0000FF1F0000}"/>
    <cellStyle name="標準 8 2 3 2 4 2" xfId="875" xr:uid="{00000000-0005-0000-0000-000000200000}"/>
    <cellStyle name="標準 8 2 3 2 4 2 2" xfId="1787" xr:uid="{00000000-0005-0000-0000-000001200000}"/>
    <cellStyle name="標準 8 2 3 2 4 2 2 2" xfId="7146" xr:uid="{00000000-0005-0000-0000-000002200000}"/>
    <cellStyle name="標準 8 2 3 2 4 2 2 2 2" xfId="12506" xr:uid="{00000000-0005-0000-0000-000003200000}"/>
    <cellStyle name="標準 8 2 3 2 4 2 2 3" xfId="4410" xr:uid="{00000000-0005-0000-0000-000004200000}"/>
    <cellStyle name="標準 8 2 3 2 4 2 2 4" xfId="9770" xr:uid="{00000000-0005-0000-0000-000005200000}"/>
    <cellStyle name="標準 8 2 3 2 4 2 3" xfId="5322" xr:uid="{00000000-0005-0000-0000-000006200000}"/>
    <cellStyle name="標準 8 2 3 2 4 2 3 2" xfId="10682" xr:uid="{00000000-0005-0000-0000-000007200000}"/>
    <cellStyle name="標準 8 2 3 2 4 2 4" xfId="6234" xr:uid="{00000000-0005-0000-0000-000008200000}"/>
    <cellStyle name="標準 8 2 3 2 4 2 4 2" xfId="11594" xr:uid="{00000000-0005-0000-0000-000009200000}"/>
    <cellStyle name="標準 8 2 3 2 4 2 5" xfId="2585" xr:uid="{00000000-0005-0000-0000-00000A200000}"/>
    <cellStyle name="標準 8 2 3 2 4 2 6" xfId="7946" xr:uid="{00000000-0005-0000-0000-00000B200000}"/>
    <cellStyle name="標準 8 2 3 2 4 3" xfId="1331" xr:uid="{00000000-0005-0000-0000-00000C200000}"/>
    <cellStyle name="標準 8 2 3 2 4 3 2" xfId="6690" xr:uid="{00000000-0005-0000-0000-00000D200000}"/>
    <cellStyle name="標準 8 2 3 2 4 3 2 2" xfId="12050" xr:uid="{00000000-0005-0000-0000-00000E200000}"/>
    <cellStyle name="標準 8 2 3 2 4 3 3" xfId="3041" xr:uid="{00000000-0005-0000-0000-00000F200000}"/>
    <cellStyle name="標準 8 2 3 2 4 3 4" xfId="8402" xr:uid="{00000000-0005-0000-0000-000010200000}"/>
    <cellStyle name="標準 8 2 3 2 4 4" xfId="3497" xr:uid="{00000000-0005-0000-0000-000011200000}"/>
    <cellStyle name="標準 8 2 3 2 4 4 2" xfId="8858" xr:uid="{00000000-0005-0000-0000-000012200000}"/>
    <cellStyle name="標準 8 2 3 2 4 5" xfId="3954" xr:uid="{00000000-0005-0000-0000-000013200000}"/>
    <cellStyle name="標準 8 2 3 2 4 5 2" xfId="9314" xr:uid="{00000000-0005-0000-0000-000014200000}"/>
    <cellStyle name="標準 8 2 3 2 4 6" xfId="4866" xr:uid="{00000000-0005-0000-0000-000015200000}"/>
    <cellStyle name="標準 8 2 3 2 4 6 2" xfId="10226" xr:uid="{00000000-0005-0000-0000-000016200000}"/>
    <cellStyle name="標準 8 2 3 2 4 7" xfId="5778" xr:uid="{00000000-0005-0000-0000-000017200000}"/>
    <cellStyle name="標準 8 2 3 2 4 7 2" xfId="11138" xr:uid="{00000000-0005-0000-0000-000018200000}"/>
    <cellStyle name="標準 8 2 3 2 4 8" xfId="2129" xr:uid="{00000000-0005-0000-0000-000019200000}"/>
    <cellStyle name="標準 8 2 3 2 4 9" xfId="7490" xr:uid="{00000000-0005-0000-0000-00001A200000}"/>
    <cellStyle name="標準 8 2 3 2 5" xfId="190" xr:uid="{00000000-0005-0000-0000-00001B200000}"/>
    <cellStyle name="標準 8 2 3 2 5 2" xfId="647" xr:uid="{00000000-0005-0000-0000-00001C200000}"/>
    <cellStyle name="標準 8 2 3 2 5 2 2" xfId="1559" xr:uid="{00000000-0005-0000-0000-00001D200000}"/>
    <cellStyle name="標準 8 2 3 2 5 2 2 2" xfId="6918" xr:uid="{00000000-0005-0000-0000-00001E200000}"/>
    <cellStyle name="標準 8 2 3 2 5 2 2 2 2" xfId="12278" xr:uid="{00000000-0005-0000-0000-00001F200000}"/>
    <cellStyle name="標準 8 2 3 2 5 2 2 3" xfId="4182" xr:uid="{00000000-0005-0000-0000-000020200000}"/>
    <cellStyle name="標準 8 2 3 2 5 2 2 4" xfId="9542" xr:uid="{00000000-0005-0000-0000-000021200000}"/>
    <cellStyle name="標準 8 2 3 2 5 2 3" xfId="5094" xr:uid="{00000000-0005-0000-0000-000022200000}"/>
    <cellStyle name="標準 8 2 3 2 5 2 3 2" xfId="10454" xr:uid="{00000000-0005-0000-0000-000023200000}"/>
    <cellStyle name="標準 8 2 3 2 5 2 4" xfId="6006" xr:uid="{00000000-0005-0000-0000-000024200000}"/>
    <cellStyle name="標準 8 2 3 2 5 2 4 2" xfId="11366" xr:uid="{00000000-0005-0000-0000-000025200000}"/>
    <cellStyle name="標準 8 2 3 2 5 2 5" xfId="2813" xr:uid="{00000000-0005-0000-0000-000026200000}"/>
    <cellStyle name="標準 8 2 3 2 5 2 6" xfId="8174" xr:uid="{00000000-0005-0000-0000-000027200000}"/>
    <cellStyle name="標準 8 2 3 2 5 3" xfId="1103" xr:uid="{00000000-0005-0000-0000-000028200000}"/>
    <cellStyle name="標準 8 2 3 2 5 3 2" xfId="6462" xr:uid="{00000000-0005-0000-0000-000029200000}"/>
    <cellStyle name="標準 8 2 3 2 5 3 2 2" xfId="11822" xr:uid="{00000000-0005-0000-0000-00002A200000}"/>
    <cellStyle name="標準 8 2 3 2 5 3 3" xfId="3269" xr:uid="{00000000-0005-0000-0000-00002B200000}"/>
    <cellStyle name="標準 8 2 3 2 5 3 4" xfId="8630" xr:uid="{00000000-0005-0000-0000-00002C200000}"/>
    <cellStyle name="標準 8 2 3 2 5 4" xfId="3726" xr:uid="{00000000-0005-0000-0000-00002D200000}"/>
    <cellStyle name="標準 8 2 3 2 5 4 2" xfId="9086" xr:uid="{00000000-0005-0000-0000-00002E200000}"/>
    <cellStyle name="標準 8 2 3 2 5 5" xfId="4638" xr:uid="{00000000-0005-0000-0000-00002F200000}"/>
    <cellStyle name="標準 8 2 3 2 5 5 2" xfId="9998" xr:uid="{00000000-0005-0000-0000-000030200000}"/>
    <cellStyle name="標準 8 2 3 2 5 6" xfId="5550" xr:uid="{00000000-0005-0000-0000-000031200000}"/>
    <cellStyle name="標準 8 2 3 2 5 6 2" xfId="10910" xr:uid="{00000000-0005-0000-0000-000032200000}"/>
    <cellStyle name="標準 8 2 3 2 5 7" xfId="2357" xr:uid="{00000000-0005-0000-0000-000033200000}"/>
    <cellStyle name="標準 8 2 3 2 5 8" xfId="7718" xr:uid="{00000000-0005-0000-0000-000034200000}"/>
    <cellStyle name="標準 8 2 3 2 6" xfId="533" xr:uid="{00000000-0005-0000-0000-000035200000}"/>
    <cellStyle name="標準 8 2 3 2 6 2" xfId="1445" xr:uid="{00000000-0005-0000-0000-000036200000}"/>
    <cellStyle name="標準 8 2 3 2 6 2 2" xfId="6804" xr:uid="{00000000-0005-0000-0000-000037200000}"/>
    <cellStyle name="標準 8 2 3 2 6 2 2 2" xfId="12164" xr:uid="{00000000-0005-0000-0000-000038200000}"/>
    <cellStyle name="標準 8 2 3 2 6 2 3" xfId="4068" xr:uid="{00000000-0005-0000-0000-000039200000}"/>
    <cellStyle name="標準 8 2 3 2 6 2 4" xfId="9428" xr:uid="{00000000-0005-0000-0000-00003A200000}"/>
    <cellStyle name="標準 8 2 3 2 6 3" xfId="4980" xr:uid="{00000000-0005-0000-0000-00003B200000}"/>
    <cellStyle name="標準 8 2 3 2 6 3 2" xfId="10340" xr:uid="{00000000-0005-0000-0000-00003C200000}"/>
    <cellStyle name="標準 8 2 3 2 6 4" xfId="5892" xr:uid="{00000000-0005-0000-0000-00003D200000}"/>
    <cellStyle name="標準 8 2 3 2 6 4 2" xfId="11252" xr:uid="{00000000-0005-0000-0000-00003E200000}"/>
    <cellStyle name="標準 8 2 3 2 6 5" xfId="2243" xr:uid="{00000000-0005-0000-0000-00003F200000}"/>
    <cellStyle name="標準 8 2 3 2 6 6" xfId="7604" xr:uid="{00000000-0005-0000-0000-000040200000}"/>
    <cellStyle name="標準 8 2 3 2 7" xfId="989" xr:uid="{00000000-0005-0000-0000-000041200000}"/>
    <cellStyle name="標準 8 2 3 2 7 2" xfId="6348" xr:uid="{00000000-0005-0000-0000-000042200000}"/>
    <cellStyle name="標準 8 2 3 2 7 2 2" xfId="11708" xr:uid="{00000000-0005-0000-0000-000043200000}"/>
    <cellStyle name="標準 8 2 3 2 7 3" xfId="2699" xr:uid="{00000000-0005-0000-0000-000044200000}"/>
    <cellStyle name="標準 8 2 3 2 7 4" xfId="8060" xr:uid="{00000000-0005-0000-0000-000045200000}"/>
    <cellStyle name="標準 8 2 3 2 8" xfId="3155" xr:uid="{00000000-0005-0000-0000-000046200000}"/>
    <cellStyle name="標準 8 2 3 2 8 2" xfId="8516" xr:uid="{00000000-0005-0000-0000-000047200000}"/>
    <cellStyle name="標準 8 2 3 2 9" xfId="3612" xr:uid="{00000000-0005-0000-0000-000048200000}"/>
    <cellStyle name="標準 8 2 3 2 9 2" xfId="8972" xr:uid="{00000000-0005-0000-0000-000049200000}"/>
    <cellStyle name="標準 8 2 3 3" xfId="97" xr:uid="{00000000-0005-0000-0000-00004A200000}"/>
    <cellStyle name="標準 8 2 3 3 10" xfId="5457" xr:uid="{00000000-0005-0000-0000-00004B200000}"/>
    <cellStyle name="標準 8 2 3 3 10 2" xfId="10817" xr:uid="{00000000-0005-0000-0000-00004C200000}"/>
    <cellStyle name="標準 8 2 3 3 11" xfId="1922" xr:uid="{00000000-0005-0000-0000-00004D200000}"/>
    <cellStyle name="標準 8 2 3 3 12" xfId="7283" xr:uid="{00000000-0005-0000-0000-00004E200000}"/>
    <cellStyle name="標準 8 2 3 3 2" xfId="326" xr:uid="{00000000-0005-0000-0000-00004F200000}"/>
    <cellStyle name="標準 8 2 3 3 2 2" xfId="782" xr:uid="{00000000-0005-0000-0000-000050200000}"/>
    <cellStyle name="標準 8 2 3 3 2 2 2" xfId="1694" xr:uid="{00000000-0005-0000-0000-000051200000}"/>
    <cellStyle name="標準 8 2 3 3 2 2 2 2" xfId="7053" xr:uid="{00000000-0005-0000-0000-000052200000}"/>
    <cellStyle name="標準 8 2 3 3 2 2 2 2 2" xfId="12413" xr:uid="{00000000-0005-0000-0000-000053200000}"/>
    <cellStyle name="標準 8 2 3 3 2 2 2 3" xfId="4317" xr:uid="{00000000-0005-0000-0000-000054200000}"/>
    <cellStyle name="標準 8 2 3 3 2 2 2 4" xfId="9677" xr:uid="{00000000-0005-0000-0000-000055200000}"/>
    <cellStyle name="標準 8 2 3 3 2 2 3" xfId="5229" xr:uid="{00000000-0005-0000-0000-000056200000}"/>
    <cellStyle name="標準 8 2 3 3 2 2 3 2" xfId="10589" xr:uid="{00000000-0005-0000-0000-000057200000}"/>
    <cellStyle name="標準 8 2 3 3 2 2 4" xfId="6141" xr:uid="{00000000-0005-0000-0000-000058200000}"/>
    <cellStyle name="標準 8 2 3 3 2 2 4 2" xfId="11501" xr:uid="{00000000-0005-0000-0000-000059200000}"/>
    <cellStyle name="標準 8 2 3 3 2 2 5" xfId="2492" xr:uid="{00000000-0005-0000-0000-00005A200000}"/>
    <cellStyle name="標準 8 2 3 3 2 2 6" xfId="7853" xr:uid="{00000000-0005-0000-0000-00005B200000}"/>
    <cellStyle name="標準 8 2 3 3 2 3" xfId="1238" xr:uid="{00000000-0005-0000-0000-00005C200000}"/>
    <cellStyle name="標準 8 2 3 3 2 3 2" xfId="6597" xr:uid="{00000000-0005-0000-0000-00005D200000}"/>
    <cellStyle name="標準 8 2 3 3 2 3 2 2" xfId="11957" xr:uid="{00000000-0005-0000-0000-00005E200000}"/>
    <cellStyle name="標準 8 2 3 3 2 3 3" xfId="2948" xr:uid="{00000000-0005-0000-0000-00005F200000}"/>
    <cellStyle name="標準 8 2 3 3 2 3 4" xfId="8309" xr:uid="{00000000-0005-0000-0000-000060200000}"/>
    <cellStyle name="標準 8 2 3 3 2 4" xfId="3404" xr:uid="{00000000-0005-0000-0000-000061200000}"/>
    <cellStyle name="標準 8 2 3 3 2 4 2" xfId="8765" xr:uid="{00000000-0005-0000-0000-000062200000}"/>
    <cellStyle name="標準 8 2 3 3 2 5" xfId="3861" xr:uid="{00000000-0005-0000-0000-000063200000}"/>
    <cellStyle name="標準 8 2 3 3 2 5 2" xfId="9221" xr:uid="{00000000-0005-0000-0000-000064200000}"/>
    <cellStyle name="標準 8 2 3 3 2 6" xfId="4773" xr:uid="{00000000-0005-0000-0000-000065200000}"/>
    <cellStyle name="標準 8 2 3 3 2 6 2" xfId="10133" xr:uid="{00000000-0005-0000-0000-000066200000}"/>
    <cellStyle name="標準 8 2 3 3 2 7" xfId="5685" xr:uid="{00000000-0005-0000-0000-000067200000}"/>
    <cellStyle name="標準 8 2 3 3 2 7 2" xfId="11045" xr:uid="{00000000-0005-0000-0000-000068200000}"/>
    <cellStyle name="標準 8 2 3 3 2 8" xfId="2036" xr:uid="{00000000-0005-0000-0000-000069200000}"/>
    <cellStyle name="標準 8 2 3 3 2 9" xfId="7397" xr:uid="{00000000-0005-0000-0000-00006A200000}"/>
    <cellStyle name="標準 8 2 3 3 3" xfId="440" xr:uid="{00000000-0005-0000-0000-00006B200000}"/>
    <cellStyle name="標準 8 2 3 3 3 2" xfId="896" xr:uid="{00000000-0005-0000-0000-00006C200000}"/>
    <cellStyle name="標準 8 2 3 3 3 2 2" xfId="1808" xr:uid="{00000000-0005-0000-0000-00006D200000}"/>
    <cellStyle name="標準 8 2 3 3 3 2 2 2" xfId="7167" xr:uid="{00000000-0005-0000-0000-00006E200000}"/>
    <cellStyle name="標準 8 2 3 3 3 2 2 2 2" xfId="12527" xr:uid="{00000000-0005-0000-0000-00006F200000}"/>
    <cellStyle name="標準 8 2 3 3 3 2 2 3" xfId="4431" xr:uid="{00000000-0005-0000-0000-000070200000}"/>
    <cellStyle name="標準 8 2 3 3 3 2 2 4" xfId="9791" xr:uid="{00000000-0005-0000-0000-000071200000}"/>
    <cellStyle name="標準 8 2 3 3 3 2 3" xfId="5343" xr:uid="{00000000-0005-0000-0000-000072200000}"/>
    <cellStyle name="標準 8 2 3 3 3 2 3 2" xfId="10703" xr:uid="{00000000-0005-0000-0000-000073200000}"/>
    <cellStyle name="標準 8 2 3 3 3 2 4" xfId="6255" xr:uid="{00000000-0005-0000-0000-000074200000}"/>
    <cellStyle name="標準 8 2 3 3 3 2 4 2" xfId="11615" xr:uid="{00000000-0005-0000-0000-000075200000}"/>
    <cellStyle name="標準 8 2 3 3 3 2 5" xfId="2606" xr:uid="{00000000-0005-0000-0000-000076200000}"/>
    <cellStyle name="標準 8 2 3 3 3 2 6" xfId="7967" xr:uid="{00000000-0005-0000-0000-000077200000}"/>
    <cellStyle name="標準 8 2 3 3 3 3" xfId="1352" xr:uid="{00000000-0005-0000-0000-000078200000}"/>
    <cellStyle name="標準 8 2 3 3 3 3 2" xfId="6711" xr:uid="{00000000-0005-0000-0000-000079200000}"/>
    <cellStyle name="標準 8 2 3 3 3 3 2 2" xfId="12071" xr:uid="{00000000-0005-0000-0000-00007A200000}"/>
    <cellStyle name="標準 8 2 3 3 3 3 3" xfId="3062" xr:uid="{00000000-0005-0000-0000-00007B200000}"/>
    <cellStyle name="標準 8 2 3 3 3 3 4" xfId="8423" xr:uid="{00000000-0005-0000-0000-00007C200000}"/>
    <cellStyle name="標準 8 2 3 3 3 4" xfId="3518" xr:uid="{00000000-0005-0000-0000-00007D200000}"/>
    <cellStyle name="標準 8 2 3 3 3 4 2" xfId="8879" xr:uid="{00000000-0005-0000-0000-00007E200000}"/>
    <cellStyle name="標準 8 2 3 3 3 5" xfId="3975" xr:uid="{00000000-0005-0000-0000-00007F200000}"/>
    <cellStyle name="標準 8 2 3 3 3 5 2" xfId="9335" xr:uid="{00000000-0005-0000-0000-000080200000}"/>
    <cellStyle name="標準 8 2 3 3 3 6" xfId="4887" xr:uid="{00000000-0005-0000-0000-000081200000}"/>
    <cellStyle name="標準 8 2 3 3 3 6 2" xfId="10247" xr:uid="{00000000-0005-0000-0000-000082200000}"/>
    <cellStyle name="標準 8 2 3 3 3 7" xfId="5799" xr:uid="{00000000-0005-0000-0000-000083200000}"/>
    <cellStyle name="標準 8 2 3 3 3 7 2" xfId="11159" xr:uid="{00000000-0005-0000-0000-000084200000}"/>
    <cellStyle name="標準 8 2 3 3 3 8" xfId="2150" xr:uid="{00000000-0005-0000-0000-000085200000}"/>
    <cellStyle name="標準 8 2 3 3 3 9" xfId="7511" xr:uid="{00000000-0005-0000-0000-000086200000}"/>
    <cellStyle name="標準 8 2 3 3 4" xfId="211" xr:uid="{00000000-0005-0000-0000-000087200000}"/>
    <cellStyle name="標準 8 2 3 3 4 2" xfId="668" xr:uid="{00000000-0005-0000-0000-000088200000}"/>
    <cellStyle name="標準 8 2 3 3 4 2 2" xfId="1580" xr:uid="{00000000-0005-0000-0000-000089200000}"/>
    <cellStyle name="標準 8 2 3 3 4 2 2 2" xfId="6939" xr:uid="{00000000-0005-0000-0000-00008A200000}"/>
    <cellStyle name="標準 8 2 3 3 4 2 2 2 2" xfId="12299" xr:uid="{00000000-0005-0000-0000-00008B200000}"/>
    <cellStyle name="標準 8 2 3 3 4 2 2 3" xfId="4203" xr:uid="{00000000-0005-0000-0000-00008C200000}"/>
    <cellStyle name="標準 8 2 3 3 4 2 2 4" xfId="9563" xr:uid="{00000000-0005-0000-0000-00008D200000}"/>
    <cellStyle name="標準 8 2 3 3 4 2 3" xfId="5115" xr:uid="{00000000-0005-0000-0000-00008E200000}"/>
    <cellStyle name="標準 8 2 3 3 4 2 3 2" xfId="10475" xr:uid="{00000000-0005-0000-0000-00008F200000}"/>
    <cellStyle name="標準 8 2 3 3 4 2 4" xfId="6027" xr:uid="{00000000-0005-0000-0000-000090200000}"/>
    <cellStyle name="標準 8 2 3 3 4 2 4 2" xfId="11387" xr:uid="{00000000-0005-0000-0000-000091200000}"/>
    <cellStyle name="標準 8 2 3 3 4 2 5" xfId="2834" xr:uid="{00000000-0005-0000-0000-000092200000}"/>
    <cellStyle name="標準 8 2 3 3 4 2 6" xfId="8195" xr:uid="{00000000-0005-0000-0000-000093200000}"/>
    <cellStyle name="標準 8 2 3 3 4 3" xfId="1124" xr:uid="{00000000-0005-0000-0000-000094200000}"/>
    <cellStyle name="標準 8 2 3 3 4 3 2" xfId="6483" xr:uid="{00000000-0005-0000-0000-000095200000}"/>
    <cellStyle name="標準 8 2 3 3 4 3 2 2" xfId="11843" xr:uid="{00000000-0005-0000-0000-000096200000}"/>
    <cellStyle name="標準 8 2 3 3 4 3 3" xfId="3290" xr:uid="{00000000-0005-0000-0000-000097200000}"/>
    <cellStyle name="標準 8 2 3 3 4 3 4" xfId="8651" xr:uid="{00000000-0005-0000-0000-000098200000}"/>
    <cellStyle name="標準 8 2 3 3 4 4" xfId="3747" xr:uid="{00000000-0005-0000-0000-000099200000}"/>
    <cellStyle name="標準 8 2 3 3 4 4 2" xfId="9107" xr:uid="{00000000-0005-0000-0000-00009A200000}"/>
    <cellStyle name="標準 8 2 3 3 4 5" xfId="4659" xr:uid="{00000000-0005-0000-0000-00009B200000}"/>
    <cellStyle name="標準 8 2 3 3 4 5 2" xfId="10019" xr:uid="{00000000-0005-0000-0000-00009C200000}"/>
    <cellStyle name="標準 8 2 3 3 4 6" xfId="5571" xr:uid="{00000000-0005-0000-0000-00009D200000}"/>
    <cellStyle name="標準 8 2 3 3 4 6 2" xfId="10931" xr:uid="{00000000-0005-0000-0000-00009E200000}"/>
    <cellStyle name="標準 8 2 3 3 4 7" xfId="2378" xr:uid="{00000000-0005-0000-0000-00009F200000}"/>
    <cellStyle name="標準 8 2 3 3 4 8" xfId="7739" xr:uid="{00000000-0005-0000-0000-0000A0200000}"/>
    <cellStyle name="標準 8 2 3 3 5" xfId="554" xr:uid="{00000000-0005-0000-0000-0000A1200000}"/>
    <cellStyle name="標準 8 2 3 3 5 2" xfId="1466" xr:uid="{00000000-0005-0000-0000-0000A2200000}"/>
    <cellStyle name="標準 8 2 3 3 5 2 2" xfId="6825" xr:uid="{00000000-0005-0000-0000-0000A3200000}"/>
    <cellStyle name="標準 8 2 3 3 5 2 2 2" xfId="12185" xr:uid="{00000000-0005-0000-0000-0000A4200000}"/>
    <cellStyle name="標準 8 2 3 3 5 2 3" xfId="4089" xr:uid="{00000000-0005-0000-0000-0000A5200000}"/>
    <cellStyle name="標準 8 2 3 3 5 2 4" xfId="9449" xr:uid="{00000000-0005-0000-0000-0000A6200000}"/>
    <cellStyle name="標準 8 2 3 3 5 3" xfId="5001" xr:uid="{00000000-0005-0000-0000-0000A7200000}"/>
    <cellStyle name="標準 8 2 3 3 5 3 2" xfId="10361" xr:uid="{00000000-0005-0000-0000-0000A8200000}"/>
    <cellStyle name="標準 8 2 3 3 5 4" xfId="5913" xr:uid="{00000000-0005-0000-0000-0000A9200000}"/>
    <cellStyle name="標準 8 2 3 3 5 4 2" xfId="11273" xr:uid="{00000000-0005-0000-0000-0000AA200000}"/>
    <cellStyle name="標準 8 2 3 3 5 5" xfId="2264" xr:uid="{00000000-0005-0000-0000-0000AB200000}"/>
    <cellStyle name="標準 8 2 3 3 5 6" xfId="7625" xr:uid="{00000000-0005-0000-0000-0000AC200000}"/>
    <cellStyle name="標準 8 2 3 3 6" xfId="1010" xr:uid="{00000000-0005-0000-0000-0000AD200000}"/>
    <cellStyle name="標準 8 2 3 3 6 2" xfId="6369" xr:uid="{00000000-0005-0000-0000-0000AE200000}"/>
    <cellStyle name="標準 8 2 3 3 6 2 2" xfId="11729" xr:uid="{00000000-0005-0000-0000-0000AF200000}"/>
    <cellStyle name="標準 8 2 3 3 6 3" xfId="2720" xr:uid="{00000000-0005-0000-0000-0000B0200000}"/>
    <cellStyle name="標準 8 2 3 3 6 4" xfId="8081" xr:uid="{00000000-0005-0000-0000-0000B1200000}"/>
    <cellStyle name="標準 8 2 3 3 7" xfId="3176" xr:uid="{00000000-0005-0000-0000-0000B2200000}"/>
    <cellStyle name="標準 8 2 3 3 7 2" xfId="8537" xr:uid="{00000000-0005-0000-0000-0000B3200000}"/>
    <cellStyle name="標準 8 2 3 3 8" xfId="3633" xr:uid="{00000000-0005-0000-0000-0000B4200000}"/>
    <cellStyle name="標準 8 2 3 3 8 2" xfId="8993" xr:uid="{00000000-0005-0000-0000-0000B5200000}"/>
    <cellStyle name="標準 8 2 3 3 9" xfId="4545" xr:uid="{00000000-0005-0000-0000-0000B6200000}"/>
    <cellStyle name="標準 8 2 3 3 9 2" xfId="9905" xr:uid="{00000000-0005-0000-0000-0000B7200000}"/>
    <cellStyle name="標準 8 2 3 4" xfId="269" xr:uid="{00000000-0005-0000-0000-0000B8200000}"/>
    <cellStyle name="標準 8 2 3 4 2" xfId="725" xr:uid="{00000000-0005-0000-0000-0000B9200000}"/>
    <cellStyle name="標準 8 2 3 4 2 2" xfId="1637" xr:uid="{00000000-0005-0000-0000-0000BA200000}"/>
    <cellStyle name="標準 8 2 3 4 2 2 2" xfId="6996" xr:uid="{00000000-0005-0000-0000-0000BB200000}"/>
    <cellStyle name="標準 8 2 3 4 2 2 2 2" xfId="12356" xr:uid="{00000000-0005-0000-0000-0000BC200000}"/>
    <cellStyle name="標準 8 2 3 4 2 2 3" xfId="4260" xr:uid="{00000000-0005-0000-0000-0000BD200000}"/>
    <cellStyle name="標準 8 2 3 4 2 2 4" xfId="9620" xr:uid="{00000000-0005-0000-0000-0000BE200000}"/>
    <cellStyle name="標準 8 2 3 4 2 3" xfId="5172" xr:uid="{00000000-0005-0000-0000-0000BF200000}"/>
    <cellStyle name="標準 8 2 3 4 2 3 2" xfId="10532" xr:uid="{00000000-0005-0000-0000-0000C0200000}"/>
    <cellStyle name="標準 8 2 3 4 2 4" xfId="6084" xr:uid="{00000000-0005-0000-0000-0000C1200000}"/>
    <cellStyle name="標準 8 2 3 4 2 4 2" xfId="11444" xr:uid="{00000000-0005-0000-0000-0000C2200000}"/>
    <cellStyle name="標準 8 2 3 4 2 5" xfId="2435" xr:uid="{00000000-0005-0000-0000-0000C3200000}"/>
    <cellStyle name="標準 8 2 3 4 2 6" xfId="7796" xr:uid="{00000000-0005-0000-0000-0000C4200000}"/>
    <cellStyle name="標準 8 2 3 4 3" xfId="1181" xr:uid="{00000000-0005-0000-0000-0000C5200000}"/>
    <cellStyle name="標準 8 2 3 4 3 2" xfId="6540" xr:uid="{00000000-0005-0000-0000-0000C6200000}"/>
    <cellStyle name="標準 8 2 3 4 3 2 2" xfId="11900" xr:uid="{00000000-0005-0000-0000-0000C7200000}"/>
    <cellStyle name="標準 8 2 3 4 3 3" xfId="2891" xr:uid="{00000000-0005-0000-0000-0000C8200000}"/>
    <cellStyle name="標準 8 2 3 4 3 4" xfId="8252" xr:uid="{00000000-0005-0000-0000-0000C9200000}"/>
    <cellStyle name="標準 8 2 3 4 4" xfId="3347" xr:uid="{00000000-0005-0000-0000-0000CA200000}"/>
    <cellStyle name="標準 8 2 3 4 4 2" xfId="8708" xr:uid="{00000000-0005-0000-0000-0000CB200000}"/>
    <cellStyle name="標準 8 2 3 4 5" xfId="3804" xr:uid="{00000000-0005-0000-0000-0000CC200000}"/>
    <cellStyle name="標準 8 2 3 4 5 2" xfId="9164" xr:uid="{00000000-0005-0000-0000-0000CD200000}"/>
    <cellStyle name="標準 8 2 3 4 6" xfId="4716" xr:uid="{00000000-0005-0000-0000-0000CE200000}"/>
    <cellStyle name="標準 8 2 3 4 6 2" xfId="10076" xr:uid="{00000000-0005-0000-0000-0000CF200000}"/>
    <cellStyle name="標準 8 2 3 4 7" xfId="5628" xr:uid="{00000000-0005-0000-0000-0000D0200000}"/>
    <cellStyle name="標準 8 2 3 4 7 2" xfId="10988" xr:uid="{00000000-0005-0000-0000-0000D1200000}"/>
    <cellStyle name="標準 8 2 3 4 8" xfId="1979" xr:uid="{00000000-0005-0000-0000-0000D2200000}"/>
    <cellStyle name="標準 8 2 3 4 9" xfId="7340" xr:uid="{00000000-0005-0000-0000-0000D3200000}"/>
    <cellStyle name="標準 8 2 3 5" xfId="383" xr:uid="{00000000-0005-0000-0000-0000D4200000}"/>
    <cellStyle name="標準 8 2 3 5 2" xfId="839" xr:uid="{00000000-0005-0000-0000-0000D5200000}"/>
    <cellStyle name="標準 8 2 3 5 2 2" xfId="1751" xr:uid="{00000000-0005-0000-0000-0000D6200000}"/>
    <cellStyle name="標準 8 2 3 5 2 2 2" xfId="7110" xr:uid="{00000000-0005-0000-0000-0000D7200000}"/>
    <cellStyle name="標準 8 2 3 5 2 2 2 2" xfId="12470" xr:uid="{00000000-0005-0000-0000-0000D8200000}"/>
    <cellStyle name="標準 8 2 3 5 2 2 3" xfId="4374" xr:uid="{00000000-0005-0000-0000-0000D9200000}"/>
    <cellStyle name="標準 8 2 3 5 2 2 4" xfId="9734" xr:uid="{00000000-0005-0000-0000-0000DA200000}"/>
    <cellStyle name="標準 8 2 3 5 2 3" xfId="5286" xr:uid="{00000000-0005-0000-0000-0000DB200000}"/>
    <cellStyle name="標準 8 2 3 5 2 3 2" xfId="10646" xr:uid="{00000000-0005-0000-0000-0000DC200000}"/>
    <cellStyle name="標準 8 2 3 5 2 4" xfId="6198" xr:uid="{00000000-0005-0000-0000-0000DD200000}"/>
    <cellStyle name="標準 8 2 3 5 2 4 2" xfId="11558" xr:uid="{00000000-0005-0000-0000-0000DE200000}"/>
    <cellStyle name="標準 8 2 3 5 2 5" xfId="2549" xr:uid="{00000000-0005-0000-0000-0000DF200000}"/>
    <cellStyle name="標準 8 2 3 5 2 6" xfId="7910" xr:uid="{00000000-0005-0000-0000-0000E0200000}"/>
    <cellStyle name="標準 8 2 3 5 3" xfId="1295" xr:uid="{00000000-0005-0000-0000-0000E1200000}"/>
    <cellStyle name="標準 8 2 3 5 3 2" xfId="6654" xr:uid="{00000000-0005-0000-0000-0000E2200000}"/>
    <cellStyle name="標準 8 2 3 5 3 2 2" xfId="12014" xr:uid="{00000000-0005-0000-0000-0000E3200000}"/>
    <cellStyle name="標準 8 2 3 5 3 3" xfId="3005" xr:uid="{00000000-0005-0000-0000-0000E4200000}"/>
    <cellStyle name="標準 8 2 3 5 3 4" xfId="8366" xr:uid="{00000000-0005-0000-0000-0000E5200000}"/>
    <cellStyle name="標準 8 2 3 5 4" xfId="3461" xr:uid="{00000000-0005-0000-0000-0000E6200000}"/>
    <cellStyle name="標準 8 2 3 5 4 2" xfId="8822" xr:uid="{00000000-0005-0000-0000-0000E7200000}"/>
    <cellStyle name="標準 8 2 3 5 5" xfId="3918" xr:uid="{00000000-0005-0000-0000-0000E8200000}"/>
    <cellStyle name="標準 8 2 3 5 5 2" xfId="9278" xr:uid="{00000000-0005-0000-0000-0000E9200000}"/>
    <cellStyle name="標準 8 2 3 5 6" xfId="4830" xr:uid="{00000000-0005-0000-0000-0000EA200000}"/>
    <cellStyle name="標準 8 2 3 5 6 2" xfId="10190" xr:uid="{00000000-0005-0000-0000-0000EB200000}"/>
    <cellStyle name="標準 8 2 3 5 7" xfId="5742" xr:uid="{00000000-0005-0000-0000-0000EC200000}"/>
    <cellStyle name="標準 8 2 3 5 7 2" xfId="11102" xr:uid="{00000000-0005-0000-0000-0000ED200000}"/>
    <cellStyle name="標準 8 2 3 5 8" xfId="2093" xr:uid="{00000000-0005-0000-0000-0000EE200000}"/>
    <cellStyle name="標準 8 2 3 5 9" xfId="7454" xr:uid="{00000000-0005-0000-0000-0000EF200000}"/>
    <cellStyle name="標準 8 2 3 6" xfId="154" xr:uid="{00000000-0005-0000-0000-0000F0200000}"/>
    <cellStyle name="標準 8 2 3 6 2" xfId="611" xr:uid="{00000000-0005-0000-0000-0000F1200000}"/>
    <cellStyle name="標準 8 2 3 6 2 2" xfId="1523" xr:uid="{00000000-0005-0000-0000-0000F2200000}"/>
    <cellStyle name="標準 8 2 3 6 2 2 2" xfId="6882" xr:uid="{00000000-0005-0000-0000-0000F3200000}"/>
    <cellStyle name="標準 8 2 3 6 2 2 2 2" xfId="12242" xr:uid="{00000000-0005-0000-0000-0000F4200000}"/>
    <cellStyle name="標準 8 2 3 6 2 2 3" xfId="4146" xr:uid="{00000000-0005-0000-0000-0000F5200000}"/>
    <cellStyle name="標準 8 2 3 6 2 2 4" xfId="9506" xr:uid="{00000000-0005-0000-0000-0000F6200000}"/>
    <cellStyle name="標準 8 2 3 6 2 3" xfId="5058" xr:uid="{00000000-0005-0000-0000-0000F7200000}"/>
    <cellStyle name="標準 8 2 3 6 2 3 2" xfId="10418" xr:uid="{00000000-0005-0000-0000-0000F8200000}"/>
    <cellStyle name="標準 8 2 3 6 2 4" xfId="5970" xr:uid="{00000000-0005-0000-0000-0000F9200000}"/>
    <cellStyle name="標準 8 2 3 6 2 4 2" xfId="11330" xr:uid="{00000000-0005-0000-0000-0000FA200000}"/>
    <cellStyle name="標準 8 2 3 6 2 5" xfId="2777" xr:uid="{00000000-0005-0000-0000-0000FB200000}"/>
    <cellStyle name="標準 8 2 3 6 2 6" xfId="8138" xr:uid="{00000000-0005-0000-0000-0000FC200000}"/>
    <cellStyle name="標準 8 2 3 6 3" xfId="1067" xr:uid="{00000000-0005-0000-0000-0000FD200000}"/>
    <cellStyle name="標準 8 2 3 6 3 2" xfId="6426" xr:uid="{00000000-0005-0000-0000-0000FE200000}"/>
    <cellStyle name="標準 8 2 3 6 3 2 2" xfId="11786" xr:uid="{00000000-0005-0000-0000-0000FF200000}"/>
    <cellStyle name="標準 8 2 3 6 3 3" xfId="3233" xr:uid="{00000000-0005-0000-0000-000000210000}"/>
    <cellStyle name="標準 8 2 3 6 3 4" xfId="8594" xr:uid="{00000000-0005-0000-0000-000001210000}"/>
    <cellStyle name="標準 8 2 3 6 4" xfId="3690" xr:uid="{00000000-0005-0000-0000-000002210000}"/>
    <cellStyle name="標準 8 2 3 6 4 2" xfId="9050" xr:uid="{00000000-0005-0000-0000-000003210000}"/>
    <cellStyle name="標準 8 2 3 6 5" xfId="4602" xr:uid="{00000000-0005-0000-0000-000004210000}"/>
    <cellStyle name="標準 8 2 3 6 5 2" xfId="9962" xr:uid="{00000000-0005-0000-0000-000005210000}"/>
    <cellStyle name="標準 8 2 3 6 6" xfId="5514" xr:uid="{00000000-0005-0000-0000-000006210000}"/>
    <cellStyle name="標準 8 2 3 6 6 2" xfId="10874" xr:uid="{00000000-0005-0000-0000-000007210000}"/>
    <cellStyle name="標準 8 2 3 6 7" xfId="2321" xr:uid="{00000000-0005-0000-0000-000008210000}"/>
    <cellStyle name="標準 8 2 3 6 8" xfId="7682" xr:uid="{00000000-0005-0000-0000-000009210000}"/>
    <cellStyle name="標準 8 2 3 7" xfId="497" xr:uid="{00000000-0005-0000-0000-00000A210000}"/>
    <cellStyle name="標準 8 2 3 7 2" xfId="1409" xr:uid="{00000000-0005-0000-0000-00000B210000}"/>
    <cellStyle name="標準 8 2 3 7 2 2" xfId="6768" xr:uid="{00000000-0005-0000-0000-00000C210000}"/>
    <cellStyle name="標準 8 2 3 7 2 2 2" xfId="12128" xr:uid="{00000000-0005-0000-0000-00000D210000}"/>
    <cellStyle name="標準 8 2 3 7 2 3" xfId="4032" xr:uid="{00000000-0005-0000-0000-00000E210000}"/>
    <cellStyle name="標準 8 2 3 7 2 4" xfId="9392" xr:uid="{00000000-0005-0000-0000-00000F210000}"/>
    <cellStyle name="標準 8 2 3 7 3" xfId="4944" xr:uid="{00000000-0005-0000-0000-000010210000}"/>
    <cellStyle name="標準 8 2 3 7 3 2" xfId="10304" xr:uid="{00000000-0005-0000-0000-000011210000}"/>
    <cellStyle name="標準 8 2 3 7 4" xfId="5856" xr:uid="{00000000-0005-0000-0000-000012210000}"/>
    <cellStyle name="標準 8 2 3 7 4 2" xfId="11216" xr:uid="{00000000-0005-0000-0000-000013210000}"/>
    <cellStyle name="標準 8 2 3 7 5" xfId="2207" xr:uid="{00000000-0005-0000-0000-000014210000}"/>
    <cellStyle name="標準 8 2 3 7 6" xfId="7568" xr:uid="{00000000-0005-0000-0000-000015210000}"/>
    <cellStyle name="標準 8 2 3 8" xfId="953" xr:uid="{00000000-0005-0000-0000-000016210000}"/>
    <cellStyle name="標準 8 2 3 8 2" xfId="6312" xr:uid="{00000000-0005-0000-0000-000017210000}"/>
    <cellStyle name="標準 8 2 3 8 2 2" xfId="11672" xr:uid="{00000000-0005-0000-0000-000018210000}"/>
    <cellStyle name="標準 8 2 3 8 3" xfId="2663" xr:uid="{00000000-0005-0000-0000-000019210000}"/>
    <cellStyle name="標準 8 2 3 8 4" xfId="8024" xr:uid="{00000000-0005-0000-0000-00001A210000}"/>
    <cellStyle name="標準 8 2 3 9" xfId="3119" xr:uid="{00000000-0005-0000-0000-00001B210000}"/>
    <cellStyle name="標準 8 2 3 9 2" xfId="8480" xr:uid="{00000000-0005-0000-0000-00001C210000}"/>
    <cellStyle name="標準 8 2 4" xfId="65" xr:uid="{00000000-0005-0000-0000-00001D210000}"/>
    <cellStyle name="標準 8 2 4 10" xfId="4517" xr:uid="{00000000-0005-0000-0000-00001E210000}"/>
    <cellStyle name="標準 8 2 4 10 2" xfId="9877" xr:uid="{00000000-0005-0000-0000-00001F210000}"/>
    <cellStyle name="標準 8 2 4 11" xfId="5429" xr:uid="{00000000-0005-0000-0000-000020210000}"/>
    <cellStyle name="標準 8 2 4 11 2" xfId="10789" xr:uid="{00000000-0005-0000-0000-000021210000}"/>
    <cellStyle name="標準 8 2 4 12" xfId="1894" xr:uid="{00000000-0005-0000-0000-000022210000}"/>
    <cellStyle name="標準 8 2 4 13" xfId="7255" xr:uid="{00000000-0005-0000-0000-000023210000}"/>
    <cellStyle name="標準 8 2 4 2" xfId="126" xr:uid="{00000000-0005-0000-0000-000024210000}"/>
    <cellStyle name="標準 8 2 4 2 10" xfId="5486" xr:uid="{00000000-0005-0000-0000-000025210000}"/>
    <cellStyle name="標準 8 2 4 2 10 2" xfId="10846" xr:uid="{00000000-0005-0000-0000-000026210000}"/>
    <cellStyle name="標準 8 2 4 2 11" xfId="1951" xr:uid="{00000000-0005-0000-0000-000027210000}"/>
    <cellStyle name="標準 8 2 4 2 12" xfId="7312" xr:uid="{00000000-0005-0000-0000-000028210000}"/>
    <cellStyle name="標準 8 2 4 2 2" xfId="355" xr:uid="{00000000-0005-0000-0000-000029210000}"/>
    <cellStyle name="標準 8 2 4 2 2 2" xfId="811" xr:uid="{00000000-0005-0000-0000-00002A210000}"/>
    <cellStyle name="標準 8 2 4 2 2 2 2" xfId="1723" xr:uid="{00000000-0005-0000-0000-00002B210000}"/>
    <cellStyle name="標準 8 2 4 2 2 2 2 2" xfId="7082" xr:uid="{00000000-0005-0000-0000-00002C210000}"/>
    <cellStyle name="標準 8 2 4 2 2 2 2 2 2" xfId="12442" xr:uid="{00000000-0005-0000-0000-00002D210000}"/>
    <cellStyle name="標準 8 2 4 2 2 2 2 3" xfId="4346" xr:uid="{00000000-0005-0000-0000-00002E210000}"/>
    <cellStyle name="標準 8 2 4 2 2 2 2 4" xfId="9706" xr:uid="{00000000-0005-0000-0000-00002F210000}"/>
    <cellStyle name="標準 8 2 4 2 2 2 3" xfId="5258" xr:uid="{00000000-0005-0000-0000-000030210000}"/>
    <cellStyle name="標準 8 2 4 2 2 2 3 2" xfId="10618" xr:uid="{00000000-0005-0000-0000-000031210000}"/>
    <cellStyle name="標準 8 2 4 2 2 2 4" xfId="6170" xr:uid="{00000000-0005-0000-0000-000032210000}"/>
    <cellStyle name="標準 8 2 4 2 2 2 4 2" xfId="11530" xr:uid="{00000000-0005-0000-0000-000033210000}"/>
    <cellStyle name="標準 8 2 4 2 2 2 5" xfId="2521" xr:uid="{00000000-0005-0000-0000-000034210000}"/>
    <cellStyle name="標準 8 2 4 2 2 2 6" xfId="7882" xr:uid="{00000000-0005-0000-0000-000035210000}"/>
    <cellStyle name="標準 8 2 4 2 2 3" xfId="1267" xr:uid="{00000000-0005-0000-0000-000036210000}"/>
    <cellStyle name="標準 8 2 4 2 2 3 2" xfId="6626" xr:uid="{00000000-0005-0000-0000-000037210000}"/>
    <cellStyle name="標準 8 2 4 2 2 3 2 2" xfId="11986" xr:uid="{00000000-0005-0000-0000-000038210000}"/>
    <cellStyle name="標準 8 2 4 2 2 3 3" xfId="2977" xr:uid="{00000000-0005-0000-0000-000039210000}"/>
    <cellStyle name="標準 8 2 4 2 2 3 4" xfId="8338" xr:uid="{00000000-0005-0000-0000-00003A210000}"/>
    <cellStyle name="標準 8 2 4 2 2 4" xfId="3433" xr:uid="{00000000-0005-0000-0000-00003B210000}"/>
    <cellStyle name="標準 8 2 4 2 2 4 2" xfId="8794" xr:uid="{00000000-0005-0000-0000-00003C210000}"/>
    <cellStyle name="標準 8 2 4 2 2 5" xfId="3890" xr:uid="{00000000-0005-0000-0000-00003D210000}"/>
    <cellStyle name="標準 8 2 4 2 2 5 2" xfId="9250" xr:uid="{00000000-0005-0000-0000-00003E210000}"/>
    <cellStyle name="標準 8 2 4 2 2 6" xfId="4802" xr:uid="{00000000-0005-0000-0000-00003F210000}"/>
    <cellStyle name="標準 8 2 4 2 2 6 2" xfId="10162" xr:uid="{00000000-0005-0000-0000-000040210000}"/>
    <cellStyle name="標準 8 2 4 2 2 7" xfId="5714" xr:uid="{00000000-0005-0000-0000-000041210000}"/>
    <cellStyle name="標準 8 2 4 2 2 7 2" xfId="11074" xr:uid="{00000000-0005-0000-0000-000042210000}"/>
    <cellStyle name="標準 8 2 4 2 2 8" xfId="2065" xr:uid="{00000000-0005-0000-0000-000043210000}"/>
    <cellStyle name="標準 8 2 4 2 2 9" xfId="7426" xr:uid="{00000000-0005-0000-0000-000044210000}"/>
    <cellStyle name="標準 8 2 4 2 3" xfId="469" xr:uid="{00000000-0005-0000-0000-000045210000}"/>
    <cellStyle name="標準 8 2 4 2 3 2" xfId="925" xr:uid="{00000000-0005-0000-0000-000046210000}"/>
    <cellStyle name="標準 8 2 4 2 3 2 2" xfId="1837" xr:uid="{00000000-0005-0000-0000-000047210000}"/>
    <cellStyle name="標準 8 2 4 2 3 2 2 2" xfId="7196" xr:uid="{00000000-0005-0000-0000-000048210000}"/>
    <cellStyle name="標準 8 2 4 2 3 2 2 2 2" xfId="12556" xr:uid="{00000000-0005-0000-0000-000049210000}"/>
    <cellStyle name="標準 8 2 4 2 3 2 2 3" xfId="4460" xr:uid="{00000000-0005-0000-0000-00004A210000}"/>
    <cellStyle name="標準 8 2 4 2 3 2 2 4" xfId="9820" xr:uid="{00000000-0005-0000-0000-00004B210000}"/>
    <cellStyle name="標準 8 2 4 2 3 2 3" xfId="5372" xr:uid="{00000000-0005-0000-0000-00004C210000}"/>
    <cellStyle name="標準 8 2 4 2 3 2 3 2" xfId="10732" xr:uid="{00000000-0005-0000-0000-00004D210000}"/>
    <cellStyle name="標準 8 2 4 2 3 2 4" xfId="6284" xr:uid="{00000000-0005-0000-0000-00004E210000}"/>
    <cellStyle name="標準 8 2 4 2 3 2 4 2" xfId="11644" xr:uid="{00000000-0005-0000-0000-00004F210000}"/>
    <cellStyle name="標準 8 2 4 2 3 2 5" xfId="2635" xr:uid="{00000000-0005-0000-0000-000050210000}"/>
    <cellStyle name="標準 8 2 4 2 3 2 6" xfId="7996" xr:uid="{00000000-0005-0000-0000-000051210000}"/>
    <cellStyle name="標準 8 2 4 2 3 3" xfId="1381" xr:uid="{00000000-0005-0000-0000-000052210000}"/>
    <cellStyle name="標準 8 2 4 2 3 3 2" xfId="6740" xr:uid="{00000000-0005-0000-0000-000053210000}"/>
    <cellStyle name="標準 8 2 4 2 3 3 2 2" xfId="12100" xr:uid="{00000000-0005-0000-0000-000054210000}"/>
    <cellStyle name="標準 8 2 4 2 3 3 3" xfId="3091" xr:uid="{00000000-0005-0000-0000-000055210000}"/>
    <cellStyle name="標準 8 2 4 2 3 3 4" xfId="8452" xr:uid="{00000000-0005-0000-0000-000056210000}"/>
    <cellStyle name="標準 8 2 4 2 3 4" xfId="3547" xr:uid="{00000000-0005-0000-0000-000057210000}"/>
    <cellStyle name="標準 8 2 4 2 3 4 2" xfId="8908" xr:uid="{00000000-0005-0000-0000-000058210000}"/>
    <cellStyle name="標準 8 2 4 2 3 5" xfId="4004" xr:uid="{00000000-0005-0000-0000-000059210000}"/>
    <cellStyle name="標準 8 2 4 2 3 5 2" xfId="9364" xr:uid="{00000000-0005-0000-0000-00005A210000}"/>
    <cellStyle name="標準 8 2 4 2 3 6" xfId="4916" xr:uid="{00000000-0005-0000-0000-00005B210000}"/>
    <cellStyle name="標準 8 2 4 2 3 6 2" xfId="10276" xr:uid="{00000000-0005-0000-0000-00005C210000}"/>
    <cellStyle name="標準 8 2 4 2 3 7" xfId="5828" xr:uid="{00000000-0005-0000-0000-00005D210000}"/>
    <cellStyle name="標準 8 2 4 2 3 7 2" xfId="11188" xr:uid="{00000000-0005-0000-0000-00005E210000}"/>
    <cellStyle name="標準 8 2 4 2 3 8" xfId="2179" xr:uid="{00000000-0005-0000-0000-00005F210000}"/>
    <cellStyle name="標準 8 2 4 2 3 9" xfId="7540" xr:uid="{00000000-0005-0000-0000-000060210000}"/>
    <cellStyle name="標準 8 2 4 2 4" xfId="240" xr:uid="{00000000-0005-0000-0000-000061210000}"/>
    <cellStyle name="標準 8 2 4 2 4 2" xfId="697" xr:uid="{00000000-0005-0000-0000-000062210000}"/>
    <cellStyle name="標準 8 2 4 2 4 2 2" xfId="1609" xr:uid="{00000000-0005-0000-0000-000063210000}"/>
    <cellStyle name="標準 8 2 4 2 4 2 2 2" xfId="6968" xr:uid="{00000000-0005-0000-0000-000064210000}"/>
    <cellStyle name="標準 8 2 4 2 4 2 2 2 2" xfId="12328" xr:uid="{00000000-0005-0000-0000-000065210000}"/>
    <cellStyle name="標準 8 2 4 2 4 2 2 3" xfId="4232" xr:uid="{00000000-0005-0000-0000-000066210000}"/>
    <cellStyle name="標準 8 2 4 2 4 2 2 4" xfId="9592" xr:uid="{00000000-0005-0000-0000-000067210000}"/>
    <cellStyle name="標準 8 2 4 2 4 2 3" xfId="5144" xr:uid="{00000000-0005-0000-0000-000068210000}"/>
    <cellStyle name="標準 8 2 4 2 4 2 3 2" xfId="10504" xr:uid="{00000000-0005-0000-0000-000069210000}"/>
    <cellStyle name="標準 8 2 4 2 4 2 4" xfId="6056" xr:uid="{00000000-0005-0000-0000-00006A210000}"/>
    <cellStyle name="標準 8 2 4 2 4 2 4 2" xfId="11416" xr:uid="{00000000-0005-0000-0000-00006B210000}"/>
    <cellStyle name="標準 8 2 4 2 4 2 5" xfId="2863" xr:uid="{00000000-0005-0000-0000-00006C210000}"/>
    <cellStyle name="標準 8 2 4 2 4 2 6" xfId="8224" xr:uid="{00000000-0005-0000-0000-00006D210000}"/>
    <cellStyle name="標準 8 2 4 2 4 3" xfId="1153" xr:uid="{00000000-0005-0000-0000-00006E210000}"/>
    <cellStyle name="標準 8 2 4 2 4 3 2" xfId="6512" xr:uid="{00000000-0005-0000-0000-00006F210000}"/>
    <cellStyle name="標準 8 2 4 2 4 3 2 2" xfId="11872" xr:uid="{00000000-0005-0000-0000-000070210000}"/>
    <cellStyle name="標準 8 2 4 2 4 3 3" xfId="3319" xr:uid="{00000000-0005-0000-0000-000071210000}"/>
    <cellStyle name="標準 8 2 4 2 4 3 4" xfId="8680" xr:uid="{00000000-0005-0000-0000-000072210000}"/>
    <cellStyle name="標準 8 2 4 2 4 4" xfId="3776" xr:uid="{00000000-0005-0000-0000-000073210000}"/>
    <cellStyle name="標準 8 2 4 2 4 4 2" xfId="9136" xr:uid="{00000000-0005-0000-0000-000074210000}"/>
    <cellStyle name="標準 8 2 4 2 4 5" xfId="4688" xr:uid="{00000000-0005-0000-0000-000075210000}"/>
    <cellStyle name="標準 8 2 4 2 4 5 2" xfId="10048" xr:uid="{00000000-0005-0000-0000-000076210000}"/>
    <cellStyle name="標準 8 2 4 2 4 6" xfId="5600" xr:uid="{00000000-0005-0000-0000-000077210000}"/>
    <cellStyle name="標準 8 2 4 2 4 6 2" xfId="10960" xr:uid="{00000000-0005-0000-0000-000078210000}"/>
    <cellStyle name="標準 8 2 4 2 4 7" xfId="2407" xr:uid="{00000000-0005-0000-0000-000079210000}"/>
    <cellStyle name="標準 8 2 4 2 4 8" xfId="7768" xr:uid="{00000000-0005-0000-0000-00007A210000}"/>
    <cellStyle name="標準 8 2 4 2 5" xfId="583" xr:uid="{00000000-0005-0000-0000-00007B210000}"/>
    <cellStyle name="標準 8 2 4 2 5 2" xfId="1495" xr:uid="{00000000-0005-0000-0000-00007C210000}"/>
    <cellStyle name="標準 8 2 4 2 5 2 2" xfId="6854" xr:uid="{00000000-0005-0000-0000-00007D210000}"/>
    <cellStyle name="標準 8 2 4 2 5 2 2 2" xfId="12214" xr:uid="{00000000-0005-0000-0000-00007E210000}"/>
    <cellStyle name="標準 8 2 4 2 5 2 3" xfId="4118" xr:uid="{00000000-0005-0000-0000-00007F210000}"/>
    <cellStyle name="標準 8 2 4 2 5 2 4" xfId="9478" xr:uid="{00000000-0005-0000-0000-000080210000}"/>
    <cellStyle name="標準 8 2 4 2 5 3" xfId="5030" xr:uid="{00000000-0005-0000-0000-000081210000}"/>
    <cellStyle name="標準 8 2 4 2 5 3 2" xfId="10390" xr:uid="{00000000-0005-0000-0000-000082210000}"/>
    <cellStyle name="標準 8 2 4 2 5 4" xfId="5942" xr:uid="{00000000-0005-0000-0000-000083210000}"/>
    <cellStyle name="標準 8 2 4 2 5 4 2" xfId="11302" xr:uid="{00000000-0005-0000-0000-000084210000}"/>
    <cellStyle name="標準 8 2 4 2 5 5" xfId="2293" xr:uid="{00000000-0005-0000-0000-000085210000}"/>
    <cellStyle name="標準 8 2 4 2 5 6" xfId="7654" xr:uid="{00000000-0005-0000-0000-000086210000}"/>
    <cellStyle name="標準 8 2 4 2 6" xfId="1039" xr:uid="{00000000-0005-0000-0000-000087210000}"/>
    <cellStyle name="標準 8 2 4 2 6 2" xfId="6398" xr:uid="{00000000-0005-0000-0000-000088210000}"/>
    <cellStyle name="標準 8 2 4 2 6 2 2" xfId="11758" xr:uid="{00000000-0005-0000-0000-000089210000}"/>
    <cellStyle name="標準 8 2 4 2 6 3" xfId="2749" xr:uid="{00000000-0005-0000-0000-00008A210000}"/>
    <cellStyle name="標準 8 2 4 2 6 4" xfId="8110" xr:uid="{00000000-0005-0000-0000-00008B210000}"/>
    <cellStyle name="標準 8 2 4 2 7" xfId="3205" xr:uid="{00000000-0005-0000-0000-00008C210000}"/>
    <cellStyle name="標準 8 2 4 2 7 2" xfId="8566" xr:uid="{00000000-0005-0000-0000-00008D210000}"/>
    <cellStyle name="標準 8 2 4 2 8" xfId="3662" xr:uid="{00000000-0005-0000-0000-00008E210000}"/>
    <cellStyle name="標準 8 2 4 2 8 2" xfId="9022" xr:uid="{00000000-0005-0000-0000-00008F210000}"/>
    <cellStyle name="標準 8 2 4 2 9" xfId="4574" xr:uid="{00000000-0005-0000-0000-000090210000}"/>
    <cellStyle name="標準 8 2 4 2 9 2" xfId="9934" xr:uid="{00000000-0005-0000-0000-000091210000}"/>
    <cellStyle name="標準 8 2 4 3" xfId="298" xr:uid="{00000000-0005-0000-0000-000092210000}"/>
    <cellStyle name="標準 8 2 4 3 2" xfId="754" xr:uid="{00000000-0005-0000-0000-000093210000}"/>
    <cellStyle name="標準 8 2 4 3 2 2" xfId="1666" xr:uid="{00000000-0005-0000-0000-000094210000}"/>
    <cellStyle name="標準 8 2 4 3 2 2 2" xfId="7025" xr:uid="{00000000-0005-0000-0000-000095210000}"/>
    <cellStyle name="標準 8 2 4 3 2 2 2 2" xfId="12385" xr:uid="{00000000-0005-0000-0000-000096210000}"/>
    <cellStyle name="標準 8 2 4 3 2 2 3" xfId="4289" xr:uid="{00000000-0005-0000-0000-000097210000}"/>
    <cellStyle name="標準 8 2 4 3 2 2 4" xfId="9649" xr:uid="{00000000-0005-0000-0000-000098210000}"/>
    <cellStyle name="標準 8 2 4 3 2 3" xfId="5201" xr:uid="{00000000-0005-0000-0000-000099210000}"/>
    <cellStyle name="標準 8 2 4 3 2 3 2" xfId="10561" xr:uid="{00000000-0005-0000-0000-00009A210000}"/>
    <cellStyle name="標準 8 2 4 3 2 4" xfId="6113" xr:uid="{00000000-0005-0000-0000-00009B210000}"/>
    <cellStyle name="標準 8 2 4 3 2 4 2" xfId="11473" xr:uid="{00000000-0005-0000-0000-00009C210000}"/>
    <cellStyle name="標準 8 2 4 3 2 5" xfId="2464" xr:uid="{00000000-0005-0000-0000-00009D210000}"/>
    <cellStyle name="標準 8 2 4 3 2 6" xfId="7825" xr:uid="{00000000-0005-0000-0000-00009E210000}"/>
    <cellStyle name="標準 8 2 4 3 3" xfId="1210" xr:uid="{00000000-0005-0000-0000-00009F210000}"/>
    <cellStyle name="標準 8 2 4 3 3 2" xfId="6569" xr:uid="{00000000-0005-0000-0000-0000A0210000}"/>
    <cellStyle name="標準 8 2 4 3 3 2 2" xfId="11929" xr:uid="{00000000-0005-0000-0000-0000A1210000}"/>
    <cellStyle name="標準 8 2 4 3 3 3" xfId="2920" xr:uid="{00000000-0005-0000-0000-0000A2210000}"/>
    <cellStyle name="標準 8 2 4 3 3 4" xfId="8281" xr:uid="{00000000-0005-0000-0000-0000A3210000}"/>
    <cellStyle name="標準 8 2 4 3 4" xfId="3376" xr:uid="{00000000-0005-0000-0000-0000A4210000}"/>
    <cellStyle name="標準 8 2 4 3 4 2" xfId="8737" xr:uid="{00000000-0005-0000-0000-0000A5210000}"/>
    <cellStyle name="標準 8 2 4 3 5" xfId="3833" xr:uid="{00000000-0005-0000-0000-0000A6210000}"/>
    <cellStyle name="標準 8 2 4 3 5 2" xfId="9193" xr:uid="{00000000-0005-0000-0000-0000A7210000}"/>
    <cellStyle name="標準 8 2 4 3 6" xfId="4745" xr:uid="{00000000-0005-0000-0000-0000A8210000}"/>
    <cellStyle name="標準 8 2 4 3 6 2" xfId="10105" xr:uid="{00000000-0005-0000-0000-0000A9210000}"/>
    <cellStyle name="標準 8 2 4 3 7" xfId="5657" xr:uid="{00000000-0005-0000-0000-0000AA210000}"/>
    <cellStyle name="標準 8 2 4 3 7 2" xfId="11017" xr:uid="{00000000-0005-0000-0000-0000AB210000}"/>
    <cellStyle name="標準 8 2 4 3 8" xfId="2008" xr:uid="{00000000-0005-0000-0000-0000AC210000}"/>
    <cellStyle name="標準 8 2 4 3 9" xfId="7369" xr:uid="{00000000-0005-0000-0000-0000AD210000}"/>
    <cellStyle name="標準 8 2 4 4" xfId="412" xr:uid="{00000000-0005-0000-0000-0000AE210000}"/>
    <cellStyle name="標準 8 2 4 4 2" xfId="868" xr:uid="{00000000-0005-0000-0000-0000AF210000}"/>
    <cellStyle name="標準 8 2 4 4 2 2" xfId="1780" xr:uid="{00000000-0005-0000-0000-0000B0210000}"/>
    <cellStyle name="標準 8 2 4 4 2 2 2" xfId="7139" xr:uid="{00000000-0005-0000-0000-0000B1210000}"/>
    <cellStyle name="標準 8 2 4 4 2 2 2 2" xfId="12499" xr:uid="{00000000-0005-0000-0000-0000B2210000}"/>
    <cellStyle name="標準 8 2 4 4 2 2 3" xfId="4403" xr:uid="{00000000-0005-0000-0000-0000B3210000}"/>
    <cellStyle name="標準 8 2 4 4 2 2 4" xfId="9763" xr:uid="{00000000-0005-0000-0000-0000B4210000}"/>
    <cellStyle name="標準 8 2 4 4 2 3" xfId="5315" xr:uid="{00000000-0005-0000-0000-0000B5210000}"/>
    <cellStyle name="標準 8 2 4 4 2 3 2" xfId="10675" xr:uid="{00000000-0005-0000-0000-0000B6210000}"/>
    <cellStyle name="標準 8 2 4 4 2 4" xfId="6227" xr:uid="{00000000-0005-0000-0000-0000B7210000}"/>
    <cellStyle name="標準 8 2 4 4 2 4 2" xfId="11587" xr:uid="{00000000-0005-0000-0000-0000B8210000}"/>
    <cellStyle name="標準 8 2 4 4 2 5" xfId="2578" xr:uid="{00000000-0005-0000-0000-0000B9210000}"/>
    <cellStyle name="標準 8 2 4 4 2 6" xfId="7939" xr:uid="{00000000-0005-0000-0000-0000BA210000}"/>
    <cellStyle name="標準 8 2 4 4 3" xfId="1324" xr:uid="{00000000-0005-0000-0000-0000BB210000}"/>
    <cellStyle name="標準 8 2 4 4 3 2" xfId="6683" xr:uid="{00000000-0005-0000-0000-0000BC210000}"/>
    <cellStyle name="標準 8 2 4 4 3 2 2" xfId="12043" xr:uid="{00000000-0005-0000-0000-0000BD210000}"/>
    <cellStyle name="標準 8 2 4 4 3 3" xfId="3034" xr:uid="{00000000-0005-0000-0000-0000BE210000}"/>
    <cellStyle name="標準 8 2 4 4 3 4" xfId="8395" xr:uid="{00000000-0005-0000-0000-0000BF210000}"/>
    <cellStyle name="標準 8 2 4 4 4" xfId="3490" xr:uid="{00000000-0005-0000-0000-0000C0210000}"/>
    <cellStyle name="標準 8 2 4 4 4 2" xfId="8851" xr:uid="{00000000-0005-0000-0000-0000C1210000}"/>
    <cellStyle name="標準 8 2 4 4 5" xfId="3947" xr:uid="{00000000-0005-0000-0000-0000C2210000}"/>
    <cellStyle name="標準 8 2 4 4 5 2" xfId="9307" xr:uid="{00000000-0005-0000-0000-0000C3210000}"/>
    <cellStyle name="標準 8 2 4 4 6" xfId="4859" xr:uid="{00000000-0005-0000-0000-0000C4210000}"/>
    <cellStyle name="標準 8 2 4 4 6 2" xfId="10219" xr:uid="{00000000-0005-0000-0000-0000C5210000}"/>
    <cellStyle name="標準 8 2 4 4 7" xfId="5771" xr:uid="{00000000-0005-0000-0000-0000C6210000}"/>
    <cellStyle name="標準 8 2 4 4 7 2" xfId="11131" xr:uid="{00000000-0005-0000-0000-0000C7210000}"/>
    <cellStyle name="標準 8 2 4 4 8" xfId="2122" xr:uid="{00000000-0005-0000-0000-0000C8210000}"/>
    <cellStyle name="標準 8 2 4 4 9" xfId="7483" xr:uid="{00000000-0005-0000-0000-0000C9210000}"/>
    <cellStyle name="標準 8 2 4 5" xfId="183" xr:uid="{00000000-0005-0000-0000-0000CA210000}"/>
    <cellStyle name="標準 8 2 4 5 2" xfId="640" xr:uid="{00000000-0005-0000-0000-0000CB210000}"/>
    <cellStyle name="標準 8 2 4 5 2 2" xfId="1552" xr:uid="{00000000-0005-0000-0000-0000CC210000}"/>
    <cellStyle name="標準 8 2 4 5 2 2 2" xfId="6911" xr:uid="{00000000-0005-0000-0000-0000CD210000}"/>
    <cellStyle name="標準 8 2 4 5 2 2 2 2" xfId="12271" xr:uid="{00000000-0005-0000-0000-0000CE210000}"/>
    <cellStyle name="標準 8 2 4 5 2 2 3" xfId="4175" xr:uid="{00000000-0005-0000-0000-0000CF210000}"/>
    <cellStyle name="標準 8 2 4 5 2 2 4" xfId="9535" xr:uid="{00000000-0005-0000-0000-0000D0210000}"/>
    <cellStyle name="標準 8 2 4 5 2 3" xfId="5087" xr:uid="{00000000-0005-0000-0000-0000D1210000}"/>
    <cellStyle name="標準 8 2 4 5 2 3 2" xfId="10447" xr:uid="{00000000-0005-0000-0000-0000D2210000}"/>
    <cellStyle name="標準 8 2 4 5 2 4" xfId="5999" xr:uid="{00000000-0005-0000-0000-0000D3210000}"/>
    <cellStyle name="標準 8 2 4 5 2 4 2" xfId="11359" xr:uid="{00000000-0005-0000-0000-0000D4210000}"/>
    <cellStyle name="標準 8 2 4 5 2 5" xfId="2806" xr:uid="{00000000-0005-0000-0000-0000D5210000}"/>
    <cellStyle name="標準 8 2 4 5 2 6" xfId="8167" xr:uid="{00000000-0005-0000-0000-0000D6210000}"/>
    <cellStyle name="標準 8 2 4 5 3" xfId="1096" xr:uid="{00000000-0005-0000-0000-0000D7210000}"/>
    <cellStyle name="標準 8 2 4 5 3 2" xfId="6455" xr:uid="{00000000-0005-0000-0000-0000D8210000}"/>
    <cellStyle name="標準 8 2 4 5 3 2 2" xfId="11815" xr:uid="{00000000-0005-0000-0000-0000D9210000}"/>
    <cellStyle name="標準 8 2 4 5 3 3" xfId="3262" xr:uid="{00000000-0005-0000-0000-0000DA210000}"/>
    <cellStyle name="標準 8 2 4 5 3 4" xfId="8623" xr:uid="{00000000-0005-0000-0000-0000DB210000}"/>
    <cellStyle name="標準 8 2 4 5 4" xfId="3719" xr:uid="{00000000-0005-0000-0000-0000DC210000}"/>
    <cellStyle name="標準 8 2 4 5 4 2" xfId="9079" xr:uid="{00000000-0005-0000-0000-0000DD210000}"/>
    <cellStyle name="標準 8 2 4 5 5" xfId="4631" xr:uid="{00000000-0005-0000-0000-0000DE210000}"/>
    <cellStyle name="標準 8 2 4 5 5 2" xfId="9991" xr:uid="{00000000-0005-0000-0000-0000DF210000}"/>
    <cellStyle name="標準 8 2 4 5 6" xfId="5543" xr:uid="{00000000-0005-0000-0000-0000E0210000}"/>
    <cellStyle name="標準 8 2 4 5 6 2" xfId="10903" xr:uid="{00000000-0005-0000-0000-0000E1210000}"/>
    <cellStyle name="標準 8 2 4 5 7" xfId="2350" xr:uid="{00000000-0005-0000-0000-0000E2210000}"/>
    <cellStyle name="標準 8 2 4 5 8" xfId="7711" xr:uid="{00000000-0005-0000-0000-0000E3210000}"/>
    <cellStyle name="標準 8 2 4 6" xfId="526" xr:uid="{00000000-0005-0000-0000-0000E4210000}"/>
    <cellStyle name="標準 8 2 4 6 2" xfId="1438" xr:uid="{00000000-0005-0000-0000-0000E5210000}"/>
    <cellStyle name="標準 8 2 4 6 2 2" xfId="6797" xr:uid="{00000000-0005-0000-0000-0000E6210000}"/>
    <cellStyle name="標準 8 2 4 6 2 2 2" xfId="12157" xr:uid="{00000000-0005-0000-0000-0000E7210000}"/>
    <cellStyle name="標準 8 2 4 6 2 3" xfId="4061" xr:uid="{00000000-0005-0000-0000-0000E8210000}"/>
    <cellStyle name="標準 8 2 4 6 2 4" xfId="9421" xr:uid="{00000000-0005-0000-0000-0000E9210000}"/>
    <cellStyle name="標準 8 2 4 6 3" xfId="4973" xr:uid="{00000000-0005-0000-0000-0000EA210000}"/>
    <cellStyle name="標準 8 2 4 6 3 2" xfId="10333" xr:uid="{00000000-0005-0000-0000-0000EB210000}"/>
    <cellStyle name="標準 8 2 4 6 4" xfId="5885" xr:uid="{00000000-0005-0000-0000-0000EC210000}"/>
    <cellStyle name="標準 8 2 4 6 4 2" xfId="11245" xr:uid="{00000000-0005-0000-0000-0000ED210000}"/>
    <cellStyle name="標準 8 2 4 6 5" xfId="2236" xr:uid="{00000000-0005-0000-0000-0000EE210000}"/>
    <cellStyle name="標準 8 2 4 6 6" xfId="7597" xr:uid="{00000000-0005-0000-0000-0000EF210000}"/>
    <cellStyle name="標準 8 2 4 7" xfId="982" xr:uid="{00000000-0005-0000-0000-0000F0210000}"/>
    <cellStyle name="標準 8 2 4 7 2" xfId="6341" xr:uid="{00000000-0005-0000-0000-0000F1210000}"/>
    <cellStyle name="標準 8 2 4 7 2 2" xfId="11701" xr:uid="{00000000-0005-0000-0000-0000F2210000}"/>
    <cellStyle name="標準 8 2 4 7 3" xfId="2692" xr:uid="{00000000-0005-0000-0000-0000F3210000}"/>
    <cellStyle name="標準 8 2 4 7 4" xfId="8053" xr:uid="{00000000-0005-0000-0000-0000F4210000}"/>
    <cellStyle name="標準 8 2 4 8" xfId="3148" xr:uid="{00000000-0005-0000-0000-0000F5210000}"/>
    <cellStyle name="標準 8 2 4 8 2" xfId="8509" xr:uid="{00000000-0005-0000-0000-0000F6210000}"/>
    <cellStyle name="標準 8 2 4 9" xfId="3605" xr:uid="{00000000-0005-0000-0000-0000F7210000}"/>
    <cellStyle name="標準 8 2 4 9 2" xfId="8965" xr:uid="{00000000-0005-0000-0000-0000F8210000}"/>
    <cellStyle name="標準 8 2 5" xfId="43" xr:uid="{00000000-0005-0000-0000-0000F9210000}"/>
    <cellStyle name="標準 8 2 5 10" xfId="4502" xr:uid="{00000000-0005-0000-0000-0000FA210000}"/>
    <cellStyle name="標準 8 2 5 10 2" xfId="9862" xr:uid="{00000000-0005-0000-0000-0000FB210000}"/>
    <cellStyle name="標準 8 2 5 11" xfId="5414" xr:uid="{00000000-0005-0000-0000-0000FC210000}"/>
    <cellStyle name="標準 8 2 5 11 2" xfId="10774" xr:uid="{00000000-0005-0000-0000-0000FD210000}"/>
    <cellStyle name="標準 8 2 5 12" xfId="1879" xr:uid="{00000000-0005-0000-0000-0000FE210000}"/>
    <cellStyle name="標準 8 2 5 13" xfId="7240" xr:uid="{00000000-0005-0000-0000-0000FF210000}"/>
    <cellStyle name="標準 8 2 5 2" xfId="111" xr:uid="{00000000-0005-0000-0000-000000220000}"/>
    <cellStyle name="標準 8 2 5 2 10" xfId="5471" xr:uid="{00000000-0005-0000-0000-000001220000}"/>
    <cellStyle name="標準 8 2 5 2 10 2" xfId="10831" xr:uid="{00000000-0005-0000-0000-000002220000}"/>
    <cellStyle name="標準 8 2 5 2 11" xfId="1936" xr:uid="{00000000-0005-0000-0000-000003220000}"/>
    <cellStyle name="標準 8 2 5 2 12" xfId="7297" xr:uid="{00000000-0005-0000-0000-000004220000}"/>
    <cellStyle name="標準 8 2 5 2 2" xfId="340" xr:uid="{00000000-0005-0000-0000-000005220000}"/>
    <cellStyle name="標準 8 2 5 2 2 2" xfId="796" xr:uid="{00000000-0005-0000-0000-000006220000}"/>
    <cellStyle name="標準 8 2 5 2 2 2 2" xfId="1708" xr:uid="{00000000-0005-0000-0000-000007220000}"/>
    <cellStyle name="標準 8 2 5 2 2 2 2 2" xfId="7067" xr:uid="{00000000-0005-0000-0000-000008220000}"/>
    <cellStyle name="標準 8 2 5 2 2 2 2 2 2" xfId="12427" xr:uid="{00000000-0005-0000-0000-000009220000}"/>
    <cellStyle name="標準 8 2 5 2 2 2 2 3" xfId="4331" xr:uid="{00000000-0005-0000-0000-00000A220000}"/>
    <cellStyle name="標準 8 2 5 2 2 2 2 4" xfId="9691" xr:uid="{00000000-0005-0000-0000-00000B220000}"/>
    <cellStyle name="標準 8 2 5 2 2 2 3" xfId="5243" xr:uid="{00000000-0005-0000-0000-00000C220000}"/>
    <cellStyle name="標準 8 2 5 2 2 2 3 2" xfId="10603" xr:uid="{00000000-0005-0000-0000-00000D220000}"/>
    <cellStyle name="標準 8 2 5 2 2 2 4" xfId="6155" xr:uid="{00000000-0005-0000-0000-00000E220000}"/>
    <cellStyle name="標準 8 2 5 2 2 2 4 2" xfId="11515" xr:uid="{00000000-0005-0000-0000-00000F220000}"/>
    <cellStyle name="標準 8 2 5 2 2 2 5" xfId="2506" xr:uid="{00000000-0005-0000-0000-000010220000}"/>
    <cellStyle name="標準 8 2 5 2 2 2 6" xfId="7867" xr:uid="{00000000-0005-0000-0000-000011220000}"/>
    <cellStyle name="標準 8 2 5 2 2 3" xfId="1252" xr:uid="{00000000-0005-0000-0000-000012220000}"/>
    <cellStyle name="標準 8 2 5 2 2 3 2" xfId="6611" xr:uid="{00000000-0005-0000-0000-000013220000}"/>
    <cellStyle name="標準 8 2 5 2 2 3 2 2" xfId="11971" xr:uid="{00000000-0005-0000-0000-000014220000}"/>
    <cellStyle name="標準 8 2 5 2 2 3 3" xfId="2962" xr:uid="{00000000-0005-0000-0000-000015220000}"/>
    <cellStyle name="標準 8 2 5 2 2 3 4" xfId="8323" xr:uid="{00000000-0005-0000-0000-000016220000}"/>
    <cellStyle name="標準 8 2 5 2 2 4" xfId="3418" xr:uid="{00000000-0005-0000-0000-000017220000}"/>
    <cellStyle name="標準 8 2 5 2 2 4 2" xfId="8779" xr:uid="{00000000-0005-0000-0000-000018220000}"/>
    <cellStyle name="標準 8 2 5 2 2 5" xfId="3875" xr:uid="{00000000-0005-0000-0000-000019220000}"/>
    <cellStyle name="標準 8 2 5 2 2 5 2" xfId="9235" xr:uid="{00000000-0005-0000-0000-00001A220000}"/>
    <cellStyle name="標準 8 2 5 2 2 6" xfId="4787" xr:uid="{00000000-0005-0000-0000-00001B220000}"/>
    <cellStyle name="標準 8 2 5 2 2 6 2" xfId="10147" xr:uid="{00000000-0005-0000-0000-00001C220000}"/>
    <cellStyle name="標準 8 2 5 2 2 7" xfId="5699" xr:uid="{00000000-0005-0000-0000-00001D220000}"/>
    <cellStyle name="標準 8 2 5 2 2 7 2" xfId="11059" xr:uid="{00000000-0005-0000-0000-00001E220000}"/>
    <cellStyle name="標準 8 2 5 2 2 8" xfId="2050" xr:uid="{00000000-0005-0000-0000-00001F220000}"/>
    <cellStyle name="標準 8 2 5 2 2 9" xfId="7411" xr:uid="{00000000-0005-0000-0000-000020220000}"/>
    <cellStyle name="標準 8 2 5 2 3" xfId="454" xr:uid="{00000000-0005-0000-0000-000021220000}"/>
    <cellStyle name="標準 8 2 5 2 3 2" xfId="910" xr:uid="{00000000-0005-0000-0000-000022220000}"/>
    <cellStyle name="標準 8 2 5 2 3 2 2" xfId="1822" xr:uid="{00000000-0005-0000-0000-000023220000}"/>
    <cellStyle name="標準 8 2 5 2 3 2 2 2" xfId="7181" xr:uid="{00000000-0005-0000-0000-000024220000}"/>
    <cellStyle name="標準 8 2 5 2 3 2 2 2 2" xfId="12541" xr:uid="{00000000-0005-0000-0000-000025220000}"/>
    <cellStyle name="標準 8 2 5 2 3 2 2 3" xfId="4445" xr:uid="{00000000-0005-0000-0000-000026220000}"/>
    <cellStyle name="標準 8 2 5 2 3 2 2 4" xfId="9805" xr:uid="{00000000-0005-0000-0000-000027220000}"/>
    <cellStyle name="標準 8 2 5 2 3 2 3" xfId="5357" xr:uid="{00000000-0005-0000-0000-000028220000}"/>
    <cellStyle name="標準 8 2 5 2 3 2 3 2" xfId="10717" xr:uid="{00000000-0005-0000-0000-000029220000}"/>
    <cellStyle name="標準 8 2 5 2 3 2 4" xfId="6269" xr:uid="{00000000-0005-0000-0000-00002A220000}"/>
    <cellStyle name="標準 8 2 5 2 3 2 4 2" xfId="11629" xr:uid="{00000000-0005-0000-0000-00002B220000}"/>
    <cellStyle name="標準 8 2 5 2 3 2 5" xfId="2620" xr:uid="{00000000-0005-0000-0000-00002C220000}"/>
    <cellStyle name="標準 8 2 5 2 3 2 6" xfId="7981" xr:uid="{00000000-0005-0000-0000-00002D220000}"/>
    <cellStyle name="標準 8 2 5 2 3 3" xfId="1366" xr:uid="{00000000-0005-0000-0000-00002E220000}"/>
    <cellStyle name="標準 8 2 5 2 3 3 2" xfId="6725" xr:uid="{00000000-0005-0000-0000-00002F220000}"/>
    <cellStyle name="標準 8 2 5 2 3 3 2 2" xfId="12085" xr:uid="{00000000-0005-0000-0000-000030220000}"/>
    <cellStyle name="標準 8 2 5 2 3 3 3" xfId="3076" xr:uid="{00000000-0005-0000-0000-000031220000}"/>
    <cellStyle name="標準 8 2 5 2 3 3 4" xfId="8437" xr:uid="{00000000-0005-0000-0000-000032220000}"/>
    <cellStyle name="標準 8 2 5 2 3 4" xfId="3532" xr:uid="{00000000-0005-0000-0000-000033220000}"/>
    <cellStyle name="標準 8 2 5 2 3 4 2" xfId="8893" xr:uid="{00000000-0005-0000-0000-000034220000}"/>
    <cellStyle name="標準 8 2 5 2 3 5" xfId="3989" xr:uid="{00000000-0005-0000-0000-000035220000}"/>
    <cellStyle name="標準 8 2 5 2 3 5 2" xfId="9349" xr:uid="{00000000-0005-0000-0000-000036220000}"/>
    <cellStyle name="標準 8 2 5 2 3 6" xfId="4901" xr:uid="{00000000-0005-0000-0000-000037220000}"/>
    <cellStyle name="標準 8 2 5 2 3 6 2" xfId="10261" xr:uid="{00000000-0005-0000-0000-000038220000}"/>
    <cellStyle name="標準 8 2 5 2 3 7" xfId="5813" xr:uid="{00000000-0005-0000-0000-000039220000}"/>
    <cellStyle name="標準 8 2 5 2 3 7 2" xfId="11173" xr:uid="{00000000-0005-0000-0000-00003A220000}"/>
    <cellStyle name="標準 8 2 5 2 3 8" xfId="2164" xr:uid="{00000000-0005-0000-0000-00003B220000}"/>
    <cellStyle name="標準 8 2 5 2 3 9" xfId="7525" xr:uid="{00000000-0005-0000-0000-00003C220000}"/>
    <cellStyle name="標準 8 2 5 2 4" xfId="225" xr:uid="{00000000-0005-0000-0000-00003D220000}"/>
    <cellStyle name="標準 8 2 5 2 4 2" xfId="682" xr:uid="{00000000-0005-0000-0000-00003E220000}"/>
    <cellStyle name="標準 8 2 5 2 4 2 2" xfId="1594" xr:uid="{00000000-0005-0000-0000-00003F220000}"/>
    <cellStyle name="標準 8 2 5 2 4 2 2 2" xfId="6953" xr:uid="{00000000-0005-0000-0000-000040220000}"/>
    <cellStyle name="標準 8 2 5 2 4 2 2 2 2" xfId="12313" xr:uid="{00000000-0005-0000-0000-000041220000}"/>
    <cellStyle name="標準 8 2 5 2 4 2 2 3" xfId="4217" xr:uid="{00000000-0005-0000-0000-000042220000}"/>
    <cellStyle name="標準 8 2 5 2 4 2 2 4" xfId="9577" xr:uid="{00000000-0005-0000-0000-000043220000}"/>
    <cellStyle name="標準 8 2 5 2 4 2 3" xfId="5129" xr:uid="{00000000-0005-0000-0000-000044220000}"/>
    <cellStyle name="標準 8 2 5 2 4 2 3 2" xfId="10489" xr:uid="{00000000-0005-0000-0000-000045220000}"/>
    <cellStyle name="標準 8 2 5 2 4 2 4" xfId="6041" xr:uid="{00000000-0005-0000-0000-000046220000}"/>
    <cellStyle name="標準 8 2 5 2 4 2 4 2" xfId="11401" xr:uid="{00000000-0005-0000-0000-000047220000}"/>
    <cellStyle name="標準 8 2 5 2 4 2 5" xfId="2848" xr:uid="{00000000-0005-0000-0000-000048220000}"/>
    <cellStyle name="標準 8 2 5 2 4 2 6" xfId="8209" xr:uid="{00000000-0005-0000-0000-000049220000}"/>
    <cellStyle name="標準 8 2 5 2 4 3" xfId="1138" xr:uid="{00000000-0005-0000-0000-00004A220000}"/>
    <cellStyle name="標準 8 2 5 2 4 3 2" xfId="6497" xr:uid="{00000000-0005-0000-0000-00004B220000}"/>
    <cellStyle name="標準 8 2 5 2 4 3 2 2" xfId="11857" xr:uid="{00000000-0005-0000-0000-00004C220000}"/>
    <cellStyle name="標準 8 2 5 2 4 3 3" xfId="3304" xr:uid="{00000000-0005-0000-0000-00004D220000}"/>
    <cellStyle name="標準 8 2 5 2 4 3 4" xfId="8665" xr:uid="{00000000-0005-0000-0000-00004E220000}"/>
    <cellStyle name="標準 8 2 5 2 4 4" xfId="3761" xr:uid="{00000000-0005-0000-0000-00004F220000}"/>
    <cellStyle name="標準 8 2 5 2 4 4 2" xfId="9121" xr:uid="{00000000-0005-0000-0000-000050220000}"/>
    <cellStyle name="標準 8 2 5 2 4 5" xfId="4673" xr:uid="{00000000-0005-0000-0000-000051220000}"/>
    <cellStyle name="標準 8 2 5 2 4 5 2" xfId="10033" xr:uid="{00000000-0005-0000-0000-000052220000}"/>
    <cellStyle name="標準 8 2 5 2 4 6" xfId="5585" xr:uid="{00000000-0005-0000-0000-000053220000}"/>
    <cellStyle name="標準 8 2 5 2 4 6 2" xfId="10945" xr:uid="{00000000-0005-0000-0000-000054220000}"/>
    <cellStyle name="標準 8 2 5 2 4 7" xfId="2392" xr:uid="{00000000-0005-0000-0000-000055220000}"/>
    <cellStyle name="標準 8 2 5 2 4 8" xfId="7753" xr:uid="{00000000-0005-0000-0000-000056220000}"/>
    <cellStyle name="標準 8 2 5 2 5" xfId="568" xr:uid="{00000000-0005-0000-0000-000057220000}"/>
    <cellStyle name="標準 8 2 5 2 5 2" xfId="1480" xr:uid="{00000000-0005-0000-0000-000058220000}"/>
    <cellStyle name="標準 8 2 5 2 5 2 2" xfId="6839" xr:uid="{00000000-0005-0000-0000-000059220000}"/>
    <cellStyle name="標準 8 2 5 2 5 2 2 2" xfId="12199" xr:uid="{00000000-0005-0000-0000-00005A220000}"/>
    <cellStyle name="標準 8 2 5 2 5 2 3" xfId="4103" xr:uid="{00000000-0005-0000-0000-00005B220000}"/>
    <cellStyle name="標準 8 2 5 2 5 2 4" xfId="9463" xr:uid="{00000000-0005-0000-0000-00005C220000}"/>
    <cellStyle name="標準 8 2 5 2 5 3" xfId="5015" xr:uid="{00000000-0005-0000-0000-00005D220000}"/>
    <cellStyle name="標準 8 2 5 2 5 3 2" xfId="10375" xr:uid="{00000000-0005-0000-0000-00005E220000}"/>
    <cellStyle name="標準 8 2 5 2 5 4" xfId="5927" xr:uid="{00000000-0005-0000-0000-00005F220000}"/>
    <cellStyle name="標準 8 2 5 2 5 4 2" xfId="11287" xr:uid="{00000000-0005-0000-0000-000060220000}"/>
    <cellStyle name="標準 8 2 5 2 5 5" xfId="2278" xr:uid="{00000000-0005-0000-0000-000061220000}"/>
    <cellStyle name="標準 8 2 5 2 5 6" xfId="7639" xr:uid="{00000000-0005-0000-0000-000062220000}"/>
    <cellStyle name="標準 8 2 5 2 6" xfId="1024" xr:uid="{00000000-0005-0000-0000-000063220000}"/>
    <cellStyle name="標準 8 2 5 2 6 2" xfId="6383" xr:uid="{00000000-0005-0000-0000-000064220000}"/>
    <cellStyle name="標準 8 2 5 2 6 2 2" xfId="11743" xr:uid="{00000000-0005-0000-0000-000065220000}"/>
    <cellStyle name="標準 8 2 5 2 6 3" xfId="2734" xr:uid="{00000000-0005-0000-0000-000066220000}"/>
    <cellStyle name="標準 8 2 5 2 6 4" xfId="8095" xr:uid="{00000000-0005-0000-0000-000067220000}"/>
    <cellStyle name="標準 8 2 5 2 7" xfId="3190" xr:uid="{00000000-0005-0000-0000-000068220000}"/>
    <cellStyle name="標準 8 2 5 2 7 2" xfId="8551" xr:uid="{00000000-0005-0000-0000-000069220000}"/>
    <cellStyle name="標準 8 2 5 2 8" xfId="3647" xr:uid="{00000000-0005-0000-0000-00006A220000}"/>
    <cellStyle name="標準 8 2 5 2 8 2" xfId="9007" xr:uid="{00000000-0005-0000-0000-00006B220000}"/>
    <cellStyle name="標準 8 2 5 2 9" xfId="4559" xr:uid="{00000000-0005-0000-0000-00006C220000}"/>
    <cellStyle name="標準 8 2 5 2 9 2" xfId="9919" xr:uid="{00000000-0005-0000-0000-00006D220000}"/>
    <cellStyle name="標準 8 2 5 3" xfId="283" xr:uid="{00000000-0005-0000-0000-00006E220000}"/>
    <cellStyle name="標準 8 2 5 3 2" xfId="739" xr:uid="{00000000-0005-0000-0000-00006F220000}"/>
    <cellStyle name="標準 8 2 5 3 2 2" xfId="1651" xr:uid="{00000000-0005-0000-0000-000070220000}"/>
    <cellStyle name="標準 8 2 5 3 2 2 2" xfId="7010" xr:uid="{00000000-0005-0000-0000-000071220000}"/>
    <cellStyle name="標準 8 2 5 3 2 2 2 2" xfId="12370" xr:uid="{00000000-0005-0000-0000-000072220000}"/>
    <cellStyle name="標準 8 2 5 3 2 2 3" xfId="4274" xr:uid="{00000000-0005-0000-0000-000073220000}"/>
    <cellStyle name="標準 8 2 5 3 2 2 4" xfId="9634" xr:uid="{00000000-0005-0000-0000-000074220000}"/>
    <cellStyle name="標準 8 2 5 3 2 3" xfId="5186" xr:uid="{00000000-0005-0000-0000-000075220000}"/>
    <cellStyle name="標準 8 2 5 3 2 3 2" xfId="10546" xr:uid="{00000000-0005-0000-0000-000076220000}"/>
    <cellStyle name="標準 8 2 5 3 2 4" xfId="6098" xr:uid="{00000000-0005-0000-0000-000077220000}"/>
    <cellStyle name="標準 8 2 5 3 2 4 2" xfId="11458" xr:uid="{00000000-0005-0000-0000-000078220000}"/>
    <cellStyle name="標準 8 2 5 3 2 5" xfId="2449" xr:uid="{00000000-0005-0000-0000-000079220000}"/>
    <cellStyle name="標準 8 2 5 3 2 6" xfId="7810" xr:uid="{00000000-0005-0000-0000-00007A220000}"/>
    <cellStyle name="標準 8 2 5 3 3" xfId="1195" xr:uid="{00000000-0005-0000-0000-00007B220000}"/>
    <cellStyle name="標準 8 2 5 3 3 2" xfId="6554" xr:uid="{00000000-0005-0000-0000-00007C220000}"/>
    <cellStyle name="標準 8 2 5 3 3 2 2" xfId="11914" xr:uid="{00000000-0005-0000-0000-00007D220000}"/>
    <cellStyle name="標準 8 2 5 3 3 3" xfId="2905" xr:uid="{00000000-0005-0000-0000-00007E220000}"/>
    <cellStyle name="標準 8 2 5 3 3 4" xfId="8266" xr:uid="{00000000-0005-0000-0000-00007F220000}"/>
    <cellStyle name="標準 8 2 5 3 4" xfId="3361" xr:uid="{00000000-0005-0000-0000-000080220000}"/>
    <cellStyle name="標準 8 2 5 3 4 2" xfId="8722" xr:uid="{00000000-0005-0000-0000-000081220000}"/>
    <cellStyle name="標準 8 2 5 3 5" xfId="3818" xr:uid="{00000000-0005-0000-0000-000082220000}"/>
    <cellStyle name="標準 8 2 5 3 5 2" xfId="9178" xr:uid="{00000000-0005-0000-0000-000083220000}"/>
    <cellStyle name="標準 8 2 5 3 6" xfId="4730" xr:uid="{00000000-0005-0000-0000-000084220000}"/>
    <cellStyle name="標準 8 2 5 3 6 2" xfId="10090" xr:uid="{00000000-0005-0000-0000-000085220000}"/>
    <cellStyle name="標準 8 2 5 3 7" xfId="5642" xr:uid="{00000000-0005-0000-0000-000086220000}"/>
    <cellStyle name="標準 8 2 5 3 7 2" xfId="11002" xr:uid="{00000000-0005-0000-0000-000087220000}"/>
    <cellStyle name="標準 8 2 5 3 8" xfId="1993" xr:uid="{00000000-0005-0000-0000-000088220000}"/>
    <cellStyle name="標準 8 2 5 3 9" xfId="7354" xr:uid="{00000000-0005-0000-0000-000089220000}"/>
    <cellStyle name="標準 8 2 5 4" xfId="397" xr:uid="{00000000-0005-0000-0000-00008A220000}"/>
    <cellStyle name="標準 8 2 5 4 2" xfId="853" xr:uid="{00000000-0005-0000-0000-00008B220000}"/>
    <cellStyle name="標準 8 2 5 4 2 2" xfId="1765" xr:uid="{00000000-0005-0000-0000-00008C220000}"/>
    <cellStyle name="標準 8 2 5 4 2 2 2" xfId="7124" xr:uid="{00000000-0005-0000-0000-00008D220000}"/>
    <cellStyle name="標準 8 2 5 4 2 2 2 2" xfId="12484" xr:uid="{00000000-0005-0000-0000-00008E220000}"/>
    <cellStyle name="標準 8 2 5 4 2 2 3" xfId="4388" xr:uid="{00000000-0005-0000-0000-00008F220000}"/>
    <cellStyle name="標準 8 2 5 4 2 2 4" xfId="9748" xr:uid="{00000000-0005-0000-0000-000090220000}"/>
    <cellStyle name="標準 8 2 5 4 2 3" xfId="5300" xr:uid="{00000000-0005-0000-0000-000091220000}"/>
    <cellStyle name="標準 8 2 5 4 2 3 2" xfId="10660" xr:uid="{00000000-0005-0000-0000-000092220000}"/>
    <cellStyle name="標準 8 2 5 4 2 4" xfId="6212" xr:uid="{00000000-0005-0000-0000-000093220000}"/>
    <cellStyle name="標準 8 2 5 4 2 4 2" xfId="11572" xr:uid="{00000000-0005-0000-0000-000094220000}"/>
    <cellStyle name="標準 8 2 5 4 2 5" xfId="2563" xr:uid="{00000000-0005-0000-0000-000095220000}"/>
    <cellStyle name="標準 8 2 5 4 2 6" xfId="7924" xr:uid="{00000000-0005-0000-0000-000096220000}"/>
    <cellStyle name="標準 8 2 5 4 3" xfId="1309" xr:uid="{00000000-0005-0000-0000-000097220000}"/>
    <cellStyle name="標準 8 2 5 4 3 2" xfId="6668" xr:uid="{00000000-0005-0000-0000-000098220000}"/>
    <cellStyle name="標準 8 2 5 4 3 2 2" xfId="12028" xr:uid="{00000000-0005-0000-0000-000099220000}"/>
    <cellStyle name="標準 8 2 5 4 3 3" xfId="3019" xr:uid="{00000000-0005-0000-0000-00009A220000}"/>
    <cellStyle name="標準 8 2 5 4 3 4" xfId="8380" xr:uid="{00000000-0005-0000-0000-00009B220000}"/>
    <cellStyle name="標準 8 2 5 4 4" xfId="3475" xr:uid="{00000000-0005-0000-0000-00009C220000}"/>
    <cellStyle name="標準 8 2 5 4 4 2" xfId="8836" xr:uid="{00000000-0005-0000-0000-00009D220000}"/>
    <cellStyle name="標準 8 2 5 4 5" xfId="3932" xr:uid="{00000000-0005-0000-0000-00009E220000}"/>
    <cellStyle name="標準 8 2 5 4 5 2" xfId="9292" xr:uid="{00000000-0005-0000-0000-00009F220000}"/>
    <cellStyle name="標準 8 2 5 4 6" xfId="4844" xr:uid="{00000000-0005-0000-0000-0000A0220000}"/>
    <cellStyle name="標準 8 2 5 4 6 2" xfId="10204" xr:uid="{00000000-0005-0000-0000-0000A1220000}"/>
    <cellStyle name="標準 8 2 5 4 7" xfId="5756" xr:uid="{00000000-0005-0000-0000-0000A2220000}"/>
    <cellStyle name="標準 8 2 5 4 7 2" xfId="11116" xr:uid="{00000000-0005-0000-0000-0000A3220000}"/>
    <cellStyle name="標準 8 2 5 4 8" xfId="2107" xr:uid="{00000000-0005-0000-0000-0000A4220000}"/>
    <cellStyle name="標準 8 2 5 4 9" xfId="7468" xr:uid="{00000000-0005-0000-0000-0000A5220000}"/>
    <cellStyle name="標準 8 2 5 5" xfId="168" xr:uid="{00000000-0005-0000-0000-0000A6220000}"/>
    <cellStyle name="標準 8 2 5 5 2" xfId="625" xr:uid="{00000000-0005-0000-0000-0000A7220000}"/>
    <cellStyle name="標準 8 2 5 5 2 2" xfId="1537" xr:uid="{00000000-0005-0000-0000-0000A8220000}"/>
    <cellStyle name="標準 8 2 5 5 2 2 2" xfId="6896" xr:uid="{00000000-0005-0000-0000-0000A9220000}"/>
    <cellStyle name="標準 8 2 5 5 2 2 2 2" xfId="12256" xr:uid="{00000000-0005-0000-0000-0000AA220000}"/>
    <cellStyle name="標準 8 2 5 5 2 2 3" xfId="4160" xr:uid="{00000000-0005-0000-0000-0000AB220000}"/>
    <cellStyle name="標準 8 2 5 5 2 2 4" xfId="9520" xr:uid="{00000000-0005-0000-0000-0000AC220000}"/>
    <cellStyle name="標準 8 2 5 5 2 3" xfId="5072" xr:uid="{00000000-0005-0000-0000-0000AD220000}"/>
    <cellStyle name="標準 8 2 5 5 2 3 2" xfId="10432" xr:uid="{00000000-0005-0000-0000-0000AE220000}"/>
    <cellStyle name="標準 8 2 5 5 2 4" xfId="5984" xr:uid="{00000000-0005-0000-0000-0000AF220000}"/>
    <cellStyle name="標準 8 2 5 5 2 4 2" xfId="11344" xr:uid="{00000000-0005-0000-0000-0000B0220000}"/>
    <cellStyle name="標準 8 2 5 5 2 5" xfId="2791" xr:uid="{00000000-0005-0000-0000-0000B1220000}"/>
    <cellStyle name="標準 8 2 5 5 2 6" xfId="8152" xr:uid="{00000000-0005-0000-0000-0000B2220000}"/>
    <cellStyle name="標準 8 2 5 5 3" xfId="1081" xr:uid="{00000000-0005-0000-0000-0000B3220000}"/>
    <cellStyle name="標準 8 2 5 5 3 2" xfId="6440" xr:uid="{00000000-0005-0000-0000-0000B4220000}"/>
    <cellStyle name="標準 8 2 5 5 3 2 2" xfId="11800" xr:uid="{00000000-0005-0000-0000-0000B5220000}"/>
    <cellStyle name="標準 8 2 5 5 3 3" xfId="3247" xr:uid="{00000000-0005-0000-0000-0000B6220000}"/>
    <cellStyle name="標準 8 2 5 5 3 4" xfId="8608" xr:uid="{00000000-0005-0000-0000-0000B7220000}"/>
    <cellStyle name="標準 8 2 5 5 4" xfId="3704" xr:uid="{00000000-0005-0000-0000-0000B8220000}"/>
    <cellStyle name="標準 8 2 5 5 4 2" xfId="9064" xr:uid="{00000000-0005-0000-0000-0000B9220000}"/>
    <cellStyle name="標準 8 2 5 5 5" xfId="4616" xr:uid="{00000000-0005-0000-0000-0000BA220000}"/>
    <cellStyle name="標準 8 2 5 5 5 2" xfId="9976" xr:uid="{00000000-0005-0000-0000-0000BB220000}"/>
    <cellStyle name="標準 8 2 5 5 6" xfId="5528" xr:uid="{00000000-0005-0000-0000-0000BC220000}"/>
    <cellStyle name="標準 8 2 5 5 6 2" xfId="10888" xr:uid="{00000000-0005-0000-0000-0000BD220000}"/>
    <cellStyle name="標準 8 2 5 5 7" xfId="2335" xr:uid="{00000000-0005-0000-0000-0000BE220000}"/>
    <cellStyle name="標準 8 2 5 5 8" xfId="7696" xr:uid="{00000000-0005-0000-0000-0000BF220000}"/>
    <cellStyle name="標準 8 2 5 6" xfId="511" xr:uid="{00000000-0005-0000-0000-0000C0220000}"/>
    <cellStyle name="標準 8 2 5 6 2" xfId="1423" xr:uid="{00000000-0005-0000-0000-0000C1220000}"/>
    <cellStyle name="標準 8 2 5 6 2 2" xfId="6782" xr:uid="{00000000-0005-0000-0000-0000C2220000}"/>
    <cellStyle name="標準 8 2 5 6 2 2 2" xfId="12142" xr:uid="{00000000-0005-0000-0000-0000C3220000}"/>
    <cellStyle name="標準 8 2 5 6 2 3" xfId="4046" xr:uid="{00000000-0005-0000-0000-0000C4220000}"/>
    <cellStyle name="標準 8 2 5 6 2 4" xfId="9406" xr:uid="{00000000-0005-0000-0000-0000C5220000}"/>
    <cellStyle name="標準 8 2 5 6 3" xfId="4958" xr:uid="{00000000-0005-0000-0000-0000C6220000}"/>
    <cellStyle name="標準 8 2 5 6 3 2" xfId="10318" xr:uid="{00000000-0005-0000-0000-0000C7220000}"/>
    <cellStyle name="標準 8 2 5 6 4" xfId="5870" xr:uid="{00000000-0005-0000-0000-0000C8220000}"/>
    <cellStyle name="標準 8 2 5 6 4 2" xfId="11230" xr:uid="{00000000-0005-0000-0000-0000C9220000}"/>
    <cellStyle name="標準 8 2 5 6 5" xfId="2221" xr:uid="{00000000-0005-0000-0000-0000CA220000}"/>
    <cellStyle name="標準 8 2 5 6 6" xfId="7582" xr:uid="{00000000-0005-0000-0000-0000CB220000}"/>
    <cellStyle name="標準 8 2 5 7" xfId="967" xr:uid="{00000000-0005-0000-0000-0000CC220000}"/>
    <cellStyle name="標準 8 2 5 7 2" xfId="6326" xr:uid="{00000000-0005-0000-0000-0000CD220000}"/>
    <cellStyle name="標準 8 2 5 7 2 2" xfId="11686" xr:uid="{00000000-0005-0000-0000-0000CE220000}"/>
    <cellStyle name="標準 8 2 5 7 3" xfId="2677" xr:uid="{00000000-0005-0000-0000-0000CF220000}"/>
    <cellStyle name="標準 8 2 5 7 4" xfId="8038" xr:uid="{00000000-0005-0000-0000-0000D0220000}"/>
    <cellStyle name="標準 8 2 5 8" xfId="3133" xr:uid="{00000000-0005-0000-0000-0000D1220000}"/>
    <cellStyle name="標準 8 2 5 8 2" xfId="8494" xr:uid="{00000000-0005-0000-0000-0000D2220000}"/>
    <cellStyle name="標準 8 2 5 9" xfId="3590" xr:uid="{00000000-0005-0000-0000-0000D3220000}"/>
    <cellStyle name="標準 8 2 5 9 2" xfId="8950" xr:uid="{00000000-0005-0000-0000-0000D4220000}"/>
    <cellStyle name="標準 8 2 6" xfId="90" xr:uid="{00000000-0005-0000-0000-0000D5220000}"/>
    <cellStyle name="標準 8 2 6 10" xfId="5450" xr:uid="{00000000-0005-0000-0000-0000D6220000}"/>
    <cellStyle name="標準 8 2 6 10 2" xfId="10810" xr:uid="{00000000-0005-0000-0000-0000D7220000}"/>
    <cellStyle name="標準 8 2 6 11" xfId="1915" xr:uid="{00000000-0005-0000-0000-0000D8220000}"/>
    <cellStyle name="標準 8 2 6 12" xfId="7276" xr:uid="{00000000-0005-0000-0000-0000D9220000}"/>
    <cellStyle name="標準 8 2 6 2" xfId="319" xr:uid="{00000000-0005-0000-0000-0000DA220000}"/>
    <cellStyle name="標準 8 2 6 2 2" xfId="775" xr:uid="{00000000-0005-0000-0000-0000DB220000}"/>
    <cellStyle name="標準 8 2 6 2 2 2" xfId="1687" xr:uid="{00000000-0005-0000-0000-0000DC220000}"/>
    <cellStyle name="標準 8 2 6 2 2 2 2" xfId="7046" xr:uid="{00000000-0005-0000-0000-0000DD220000}"/>
    <cellStyle name="標準 8 2 6 2 2 2 2 2" xfId="12406" xr:uid="{00000000-0005-0000-0000-0000DE220000}"/>
    <cellStyle name="標準 8 2 6 2 2 2 3" xfId="4310" xr:uid="{00000000-0005-0000-0000-0000DF220000}"/>
    <cellStyle name="標準 8 2 6 2 2 2 4" xfId="9670" xr:uid="{00000000-0005-0000-0000-0000E0220000}"/>
    <cellStyle name="標準 8 2 6 2 2 3" xfId="5222" xr:uid="{00000000-0005-0000-0000-0000E1220000}"/>
    <cellStyle name="標準 8 2 6 2 2 3 2" xfId="10582" xr:uid="{00000000-0005-0000-0000-0000E2220000}"/>
    <cellStyle name="標準 8 2 6 2 2 4" xfId="6134" xr:uid="{00000000-0005-0000-0000-0000E3220000}"/>
    <cellStyle name="標準 8 2 6 2 2 4 2" xfId="11494" xr:uid="{00000000-0005-0000-0000-0000E4220000}"/>
    <cellStyle name="標準 8 2 6 2 2 5" xfId="2485" xr:uid="{00000000-0005-0000-0000-0000E5220000}"/>
    <cellStyle name="標準 8 2 6 2 2 6" xfId="7846" xr:uid="{00000000-0005-0000-0000-0000E6220000}"/>
    <cellStyle name="標準 8 2 6 2 3" xfId="1231" xr:uid="{00000000-0005-0000-0000-0000E7220000}"/>
    <cellStyle name="標準 8 2 6 2 3 2" xfId="6590" xr:uid="{00000000-0005-0000-0000-0000E8220000}"/>
    <cellStyle name="標準 8 2 6 2 3 2 2" xfId="11950" xr:uid="{00000000-0005-0000-0000-0000E9220000}"/>
    <cellStyle name="標準 8 2 6 2 3 3" xfId="2941" xr:uid="{00000000-0005-0000-0000-0000EA220000}"/>
    <cellStyle name="標準 8 2 6 2 3 4" xfId="8302" xr:uid="{00000000-0005-0000-0000-0000EB220000}"/>
    <cellStyle name="標準 8 2 6 2 4" xfId="3397" xr:uid="{00000000-0005-0000-0000-0000EC220000}"/>
    <cellStyle name="標準 8 2 6 2 4 2" xfId="8758" xr:uid="{00000000-0005-0000-0000-0000ED220000}"/>
    <cellStyle name="標準 8 2 6 2 5" xfId="3854" xr:uid="{00000000-0005-0000-0000-0000EE220000}"/>
    <cellStyle name="標準 8 2 6 2 5 2" xfId="9214" xr:uid="{00000000-0005-0000-0000-0000EF220000}"/>
    <cellStyle name="標準 8 2 6 2 6" xfId="4766" xr:uid="{00000000-0005-0000-0000-0000F0220000}"/>
    <cellStyle name="標準 8 2 6 2 6 2" xfId="10126" xr:uid="{00000000-0005-0000-0000-0000F1220000}"/>
    <cellStyle name="標準 8 2 6 2 7" xfId="5678" xr:uid="{00000000-0005-0000-0000-0000F2220000}"/>
    <cellStyle name="標準 8 2 6 2 7 2" xfId="11038" xr:uid="{00000000-0005-0000-0000-0000F3220000}"/>
    <cellStyle name="標準 8 2 6 2 8" xfId="2029" xr:uid="{00000000-0005-0000-0000-0000F4220000}"/>
    <cellStyle name="標準 8 2 6 2 9" xfId="7390" xr:uid="{00000000-0005-0000-0000-0000F5220000}"/>
    <cellStyle name="標準 8 2 6 3" xfId="433" xr:uid="{00000000-0005-0000-0000-0000F6220000}"/>
    <cellStyle name="標準 8 2 6 3 2" xfId="889" xr:uid="{00000000-0005-0000-0000-0000F7220000}"/>
    <cellStyle name="標準 8 2 6 3 2 2" xfId="1801" xr:uid="{00000000-0005-0000-0000-0000F8220000}"/>
    <cellStyle name="標準 8 2 6 3 2 2 2" xfId="7160" xr:uid="{00000000-0005-0000-0000-0000F9220000}"/>
    <cellStyle name="標準 8 2 6 3 2 2 2 2" xfId="12520" xr:uid="{00000000-0005-0000-0000-0000FA220000}"/>
    <cellStyle name="標準 8 2 6 3 2 2 3" xfId="4424" xr:uid="{00000000-0005-0000-0000-0000FB220000}"/>
    <cellStyle name="標準 8 2 6 3 2 2 4" xfId="9784" xr:uid="{00000000-0005-0000-0000-0000FC220000}"/>
    <cellStyle name="標準 8 2 6 3 2 3" xfId="5336" xr:uid="{00000000-0005-0000-0000-0000FD220000}"/>
    <cellStyle name="標準 8 2 6 3 2 3 2" xfId="10696" xr:uid="{00000000-0005-0000-0000-0000FE220000}"/>
    <cellStyle name="標準 8 2 6 3 2 4" xfId="6248" xr:uid="{00000000-0005-0000-0000-0000FF220000}"/>
    <cellStyle name="標準 8 2 6 3 2 4 2" xfId="11608" xr:uid="{00000000-0005-0000-0000-000000230000}"/>
    <cellStyle name="標準 8 2 6 3 2 5" xfId="2599" xr:uid="{00000000-0005-0000-0000-000001230000}"/>
    <cellStyle name="標準 8 2 6 3 2 6" xfId="7960" xr:uid="{00000000-0005-0000-0000-000002230000}"/>
    <cellStyle name="標準 8 2 6 3 3" xfId="1345" xr:uid="{00000000-0005-0000-0000-000003230000}"/>
    <cellStyle name="標準 8 2 6 3 3 2" xfId="6704" xr:uid="{00000000-0005-0000-0000-000004230000}"/>
    <cellStyle name="標準 8 2 6 3 3 2 2" xfId="12064" xr:uid="{00000000-0005-0000-0000-000005230000}"/>
    <cellStyle name="標準 8 2 6 3 3 3" xfId="3055" xr:uid="{00000000-0005-0000-0000-000006230000}"/>
    <cellStyle name="標準 8 2 6 3 3 4" xfId="8416" xr:uid="{00000000-0005-0000-0000-000007230000}"/>
    <cellStyle name="標準 8 2 6 3 4" xfId="3511" xr:uid="{00000000-0005-0000-0000-000008230000}"/>
    <cellStyle name="標準 8 2 6 3 4 2" xfId="8872" xr:uid="{00000000-0005-0000-0000-000009230000}"/>
    <cellStyle name="標準 8 2 6 3 5" xfId="3968" xr:uid="{00000000-0005-0000-0000-00000A230000}"/>
    <cellStyle name="標準 8 2 6 3 5 2" xfId="9328" xr:uid="{00000000-0005-0000-0000-00000B230000}"/>
    <cellStyle name="標準 8 2 6 3 6" xfId="4880" xr:uid="{00000000-0005-0000-0000-00000C230000}"/>
    <cellStyle name="標準 8 2 6 3 6 2" xfId="10240" xr:uid="{00000000-0005-0000-0000-00000D230000}"/>
    <cellStyle name="標準 8 2 6 3 7" xfId="5792" xr:uid="{00000000-0005-0000-0000-00000E230000}"/>
    <cellStyle name="標準 8 2 6 3 7 2" xfId="11152" xr:uid="{00000000-0005-0000-0000-00000F230000}"/>
    <cellStyle name="標準 8 2 6 3 8" xfId="2143" xr:uid="{00000000-0005-0000-0000-000010230000}"/>
    <cellStyle name="標準 8 2 6 3 9" xfId="7504" xr:uid="{00000000-0005-0000-0000-000011230000}"/>
    <cellStyle name="標準 8 2 6 4" xfId="204" xr:uid="{00000000-0005-0000-0000-000012230000}"/>
    <cellStyle name="標準 8 2 6 4 2" xfId="661" xr:uid="{00000000-0005-0000-0000-000013230000}"/>
    <cellStyle name="標準 8 2 6 4 2 2" xfId="1573" xr:uid="{00000000-0005-0000-0000-000014230000}"/>
    <cellStyle name="標準 8 2 6 4 2 2 2" xfId="6932" xr:uid="{00000000-0005-0000-0000-000015230000}"/>
    <cellStyle name="標準 8 2 6 4 2 2 2 2" xfId="12292" xr:uid="{00000000-0005-0000-0000-000016230000}"/>
    <cellStyle name="標準 8 2 6 4 2 2 3" xfId="4196" xr:uid="{00000000-0005-0000-0000-000017230000}"/>
    <cellStyle name="標準 8 2 6 4 2 2 4" xfId="9556" xr:uid="{00000000-0005-0000-0000-000018230000}"/>
    <cellStyle name="標準 8 2 6 4 2 3" xfId="5108" xr:uid="{00000000-0005-0000-0000-000019230000}"/>
    <cellStyle name="標準 8 2 6 4 2 3 2" xfId="10468" xr:uid="{00000000-0005-0000-0000-00001A230000}"/>
    <cellStyle name="標準 8 2 6 4 2 4" xfId="6020" xr:uid="{00000000-0005-0000-0000-00001B230000}"/>
    <cellStyle name="標準 8 2 6 4 2 4 2" xfId="11380" xr:uid="{00000000-0005-0000-0000-00001C230000}"/>
    <cellStyle name="標準 8 2 6 4 2 5" xfId="2827" xr:uid="{00000000-0005-0000-0000-00001D230000}"/>
    <cellStyle name="標準 8 2 6 4 2 6" xfId="8188" xr:uid="{00000000-0005-0000-0000-00001E230000}"/>
    <cellStyle name="標準 8 2 6 4 3" xfId="1117" xr:uid="{00000000-0005-0000-0000-00001F230000}"/>
    <cellStyle name="標準 8 2 6 4 3 2" xfId="6476" xr:uid="{00000000-0005-0000-0000-000020230000}"/>
    <cellStyle name="標準 8 2 6 4 3 2 2" xfId="11836" xr:uid="{00000000-0005-0000-0000-000021230000}"/>
    <cellStyle name="標準 8 2 6 4 3 3" xfId="3283" xr:uid="{00000000-0005-0000-0000-000022230000}"/>
    <cellStyle name="標準 8 2 6 4 3 4" xfId="8644" xr:uid="{00000000-0005-0000-0000-000023230000}"/>
    <cellStyle name="標準 8 2 6 4 4" xfId="3740" xr:uid="{00000000-0005-0000-0000-000024230000}"/>
    <cellStyle name="標準 8 2 6 4 4 2" xfId="9100" xr:uid="{00000000-0005-0000-0000-000025230000}"/>
    <cellStyle name="標準 8 2 6 4 5" xfId="4652" xr:uid="{00000000-0005-0000-0000-000026230000}"/>
    <cellStyle name="標準 8 2 6 4 5 2" xfId="10012" xr:uid="{00000000-0005-0000-0000-000027230000}"/>
    <cellStyle name="標準 8 2 6 4 6" xfId="5564" xr:uid="{00000000-0005-0000-0000-000028230000}"/>
    <cellStyle name="標準 8 2 6 4 6 2" xfId="10924" xr:uid="{00000000-0005-0000-0000-000029230000}"/>
    <cellStyle name="標準 8 2 6 4 7" xfId="2371" xr:uid="{00000000-0005-0000-0000-00002A230000}"/>
    <cellStyle name="標準 8 2 6 4 8" xfId="7732" xr:uid="{00000000-0005-0000-0000-00002B230000}"/>
    <cellStyle name="標準 8 2 6 5" xfId="547" xr:uid="{00000000-0005-0000-0000-00002C230000}"/>
    <cellStyle name="標準 8 2 6 5 2" xfId="1459" xr:uid="{00000000-0005-0000-0000-00002D230000}"/>
    <cellStyle name="標準 8 2 6 5 2 2" xfId="6818" xr:uid="{00000000-0005-0000-0000-00002E230000}"/>
    <cellStyle name="標準 8 2 6 5 2 2 2" xfId="12178" xr:uid="{00000000-0005-0000-0000-00002F230000}"/>
    <cellStyle name="標準 8 2 6 5 2 3" xfId="4082" xr:uid="{00000000-0005-0000-0000-000030230000}"/>
    <cellStyle name="標準 8 2 6 5 2 4" xfId="9442" xr:uid="{00000000-0005-0000-0000-000031230000}"/>
    <cellStyle name="標準 8 2 6 5 3" xfId="4994" xr:uid="{00000000-0005-0000-0000-000032230000}"/>
    <cellStyle name="標準 8 2 6 5 3 2" xfId="10354" xr:uid="{00000000-0005-0000-0000-000033230000}"/>
    <cellStyle name="標準 8 2 6 5 4" xfId="5906" xr:uid="{00000000-0005-0000-0000-000034230000}"/>
    <cellStyle name="標準 8 2 6 5 4 2" xfId="11266" xr:uid="{00000000-0005-0000-0000-000035230000}"/>
    <cellStyle name="標準 8 2 6 5 5" xfId="2257" xr:uid="{00000000-0005-0000-0000-000036230000}"/>
    <cellStyle name="標準 8 2 6 5 6" xfId="7618" xr:uid="{00000000-0005-0000-0000-000037230000}"/>
    <cellStyle name="標準 8 2 6 6" xfId="1003" xr:uid="{00000000-0005-0000-0000-000038230000}"/>
    <cellStyle name="標準 8 2 6 6 2" xfId="6362" xr:uid="{00000000-0005-0000-0000-000039230000}"/>
    <cellStyle name="標準 8 2 6 6 2 2" xfId="11722" xr:uid="{00000000-0005-0000-0000-00003A230000}"/>
    <cellStyle name="標準 8 2 6 6 3" xfId="2713" xr:uid="{00000000-0005-0000-0000-00003B230000}"/>
    <cellStyle name="標準 8 2 6 6 4" xfId="8074" xr:uid="{00000000-0005-0000-0000-00003C230000}"/>
    <cellStyle name="標準 8 2 6 7" xfId="3169" xr:uid="{00000000-0005-0000-0000-00003D230000}"/>
    <cellStyle name="標準 8 2 6 7 2" xfId="8530" xr:uid="{00000000-0005-0000-0000-00003E230000}"/>
    <cellStyle name="標準 8 2 6 8" xfId="3626" xr:uid="{00000000-0005-0000-0000-00003F230000}"/>
    <cellStyle name="標準 8 2 6 8 2" xfId="8986" xr:uid="{00000000-0005-0000-0000-000040230000}"/>
    <cellStyle name="標準 8 2 6 9" xfId="4538" xr:uid="{00000000-0005-0000-0000-000041230000}"/>
    <cellStyle name="標準 8 2 6 9 2" xfId="9898" xr:uid="{00000000-0005-0000-0000-000042230000}"/>
    <cellStyle name="標準 8 2 7" xfId="262" xr:uid="{00000000-0005-0000-0000-000043230000}"/>
    <cellStyle name="標準 8 2 7 2" xfId="718" xr:uid="{00000000-0005-0000-0000-000044230000}"/>
    <cellStyle name="標準 8 2 7 2 2" xfId="1630" xr:uid="{00000000-0005-0000-0000-000045230000}"/>
    <cellStyle name="標準 8 2 7 2 2 2" xfId="6989" xr:uid="{00000000-0005-0000-0000-000046230000}"/>
    <cellStyle name="標準 8 2 7 2 2 2 2" xfId="12349" xr:uid="{00000000-0005-0000-0000-000047230000}"/>
    <cellStyle name="標準 8 2 7 2 2 3" xfId="4253" xr:uid="{00000000-0005-0000-0000-000048230000}"/>
    <cellStyle name="標準 8 2 7 2 2 4" xfId="9613" xr:uid="{00000000-0005-0000-0000-000049230000}"/>
    <cellStyle name="標準 8 2 7 2 3" xfId="5165" xr:uid="{00000000-0005-0000-0000-00004A230000}"/>
    <cellStyle name="標準 8 2 7 2 3 2" xfId="10525" xr:uid="{00000000-0005-0000-0000-00004B230000}"/>
    <cellStyle name="標準 8 2 7 2 4" xfId="6077" xr:uid="{00000000-0005-0000-0000-00004C230000}"/>
    <cellStyle name="標準 8 2 7 2 4 2" xfId="11437" xr:uid="{00000000-0005-0000-0000-00004D230000}"/>
    <cellStyle name="標準 8 2 7 2 5" xfId="2428" xr:uid="{00000000-0005-0000-0000-00004E230000}"/>
    <cellStyle name="標準 8 2 7 2 6" xfId="7789" xr:uid="{00000000-0005-0000-0000-00004F230000}"/>
    <cellStyle name="標準 8 2 7 3" xfId="1174" xr:uid="{00000000-0005-0000-0000-000050230000}"/>
    <cellStyle name="標準 8 2 7 3 2" xfId="6533" xr:uid="{00000000-0005-0000-0000-000051230000}"/>
    <cellStyle name="標準 8 2 7 3 2 2" xfId="11893" xr:uid="{00000000-0005-0000-0000-000052230000}"/>
    <cellStyle name="標準 8 2 7 3 3" xfId="2884" xr:uid="{00000000-0005-0000-0000-000053230000}"/>
    <cellStyle name="標準 8 2 7 3 4" xfId="8245" xr:uid="{00000000-0005-0000-0000-000054230000}"/>
    <cellStyle name="標準 8 2 7 4" xfId="3340" xr:uid="{00000000-0005-0000-0000-000055230000}"/>
    <cellStyle name="標準 8 2 7 4 2" xfId="8701" xr:uid="{00000000-0005-0000-0000-000056230000}"/>
    <cellStyle name="標準 8 2 7 5" xfId="3797" xr:uid="{00000000-0005-0000-0000-000057230000}"/>
    <cellStyle name="標準 8 2 7 5 2" xfId="9157" xr:uid="{00000000-0005-0000-0000-000058230000}"/>
    <cellStyle name="標準 8 2 7 6" xfId="4709" xr:uid="{00000000-0005-0000-0000-000059230000}"/>
    <cellStyle name="標準 8 2 7 6 2" xfId="10069" xr:uid="{00000000-0005-0000-0000-00005A230000}"/>
    <cellStyle name="標準 8 2 7 7" xfId="5621" xr:uid="{00000000-0005-0000-0000-00005B230000}"/>
    <cellStyle name="標準 8 2 7 7 2" xfId="10981" xr:uid="{00000000-0005-0000-0000-00005C230000}"/>
    <cellStyle name="標準 8 2 7 8" xfId="1972" xr:uid="{00000000-0005-0000-0000-00005D230000}"/>
    <cellStyle name="標準 8 2 7 9" xfId="7333" xr:uid="{00000000-0005-0000-0000-00005E230000}"/>
    <cellStyle name="標準 8 2 8" xfId="376" xr:uid="{00000000-0005-0000-0000-00005F230000}"/>
    <cellStyle name="標準 8 2 8 2" xfId="832" xr:uid="{00000000-0005-0000-0000-000060230000}"/>
    <cellStyle name="標準 8 2 8 2 2" xfId="1744" xr:uid="{00000000-0005-0000-0000-000061230000}"/>
    <cellStyle name="標準 8 2 8 2 2 2" xfId="7103" xr:uid="{00000000-0005-0000-0000-000062230000}"/>
    <cellStyle name="標準 8 2 8 2 2 2 2" xfId="12463" xr:uid="{00000000-0005-0000-0000-000063230000}"/>
    <cellStyle name="標準 8 2 8 2 2 3" xfId="4367" xr:uid="{00000000-0005-0000-0000-000064230000}"/>
    <cellStyle name="標準 8 2 8 2 2 4" xfId="9727" xr:uid="{00000000-0005-0000-0000-000065230000}"/>
    <cellStyle name="標準 8 2 8 2 3" xfId="5279" xr:uid="{00000000-0005-0000-0000-000066230000}"/>
    <cellStyle name="標準 8 2 8 2 3 2" xfId="10639" xr:uid="{00000000-0005-0000-0000-000067230000}"/>
    <cellStyle name="標準 8 2 8 2 4" xfId="6191" xr:uid="{00000000-0005-0000-0000-000068230000}"/>
    <cellStyle name="標準 8 2 8 2 4 2" xfId="11551" xr:uid="{00000000-0005-0000-0000-000069230000}"/>
    <cellStyle name="標準 8 2 8 2 5" xfId="2542" xr:uid="{00000000-0005-0000-0000-00006A230000}"/>
    <cellStyle name="標準 8 2 8 2 6" xfId="7903" xr:uid="{00000000-0005-0000-0000-00006B230000}"/>
    <cellStyle name="標準 8 2 8 3" xfId="1288" xr:uid="{00000000-0005-0000-0000-00006C230000}"/>
    <cellStyle name="標準 8 2 8 3 2" xfId="6647" xr:uid="{00000000-0005-0000-0000-00006D230000}"/>
    <cellStyle name="標準 8 2 8 3 2 2" xfId="12007" xr:uid="{00000000-0005-0000-0000-00006E230000}"/>
    <cellStyle name="標準 8 2 8 3 3" xfId="2998" xr:uid="{00000000-0005-0000-0000-00006F230000}"/>
    <cellStyle name="標準 8 2 8 3 4" xfId="8359" xr:uid="{00000000-0005-0000-0000-000070230000}"/>
    <cellStyle name="標準 8 2 8 4" xfId="3454" xr:uid="{00000000-0005-0000-0000-000071230000}"/>
    <cellStyle name="標準 8 2 8 4 2" xfId="8815" xr:uid="{00000000-0005-0000-0000-000072230000}"/>
    <cellStyle name="標準 8 2 8 5" xfId="3911" xr:uid="{00000000-0005-0000-0000-000073230000}"/>
    <cellStyle name="標準 8 2 8 5 2" xfId="9271" xr:uid="{00000000-0005-0000-0000-000074230000}"/>
    <cellStyle name="標準 8 2 8 6" xfId="4823" xr:uid="{00000000-0005-0000-0000-000075230000}"/>
    <cellStyle name="標準 8 2 8 6 2" xfId="10183" xr:uid="{00000000-0005-0000-0000-000076230000}"/>
    <cellStyle name="標準 8 2 8 7" xfId="5735" xr:uid="{00000000-0005-0000-0000-000077230000}"/>
    <cellStyle name="標準 8 2 8 7 2" xfId="11095" xr:uid="{00000000-0005-0000-0000-000078230000}"/>
    <cellStyle name="標準 8 2 8 8" xfId="2086" xr:uid="{00000000-0005-0000-0000-000079230000}"/>
    <cellStyle name="標準 8 2 8 9" xfId="7447" xr:uid="{00000000-0005-0000-0000-00007A230000}"/>
    <cellStyle name="標準 8 2 9" xfId="147" xr:uid="{00000000-0005-0000-0000-00007B230000}"/>
    <cellStyle name="標準 8 2 9 2" xfId="604" xr:uid="{00000000-0005-0000-0000-00007C230000}"/>
    <cellStyle name="標準 8 2 9 2 2" xfId="1516" xr:uid="{00000000-0005-0000-0000-00007D230000}"/>
    <cellStyle name="標準 8 2 9 2 2 2" xfId="6875" xr:uid="{00000000-0005-0000-0000-00007E230000}"/>
    <cellStyle name="標準 8 2 9 2 2 2 2" xfId="12235" xr:uid="{00000000-0005-0000-0000-00007F230000}"/>
    <cellStyle name="標準 8 2 9 2 2 3" xfId="4139" xr:uid="{00000000-0005-0000-0000-000080230000}"/>
    <cellStyle name="標準 8 2 9 2 2 4" xfId="9499" xr:uid="{00000000-0005-0000-0000-000081230000}"/>
    <cellStyle name="標準 8 2 9 2 3" xfId="5051" xr:uid="{00000000-0005-0000-0000-000082230000}"/>
    <cellStyle name="標準 8 2 9 2 3 2" xfId="10411" xr:uid="{00000000-0005-0000-0000-000083230000}"/>
    <cellStyle name="標準 8 2 9 2 4" xfId="5963" xr:uid="{00000000-0005-0000-0000-000084230000}"/>
    <cellStyle name="標準 8 2 9 2 4 2" xfId="11323" xr:uid="{00000000-0005-0000-0000-000085230000}"/>
    <cellStyle name="標準 8 2 9 2 5" xfId="2770" xr:uid="{00000000-0005-0000-0000-000086230000}"/>
    <cellStyle name="標準 8 2 9 2 6" xfId="8131" xr:uid="{00000000-0005-0000-0000-000087230000}"/>
    <cellStyle name="標準 8 2 9 3" xfId="1060" xr:uid="{00000000-0005-0000-0000-000088230000}"/>
    <cellStyle name="標準 8 2 9 3 2" xfId="6419" xr:uid="{00000000-0005-0000-0000-000089230000}"/>
    <cellStyle name="標準 8 2 9 3 2 2" xfId="11779" xr:uid="{00000000-0005-0000-0000-00008A230000}"/>
    <cellStyle name="標準 8 2 9 3 3" xfId="3226" xr:uid="{00000000-0005-0000-0000-00008B230000}"/>
    <cellStyle name="標準 8 2 9 3 4" xfId="8587" xr:uid="{00000000-0005-0000-0000-00008C230000}"/>
    <cellStyle name="標準 8 2 9 4" xfId="3683" xr:uid="{00000000-0005-0000-0000-00008D230000}"/>
    <cellStyle name="標準 8 2 9 4 2" xfId="9043" xr:uid="{00000000-0005-0000-0000-00008E230000}"/>
    <cellStyle name="標準 8 2 9 5" xfId="4595" xr:uid="{00000000-0005-0000-0000-00008F230000}"/>
    <cellStyle name="標準 8 2 9 5 2" xfId="9955" xr:uid="{00000000-0005-0000-0000-000090230000}"/>
    <cellStyle name="標準 8 2 9 6" xfId="5507" xr:uid="{00000000-0005-0000-0000-000091230000}"/>
    <cellStyle name="標準 8 2 9 6 2" xfId="10867" xr:uid="{00000000-0005-0000-0000-000092230000}"/>
    <cellStyle name="標準 8 2 9 7" xfId="2314" xr:uid="{00000000-0005-0000-0000-000093230000}"/>
    <cellStyle name="標準 8 2 9 8" xfId="7675" xr:uid="{00000000-0005-0000-0000-000094230000}"/>
    <cellStyle name="標準 8 3" xfId="34" xr:uid="{00000000-0005-0000-0000-000095230000}"/>
    <cellStyle name="標準 8 3 10" xfId="3124" xr:uid="{00000000-0005-0000-0000-000096230000}"/>
    <cellStyle name="標準 8 3 10 2" xfId="8485" xr:uid="{00000000-0005-0000-0000-000097230000}"/>
    <cellStyle name="標準 8 3 11" xfId="3581" xr:uid="{00000000-0005-0000-0000-000098230000}"/>
    <cellStyle name="標準 8 3 11 2" xfId="8941" xr:uid="{00000000-0005-0000-0000-000099230000}"/>
    <cellStyle name="標準 8 3 12" xfId="4493" xr:uid="{00000000-0005-0000-0000-00009A230000}"/>
    <cellStyle name="標準 8 3 12 2" xfId="9853" xr:uid="{00000000-0005-0000-0000-00009B230000}"/>
    <cellStyle name="標準 8 3 13" xfId="5405" xr:uid="{00000000-0005-0000-0000-00009C230000}"/>
    <cellStyle name="標準 8 3 13 2" xfId="10765" xr:uid="{00000000-0005-0000-0000-00009D230000}"/>
    <cellStyle name="標準 8 3 14" xfId="1870" xr:uid="{00000000-0005-0000-0000-00009E230000}"/>
    <cellStyle name="標準 8 3 15" xfId="7231" xr:uid="{00000000-0005-0000-0000-00009F230000}"/>
    <cellStyle name="標準 8 3 2" xfId="80" xr:uid="{00000000-0005-0000-0000-0000A0230000}"/>
    <cellStyle name="標準 8 3 2 10" xfId="4529" xr:uid="{00000000-0005-0000-0000-0000A1230000}"/>
    <cellStyle name="標準 8 3 2 10 2" xfId="9889" xr:uid="{00000000-0005-0000-0000-0000A2230000}"/>
    <cellStyle name="標準 8 3 2 11" xfId="5441" xr:uid="{00000000-0005-0000-0000-0000A3230000}"/>
    <cellStyle name="標準 8 3 2 11 2" xfId="10801" xr:uid="{00000000-0005-0000-0000-0000A4230000}"/>
    <cellStyle name="標準 8 3 2 12" xfId="1906" xr:uid="{00000000-0005-0000-0000-0000A5230000}"/>
    <cellStyle name="標準 8 3 2 13" xfId="7267" xr:uid="{00000000-0005-0000-0000-0000A6230000}"/>
    <cellStyle name="標準 8 3 2 2" xfId="138" xr:uid="{00000000-0005-0000-0000-0000A7230000}"/>
    <cellStyle name="標準 8 3 2 2 10" xfId="5498" xr:uid="{00000000-0005-0000-0000-0000A8230000}"/>
    <cellStyle name="標準 8 3 2 2 10 2" xfId="10858" xr:uid="{00000000-0005-0000-0000-0000A9230000}"/>
    <cellStyle name="標準 8 3 2 2 11" xfId="1963" xr:uid="{00000000-0005-0000-0000-0000AA230000}"/>
    <cellStyle name="標準 8 3 2 2 12" xfId="7324" xr:uid="{00000000-0005-0000-0000-0000AB230000}"/>
    <cellStyle name="標準 8 3 2 2 2" xfId="367" xr:uid="{00000000-0005-0000-0000-0000AC230000}"/>
    <cellStyle name="標準 8 3 2 2 2 2" xfId="823" xr:uid="{00000000-0005-0000-0000-0000AD230000}"/>
    <cellStyle name="標準 8 3 2 2 2 2 2" xfId="1735" xr:uid="{00000000-0005-0000-0000-0000AE230000}"/>
    <cellStyle name="標準 8 3 2 2 2 2 2 2" xfId="7094" xr:uid="{00000000-0005-0000-0000-0000AF230000}"/>
    <cellStyle name="標準 8 3 2 2 2 2 2 2 2" xfId="12454" xr:uid="{00000000-0005-0000-0000-0000B0230000}"/>
    <cellStyle name="標準 8 3 2 2 2 2 2 3" xfId="4358" xr:uid="{00000000-0005-0000-0000-0000B1230000}"/>
    <cellStyle name="標準 8 3 2 2 2 2 2 4" xfId="9718" xr:uid="{00000000-0005-0000-0000-0000B2230000}"/>
    <cellStyle name="標準 8 3 2 2 2 2 3" xfId="5270" xr:uid="{00000000-0005-0000-0000-0000B3230000}"/>
    <cellStyle name="標準 8 3 2 2 2 2 3 2" xfId="10630" xr:uid="{00000000-0005-0000-0000-0000B4230000}"/>
    <cellStyle name="標準 8 3 2 2 2 2 4" xfId="6182" xr:uid="{00000000-0005-0000-0000-0000B5230000}"/>
    <cellStyle name="標準 8 3 2 2 2 2 4 2" xfId="11542" xr:uid="{00000000-0005-0000-0000-0000B6230000}"/>
    <cellStyle name="標準 8 3 2 2 2 2 5" xfId="2533" xr:uid="{00000000-0005-0000-0000-0000B7230000}"/>
    <cellStyle name="標準 8 3 2 2 2 2 6" xfId="7894" xr:uid="{00000000-0005-0000-0000-0000B8230000}"/>
    <cellStyle name="標準 8 3 2 2 2 3" xfId="1279" xr:uid="{00000000-0005-0000-0000-0000B9230000}"/>
    <cellStyle name="標準 8 3 2 2 2 3 2" xfId="6638" xr:uid="{00000000-0005-0000-0000-0000BA230000}"/>
    <cellStyle name="標準 8 3 2 2 2 3 2 2" xfId="11998" xr:uid="{00000000-0005-0000-0000-0000BB230000}"/>
    <cellStyle name="標準 8 3 2 2 2 3 3" xfId="2989" xr:uid="{00000000-0005-0000-0000-0000BC230000}"/>
    <cellStyle name="標準 8 3 2 2 2 3 4" xfId="8350" xr:uid="{00000000-0005-0000-0000-0000BD230000}"/>
    <cellStyle name="標準 8 3 2 2 2 4" xfId="3445" xr:uid="{00000000-0005-0000-0000-0000BE230000}"/>
    <cellStyle name="標準 8 3 2 2 2 4 2" xfId="8806" xr:uid="{00000000-0005-0000-0000-0000BF230000}"/>
    <cellStyle name="標準 8 3 2 2 2 5" xfId="3902" xr:uid="{00000000-0005-0000-0000-0000C0230000}"/>
    <cellStyle name="標準 8 3 2 2 2 5 2" xfId="9262" xr:uid="{00000000-0005-0000-0000-0000C1230000}"/>
    <cellStyle name="標準 8 3 2 2 2 6" xfId="4814" xr:uid="{00000000-0005-0000-0000-0000C2230000}"/>
    <cellStyle name="標準 8 3 2 2 2 6 2" xfId="10174" xr:uid="{00000000-0005-0000-0000-0000C3230000}"/>
    <cellStyle name="標準 8 3 2 2 2 7" xfId="5726" xr:uid="{00000000-0005-0000-0000-0000C4230000}"/>
    <cellStyle name="標準 8 3 2 2 2 7 2" xfId="11086" xr:uid="{00000000-0005-0000-0000-0000C5230000}"/>
    <cellStyle name="標準 8 3 2 2 2 8" xfId="2077" xr:uid="{00000000-0005-0000-0000-0000C6230000}"/>
    <cellStyle name="標準 8 3 2 2 2 9" xfId="7438" xr:uid="{00000000-0005-0000-0000-0000C7230000}"/>
    <cellStyle name="標準 8 3 2 2 3" xfId="481" xr:uid="{00000000-0005-0000-0000-0000C8230000}"/>
    <cellStyle name="標準 8 3 2 2 3 2" xfId="937" xr:uid="{00000000-0005-0000-0000-0000C9230000}"/>
    <cellStyle name="標準 8 3 2 2 3 2 2" xfId="1849" xr:uid="{00000000-0005-0000-0000-0000CA230000}"/>
    <cellStyle name="標準 8 3 2 2 3 2 2 2" xfId="7208" xr:uid="{00000000-0005-0000-0000-0000CB230000}"/>
    <cellStyle name="標準 8 3 2 2 3 2 2 2 2" xfId="12568" xr:uid="{00000000-0005-0000-0000-0000CC230000}"/>
    <cellStyle name="標準 8 3 2 2 3 2 2 3" xfId="4472" xr:uid="{00000000-0005-0000-0000-0000CD230000}"/>
    <cellStyle name="標準 8 3 2 2 3 2 2 4" xfId="9832" xr:uid="{00000000-0005-0000-0000-0000CE230000}"/>
    <cellStyle name="標準 8 3 2 2 3 2 3" xfId="5384" xr:uid="{00000000-0005-0000-0000-0000CF230000}"/>
    <cellStyle name="標準 8 3 2 2 3 2 3 2" xfId="10744" xr:uid="{00000000-0005-0000-0000-0000D0230000}"/>
    <cellStyle name="標準 8 3 2 2 3 2 4" xfId="6296" xr:uid="{00000000-0005-0000-0000-0000D1230000}"/>
    <cellStyle name="標準 8 3 2 2 3 2 4 2" xfId="11656" xr:uid="{00000000-0005-0000-0000-0000D2230000}"/>
    <cellStyle name="標準 8 3 2 2 3 2 5" xfId="2647" xr:uid="{00000000-0005-0000-0000-0000D3230000}"/>
    <cellStyle name="標準 8 3 2 2 3 2 6" xfId="8008" xr:uid="{00000000-0005-0000-0000-0000D4230000}"/>
    <cellStyle name="標準 8 3 2 2 3 3" xfId="1393" xr:uid="{00000000-0005-0000-0000-0000D5230000}"/>
    <cellStyle name="標準 8 3 2 2 3 3 2" xfId="6752" xr:uid="{00000000-0005-0000-0000-0000D6230000}"/>
    <cellStyle name="標準 8 3 2 2 3 3 2 2" xfId="12112" xr:uid="{00000000-0005-0000-0000-0000D7230000}"/>
    <cellStyle name="標準 8 3 2 2 3 3 3" xfId="3103" xr:uid="{00000000-0005-0000-0000-0000D8230000}"/>
    <cellStyle name="標準 8 3 2 2 3 3 4" xfId="8464" xr:uid="{00000000-0005-0000-0000-0000D9230000}"/>
    <cellStyle name="標準 8 3 2 2 3 4" xfId="3559" xr:uid="{00000000-0005-0000-0000-0000DA230000}"/>
    <cellStyle name="標準 8 3 2 2 3 4 2" xfId="8920" xr:uid="{00000000-0005-0000-0000-0000DB230000}"/>
    <cellStyle name="標準 8 3 2 2 3 5" xfId="4016" xr:uid="{00000000-0005-0000-0000-0000DC230000}"/>
    <cellStyle name="標準 8 3 2 2 3 5 2" xfId="9376" xr:uid="{00000000-0005-0000-0000-0000DD230000}"/>
    <cellStyle name="標準 8 3 2 2 3 6" xfId="4928" xr:uid="{00000000-0005-0000-0000-0000DE230000}"/>
    <cellStyle name="標準 8 3 2 2 3 6 2" xfId="10288" xr:uid="{00000000-0005-0000-0000-0000DF230000}"/>
    <cellStyle name="標準 8 3 2 2 3 7" xfId="5840" xr:uid="{00000000-0005-0000-0000-0000E0230000}"/>
    <cellStyle name="標準 8 3 2 2 3 7 2" xfId="11200" xr:uid="{00000000-0005-0000-0000-0000E1230000}"/>
    <cellStyle name="標準 8 3 2 2 3 8" xfId="2191" xr:uid="{00000000-0005-0000-0000-0000E2230000}"/>
    <cellStyle name="標準 8 3 2 2 3 9" xfId="7552" xr:uid="{00000000-0005-0000-0000-0000E3230000}"/>
    <cellStyle name="標準 8 3 2 2 4" xfId="252" xr:uid="{00000000-0005-0000-0000-0000E4230000}"/>
    <cellStyle name="標準 8 3 2 2 4 2" xfId="709" xr:uid="{00000000-0005-0000-0000-0000E5230000}"/>
    <cellStyle name="標準 8 3 2 2 4 2 2" xfId="1621" xr:uid="{00000000-0005-0000-0000-0000E6230000}"/>
    <cellStyle name="標準 8 3 2 2 4 2 2 2" xfId="6980" xr:uid="{00000000-0005-0000-0000-0000E7230000}"/>
    <cellStyle name="標準 8 3 2 2 4 2 2 2 2" xfId="12340" xr:uid="{00000000-0005-0000-0000-0000E8230000}"/>
    <cellStyle name="標準 8 3 2 2 4 2 2 3" xfId="4244" xr:uid="{00000000-0005-0000-0000-0000E9230000}"/>
    <cellStyle name="標準 8 3 2 2 4 2 2 4" xfId="9604" xr:uid="{00000000-0005-0000-0000-0000EA230000}"/>
    <cellStyle name="標準 8 3 2 2 4 2 3" xfId="5156" xr:uid="{00000000-0005-0000-0000-0000EB230000}"/>
    <cellStyle name="標準 8 3 2 2 4 2 3 2" xfId="10516" xr:uid="{00000000-0005-0000-0000-0000EC230000}"/>
    <cellStyle name="標準 8 3 2 2 4 2 4" xfId="6068" xr:uid="{00000000-0005-0000-0000-0000ED230000}"/>
    <cellStyle name="標準 8 3 2 2 4 2 4 2" xfId="11428" xr:uid="{00000000-0005-0000-0000-0000EE230000}"/>
    <cellStyle name="標準 8 3 2 2 4 2 5" xfId="2875" xr:uid="{00000000-0005-0000-0000-0000EF230000}"/>
    <cellStyle name="標準 8 3 2 2 4 2 6" xfId="8236" xr:uid="{00000000-0005-0000-0000-0000F0230000}"/>
    <cellStyle name="標準 8 3 2 2 4 3" xfId="1165" xr:uid="{00000000-0005-0000-0000-0000F1230000}"/>
    <cellStyle name="標準 8 3 2 2 4 3 2" xfId="6524" xr:uid="{00000000-0005-0000-0000-0000F2230000}"/>
    <cellStyle name="標準 8 3 2 2 4 3 2 2" xfId="11884" xr:uid="{00000000-0005-0000-0000-0000F3230000}"/>
    <cellStyle name="標準 8 3 2 2 4 3 3" xfId="3331" xr:uid="{00000000-0005-0000-0000-0000F4230000}"/>
    <cellStyle name="標準 8 3 2 2 4 3 4" xfId="8692" xr:uid="{00000000-0005-0000-0000-0000F5230000}"/>
    <cellStyle name="標準 8 3 2 2 4 4" xfId="3788" xr:uid="{00000000-0005-0000-0000-0000F6230000}"/>
    <cellStyle name="標準 8 3 2 2 4 4 2" xfId="9148" xr:uid="{00000000-0005-0000-0000-0000F7230000}"/>
    <cellStyle name="標準 8 3 2 2 4 5" xfId="4700" xr:uid="{00000000-0005-0000-0000-0000F8230000}"/>
    <cellStyle name="標準 8 3 2 2 4 5 2" xfId="10060" xr:uid="{00000000-0005-0000-0000-0000F9230000}"/>
    <cellStyle name="標準 8 3 2 2 4 6" xfId="5612" xr:uid="{00000000-0005-0000-0000-0000FA230000}"/>
    <cellStyle name="標準 8 3 2 2 4 6 2" xfId="10972" xr:uid="{00000000-0005-0000-0000-0000FB230000}"/>
    <cellStyle name="標準 8 3 2 2 4 7" xfId="2419" xr:uid="{00000000-0005-0000-0000-0000FC230000}"/>
    <cellStyle name="標準 8 3 2 2 4 8" xfId="7780" xr:uid="{00000000-0005-0000-0000-0000FD230000}"/>
    <cellStyle name="標準 8 3 2 2 5" xfId="595" xr:uid="{00000000-0005-0000-0000-0000FE230000}"/>
    <cellStyle name="標準 8 3 2 2 5 2" xfId="1507" xr:uid="{00000000-0005-0000-0000-0000FF230000}"/>
    <cellStyle name="標準 8 3 2 2 5 2 2" xfId="6866" xr:uid="{00000000-0005-0000-0000-000000240000}"/>
    <cellStyle name="標準 8 3 2 2 5 2 2 2" xfId="12226" xr:uid="{00000000-0005-0000-0000-000001240000}"/>
    <cellStyle name="標準 8 3 2 2 5 2 3" xfId="4130" xr:uid="{00000000-0005-0000-0000-000002240000}"/>
    <cellStyle name="標準 8 3 2 2 5 2 4" xfId="9490" xr:uid="{00000000-0005-0000-0000-000003240000}"/>
    <cellStyle name="標準 8 3 2 2 5 3" xfId="5042" xr:uid="{00000000-0005-0000-0000-000004240000}"/>
    <cellStyle name="標準 8 3 2 2 5 3 2" xfId="10402" xr:uid="{00000000-0005-0000-0000-000005240000}"/>
    <cellStyle name="標準 8 3 2 2 5 4" xfId="5954" xr:uid="{00000000-0005-0000-0000-000006240000}"/>
    <cellStyle name="標準 8 3 2 2 5 4 2" xfId="11314" xr:uid="{00000000-0005-0000-0000-000007240000}"/>
    <cellStyle name="標準 8 3 2 2 5 5" xfId="2305" xr:uid="{00000000-0005-0000-0000-000008240000}"/>
    <cellStyle name="標準 8 3 2 2 5 6" xfId="7666" xr:uid="{00000000-0005-0000-0000-000009240000}"/>
    <cellStyle name="標準 8 3 2 2 6" xfId="1051" xr:uid="{00000000-0005-0000-0000-00000A240000}"/>
    <cellStyle name="標準 8 3 2 2 6 2" xfId="6410" xr:uid="{00000000-0005-0000-0000-00000B240000}"/>
    <cellStyle name="標準 8 3 2 2 6 2 2" xfId="11770" xr:uid="{00000000-0005-0000-0000-00000C240000}"/>
    <cellStyle name="標準 8 3 2 2 6 3" xfId="2761" xr:uid="{00000000-0005-0000-0000-00000D240000}"/>
    <cellStyle name="標準 8 3 2 2 6 4" xfId="8122" xr:uid="{00000000-0005-0000-0000-00000E240000}"/>
    <cellStyle name="標準 8 3 2 2 7" xfId="3217" xr:uid="{00000000-0005-0000-0000-00000F240000}"/>
    <cellStyle name="標準 8 3 2 2 7 2" xfId="8578" xr:uid="{00000000-0005-0000-0000-000010240000}"/>
    <cellStyle name="標準 8 3 2 2 8" xfId="3674" xr:uid="{00000000-0005-0000-0000-000011240000}"/>
    <cellStyle name="標準 8 3 2 2 8 2" xfId="9034" xr:uid="{00000000-0005-0000-0000-000012240000}"/>
    <cellStyle name="標準 8 3 2 2 9" xfId="4586" xr:uid="{00000000-0005-0000-0000-000013240000}"/>
    <cellStyle name="標準 8 3 2 2 9 2" xfId="9946" xr:uid="{00000000-0005-0000-0000-000014240000}"/>
    <cellStyle name="標準 8 3 2 3" xfId="310" xr:uid="{00000000-0005-0000-0000-000015240000}"/>
    <cellStyle name="標準 8 3 2 3 2" xfId="766" xr:uid="{00000000-0005-0000-0000-000016240000}"/>
    <cellStyle name="標準 8 3 2 3 2 2" xfId="1678" xr:uid="{00000000-0005-0000-0000-000017240000}"/>
    <cellStyle name="標準 8 3 2 3 2 2 2" xfId="7037" xr:uid="{00000000-0005-0000-0000-000018240000}"/>
    <cellStyle name="標準 8 3 2 3 2 2 2 2" xfId="12397" xr:uid="{00000000-0005-0000-0000-000019240000}"/>
    <cellStyle name="標準 8 3 2 3 2 2 3" xfId="4301" xr:uid="{00000000-0005-0000-0000-00001A240000}"/>
    <cellStyle name="標準 8 3 2 3 2 2 4" xfId="9661" xr:uid="{00000000-0005-0000-0000-00001B240000}"/>
    <cellStyle name="標準 8 3 2 3 2 3" xfId="5213" xr:uid="{00000000-0005-0000-0000-00001C240000}"/>
    <cellStyle name="標準 8 3 2 3 2 3 2" xfId="10573" xr:uid="{00000000-0005-0000-0000-00001D240000}"/>
    <cellStyle name="標準 8 3 2 3 2 4" xfId="6125" xr:uid="{00000000-0005-0000-0000-00001E240000}"/>
    <cellStyle name="標準 8 3 2 3 2 4 2" xfId="11485" xr:uid="{00000000-0005-0000-0000-00001F240000}"/>
    <cellStyle name="標準 8 3 2 3 2 5" xfId="2476" xr:uid="{00000000-0005-0000-0000-000020240000}"/>
    <cellStyle name="標準 8 3 2 3 2 6" xfId="7837" xr:uid="{00000000-0005-0000-0000-000021240000}"/>
    <cellStyle name="標準 8 3 2 3 3" xfId="1222" xr:uid="{00000000-0005-0000-0000-000022240000}"/>
    <cellStyle name="標準 8 3 2 3 3 2" xfId="6581" xr:uid="{00000000-0005-0000-0000-000023240000}"/>
    <cellStyle name="標準 8 3 2 3 3 2 2" xfId="11941" xr:uid="{00000000-0005-0000-0000-000024240000}"/>
    <cellStyle name="標準 8 3 2 3 3 3" xfId="2932" xr:uid="{00000000-0005-0000-0000-000025240000}"/>
    <cellStyle name="標準 8 3 2 3 3 4" xfId="8293" xr:uid="{00000000-0005-0000-0000-000026240000}"/>
    <cellStyle name="標準 8 3 2 3 4" xfId="3388" xr:uid="{00000000-0005-0000-0000-000027240000}"/>
    <cellStyle name="標準 8 3 2 3 4 2" xfId="8749" xr:uid="{00000000-0005-0000-0000-000028240000}"/>
    <cellStyle name="標準 8 3 2 3 5" xfId="3845" xr:uid="{00000000-0005-0000-0000-000029240000}"/>
    <cellStyle name="標準 8 3 2 3 5 2" xfId="9205" xr:uid="{00000000-0005-0000-0000-00002A240000}"/>
    <cellStyle name="標準 8 3 2 3 6" xfId="4757" xr:uid="{00000000-0005-0000-0000-00002B240000}"/>
    <cellStyle name="標準 8 3 2 3 6 2" xfId="10117" xr:uid="{00000000-0005-0000-0000-00002C240000}"/>
    <cellStyle name="標準 8 3 2 3 7" xfId="5669" xr:uid="{00000000-0005-0000-0000-00002D240000}"/>
    <cellStyle name="標準 8 3 2 3 7 2" xfId="11029" xr:uid="{00000000-0005-0000-0000-00002E240000}"/>
    <cellStyle name="標準 8 3 2 3 8" xfId="2020" xr:uid="{00000000-0005-0000-0000-00002F240000}"/>
    <cellStyle name="標準 8 3 2 3 9" xfId="7381" xr:uid="{00000000-0005-0000-0000-000030240000}"/>
    <cellStyle name="標準 8 3 2 4" xfId="424" xr:uid="{00000000-0005-0000-0000-000031240000}"/>
    <cellStyle name="標準 8 3 2 4 2" xfId="880" xr:uid="{00000000-0005-0000-0000-000032240000}"/>
    <cellStyle name="標準 8 3 2 4 2 2" xfId="1792" xr:uid="{00000000-0005-0000-0000-000033240000}"/>
    <cellStyle name="標準 8 3 2 4 2 2 2" xfId="7151" xr:uid="{00000000-0005-0000-0000-000034240000}"/>
    <cellStyle name="標準 8 3 2 4 2 2 2 2" xfId="12511" xr:uid="{00000000-0005-0000-0000-000035240000}"/>
    <cellStyle name="標準 8 3 2 4 2 2 3" xfId="4415" xr:uid="{00000000-0005-0000-0000-000036240000}"/>
    <cellStyle name="標準 8 3 2 4 2 2 4" xfId="9775" xr:uid="{00000000-0005-0000-0000-000037240000}"/>
    <cellStyle name="標準 8 3 2 4 2 3" xfId="5327" xr:uid="{00000000-0005-0000-0000-000038240000}"/>
    <cellStyle name="標準 8 3 2 4 2 3 2" xfId="10687" xr:uid="{00000000-0005-0000-0000-000039240000}"/>
    <cellStyle name="標準 8 3 2 4 2 4" xfId="6239" xr:uid="{00000000-0005-0000-0000-00003A240000}"/>
    <cellStyle name="標準 8 3 2 4 2 4 2" xfId="11599" xr:uid="{00000000-0005-0000-0000-00003B240000}"/>
    <cellStyle name="標準 8 3 2 4 2 5" xfId="2590" xr:uid="{00000000-0005-0000-0000-00003C240000}"/>
    <cellStyle name="標準 8 3 2 4 2 6" xfId="7951" xr:uid="{00000000-0005-0000-0000-00003D240000}"/>
    <cellStyle name="標準 8 3 2 4 3" xfId="1336" xr:uid="{00000000-0005-0000-0000-00003E240000}"/>
    <cellStyle name="標準 8 3 2 4 3 2" xfId="6695" xr:uid="{00000000-0005-0000-0000-00003F240000}"/>
    <cellStyle name="標準 8 3 2 4 3 2 2" xfId="12055" xr:uid="{00000000-0005-0000-0000-000040240000}"/>
    <cellStyle name="標準 8 3 2 4 3 3" xfId="3046" xr:uid="{00000000-0005-0000-0000-000041240000}"/>
    <cellStyle name="標準 8 3 2 4 3 4" xfId="8407" xr:uid="{00000000-0005-0000-0000-000042240000}"/>
    <cellStyle name="標準 8 3 2 4 4" xfId="3502" xr:uid="{00000000-0005-0000-0000-000043240000}"/>
    <cellStyle name="標準 8 3 2 4 4 2" xfId="8863" xr:uid="{00000000-0005-0000-0000-000044240000}"/>
    <cellStyle name="標準 8 3 2 4 5" xfId="3959" xr:uid="{00000000-0005-0000-0000-000045240000}"/>
    <cellStyle name="標準 8 3 2 4 5 2" xfId="9319" xr:uid="{00000000-0005-0000-0000-000046240000}"/>
    <cellStyle name="標準 8 3 2 4 6" xfId="4871" xr:uid="{00000000-0005-0000-0000-000047240000}"/>
    <cellStyle name="標準 8 3 2 4 6 2" xfId="10231" xr:uid="{00000000-0005-0000-0000-000048240000}"/>
    <cellStyle name="標準 8 3 2 4 7" xfId="5783" xr:uid="{00000000-0005-0000-0000-000049240000}"/>
    <cellStyle name="標準 8 3 2 4 7 2" xfId="11143" xr:uid="{00000000-0005-0000-0000-00004A240000}"/>
    <cellStyle name="標準 8 3 2 4 8" xfId="2134" xr:uid="{00000000-0005-0000-0000-00004B240000}"/>
    <cellStyle name="標準 8 3 2 4 9" xfId="7495" xr:uid="{00000000-0005-0000-0000-00004C240000}"/>
    <cellStyle name="標準 8 3 2 5" xfId="195" xr:uid="{00000000-0005-0000-0000-00004D240000}"/>
    <cellStyle name="標準 8 3 2 5 2" xfId="652" xr:uid="{00000000-0005-0000-0000-00004E240000}"/>
    <cellStyle name="標準 8 3 2 5 2 2" xfId="1564" xr:uid="{00000000-0005-0000-0000-00004F240000}"/>
    <cellStyle name="標準 8 3 2 5 2 2 2" xfId="6923" xr:uid="{00000000-0005-0000-0000-000050240000}"/>
    <cellStyle name="標準 8 3 2 5 2 2 2 2" xfId="12283" xr:uid="{00000000-0005-0000-0000-000051240000}"/>
    <cellStyle name="標準 8 3 2 5 2 2 3" xfId="4187" xr:uid="{00000000-0005-0000-0000-000052240000}"/>
    <cellStyle name="標準 8 3 2 5 2 2 4" xfId="9547" xr:uid="{00000000-0005-0000-0000-000053240000}"/>
    <cellStyle name="標準 8 3 2 5 2 3" xfId="5099" xr:uid="{00000000-0005-0000-0000-000054240000}"/>
    <cellStyle name="標準 8 3 2 5 2 3 2" xfId="10459" xr:uid="{00000000-0005-0000-0000-000055240000}"/>
    <cellStyle name="標準 8 3 2 5 2 4" xfId="6011" xr:uid="{00000000-0005-0000-0000-000056240000}"/>
    <cellStyle name="標準 8 3 2 5 2 4 2" xfId="11371" xr:uid="{00000000-0005-0000-0000-000057240000}"/>
    <cellStyle name="標準 8 3 2 5 2 5" xfId="2818" xr:uid="{00000000-0005-0000-0000-000058240000}"/>
    <cellStyle name="標準 8 3 2 5 2 6" xfId="8179" xr:uid="{00000000-0005-0000-0000-000059240000}"/>
    <cellStyle name="標準 8 3 2 5 3" xfId="1108" xr:uid="{00000000-0005-0000-0000-00005A240000}"/>
    <cellStyle name="標準 8 3 2 5 3 2" xfId="6467" xr:uid="{00000000-0005-0000-0000-00005B240000}"/>
    <cellStyle name="標準 8 3 2 5 3 2 2" xfId="11827" xr:uid="{00000000-0005-0000-0000-00005C240000}"/>
    <cellStyle name="標準 8 3 2 5 3 3" xfId="3274" xr:uid="{00000000-0005-0000-0000-00005D240000}"/>
    <cellStyle name="標準 8 3 2 5 3 4" xfId="8635" xr:uid="{00000000-0005-0000-0000-00005E240000}"/>
    <cellStyle name="標準 8 3 2 5 4" xfId="3731" xr:uid="{00000000-0005-0000-0000-00005F240000}"/>
    <cellStyle name="標準 8 3 2 5 4 2" xfId="9091" xr:uid="{00000000-0005-0000-0000-000060240000}"/>
    <cellStyle name="標準 8 3 2 5 5" xfId="4643" xr:uid="{00000000-0005-0000-0000-000061240000}"/>
    <cellStyle name="標準 8 3 2 5 5 2" xfId="10003" xr:uid="{00000000-0005-0000-0000-000062240000}"/>
    <cellStyle name="標準 8 3 2 5 6" xfId="5555" xr:uid="{00000000-0005-0000-0000-000063240000}"/>
    <cellStyle name="標準 8 3 2 5 6 2" xfId="10915" xr:uid="{00000000-0005-0000-0000-000064240000}"/>
    <cellStyle name="標準 8 3 2 5 7" xfId="2362" xr:uid="{00000000-0005-0000-0000-000065240000}"/>
    <cellStyle name="標準 8 3 2 5 8" xfId="7723" xr:uid="{00000000-0005-0000-0000-000066240000}"/>
    <cellStyle name="標準 8 3 2 6" xfId="538" xr:uid="{00000000-0005-0000-0000-000067240000}"/>
    <cellStyle name="標準 8 3 2 6 2" xfId="1450" xr:uid="{00000000-0005-0000-0000-000068240000}"/>
    <cellStyle name="標準 8 3 2 6 2 2" xfId="6809" xr:uid="{00000000-0005-0000-0000-000069240000}"/>
    <cellStyle name="標準 8 3 2 6 2 2 2" xfId="12169" xr:uid="{00000000-0005-0000-0000-00006A240000}"/>
    <cellStyle name="標準 8 3 2 6 2 3" xfId="4073" xr:uid="{00000000-0005-0000-0000-00006B240000}"/>
    <cellStyle name="標準 8 3 2 6 2 4" xfId="9433" xr:uid="{00000000-0005-0000-0000-00006C240000}"/>
    <cellStyle name="標準 8 3 2 6 3" xfId="4985" xr:uid="{00000000-0005-0000-0000-00006D240000}"/>
    <cellStyle name="標準 8 3 2 6 3 2" xfId="10345" xr:uid="{00000000-0005-0000-0000-00006E240000}"/>
    <cellStyle name="標準 8 3 2 6 4" xfId="5897" xr:uid="{00000000-0005-0000-0000-00006F240000}"/>
    <cellStyle name="標準 8 3 2 6 4 2" xfId="11257" xr:uid="{00000000-0005-0000-0000-000070240000}"/>
    <cellStyle name="標準 8 3 2 6 5" xfId="2248" xr:uid="{00000000-0005-0000-0000-000071240000}"/>
    <cellStyle name="標準 8 3 2 6 6" xfId="7609" xr:uid="{00000000-0005-0000-0000-000072240000}"/>
    <cellStyle name="標準 8 3 2 7" xfId="994" xr:uid="{00000000-0005-0000-0000-000073240000}"/>
    <cellStyle name="標準 8 3 2 7 2" xfId="6353" xr:uid="{00000000-0005-0000-0000-000074240000}"/>
    <cellStyle name="標準 8 3 2 7 2 2" xfId="11713" xr:uid="{00000000-0005-0000-0000-000075240000}"/>
    <cellStyle name="標準 8 3 2 7 3" xfId="2704" xr:uid="{00000000-0005-0000-0000-000076240000}"/>
    <cellStyle name="標準 8 3 2 7 4" xfId="8065" xr:uid="{00000000-0005-0000-0000-000077240000}"/>
    <cellStyle name="標準 8 3 2 8" xfId="3160" xr:uid="{00000000-0005-0000-0000-000078240000}"/>
    <cellStyle name="標準 8 3 2 8 2" xfId="8521" xr:uid="{00000000-0005-0000-0000-000079240000}"/>
    <cellStyle name="標準 8 3 2 9" xfId="3617" xr:uid="{00000000-0005-0000-0000-00007A240000}"/>
    <cellStyle name="標準 8 3 2 9 2" xfId="8977" xr:uid="{00000000-0005-0000-0000-00007B240000}"/>
    <cellStyle name="標準 8 3 3" xfId="48" xr:uid="{00000000-0005-0000-0000-00007C240000}"/>
    <cellStyle name="標準 8 3 3 10" xfId="4507" xr:uid="{00000000-0005-0000-0000-00007D240000}"/>
    <cellStyle name="標準 8 3 3 10 2" xfId="9867" xr:uid="{00000000-0005-0000-0000-00007E240000}"/>
    <cellStyle name="標準 8 3 3 11" xfId="5419" xr:uid="{00000000-0005-0000-0000-00007F240000}"/>
    <cellStyle name="標準 8 3 3 11 2" xfId="10779" xr:uid="{00000000-0005-0000-0000-000080240000}"/>
    <cellStyle name="標準 8 3 3 12" xfId="1884" xr:uid="{00000000-0005-0000-0000-000081240000}"/>
    <cellStyle name="標準 8 3 3 13" xfId="7245" xr:uid="{00000000-0005-0000-0000-000082240000}"/>
    <cellStyle name="標準 8 3 3 2" xfId="116" xr:uid="{00000000-0005-0000-0000-000083240000}"/>
    <cellStyle name="標準 8 3 3 2 10" xfId="5476" xr:uid="{00000000-0005-0000-0000-000084240000}"/>
    <cellStyle name="標準 8 3 3 2 10 2" xfId="10836" xr:uid="{00000000-0005-0000-0000-000085240000}"/>
    <cellStyle name="標準 8 3 3 2 11" xfId="1941" xr:uid="{00000000-0005-0000-0000-000086240000}"/>
    <cellStyle name="標準 8 3 3 2 12" xfId="7302" xr:uid="{00000000-0005-0000-0000-000087240000}"/>
    <cellStyle name="標準 8 3 3 2 2" xfId="345" xr:uid="{00000000-0005-0000-0000-000088240000}"/>
    <cellStyle name="標準 8 3 3 2 2 2" xfId="801" xr:uid="{00000000-0005-0000-0000-000089240000}"/>
    <cellStyle name="標準 8 3 3 2 2 2 2" xfId="1713" xr:uid="{00000000-0005-0000-0000-00008A240000}"/>
    <cellStyle name="標準 8 3 3 2 2 2 2 2" xfId="7072" xr:uid="{00000000-0005-0000-0000-00008B240000}"/>
    <cellStyle name="標準 8 3 3 2 2 2 2 2 2" xfId="12432" xr:uid="{00000000-0005-0000-0000-00008C240000}"/>
    <cellStyle name="標準 8 3 3 2 2 2 2 3" xfId="4336" xr:uid="{00000000-0005-0000-0000-00008D240000}"/>
    <cellStyle name="標準 8 3 3 2 2 2 2 4" xfId="9696" xr:uid="{00000000-0005-0000-0000-00008E240000}"/>
    <cellStyle name="標準 8 3 3 2 2 2 3" xfId="5248" xr:uid="{00000000-0005-0000-0000-00008F240000}"/>
    <cellStyle name="標準 8 3 3 2 2 2 3 2" xfId="10608" xr:uid="{00000000-0005-0000-0000-000090240000}"/>
    <cellStyle name="標準 8 3 3 2 2 2 4" xfId="6160" xr:uid="{00000000-0005-0000-0000-000091240000}"/>
    <cellStyle name="標準 8 3 3 2 2 2 4 2" xfId="11520" xr:uid="{00000000-0005-0000-0000-000092240000}"/>
    <cellStyle name="標準 8 3 3 2 2 2 5" xfId="2511" xr:uid="{00000000-0005-0000-0000-000093240000}"/>
    <cellStyle name="標準 8 3 3 2 2 2 6" xfId="7872" xr:uid="{00000000-0005-0000-0000-000094240000}"/>
    <cellStyle name="標準 8 3 3 2 2 3" xfId="1257" xr:uid="{00000000-0005-0000-0000-000095240000}"/>
    <cellStyle name="標準 8 3 3 2 2 3 2" xfId="6616" xr:uid="{00000000-0005-0000-0000-000096240000}"/>
    <cellStyle name="標準 8 3 3 2 2 3 2 2" xfId="11976" xr:uid="{00000000-0005-0000-0000-000097240000}"/>
    <cellStyle name="標準 8 3 3 2 2 3 3" xfId="2967" xr:uid="{00000000-0005-0000-0000-000098240000}"/>
    <cellStyle name="標準 8 3 3 2 2 3 4" xfId="8328" xr:uid="{00000000-0005-0000-0000-000099240000}"/>
    <cellStyle name="標準 8 3 3 2 2 4" xfId="3423" xr:uid="{00000000-0005-0000-0000-00009A240000}"/>
    <cellStyle name="標準 8 3 3 2 2 4 2" xfId="8784" xr:uid="{00000000-0005-0000-0000-00009B240000}"/>
    <cellStyle name="標準 8 3 3 2 2 5" xfId="3880" xr:uid="{00000000-0005-0000-0000-00009C240000}"/>
    <cellStyle name="標準 8 3 3 2 2 5 2" xfId="9240" xr:uid="{00000000-0005-0000-0000-00009D240000}"/>
    <cellStyle name="標準 8 3 3 2 2 6" xfId="4792" xr:uid="{00000000-0005-0000-0000-00009E240000}"/>
    <cellStyle name="標準 8 3 3 2 2 6 2" xfId="10152" xr:uid="{00000000-0005-0000-0000-00009F240000}"/>
    <cellStyle name="標準 8 3 3 2 2 7" xfId="5704" xr:uid="{00000000-0005-0000-0000-0000A0240000}"/>
    <cellStyle name="標準 8 3 3 2 2 7 2" xfId="11064" xr:uid="{00000000-0005-0000-0000-0000A1240000}"/>
    <cellStyle name="標準 8 3 3 2 2 8" xfId="2055" xr:uid="{00000000-0005-0000-0000-0000A2240000}"/>
    <cellStyle name="標準 8 3 3 2 2 9" xfId="7416" xr:uid="{00000000-0005-0000-0000-0000A3240000}"/>
    <cellStyle name="標準 8 3 3 2 3" xfId="459" xr:uid="{00000000-0005-0000-0000-0000A4240000}"/>
    <cellStyle name="標準 8 3 3 2 3 2" xfId="915" xr:uid="{00000000-0005-0000-0000-0000A5240000}"/>
    <cellStyle name="標準 8 3 3 2 3 2 2" xfId="1827" xr:uid="{00000000-0005-0000-0000-0000A6240000}"/>
    <cellStyle name="標準 8 3 3 2 3 2 2 2" xfId="7186" xr:uid="{00000000-0005-0000-0000-0000A7240000}"/>
    <cellStyle name="標準 8 3 3 2 3 2 2 2 2" xfId="12546" xr:uid="{00000000-0005-0000-0000-0000A8240000}"/>
    <cellStyle name="標準 8 3 3 2 3 2 2 3" xfId="4450" xr:uid="{00000000-0005-0000-0000-0000A9240000}"/>
    <cellStyle name="標準 8 3 3 2 3 2 2 4" xfId="9810" xr:uid="{00000000-0005-0000-0000-0000AA240000}"/>
    <cellStyle name="標準 8 3 3 2 3 2 3" xfId="5362" xr:uid="{00000000-0005-0000-0000-0000AB240000}"/>
    <cellStyle name="標準 8 3 3 2 3 2 3 2" xfId="10722" xr:uid="{00000000-0005-0000-0000-0000AC240000}"/>
    <cellStyle name="標準 8 3 3 2 3 2 4" xfId="6274" xr:uid="{00000000-0005-0000-0000-0000AD240000}"/>
    <cellStyle name="標準 8 3 3 2 3 2 4 2" xfId="11634" xr:uid="{00000000-0005-0000-0000-0000AE240000}"/>
    <cellStyle name="標準 8 3 3 2 3 2 5" xfId="2625" xr:uid="{00000000-0005-0000-0000-0000AF240000}"/>
    <cellStyle name="標準 8 3 3 2 3 2 6" xfId="7986" xr:uid="{00000000-0005-0000-0000-0000B0240000}"/>
    <cellStyle name="標準 8 3 3 2 3 3" xfId="1371" xr:uid="{00000000-0005-0000-0000-0000B1240000}"/>
    <cellStyle name="標準 8 3 3 2 3 3 2" xfId="6730" xr:uid="{00000000-0005-0000-0000-0000B2240000}"/>
    <cellStyle name="標準 8 3 3 2 3 3 2 2" xfId="12090" xr:uid="{00000000-0005-0000-0000-0000B3240000}"/>
    <cellStyle name="標準 8 3 3 2 3 3 3" xfId="3081" xr:uid="{00000000-0005-0000-0000-0000B4240000}"/>
    <cellStyle name="標準 8 3 3 2 3 3 4" xfId="8442" xr:uid="{00000000-0005-0000-0000-0000B5240000}"/>
    <cellStyle name="標準 8 3 3 2 3 4" xfId="3537" xr:uid="{00000000-0005-0000-0000-0000B6240000}"/>
    <cellStyle name="標準 8 3 3 2 3 4 2" xfId="8898" xr:uid="{00000000-0005-0000-0000-0000B7240000}"/>
    <cellStyle name="標準 8 3 3 2 3 5" xfId="3994" xr:uid="{00000000-0005-0000-0000-0000B8240000}"/>
    <cellStyle name="標準 8 3 3 2 3 5 2" xfId="9354" xr:uid="{00000000-0005-0000-0000-0000B9240000}"/>
    <cellStyle name="標準 8 3 3 2 3 6" xfId="4906" xr:uid="{00000000-0005-0000-0000-0000BA240000}"/>
    <cellStyle name="標準 8 3 3 2 3 6 2" xfId="10266" xr:uid="{00000000-0005-0000-0000-0000BB240000}"/>
    <cellStyle name="標準 8 3 3 2 3 7" xfId="5818" xr:uid="{00000000-0005-0000-0000-0000BC240000}"/>
    <cellStyle name="標準 8 3 3 2 3 7 2" xfId="11178" xr:uid="{00000000-0005-0000-0000-0000BD240000}"/>
    <cellStyle name="標準 8 3 3 2 3 8" xfId="2169" xr:uid="{00000000-0005-0000-0000-0000BE240000}"/>
    <cellStyle name="標準 8 3 3 2 3 9" xfId="7530" xr:uid="{00000000-0005-0000-0000-0000BF240000}"/>
    <cellStyle name="標準 8 3 3 2 4" xfId="230" xr:uid="{00000000-0005-0000-0000-0000C0240000}"/>
    <cellStyle name="標準 8 3 3 2 4 2" xfId="687" xr:uid="{00000000-0005-0000-0000-0000C1240000}"/>
    <cellStyle name="標準 8 3 3 2 4 2 2" xfId="1599" xr:uid="{00000000-0005-0000-0000-0000C2240000}"/>
    <cellStyle name="標準 8 3 3 2 4 2 2 2" xfId="6958" xr:uid="{00000000-0005-0000-0000-0000C3240000}"/>
    <cellStyle name="標準 8 3 3 2 4 2 2 2 2" xfId="12318" xr:uid="{00000000-0005-0000-0000-0000C4240000}"/>
    <cellStyle name="標準 8 3 3 2 4 2 2 3" xfId="4222" xr:uid="{00000000-0005-0000-0000-0000C5240000}"/>
    <cellStyle name="標準 8 3 3 2 4 2 2 4" xfId="9582" xr:uid="{00000000-0005-0000-0000-0000C6240000}"/>
    <cellStyle name="標準 8 3 3 2 4 2 3" xfId="5134" xr:uid="{00000000-0005-0000-0000-0000C7240000}"/>
    <cellStyle name="標準 8 3 3 2 4 2 3 2" xfId="10494" xr:uid="{00000000-0005-0000-0000-0000C8240000}"/>
    <cellStyle name="標準 8 3 3 2 4 2 4" xfId="6046" xr:uid="{00000000-0005-0000-0000-0000C9240000}"/>
    <cellStyle name="標準 8 3 3 2 4 2 4 2" xfId="11406" xr:uid="{00000000-0005-0000-0000-0000CA240000}"/>
    <cellStyle name="標準 8 3 3 2 4 2 5" xfId="2853" xr:uid="{00000000-0005-0000-0000-0000CB240000}"/>
    <cellStyle name="標準 8 3 3 2 4 2 6" xfId="8214" xr:uid="{00000000-0005-0000-0000-0000CC240000}"/>
    <cellStyle name="標準 8 3 3 2 4 3" xfId="1143" xr:uid="{00000000-0005-0000-0000-0000CD240000}"/>
    <cellStyle name="標準 8 3 3 2 4 3 2" xfId="6502" xr:uid="{00000000-0005-0000-0000-0000CE240000}"/>
    <cellStyle name="標準 8 3 3 2 4 3 2 2" xfId="11862" xr:uid="{00000000-0005-0000-0000-0000CF240000}"/>
    <cellStyle name="標準 8 3 3 2 4 3 3" xfId="3309" xr:uid="{00000000-0005-0000-0000-0000D0240000}"/>
    <cellStyle name="標準 8 3 3 2 4 3 4" xfId="8670" xr:uid="{00000000-0005-0000-0000-0000D1240000}"/>
    <cellStyle name="標準 8 3 3 2 4 4" xfId="3766" xr:uid="{00000000-0005-0000-0000-0000D2240000}"/>
    <cellStyle name="標準 8 3 3 2 4 4 2" xfId="9126" xr:uid="{00000000-0005-0000-0000-0000D3240000}"/>
    <cellStyle name="標準 8 3 3 2 4 5" xfId="4678" xr:uid="{00000000-0005-0000-0000-0000D4240000}"/>
    <cellStyle name="標準 8 3 3 2 4 5 2" xfId="10038" xr:uid="{00000000-0005-0000-0000-0000D5240000}"/>
    <cellStyle name="標準 8 3 3 2 4 6" xfId="5590" xr:uid="{00000000-0005-0000-0000-0000D6240000}"/>
    <cellStyle name="標準 8 3 3 2 4 6 2" xfId="10950" xr:uid="{00000000-0005-0000-0000-0000D7240000}"/>
    <cellStyle name="標準 8 3 3 2 4 7" xfId="2397" xr:uid="{00000000-0005-0000-0000-0000D8240000}"/>
    <cellStyle name="標準 8 3 3 2 4 8" xfId="7758" xr:uid="{00000000-0005-0000-0000-0000D9240000}"/>
    <cellStyle name="標準 8 3 3 2 5" xfId="573" xr:uid="{00000000-0005-0000-0000-0000DA240000}"/>
    <cellStyle name="標準 8 3 3 2 5 2" xfId="1485" xr:uid="{00000000-0005-0000-0000-0000DB240000}"/>
    <cellStyle name="標準 8 3 3 2 5 2 2" xfId="6844" xr:uid="{00000000-0005-0000-0000-0000DC240000}"/>
    <cellStyle name="標準 8 3 3 2 5 2 2 2" xfId="12204" xr:uid="{00000000-0005-0000-0000-0000DD240000}"/>
    <cellStyle name="標準 8 3 3 2 5 2 3" xfId="4108" xr:uid="{00000000-0005-0000-0000-0000DE240000}"/>
    <cellStyle name="標準 8 3 3 2 5 2 4" xfId="9468" xr:uid="{00000000-0005-0000-0000-0000DF240000}"/>
    <cellStyle name="標準 8 3 3 2 5 3" xfId="5020" xr:uid="{00000000-0005-0000-0000-0000E0240000}"/>
    <cellStyle name="標準 8 3 3 2 5 3 2" xfId="10380" xr:uid="{00000000-0005-0000-0000-0000E1240000}"/>
    <cellStyle name="標準 8 3 3 2 5 4" xfId="5932" xr:uid="{00000000-0005-0000-0000-0000E2240000}"/>
    <cellStyle name="標準 8 3 3 2 5 4 2" xfId="11292" xr:uid="{00000000-0005-0000-0000-0000E3240000}"/>
    <cellStyle name="標準 8 3 3 2 5 5" xfId="2283" xr:uid="{00000000-0005-0000-0000-0000E4240000}"/>
    <cellStyle name="標準 8 3 3 2 5 6" xfId="7644" xr:uid="{00000000-0005-0000-0000-0000E5240000}"/>
    <cellStyle name="標準 8 3 3 2 6" xfId="1029" xr:uid="{00000000-0005-0000-0000-0000E6240000}"/>
    <cellStyle name="標準 8 3 3 2 6 2" xfId="6388" xr:uid="{00000000-0005-0000-0000-0000E7240000}"/>
    <cellStyle name="標準 8 3 3 2 6 2 2" xfId="11748" xr:uid="{00000000-0005-0000-0000-0000E8240000}"/>
    <cellStyle name="標準 8 3 3 2 6 3" xfId="2739" xr:uid="{00000000-0005-0000-0000-0000E9240000}"/>
    <cellStyle name="標準 8 3 3 2 6 4" xfId="8100" xr:uid="{00000000-0005-0000-0000-0000EA240000}"/>
    <cellStyle name="標準 8 3 3 2 7" xfId="3195" xr:uid="{00000000-0005-0000-0000-0000EB240000}"/>
    <cellStyle name="標準 8 3 3 2 7 2" xfId="8556" xr:uid="{00000000-0005-0000-0000-0000EC240000}"/>
    <cellStyle name="標準 8 3 3 2 8" xfId="3652" xr:uid="{00000000-0005-0000-0000-0000ED240000}"/>
    <cellStyle name="標準 8 3 3 2 8 2" xfId="9012" xr:uid="{00000000-0005-0000-0000-0000EE240000}"/>
    <cellStyle name="標準 8 3 3 2 9" xfId="4564" xr:uid="{00000000-0005-0000-0000-0000EF240000}"/>
    <cellStyle name="標準 8 3 3 2 9 2" xfId="9924" xr:uid="{00000000-0005-0000-0000-0000F0240000}"/>
    <cellStyle name="標準 8 3 3 3" xfId="288" xr:uid="{00000000-0005-0000-0000-0000F1240000}"/>
    <cellStyle name="標準 8 3 3 3 2" xfId="744" xr:uid="{00000000-0005-0000-0000-0000F2240000}"/>
    <cellStyle name="標準 8 3 3 3 2 2" xfId="1656" xr:uid="{00000000-0005-0000-0000-0000F3240000}"/>
    <cellStyle name="標準 8 3 3 3 2 2 2" xfId="7015" xr:uid="{00000000-0005-0000-0000-0000F4240000}"/>
    <cellStyle name="標準 8 3 3 3 2 2 2 2" xfId="12375" xr:uid="{00000000-0005-0000-0000-0000F5240000}"/>
    <cellStyle name="標準 8 3 3 3 2 2 3" xfId="4279" xr:uid="{00000000-0005-0000-0000-0000F6240000}"/>
    <cellStyle name="標準 8 3 3 3 2 2 4" xfId="9639" xr:uid="{00000000-0005-0000-0000-0000F7240000}"/>
    <cellStyle name="標準 8 3 3 3 2 3" xfId="5191" xr:uid="{00000000-0005-0000-0000-0000F8240000}"/>
    <cellStyle name="標準 8 3 3 3 2 3 2" xfId="10551" xr:uid="{00000000-0005-0000-0000-0000F9240000}"/>
    <cellStyle name="標準 8 3 3 3 2 4" xfId="6103" xr:uid="{00000000-0005-0000-0000-0000FA240000}"/>
    <cellStyle name="標準 8 3 3 3 2 4 2" xfId="11463" xr:uid="{00000000-0005-0000-0000-0000FB240000}"/>
    <cellStyle name="標準 8 3 3 3 2 5" xfId="2454" xr:uid="{00000000-0005-0000-0000-0000FC240000}"/>
    <cellStyle name="標準 8 3 3 3 2 6" xfId="7815" xr:uid="{00000000-0005-0000-0000-0000FD240000}"/>
    <cellStyle name="標準 8 3 3 3 3" xfId="1200" xr:uid="{00000000-0005-0000-0000-0000FE240000}"/>
    <cellStyle name="標準 8 3 3 3 3 2" xfId="6559" xr:uid="{00000000-0005-0000-0000-0000FF240000}"/>
    <cellStyle name="標準 8 3 3 3 3 2 2" xfId="11919" xr:uid="{00000000-0005-0000-0000-000000250000}"/>
    <cellStyle name="標準 8 3 3 3 3 3" xfId="2910" xr:uid="{00000000-0005-0000-0000-000001250000}"/>
    <cellStyle name="標準 8 3 3 3 3 4" xfId="8271" xr:uid="{00000000-0005-0000-0000-000002250000}"/>
    <cellStyle name="標準 8 3 3 3 4" xfId="3366" xr:uid="{00000000-0005-0000-0000-000003250000}"/>
    <cellStyle name="標準 8 3 3 3 4 2" xfId="8727" xr:uid="{00000000-0005-0000-0000-000004250000}"/>
    <cellStyle name="標準 8 3 3 3 5" xfId="3823" xr:uid="{00000000-0005-0000-0000-000005250000}"/>
    <cellStyle name="標準 8 3 3 3 5 2" xfId="9183" xr:uid="{00000000-0005-0000-0000-000006250000}"/>
    <cellStyle name="標準 8 3 3 3 6" xfId="4735" xr:uid="{00000000-0005-0000-0000-000007250000}"/>
    <cellStyle name="標準 8 3 3 3 6 2" xfId="10095" xr:uid="{00000000-0005-0000-0000-000008250000}"/>
    <cellStyle name="標準 8 3 3 3 7" xfId="5647" xr:uid="{00000000-0005-0000-0000-000009250000}"/>
    <cellStyle name="標準 8 3 3 3 7 2" xfId="11007" xr:uid="{00000000-0005-0000-0000-00000A250000}"/>
    <cellStyle name="標準 8 3 3 3 8" xfId="1998" xr:uid="{00000000-0005-0000-0000-00000B250000}"/>
    <cellStyle name="標準 8 3 3 3 9" xfId="7359" xr:uid="{00000000-0005-0000-0000-00000C250000}"/>
    <cellStyle name="標準 8 3 3 4" xfId="402" xr:uid="{00000000-0005-0000-0000-00000D250000}"/>
    <cellStyle name="標準 8 3 3 4 2" xfId="858" xr:uid="{00000000-0005-0000-0000-00000E250000}"/>
    <cellStyle name="標準 8 3 3 4 2 2" xfId="1770" xr:uid="{00000000-0005-0000-0000-00000F250000}"/>
    <cellStyle name="標準 8 3 3 4 2 2 2" xfId="7129" xr:uid="{00000000-0005-0000-0000-000010250000}"/>
    <cellStyle name="標準 8 3 3 4 2 2 2 2" xfId="12489" xr:uid="{00000000-0005-0000-0000-000011250000}"/>
    <cellStyle name="標準 8 3 3 4 2 2 3" xfId="4393" xr:uid="{00000000-0005-0000-0000-000012250000}"/>
    <cellStyle name="標準 8 3 3 4 2 2 4" xfId="9753" xr:uid="{00000000-0005-0000-0000-000013250000}"/>
    <cellStyle name="標準 8 3 3 4 2 3" xfId="5305" xr:uid="{00000000-0005-0000-0000-000014250000}"/>
    <cellStyle name="標準 8 3 3 4 2 3 2" xfId="10665" xr:uid="{00000000-0005-0000-0000-000015250000}"/>
    <cellStyle name="標準 8 3 3 4 2 4" xfId="6217" xr:uid="{00000000-0005-0000-0000-000016250000}"/>
    <cellStyle name="標準 8 3 3 4 2 4 2" xfId="11577" xr:uid="{00000000-0005-0000-0000-000017250000}"/>
    <cellStyle name="標準 8 3 3 4 2 5" xfId="2568" xr:uid="{00000000-0005-0000-0000-000018250000}"/>
    <cellStyle name="標準 8 3 3 4 2 6" xfId="7929" xr:uid="{00000000-0005-0000-0000-000019250000}"/>
    <cellStyle name="標準 8 3 3 4 3" xfId="1314" xr:uid="{00000000-0005-0000-0000-00001A250000}"/>
    <cellStyle name="標準 8 3 3 4 3 2" xfId="6673" xr:uid="{00000000-0005-0000-0000-00001B250000}"/>
    <cellStyle name="標準 8 3 3 4 3 2 2" xfId="12033" xr:uid="{00000000-0005-0000-0000-00001C250000}"/>
    <cellStyle name="標準 8 3 3 4 3 3" xfId="3024" xr:uid="{00000000-0005-0000-0000-00001D250000}"/>
    <cellStyle name="標準 8 3 3 4 3 4" xfId="8385" xr:uid="{00000000-0005-0000-0000-00001E250000}"/>
    <cellStyle name="標準 8 3 3 4 4" xfId="3480" xr:uid="{00000000-0005-0000-0000-00001F250000}"/>
    <cellStyle name="標準 8 3 3 4 4 2" xfId="8841" xr:uid="{00000000-0005-0000-0000-000020250000}"/>
    <cellStyle name="標準 8 3 3 4 5" xfId="3937" xr:uid="{00000000-0005-0000-0000-000021250000}"/>
    <cellStyle name="標準 8 3 3 4 5 2" xfId="9297" xr:uid="{00000000-0005-0000-0000-000022250000}"/>
    <cellStyle name="標準 8 3 3 4 6" xfId="4849" xr:uid="{00000000-0005-0000-0000-000023250000}"/>
    <cellStyle name="標準 8 3 3 4 6 2" xfId="10209" xr:uid="{00000000-0005-0000-0000-000024250000}"/>
    <cellStyle name="標準 8 3 3 4 7" xfId="5761" xr:uid="{00000000-0005-0000-0000-000025250000}"/>
    <cellStyle name="標準 8 3 3 4 7 2" xfId="11121" xr:uid="{00000000-0005-0000-0000-000026250000}"/>
    <cellStyle name="標準 8 3 3 4 8" xfId="2112" xr:uid="{00000000-0005-0000-0000-000027250000}"/>
    <cellStyle name="標準 8 3 3 4 9" xfId="7473" xr:uid="{00000000-0005-0000-0000-000028250000}"/>
    <cellStyle name="標準 8 3 3 5" xfId="173" xr:uid="{00000000-0005-0000-0000-000029250000}"/>
    <cellStyle name="標準 8 3 3 5 2" xfId="630" xr:uid="{00000000-0005-0000-0000-00002A250000}"/>
    <cellStyle name="標準 8 3 3 5 2 2" xfId="1542" xr:uid="{00000000-0005-0000-0000-00002B250000}"/>
    <cellStyle name="標準 8 3 3 5 2 2 2" xfId="6901" xr:uid="{00000000-0005-0000-0000-00002C250000}"/>
    <cellStyle name="標準 8 3 3 5 2 2 2 2" xfId="12261" xr:uid="{00000000-0005-0000-0000-00002D250000}"/>
    <cellStyle name="標準 8 3 3 5 2 2 3" xfId="4165" xr:uid="{00000000-0005-0000-0000-00002E250000}"/>
    <cellStyle name="標準 8 3 3 5 2 2 4" xfId="9525" xr:uid="{00000000-0005-0000-0000-00002F250000}"/>
    <cellStyle name="標準 8 3 3 5 2 3" xfId="5077" xr:uid="{00000000-0005-0000-0000-000030250000}"/>
    <cellStyle name="標準 8 3 3 5 2 3 2" xfId="10437" xr:uid="{00000000-0005-0000-0000-000031250000}"/>
    <cellStyle name="標準 8 3 3 5 2 4" xfId="5989" xr:uid="{00000000-0005-0000-0000-000032250000}"/>
    <cellStyle name="標準 8 3 3 5 2 4 2" xfId="11349" xr:uid="{00000000-0005-0000-0000-000033250000}"/>
    <cellStyle name="標準 8 3 3 5 2 5" xfId="2796" xr:uid="{00000000-0005-0000-0000-000034250000}"/>
    <cellStyle name="標準 8 3 3 5 2 6" xfId="8157" xr:uid="{00000000-0005-0000-0000-000035250000}"/>
    <cellStyle name="標準 8 3 3 5 3" xfId="1086" xr:uid="{00000000-0005-0000-0000-000036250000}"/>
    <cellStyle name="標準 8 3 3 5 3 2" xfId="6445" xr:uid="{00000000-0005-0000-0000-000037250000}"/>
    <cellStyle name="標準 8 3 3 5 3 2 2" xfId="11805" xr:uid="{00000000-0005-0000-0000-000038250000}"/>
    <cellStyle name="標準 8 3 3 5 3 3" xfId="3252" xr:uid="{00000000-0005-0000-0000-000039250000}"/>
    <cellStyle name="標準 8 3 3 5 3 4" xfId="8613" xr:uid="{00000000-0005-0000-0000-00003A250000}"/>
    <cellStyle name="標準 8 3 3 5 4" xfId="3709" xr:uid="{00000000-0005-0000-0000-00003B250000}"/>
    <cellStyle name="標準 8 3 3 5 4 2" xfId="9069" xr:uid="{00000000-0005-0000-0000-00003C250000}"/>
    <cellStyle name="標準 8 3 3 5 5" xfId="4621" xr:uid="{00000000-0005-0000-0000-00003D250000}"/>
    <cellStyle name="標準 8 3 3 5 5 2" xfId="9981" xr:uid="{00000000-0005-0000-0000-00003E250000}"/>
    <cellStyle name="標準 8 3 3 5 6" xfId="5533" xr:uid="{00000000-0005-0000-0000-00003F250000}"/>
    <cellStyle name="標準 8 3 3 5 6 2" xfId="10893" xr:uid="{00000000-0005-0000-0000-000040250000}"/>
    <cellStyle name="標準 8 3 3 5 7" xfId="2340" xr:uid="{00000000-0005-0000-0000-000041250000}"/>
    <cellStyle name="標準 8 3 3 5 8" xfId="7701" xr:uid="{00000000-0005-0000-0000-000042250000}"/>
    <cellStyle name="標準 8 3 3 6" xfId="516" xr:uid="{00000000-0005-0000-0000-000043250000}"/>
    <cellStyle name="標準 8 3 3 6 2" xfId="1428" xr:uid="{00000000-0005-0000-0000-000044250000}"/>
    <cellStyle name="標準 8 3 3 6 2 2" xfId="6787" xr:uid="{00000000-0005-0000-0000-000045250000}"/>
    <cellStyle name="標準 8 3 3 6 2 2 2" xfId="12147" xr:uid="{00000000-0005-0000-0000-000046250000}"/>
    <cellStyle name="標準 8 3 3 6 2 3" xfId="4051" xr:uid="{00000000-0005-0000-0000-000047250000}"/>
    <cellStyle name="標準 8 3 3 6 2 4" xfId="9411" xr:uid="{00000000-0005-0000-0000-000048250000}"/>
    <cellStyle name="標準 8 3 3 6 3" xfId="4963" xr:uid="{00000000-0005-0000-0000-000049250000}"/>
    <cellStyle name="標準 8 3 3 6 3 2" xfId="10323" xr:uid="{00000000-0005-0000-0000-00004A250000}"/>
    <cellStyle name="標準 8 3 3 6 4" xfId="5875" xr:uid="{00000000-0005-0000-0000-00004B250000}"/>
    <cellStyle name="標準 8 3 3 6 4 2" xfId="11235" xr:uid="{00000000-0005-0000-0000-00004C250000}"/>
    <cellStyle name="標準 8 3 3 6 5" xfId="2226" xr:uid="{00000000-0005-0000-0000-00004D250000}"/>
    <cellStyle name="標準 8 3 3 6 6" xfId="7587" xr:uid="{00000000-0005-0000-0000-00004E250000}"/>
    <cellStyle name="標準 8 3 3 7" xfId="972" xr:uid="{00000000-0005-0000-0000-00004F250000}"/>
    <cellStyle name="標準 8 3 3 7 2" xfId="6331" xr:uid="{00000000-0005-0000-0000-000050250000}"/>
    <cellStyle name="標準 8 3 3 7 2 2" xfId="11691" xr:uid="{00000000-0005-0000-0000-000051250000}"/>
    <cellStyle name="標準 8 3 3 7 3" xfId="2682" xr:uid="{00000000-0005-0000-0000-000052250000}"/>
    <cellStyle name="標準 8 3 3 7 4" xfId="8043" xr:uid="{00000000-0005-0000-0000-000053250000}"/>
    <cellStyle name="標準 8 3 3 8" xfId="3138" xr:uid="{00000000-0005-0000-0000-000054250000}"/>
    <cellStyle name="標準 8 3 3 8 2" xfId="8499" xr:uid="{00000000-0005-0000-0000-000055250000}"/>
    <cellStyle name="標準 8 3 3 9" xfId="3595" xr:uid="{00000000-0005-0000-0000-000056250000}"/>
    <cellStyle name="標準 8 3 3 9 2" xfId="8955" xr:uid="{00000000-0005-0000-0000-000057250000}"/>
    <cellStyle name="標準 8 3 4" xfId="102" xr:uid="{00000000-0005-0000-0000-000058250000}"/>
    <cellStyle name="標準 8 3 4 10" xfId="5462" xr:uid="{00000000-0005-0000-0000-000059250000}"/>
    <cellStyle name="標準 8 3 4 10 2" xfId="10822" xr:uid="{00000000-0005-0000-0000-00005A250000}"/>
    <cellStyle name="標準 8 3 4 11" xfId="1927" xr:uid="{00000000-0005-0000-0000-00005B250000}"/>
    <cellStyle name="標準 8 3 4 12" xfId="7288" xr:uid="{00000000-0005-0000-0000-00005C250000}"/>
    <cellStyle name="標準 8 3 4 2" xfId="331" xr:uid="{00000000-0005-0000-0000-00005D250000}"/>
    <cellStyle name="標準 8 3 4 2 2" xfId="787" xr:uid="{00000000-0005-0000-0000-00005E250000}"/>
    <cellStyle name="標準 8 3 4 2 2 2" xfId="1699" xr:uid="{00000000-0005-0000-0000-00005F250000}"/>
    <cellStyle name="標準 8 3 4 2 2 2 2" xfId="7058" xr:uid="{00000000-0005-0000-0000-000060250000}"/>
    <cellStyle name="標準 8 3 4 2 2 2 2 2" xfId="12418" xr:uid="{00000000-0005-0000-0000-000061250000}"/>
    <cellStyle name="標準 8 3 4 2 2 2 3" xfId="4322" xr:uid="{00000000-0005-0000-0000-000062250000}"/>
    <cellStyle name="標準 8 3 4 2 2 2 4" xfId="9682" xr:uid="{00000000-0005-0000-0000-000063250000}"/>
    <cellStyle name="標準 8 3 4 2 2 3" xfId="5234" xr:uid="{00000000-0005-0000-0000-000064250000}"/>
    <cellStyle name="標準 8 3 4 2 2 3 2" xfId="10594" xr:uid="{00000000-0005-0000-0000-000065250000}"/>
    <cellStyle name="標準 8 3 4 2 2 4" xfId="6146" xr:uid="{00000000-0005-0000-0000-000066250000}"/>
    <cellStyle name="標準 8 3 4 2 2 4 2" xfId="11506" xr:uid="{00000000-0005-0000-0000-000067250000}"/>
    <cellStyle name="標準 8 3 4 2 2 5" xfId="2497" xr:uid="{00000000-0005-0000-0000-000068250000}"/>
    <cellStyle name="標準 8 3 4 2 2 6" xfId="7858" xr:uid="{00000000-0005-0000-0000-000069250000}"/>
    <cellStyle name="標準 8 3 4 2 3" xfId="1243" xr:uid="{00000000-0005-0000-0000-00006A250000}"/>
    <cellStyle name="標準 8 3 4 2 3 2" xfId="6602" xr:uid="{00000000-0005-0000-0000-00006B250000}"/>
    <cellStyle name="標準 8 3 4 2 3 2 2" xfId="11962" xr:uid="{00000000-0005-0000-0000-00006C250000}"/>
    <cellStyle name="標準 8 3 4 2 3 3" xfId="2953" xr:uid="{00000000-0005-0000-0000-00006D250000}"/>
    <cellStyle name="標準 8 3 4 2 3 4" xfId="8314" xr:uid="{00000000-0005-0000-0000-00006E250000}"/>
    <cellStyle name="標準 8 3 4 2 4" xfId="3409" xr:uid="{00000000-0005-0000-0000-00006F250000}"/>
    <cellStyle name="標準 8 3 4 2 4 2" xfId="8770" xr:uid="{00000000-0005-0000-0000-000070250000}"/>
    <cellStyle name="標準 8 3 4 2 5" xfId="3866" xr:uid="{00000000-0005-0000-0000-000071250000}"/>
    <cellStyle name="標準 8 3 4 2 5 2" xfId="9226" xr:uid="{00000000-0005-0000-0000-000072250000}"/>
    <cellStyle name="標準 8 3 4 2 6" xfId="4778" xr:uid="{00000000-0005-0000-0000-000073250000}"/>
    <cellStyle name="標準 8 3 4 2 6 2" xfId="10138" xr:uid="{00000000-0005-0000-0000-000074250000}"/>
    <cellStyle name="標準 8 3 4 2 7" xfId="5690" xr:uid="{00000000-0005-0000-0000-000075250000}"/>
    <cellStyle name="標準 8 3 4 2 7 2" xfId="11050" xr:uid="{00000000-0005-0000-0000-000076250000}"/>
    <cellStyle name="標準 8 3 4 2 8" xfId="2041" xr:uid="{00000000-0005-0000-0000-000077250000}"/>
    <cellStyle name="標準 8 3 4 2 9" xfId="7402" xr:uid="{00000000-0005-0000-0000-000078250000}"/>
    <cellStyle name="標準 8 3 4 3" xfId="445" xr:uid="{00000000-0005-0000-0000-000079250000}"/>
    <cellStyle name="標準 8 3 4 3 2" xfId="901" xr:uid="{00000000-0005-0000-0000-00007A250000}"/>
    <cellStyle name="標準 8 3 4 3 2 2" xfId="1813" xr:uid="{00000000-0005-0000-0000-00007B250000}"/>
    <cellStyle name="標準 8 3 4 3 2 2 2" xfId="7172" xr:uid="{00000000-0005-0000-0000-00007C250000}"/>
    <cellStyle name="標準 8 3 4 3 2 2 2 2" xfId="12532" xr:uid="{00000000-0005-0000-0000-00007D250000}"/>
    <cellStyle name="標準 8 3 4 3 2 2 3" xfId="4436" xr:uid="{00000000-0005-0000-0000-00007E250000}"/>
    <cellStyle name="標準 8 3 4 3 2 2 4" xfId="9796" xr:uid="{00000000-0005-0000-0000-00007F250000}"/>
    <cellStyle name="標準 8 3 4 3 2 3" xfId="5348" xr:uid="{00000000-0005-0000-0000-000080250000}"/>
    <cellStyle name="標準 8 3 4 3 2 3 2" xfId="10708" xr:uid="{00000000-0005-0000-0000-000081250000}"/>
    <cellStyle name="標準 8 3 4 3 2 4" xfId="6260" xr:uid="{00000000-0005-0000-0000-000082250000}"/>
    <cellStyle name="標準 8 3 4 3 2 4 2" xfId="11620" xr:uid="{00000000-0005-0000-0000-000083250000}"/>
    <cellStyle name="標準 8 3 4 3 2 5" xfId="2611" xr:uid="{00000000-0005-0000-0000-000084250000}"/>
    <cellStyle name="標準 8 3 4 3 2 6" xfId="7972" xr:uid="{00000000-0005-0000-0000-000085250000}"/>
    <cellStyle name="標準 8 3 4 3 3" xfId="1357" xr:uid="{00000000-0005-0000-0000-000086250000}"/>
    <cellStyle name="標準 8 3 4 3 3 2" xfId="6716" xr:uid="{00000000-0005-0000-0000-000087250000}"/>
    <cellStyle name="標準 8 3 4 3 3 2 2" xfId="12076" xr:uid="{00000000-0005-0000-0000-000088250000}"/>
    <cellStyle name="標準 8 3 4 3 3 3" xfId="3067" xr:uid="{00000000-0005-0000-0000-000089250000}"/>
    <cellStyle name="標準 8 3 4 3 3 4" xfId="8428" xr:uid="{00000000-0005-0000-0000-00008A250000}"/>
    <cellStyle name="標準 8 3 4 3 4" xfId="3523" xr:uid="{00000000-0005-0000-0000-00008B250000}"/>
    <cellStyle name="標準 8 3 4 3 4 2" xfId="8884" xr:uid="{00000000-0005-0000-0000-00008C250000}"/>
    <cellStyle name="標準 8 3 4 3 5" xfId="3980" xr:uid="{00000000-0005-0000-0000-00008D250000}"/>
    <cellStyle name="標準 8 3 4 3 5 2" xfId="9340" xr:uid="{00000000-0005-0000-0000-00008E250000}"/>
    <cellStyle name="標準 8 3 4 3 6" xfId="4892" xr:uid="{00000000-0005-0000-0000-00008F250000}"/>
    <cellStyle name="標準 8 3 4 3 6 2" xfId="10252" xr:uid="{00000000-0005-0000-0000-000090250000}"/>
    <cellStyle name="標準 8 3 4 3 7" xfId="5804" xr:uid="{00000000-0005-0000-0000-000091250000}"/>
    <cellStyle name="標準 8 3 4 3 7 2" xfId="11164" xr:uid="{00000000-0005-0000-0000-000092250000}"/>
    <cellStyle name="標準 8 3 4 3 8" xfId="2155" xr:uid="{00000000-0005-0000-0000-000093250000}"/>
    <cellStyle name="標準 8 3 4 3 9" xfId="7516" xr:uid="{00000000-0005-0000-0000-000094250000}"/>
    <cellStyle name="標準 8 3 4 4" xfId="216" xr:uid="{00000000-0005-0000-0000-000095250000}"/>
    <cellStyle name="標準 8 3 4 4 2" xfId="673" xr:uid="{00000000-0005-0000-0000-000096250000}"/>
    <cellStyle name="標準 8 3 4 4 2 2" xfId="1585" xr:uid="{00000000-0005-0000-0000-000097250000}"/>
    <cellStyle name="標準 8 3 4 4 2 2 2" xfId="6944" xr:uid="{00000000-0005-0000-0000-000098250000}"/>
    <cellStyle name="標準 8 3 4 4 2 2 2 2" xfId="12304" xr:uid="{00000000-0005-0000-0000-000099250000}"/>
    <cellStyle name="標準 8 3 4 4 2 2 3" xfId="4208" xr:uid="{00000000-0005-0000-0000-00009A250000}"/>
    <cellStyle name="標準 8 3 4 4 2 2 4" xfId="9568" xr:uid="{00000000-0005-0000-0000-00009B250000}"/>
    <cellStyle name="標準 8 3 4 4 2 3" xfId="5120" xr:uid="{00000000-0005-0000-0000-00009C250000}"/>
    <cellStyle name="標準 8 3 4 4 2 3 2" xfId="10480" xr:uid="{00000000-0005-0000-0000-00009D250000}"/>
    <cellStyle name="標準 8 3 4 4 2 4" xfId="6032" xr:uid="{00000000-0005-0000-0000-00009E250000}"/>
    <cellStyle name="標準 8 3 4 4 2 4 2" xfId="11392" xr:uid="{00000000-0005-0000-0000-00009F250000}"/>
    <cellStyle name="標準 8 3 4 4 2 5" xfId="2839" xr:uid="{00000000-0005-0000-0000-0000A0250000}"/>
    <cellStyle name="標準 8 3 4 4 2 6" xfId="8200" xr:uid="{00000000-0005-0000-0000-0000A1250000}"/>
    <cellStyle name="標準 8 3 4 4 3" xfId="1129" xr:uid="{00000000-0005-0000-0000-0000A2250000}"/>
    <cellStyle name="標準 8 3 4 4 3 2" xfId="6488" xr:uid="{00000000-0005-0000-0000-0000A3250000}"/>
    <cellStyle name="標準 8 3 4 4 3 2 2" xfId="11848" xr:uid="{00000000-0005-0000-0000-0000A4250000}"/>
    <cellStyle name="標準 8 3 4 4 3 3" xfId="3295" xr:uid="{00000000-0005-0000-0000-0000A5250000}"/>
    <cellStyle name="標準 8 3 4 4 3 4" xfId="8656" xr:uid="{00000000-0005-0000-0000-0000A6250000}"/>
    <cellStyle name="標準 8 3 4 4 4" xfId="3752" xr:uid="{00000000-0005-0000-0000-0000A7250000}"/>
    <cellStyle name="標準 8 3 4 4 4 2" xfId="9112" xr:uid="{00000000-0005-0000-0000-0000A8250000}"/>
    <cellStyle name="標準 8 3 4 4 5" xfId="4664" xr:uid="{00000000-0005-0000-0000-0000A9250000}"/>
    <cellStyle name="標準 8 3 4 4 5 2" xfId="10024" xr:uid="{00000000-0005-0000-0000-0000AA250000}"/>
    <cellStyle name="標準 8 3 4 4 6" xfId="5576" xr:uid="{00000000-0005-0000-0000-0000AB250000}"/>
    <cellStyle name="標準 8 3 4 4 6 2" xfId="10936" xr:uid="{00000000-0005-0000-0000-0000AC250000}"/>
    <cellStyle name="標準 8 3 4 4 7" xfId="2383" xr:uid="{00000000-0005-0000-0000-0000AD250000}"/>
    <cellStyle name="標準 8 3 4 4 8" xfId="7744" xr:uid="{00000000-0005-0000-0000-0000AE250000}"/>
    <cellStyle name="標準 8 3 4 5" xfId="559" xr:uid="{00000000-0005-0000-0000-0000AF250000}"/>
    <cellStyle name="標準 8 3 4 5 2" xfId="1471" xr:uid="{00000000-0005-0000-0000-0000B0250000}"/>
    <cellStyle name="標準 8 3 4 5 2 2" xfId="6830" xr:uid="{00000000-0005-0000-0000-0000B1250000}"/>
    <cellStyle name="標準 8 3 4 5 2 2 2" xfId="12190" xr:uid="{00000000-0005-0000-0000-0000B2250000}"/>
    <cellStyle name="標準 8 3 4 5 2 3" xfId="4094" xr:uid="{00000000-0005-0000-0000-0000B3250000}"/>
    <cellStyle name="標準 8 3 4 5 2 4" xfId="9454" xr:uid="{00000000-0005-0000-0000-0000B4250000}"/>
    <cellStyle name="標準 8 3 4 5 3" xfId="5006" xr:uid="{00000000-0005-0000-0000-0000B5250000}"/>
    <cellStyle name="標準 8 3 4 5 3 2" xfId="10366" xr:uid="{00000000-0005-0000-0000-0000B6250000}"/>
    <cellStyle name="標準 8 3 4 5 4" xfId="5918" xr:uid="{00000000-0005-0000-0000-0000B7250000}"/>
    <cellStyle name="標準 8 3 4 5 4 2" xfId="11278" xr:uid="{00000000-0005-0000-0000-0000B8250000}"/>
    <cellStyle name="標準 8 3 4 5 5" xfId="2269" xr:uid="{00000000-0005-0000-0000-0000B9250000}"/>
    <cellStyle name="標準 8 3 4 5 6" xfId="7630" xr:uid="{00000000-0005-0000-0000-0000BA250000}"/>
    <cellStyle name="標準 8 3 4 6" xfId="1015" xr:uid="{00000000-0005-0000-0000-0000BB250000}"/>
    <cellStyle name="標準 8 3 4 6 2" xfId="6374" xr:uid="{00000000-0005-0000-0000-0000BC250000}"/>
    <cellStyle name="標準 8 3 4 6 2 2" xfId="11734" xr:uid="{00000000-0005-0000-0000-0000BD250000}"/>
    <cellStyle name="標準 8 3 4 6 3" xfId="2725" xr:uid="{00000000-0005-0000-0000-0000BE250000}"/>
    <cellStyle name="標準 8 3 4 6 4" xfId="8086" xr:uid="{00000000-0005-0000-0000-0000BF250000}"/>
    <cellStyle name="標準 8 3 4 7" xfId="3181" xr:uid="{00000000-0005-0000-0000-0000C0250000}"/>
    <cellStyle name="標準 8 3 4 7 2" xfId="8542" xr:uid="{00000000-0005-0000-0000-0000C1250000}"/>
    <cellStyle name="標準 8 3 4 8" xfId="3638" xr:uid="{00000000-0005-0000-0000-0000C2250000}"/>
    <cellStyle name="標準 8 3 4 8 2" xfId="8998" xr:uid="{00000000-0005-0000-0000-0000C3250000}"/>
    <cellStyle name="標準 8 3 4 9" xfId="4550" xr:uid="{00000000-0005-0000-0000-0000C4250000}"/>
    <cellStyle name="標準 8 3 4 9 2" xfId="9910" xr:uid="{00000000-0005-0000-0000-0000C5250000}"/>
    <cellStyle name="標準 8 3 5" xfId="274" xr:uid="{00000000-0005-0000-0000-0000C6250000}"/>
    <cellStyle name="標準 8 3 5 2" xfId="730" xr:uid="{00000000-0005-0000-0000-0000C7250000}"/>
    <cellStyle name="標準 8 3 5 2 2" xfId="1642" xr:uid="{00000000-0005-0000-0000-0000C8250000}"/>
    <cellStyle name="標準 8 3 5 2 2 2" xfId="7001" xr:uid="{00000000-0005-0000-0000-0000C9250000}"/>
    <cellStyle name="標準 8 3 5 2 2 2 2" xfId="12361" xr:uid="{00000000-0005-0000-0000-0000CA250000}"/>
    <cellStyle name="標準 8 3 5 2 2 3" xfId="4265" xr:uid="{00000000-0005-0000-0000-0000CB250000}"/>
    <cellStyle name="標準 8 3 5 2 2 4" xfId="9625" xr:uid="{00000000-0005-0000-0000-0000CC250000}"/>
    <cellStyle name="標準 8 3 5 2 3" xfId="5177" xr:uid="{00000000-0005-0000-0000-0000CD250000}"/>
    <cellStyle name="標準 8 3 5 2 3 2" xfId="10537" xr:uid="{00000000-0005-0000-0000-0000CE250000}"/>
    <cellStyle name="標準 8 3 5 2 4" xfId="6089" xr:uid="{00000000-0005-0000-0000-0000CF250000}"/>
    <cellStyle name="標準 8 3 5 2 4 2" xfId="11449" xr:uid="{00000000-0005-0000-0000-0000D0250000}"/>
    <cellStyle name="標準 8 3 5 2 5" xfId="2440" xr:uid="{00000000-0005-0000-0000-0000D1250000}"/>
    <cellStyle name="標準 8 3 5 2 6" xfId="7801" xr:uid="{00000000-0005-0000-0000-0000D2250000}"/>
    <cellStyle name="標準 8 3 5 3" xfId="1186" xr:uid="{00000000-0005-0000-0000-0000D3250000}"/>
    <cellStyle name="標準 8 3 5 3 2" xfId="6545" xr:uid="{00000000-0005-0000-0000-0000D4250000}"/>
    <cellStyle name="標準 8 3 5 3 2 2" xfId="11905" xr:uid="{00000000-0005-0000-0000-0000D5250000}"/>
    <cellStyle name="標準 8 3 5 3 3" xfId="2896" xr:uid="{00000000-0005-0000-0000-0000D6250000}"/>
    <cellStyle name="標準 8 3 5 3 4" xfId="8257" xr:uid="{00000000-0005-0000-0000-0000D7250000}"/>
    <cellStyle name="標準 8 3 5 4" xfId="3352" xr:uid="{00000000-0005-0000-0000-0000D8250000}"/>
    <cellStyle name="標準 8 3 5 4 2" xfId="8713" xr:uid="{00000000-0005-0000-0000-0000D9250000}"/>
    <cellStyle name="標準 8 3 5 5" xfId="3809" xr:uid="{00000000-0005-0000-0000-0000DA250000}"/>
    <cellStyle name="標準 8 3 5 5 2" xfId="9169" xr:uid="{00000000-0005-0000-0000-0000DB250000}"/>
    <cellStyle name="標準 8 3 5 6" xfId="4721" xr:uid="{00000000-0005-0000-0000-0000DC250000}"/>
    <cellStyle name="標準 8 3 5 6 2" xfId="10081" xr:uid="{00000000-0005-0000-0000-0000DD250000}"/>
    <cellStyle name="標準 8 3 5 7" xfId="5633" xr:uid="{00000000-0005-0000-0000-0000DE250000}"/>
    <cellStyle name="標準 8 3 5 7 2" xfId="10993" xr:uid="{00000000-0005-0000-0000-0000DF250000}"/>
    <cellStyle name="標準 8 3 5 8" xfId="1984" xr:uid="{00000000-0005-0000-0000-0000E0250000}"/>
    <cellStyle name="標準 8 3 5 9" xfId="7345" xr:uid="{00000000-0005-0000-0000-0000E1250000}"/>
    <cellStyle name="標準 8 3 6" xfId="388" xr:uid="{00000000-0005-0000-0000-0000E2250000}"/>
    <cellStyle name="標準 8 3 6 2" xfId="844" xr:uid="{00000000-0005-0000-0000-0000E3250000}"/>
    <cellStyle name="標準 8 3 6 2 2" xfId="1756" xr:uid="{00000000-0005-0000-0000-0000E4250000}"/>
    <cellStyle name="標準 8 3 6 2 2 2" xfId="7115" xr:uid="{00000000-0005-0000-0000-0000E5250000}"/>
    <cellStyle name="標準 8 3 6 2 2 2 2" xfId="12475" xr:uid="{00000000-0005-0000-0000-0000E6250000}"/>
    <cellStyle name="標準 8 3 6 2 2 3" xfId="4379" xr:uid="{00000000-0005-0000-0000-0000E7250000}"/>
    <cellStyle name="標準 8 3 6 2 2 4" xfId="9739" xr:uid="{00000000-0005-0000-0000-0000E8250000}"/>
    <cellStyle name="標準 8 3 6 2 3" xfId="5291" xr:uid="{00000000-0005-0000-0000-0000E9250000}"/>
    <cellStyle name="標準 8 3 6 2 3 2" xfId="10651" xr:uid="{00000000-0005-0000-0000-0000EA250000}"/>
    <cellStyle name="標準 8 3 6 2 4" xfId="6203" xr:uid="{00000000-0005-0000-0000-0000EB250000}"/>
    <cellStyle name="標準 8 3 6 2 4 2" xfId="11563" xr:uid="{00000000-0005-0000-0000-0000EC250000}"/>
    <cellStyle name="標準 8 3 6 2 5" xfId="2554" xr:uid="{00000000-0005-0000-0000-0000ED250000}"/>
    <cellStyle name="標準 8 3 6 2 6" xfId="7915" xr:uid="{00000000-0005-0000-0000-0000EE250000}"/>
    <cellStyle name="標準 8 3 6 3" xfId="1300" xr:uid="{00000000-0005-0000-0000-0000EF250000}"/>
    <cellStyle name="標準 8 3 6 3 2" xfId="6659" xr:uid="{00000000-0005-0000-0000-0000F0250000}"/>
    <cellStyle name="標準 8 3 6 3 2 2" xfId="12019" xr:uid="{00000000-0005-0000-0000-0000F1250000}"/>
    <cellStyle name="標準 8 3 6 3 3" xfId="3010" xr:uid="{00000000-0005-0000-0000-0000F2250000}"/>
    <cellStyle name="標準 8 3 6 3 4" xfId="8371" xr:uid="{00000000-0005-0000-0000-0000F3250000}"/>
    <cellStyle name="標準 8 3 6 4" xfId="3466" xr:uid="{00000000-0005-0000-0000-0000F4250000}"/>
    <cellStyle name="標準 8 3 6 4 2" xfId="8827" xr:uid="{00000000-0005-0000-0000-0000F5250000}"/>
    <cellStyle name="標準 8 3 6 5" xfId="3923" xr:uid="{00000000-0005-0000-0000-0000F6250000}"/>
    <cellStyle name="標準 8 3 6 5 2" xfId="9283" xr:uid="{00000000-0005-0000-0000-0000F7250000}"/>
    <cellStyle name="標準 8 3 6 6" xfId="4835" xr:uid="{00000000-0005-0000-0000-0000F8250000}"/>
    <cellStyle name="標準 8 3 6 6 2" xfId="10195" xr:uid="{00000000-0005-0000-0000-0000F9250000}"/>
    <cellStyle name="標準 8 3 6 7" xfId="5747" xr:uid="{00000000-0005-0000-0000-0000FA250000}"/>
    <cellStyle name="標準 8 3 6 7 2" xfId="11107" xr:uid="{00000000-0005-0000-0000-0000FB250000}"/>
    <cellStyle name="標準 8 3 6 8" xfId="2098" xr:uid="{00000000-0005-0000-0000-0000FC250000}"/>
    <cellStyle name="標準 8 3 6 9" xfId="7459" xr:uid="{00000000-0005-0000-0000-0000FD250000}"/>
    <cellStyle name="標準 8 3 7" xfId="159" xr:uid="{00000000-0005-0000-0000-0000FE250000}"/>
    <cellStyle name="標準 8 3 7 2" xfId="616" xr:uid="{00000000-0005-0000-0000-0000FF250000}"/>
    <cellStyle name="標準 8 3 7 2 2" xfId="1528" xr:uid="{00000000-0005-0000-0000-000000260000}"/>
    <cellStyle name="標準 8 3 7 2 2 2" xfId="6887" xr:uid="{00000000-0005-0000-0000-000001260000}"/>
    <cellStyle name="標準 8 3 7 2 2 2 2" xfId="12247" xr:uid="{00000000-0005-0000-0000-000002260000}"/>
    <cellStyle name="標準 8 3 7 2 2 3" xfId="4151" xr:uid="{00000000-0005-0000-0000-000003260000}"/>
    <cellStyle name="標準 8 3 7 2 2 4" xfId="9511" xr:uid="{00000000-0005-0000-0000-000004260000}"/>
    <cellStyle name="標準 8 3 7 2 3" xfId="5063" xr:uid="{00000000-0005-0000-0000-000005260000}"/>
    <cellStyle name="標準 8 3 7 2 3 2" xfId="10423" xr:uid="{00000000-0005-0000-0000-000006260000}"/>
    <cellStyle name="標準 8 3 7 2 4" xfId="5975" xr:uid="{00000000-0005-0000-0000-000007260000}"/>
    <cellStyle name="標準 8 3 7 2 4 2" xfId="11335" xr:uid="{00000000-0005-0000-0000-000008260000}"/>
    <cellStyle name="標準 8 3 7 2 5" xfId="2782" xr:uid="{00000000-0005-0000-0000-000009260000}"/>
    <cellStyle name="標準 8 3 7 2 6" xfId="8143" xr:uid="{00000000-0005-0000-0000-00000A260000}"/>
    <cellStyle name="標準 8 3 7 3" xfId="1072" xr:uid="{00000000-0005-0000-0000-00000B260000}"/>
    <cellStyle name="標準 8 3 7 3 2" xfId="6431" xr:uid="{00000000-0005-0000-0000-00000C260000}"/>
    <cellStyle name="標準 8 3 7 3 2 2" xfId="11791" xr:uid="{00000000-0005-0000-0000-00000D260000}"/>
    <cellStyle name="標準 8 3 7 3 3" xfId="3238" xr:uid="{00000000-0005-0000-0000-00000E260000}"/>
    <cellStyle name="標準 8 3 7 3 4" xfId="8599" xr:uid="{00000000-0005-0000-0000-00000F260000}"/>
    <cellStyle name="標準 8 3 7 4" xfId="3695" xr:uid="{00000000-0005-0000-0000-000010260000}"/>
    <cellStyle name="標準 8 3 7 4 2" xfId="9055" xr:uid="{00000000-0005-0000-0000-000011260000}"/>
    <cellStyle name="標準 8 3 7 5" xfId="4607" xr:uid="{00000000-0005-0000-0000-000012260000}"/>
    <cellStyle name="標準 8 3 7 5 2" xfId="9967" xr:uid="{00000000-0005-0000-0000-000013260000}"/>
    <cellStyle name="標準 8 3 7 6" xfId="5519" xr:uid="{00000000-0005-0000-0000-000014260000}"/>
    <cellStyle name="標準 8 3 7 6 2" xfId="10879" xr:uid="{00000000-0005-0000-0000-000015260000}"/>
    <cellStyle name="標準 8 3 7 7" xfId="2326" xr:uid="{00000000-0005-0000-0000-000016260000}"/>
    <cellStyle name="標準 8 3 7 8" xfId="7687" xr:uid="{00000000-0005-0000-0000-000017260000}"/>
    <cellStyle name="標準 8 3 8" xfId="502" xr:uid="{00000000-0005-0000-0000-000018260000}"/>
    <cellStyle name="標準 8 3 8 2" xfId="1414" xr:uid="{00000000-0005-0000-0000-000019260000}"/>
    <cellStyle name="標準 8 3 8 2 2" xfId="6773" xr:uid="{00000000-0005-0000-0000-00001A260000}"/>
    <cellStyle name="標準 8 3 8 2 2 2" xfId="12133" xr:uid="{00000000-0005-0000-0000-00001B260000}"/>
    <cellStyle name="標準 8 3 8 2 3" xfId="4037" xr:uid="{00000000-0005-0000-0000-00001C260000}"/>
    <cellStyle name="標準 8 3 8 2 4" xfId="9397" xr:uid="{00000000-0005-0000-0000-00001D260000}"/>
    <cellStyle name="標準 8 3 8 3" xfId="4949" xr:uid="{00000000-0005-0000-0000-00001E260000}"/>
    <cellStyle name="標準 8 3 8 3 2" xfId="10309" xr:uid="{00000000-0005-0000-0000-00001F260000}"/>
    <cellStyle name="標準 8 3 8 4" xfId="5861" xr:uid="{00000000-0005-0000-0000-000020260000}"/>
    <cellStyle name="標準 8 3 8 4 2" xfId="11221" xr:uid="{00000000-0005-0000-0000-000021260000}"/>
    <cellStyle name="標準 8 3 8 5" xfId="2212" xr:uid="{00000000-0005-0000-0000-000022260000}"/>
    <cellStyle name="標準 8 3 8 6" xfId="7573" xr:uid="{00000000-0005-0000-0000-000023260000}"/>
    <cellStyle name="標準 8 3 9" xfId="958" xr:uid="{00000000-0005-0000-0000-000024260000}"/>
    <cellStyle name="標準 8 3 9 2" xfId="6317" xr:uid="{00000000-0005-0000-0000-000025260000}"/>
    <cellStyle name="標準 8 3 9 2 2" xfId="11677" xr:uid="{00000000-0005-0000-0000-000026260000}"/>
    <cellStyle name="標準 8 3 9 3" xfId="2668" xr:uid="{00000000-0005-0000-0000-000027260000}"/>
    <cellStyle name="標準 8 3 9 4" xfId="8029" xr:uid="{00000000-0005-0000-0000-000028260000}"/>
    <cellStyle name="標準 8 4" xfId="24" xr:uid="{00000000-0005-0000-0000-000029260000}"/>
    <cellStyle name="標準 8 4 10" xfId="3574" xr:uid="{00000000-0005-0000-0000-00002A260000}"/>
    <cellStyle name="標準 8 4 10 2" xfId="8934" xr:uid="{00000000-0005-0000-0000-00002B260000}"/>
    <cellStyle name="標準 8 4 11" xfId="4486" xr:uid="{00000000-0005-0000-0000-00002C260000}"/>
    <cellStyle name="標準 8 4 11 2" xfId="9846" xr:uid="{00000000-0005-0000-0000-00002D260000}"/>
    <cellStyle name="標準 8 4 12" xfId="5398" xr:uid="{00000000-0005-0000-0000-00002E260000}"/>
    <cellStyle name="標準 8 4 12 2" xfId="10758" xr:uid="{00000000-0005-0000-0000-00002F260000}"/>
    <cellStyle name="標準 8 4 13" xfId="1863" xr:uid="{00000000-0005-0000-0000-000030260000}"/>
    <cellStyle name="標準 8 4 14" xfId="7224" xr:uid="{00000000-0005-0000-0000-000031260000}"/>
    <cellStyle name="標準 8 4 2" xfId="70" xr:uid="{00000000-0005-0000-0000-000032260000}"/>
    <cellStyle name="標準 8 4 2 10" xfId="4522" xr:uid="{00000000-0005-0000-0000-000033260000}"/>
    <cellStyle name="標準 8 4 2 10 2" xfId="9882" xr:uid="{00000000-0005-0000-0000-000034260000}"/>
    <cellStyle name="標準 8 4 2 11" xfId="5434" xr:uid="{00000000-0005-0000-0000-000035260000}"/>
    <cellStyle name="標準 8 4 2 11 2" xfId="10794" xr:uid="{00000000-0005-0000-0000-000036260000}"/>
    <cellStyle name="標準 8 4 2 12" xfId="1899" xr:uid="{00000000-0005-0000-0000-000037260000}"/>
    <cellStyle name="標準 8 4 2 13" xfId="7260" xr:uid="{00000000-0005-0000-0000-000038260000}"/>
    <cellStyle name="標準 8 4 2 2" xfId="131" xr:uid="{00000000-0005-0000-0000-000039260000}"/>
    <cellStyle name="標準 8 4 2 2 10" xfId="5491" xr:uid="{00000000-0005-0000-0000-00003A260000}"/>
    <cellStyle name="標準 8 4 2 2 10 2" xfId="10851" xr:uid="{00000000-0005-0000-0000-00003B260000}"/>
    <cellStyle name="標準 8 4 2 2 11" xfId="1956" xr:uid="{00000000-0005-0000-0000-00003C260000}"/>
    <cellStyle name="標準 8 4 2 2 12" xfId="7317" xr:uid="{00000000-0005-0000-0000-00003D260000}"/>
    <cellStyle name="標準 8 4 2 2 2" xfId="360" xr:uid="{00000000-0005-0000-0000-00003E260000}"/>
    <cellStyle name="標準 8 4 2 2 2 2" xfId="816" xr:uid="{00000000-0005-0000-0000-00003F260000}"/>
    <cellStyle name="標準 8 4 2 2 2 2 2" xfId="1728" xr:uid="{00000000-0005-0000-0000-000040260000}"/>
    <cellStyle name="標準 8 4 2 2 2 2 2 2" xfId="7087" xr:uid="{00000000-0005-0000-0000-000041260000}"/>
    <cellStyle name="標準 8 4 2 2 2 2 2 2 2" xfId="12447" xr:uid="{00000000-0005-0000-0000-000042260000}"/>
    <cellStyle name="標準 8 4 2 2 2 2 2 3" xfId="4351" xr:uid="{00000000-0005-0000-0000-000043260000}"/>
    <cellStyle name="標準 8 4 2 2 2 2 2 4" xfId="9711" xr:uid="{00000000-0005-0000-0000-000044260000}"/>
    <cellStyle name="標準 8 4 2 2 2 2 3" xfId="5263" xr:uid="{00000000-0005-0000-0000-000045260000}"/>
    <cellStyle name="標準 8 4 2 2 2 2 3 2" xfId="10623" xr:uid="{00000000-0005-0000-0000-000046260000}"/>
    <cellStyle name="標準 8 4 2 2 2 2 4" xfId="6175" xr:uid="{00000000-0005-0000-0000-000047260000}"/>
    <cellStyle name="標準 8 4 2 2 2 2 4 2" xfId="11535" xr:uid="{00000000-0005-0000-0000-000048260000}"/>
    <cellStyle name="標準 8 4 2 2 2 2 5" xfId="2526" xr:uid="{00000000-0005-0000-0000-000049260000}"/>
    <cellStyle name="標準 8 4 2 2 2 2 6" xfId="7887" xr:uid="{00000000-0005-0000-0000-00004A260000}"/>
    <cellStyle name="標準 8 4 2 2 2 3" xfId="1272" xr:uid="{00000000-0005-0000-0000-00004B260000}"/>
    <cellStyle name="標準 8 4 2 2 2 3 2" xfId="6631" xr:uid="{00000000-0005-0000-0000-00004C260000}"/>
    <cellStyle name="標準 8 4 2 2 2 3 2 2" xfId="11991" xr:uid="{00000000-0005-0000-0000-00004D260000}"/>
    <cellStyle name="標準 8 4 2 2 2 3 3" xfId="2982" xr:uid="{00000000-0005-0000-0000-00004E260000}"/>
    <cellStyle name="標準 8 4 2 2 2 3 4" xfId="8343" xr:uid="{00000000-0005-0000-0000-00004F260000}"/>
    <cellStyle name="標準 8 4 2 2 2 4" xfId="3438" xr:uid="{00000000-0005-0000-0000-000050260000}"/>
    <cellStyle name="標準 8 4 2 2 2 4 2" xfId="8799" xr:uid="{00000000-0005-0000-0000-000051260000}"/>
    <cellStyle name="標準 8 4 2 2 2 5" xfId="3895" xr:uid="{00000000-0005-0000-0000-000052260000}"/>
    <cellStyle name="標準 8 4 2 2 2 5 2" xfId="9255" xr:uid="{00000000-0005-0000-0000-000053260000}"/>
    <cellStyle name="標準 8 4 2 2 2 6" xfId="4807" xr:uid="{00000000-0005-0000-0000-000054260000}"/>
    <cellStyle name="標準 8 4 2 2 2 6 2" xfId="10167" xr:uid="{00000000-0005-0000-0000-000055260000}"/>
    <cellStyle name="標準 8 4 2 2 2 7" xfId="5719" xr:uid="{00000000-0005-0000-0000-000056260000}"/>
    <cellStyle name="標準 8 4 2 2 2 7 2" xfId="11079" xr:uid="{00000000-0005-0000-0000-000057260000}"/>
    <cellStyle name="標準 8 4 2 2 2 8" xfId="2070" xr:uid="{00000000-0005-0000-0000-000058260000}"/>
    <cellStyle name="標準 8 4 2 2 2 9" xfId="7431" xr:uid="{00000000-0005-0000-0000-000059260000}"/>
    <cellStyle name="標準 8 4 2 2 3" xfId="474" xr:uid="{00000000-0005-0000-0000-00005A260000}"/>
    <cellStyle name="標準 8 4 2 2 3 2" xfId="930" xr:uid="{00000000-0005-0000-0000-00005B260000}"/>
    <cellStyle name="標準 8 4 2 2 3 2 2" xfId="1842" xr:uid="{00000000-0005-0000-0000-00005C260000}"/>
    <cellStyle name="標準 8 4 2 2 3 2 2 2" xfId="7201" xr:uid="{00000000-0005-0000-0000-00005D260000}"/>
    <cellStyle name="標準 8 4 2 2 3 2 2 2 2" xfId="12561" xr:uid="{00000000-0005-0000-0000-00005E260000}"/>
    <cellStyle name="標準 8 4 2 2 3 2 2 3" xfId="4465" xr:uid="{00000000-0005-0000-0000-00005F260000}"/>
    <cellStyle name="標準 8 4 2 2 3 2 2 4" xfId="9825" xr:uid="{00000000-0005-0000-0000-000060260000}"/>
    <cellStyle name="標準 8 4 2 2 3 2 3" xfId="5377" xr:uid="{00000000-0005-0000-0000-000061260000}"/>
    <cellStyle name="標準 8 4 2 2 3 2 3 2" xfId="10737" xr:uid="{00000000-0005-0000-0000-000062260000}"/>
    <cellStyle name="標準 8 4 2 2 3 2 4" xfId="6289" xr:uid="{00000000-0005-0000-0000-000063260000}"/>
    <cellStyle name="標準 8 4 2 2 3 2 4 2" xfId="11649" xr:uid="{00000000-0005-0000-0000-000064260000}"/>
    <cellStyle name="標準 8 4 2 2 3 2 5" xfId="2640" xr:uid="{00000000-0005-0000-0000-000065260000}"/>
    <cellStyle name="標準 8 4 2 2 3 2 6" xfId="8001" xr:uid="{00000000-0005-0000-0000-000066260000}"/>
    <cellStyle name="標準 8 4 2 2 3 3" xfId="1386" xr:uid="{00000000-0005-0000-0000-000067260000}"/>
    <cellStyle name="標準 8 4 2 2 3 3 2" xfId="6745" xr:uid="{00000000-0005-0000-0000-000068260000}"/>
    <cellStyle name="標準 8 4 2 2 3 3 2 2" xfId="12105" xr:uid="{00000000-0005-0000-0000-000069260000}"/>
    <cellStyle name="標準 8 4 2 2 3 3 3" xfId="3096" xr:uid="{00000000-0005-0000-0000-00006A260000}"/>
    <cellStyle name="標準 8 4 2 2 3 3 4" xfId="8457" xr:uid="{00000000-0005-0000-0000-00006B260000}"/>
    <cellStyle name="標準 8 4 2 2 3 4" xfId="3552" xr:uid="{00000000-0005-0000-0000-00006C260000}"/>
    <cellStyle name="標準 8 4 2 2 3 4 2" xfId="8913" xr:uid="{00000000-0005-0000-0000-00006D260000}"/>
    <cellStyle name="標準 8 4 2 2 3 5" xfId="4009" xr:uid="{00000000-0005-0000-0000-00006E260000}"/>
    <cellStyle name="標準 8 4 2 2 3 5 2" xfId="9369" xr:uid="{00000000-0005-0000-0000-00006F260000}"/>
    <cellStyle name="標準 8 4 2 2 3 6" xfId="4921" xr:uid="{00000000-0005-0000-0000-000070260000}"/>
    <cellStyle name="標準 8 4 2 2 3 6 2" xfId="10281" xr:uid="{00000000-0005-0000-0000-000071260000}"/>
    <cellStyle name="標準 8 4 2 2 3 7" xfId="5833" xr:uid="{00000000-0005-0000-0000-000072260000}"/>
    <cellStyle name="標準 8 4 2 2 3 7 2" xfId="11193" xr:uid="{00000000-0005-0000-0000-000073260000}"/>
    <cellStyle name="標準 8 4 2 2 3 8" xfId="2184" xr:uid="{00000000-0005-0000-0000-000074260000}"/>
    <cellStyle name="標準 8 4 2 2 3 9" xfId="7545" xr:uid="{00000000-0005-0000-0000-000075260000}"/>
    <cellStyle name="標準 8 4 2 2 4" xfId="245" xr:uid="{00000000-0005-0000-0000-000076260000}"/>
    <cellStyle name="標準 8 4 2 2 4 2" xfId="702" xr:uid="{00000000-0005-0000-0000-000077260000}"/>
    <cellStyle name="標準 8 4 2 2 4 2 2" xfId="1614" xr:uid="{00000000-0005-0000-0000-000078260000}"/>
    <cellStyle name="標準 8 4 2 2 4 2 2 2" xfId="6973" xr:uid="{00000000-0005-0000-0000-000079260000}"/>
    <cellStyle name="標準 8 4 2 2 4 2 2 2 2" xfId="12333" xr:uid="{00000000-0005-0000-0000-00007A260000}"/>
    <cellStyle name="標準 8 4 2 2 4 2 2 3" xfId="4237" xr:uid="{00000000-0005-0000-0000-00007B260000}"/>
    <cellStyle name="標準 8 4 2 2 4 2 2 4" xfId="9597" xr:uid="{00000000-0005-0000-0000-00007C260000}"/>
    <cellStyle name="標準 8 4 2 2 4 2 3" xfId="5149" xr:uid="{00000000-0005-0000-0000-00007D260000}"/>
    <cellStyle name="標準 8 4 2 2 4 2 3 2" xfId="10509" xr:uid="{00000000-0005-0000-0000-00007E260000}"/>
    <cellStyle name="標準 8 4 2 2 4 2 4" xfId="6061" xr:uid="{00000000-0005-0000-0000-00007F260000}"/>
    <cellStyle name="標準 8 4 2 2 4 2 4 2" xfId="11421" xr:uid="{00000000-0005-0000-0000-000080260000}"/>
    <cellStyle name="標準 8 4 2 2 4 2 5" xfId="2868" xr:uid="{00000000-0005-0000-0000-000081260000}"/>
    <cellStyle name="標準 8 4 2 2 4 2 6" xfId="8229" xr:uid="{00000000-0005-0000-0000-000082260000}"/>
    <cellStyle name="標準 8 4 2 2 4 3" xfId="1158" xr:uid="{00000000-0005-0000-0000-000083260000}"/>
    <cellStyle name="標準 8 4 2 2 4 3 2" xfId="6517" xr:uid="{00000000-0005-0000-0000-000084260000}"/>
    <cellStyle name="標準 8 4 2 2 4 3 2 2" xfId="11877" xr:uid="{00000000-0005-0000-0000-000085260000}"/>
    <cellStyle name="標準 8 4 2 2 4 3 3" xfId="3324" xr:uid="{00000000-0005-0000-0000-000086260000}"/>
    <cellStyle name="標準 8 4 2 2 4 3 4" xfId="8685" xr:uid="{00000000-0005-0000-0000-000087260000}"/>
    <cellStyle name="標準 8 4 2 2 4 4" xfId="3781" xr:uid="{00000000-0005-0000-0000-000088260000}"/>
    <cellStyle name="標準 8 4 2 2 4 4 2" xfId="9141" xr:uid="{00000000-0005-0000-0000-000089260000}"/>
    <cellStyle name="標準 8 4 2 2 4 5" xfId="4693" xr:uid="{00000000-0005-0000-0000-00008A260000}"/>
    <cellStyle name="標準 8 4 2 2 4 5 2" xfId="10053" xr:uid="{00000000-0005-0000-0000-00008B260000}"/>
    <cellStyle name="標準 8 4 2 2 4 6" xfId="5605" xr:uid="{00000000-0005-0000-0000-00008C260000}"/>
    <cellStyle name="標準 8 4 2 2 4 6 2" xfId="10965" xr:uid="{00000000-0005-0000-0000-00008D260000}"/>
    <cellStyle name="標準 8 4 2 2 4 7" xfId="2412" xr:uid="{00000000-0005-0000-0000-00008E260000}"/>
    <cellStyle name="標準 8 4 2 2 4 8" xfId="7773" xr:uid="{00000000-0005-0000-0000-00008F260000}"/>
    <cellStyle name="標準 8 4 2 2 5" xfId="588" xr:uid="{00000000-0005-0000-0000-000090260000}"/>
    <cellStyle name="標準 8 4 2 2 5 2" xfId="1500" xr:uid="{00000000-0005-0000-0000-000091260000}"/>
    <cellStyle name="標準 8 4 2 2 5 2 2" xfId="6859" xr:uid="{00000000-0005-0000-0000-000092260000}"/>
    <cellStyle name="標準 8 4 2 2 5 2 2 2" xfId="12219" xr:uid="{00000000-0005-0000-0000-000093260000}"/>
    <cellStyle name="標準 8 4 2 2 5 2 3" xfId="4123" xr:uid="{00000000-0005-0000-0000-000094260000}"/>
    <cellStyle name="標準 8 4 2 2 5 2 4" xfId="9483" xr:uid="{00000000-0005-0000-0000-000095260000}"/>
    <cellStyle name="標準 8 4 2 2 5 3" xfId="5035" xr:uid="{00000000-0005-0000-0000-000096260000}"/>
    <cellStyle name="標準 8 4 2 2 5 3 2" xfId="10395" xr:uid="{00000000-0005-0000-0000-000097260000}"/>
    <cellStyle name="標準 8 4 2 2 5 4" xfId="5947" xr:uid="{00000000-0005-0000-0000-000098260000}"/>
    <cellStyle name="標準 8 4 2 2 5 4 2" xfId="11307" xr:uid="{00000000-0005-0000-0000-000099260000}"/>
    <cellStyle name="標準 8 4 2 2 5 5" xfId="2298" xr:uid="{00000000-0005-0000-0000-00009A260000}"/>
    <cellStyle name="標準 8 4 2 2 5 6" xfId="7659" xr:uid="{00000000-0005-0000-0000-00009B260000}"/>
    <cellStyle name="標準 8 4 2 2 6" xfId="1044" xr:uid="{00000000-0005-0000-0000-00009C260000}"/>
    <cellStyle name="標準 8 4 2 2 6 2" xfId="6403" xr:uid="{00000000-0005-0000-0000-00009D260000}"/>
    <cellStyle name="標準 8 4 2 2 6 2 2" xfId="11763" xr:uid="{00000000-0005-0000-0000-00009E260000}"/>
    <cellStyle name="標準 8 4 2 2 6 3" xfId="2754" xr:uid="{00000000-0005-0000-0000-00009F260000}"/>
    <cellStyle name="標準 8 4 2 2 6 4" xfId="8115" xr:uid="{00000000-0005-0000-0000-0000A0260000}"/>
    <cellStyle name="標準 8 4 2 2 7" xfId="3210" xr:uid="{00000000-0005-0000-0000-0000A1260000}"/>
    <cellStyle name="標準 8 4 2 2 7 2" xfId="8571" xr:uid="{00000000-0005-0000-0000-0000A2260000}"/>
    <cellStyle name="標準 8 4 2 2 8" xfId="3667" xr:uid="{00000000-0005-0000-0000-0000A3260000}"/>
    <cellStyle name="標準 8 4 2 2 8 2" xfId="9027" xr:uid="{00000000-0005-0000-0000-0000A4260000}"/>
    <cellStyle name="標準 8 4 2 2 9" xfId="4579" xr:uid="{00000000-0005-0000-0000-0000A5260000}"/>
    <cellStyle name="標準 8 4 2 2 9 2" xfId="9939" xr:uid="{00000000-0005-0000-0000-0000A6260000}"/>
    <cellStyle name="標準 8 4 2 3" xfId="303" xr:uid="{00000000-0005-0000-0000-0000A7260000}"/>
    <cellStyle name="標準 8 4 2 3 2" xfId="759" xr:uid="{00000000-0005-0000-0000-0000A8260000}"/>
    <cellStyle name="標準 8 4 2 3 2 2" xfId="1671" xr:uid="{00000000-0005-0000-0000-0000A9260000}"/>
    <cellStyle name="標準 8 4 2 3 2 2 2" xfId="7030" xr:uid="{00000000-0005-0000-0000-0000AA260000}"/>
    <cellStyle name="標準 8 4 2 3 2 2 2 2" xfId="12390" xr:uid="{00000000-0005-0000-0000-0000AB260000}"/>
    <cellStyle name="標準 8 4 2 3 2 2 3" xfId="4294" xr:uid="{00000000-0005-0000-0000-0000AC260000}"/>
    <cellStyle name="標準 8 4 2 3 2 2 4" xfId="9654" xr:uid="{00000000-0005-0000-0000-0000AD260000}"/>
    <cellStyle name="標準 8 4 2 3 2 3" xfId="5206" xr:uid="{00000000-0005-0000-0000-0000AE260000}"/>
    <cellStyle name="標準 8 4 2 3 2 3 2" xfId="10566" xr:uid="{00000000-0005-0000-0000-0000AF260000}"/>
    <cellStyle name="標準 8 4 2 3 2 4" xfId="6118" xr:uid="{00000000-0005-0000-0000-0000B0260000}"/>
    <cellStyle name="標準 8 4 2 3 2 4 2" xfId="11478" xr:uid="{00000000-0005-0000-0000-0000B1260000}"/>
    <cellStyle name="標準 8 4 2 3 2 5" xfId="2469" xr:uid="{00000000-0005-0000-0000-0000B2260000}"/>
    <cellStyle name="標準 8 4 2 3 2 6" xfId="7830" xr:uid="{00000000-0005-0000-0000-0000B3260000}"/>
    <cellStyle name="標準 8 4 2 3 3" xfId="1215" xr:uid="{00000000-0005-0000-0000-0000B4260000}"/>
    <cellStyle name="標準 8 4 2 3 3 2" xfId="6574" xr:uid="{00000000-0005-0000-0000-0000B5260000}"/>
    <cellStyle name="標準 8 4 2 3 3 2 2" xfId="11934" xr:uid="{00000000-0005-0000-0000-0000B6260000}"/>
    <cellStyle name="標準 8 4 2 3 3 3" xfId="2925" xr:uid="{00000000-0005-0000-0000-0000B7260000}"/>
    <cellStyle name="標準 8 4 2 3 3 4" xfId="8286" xr:uid="{00000000-0005-0000-0000-0000B8260000}"/>
    <cellStyle name="標準 8 4 2 3 4" xfId="3381" xr:uid="{00000000-0005-0000-0000-0000B9260000}"/>
    <cellStyle name="標準 8 4 2 3 4 2" xfId="8742" xr:uid="{00000000-0005-0000-0000-0000BA260000}"/>
    <cellStyle name="標準 8 4 2 3 5" xfId="3838" xr:uid="{00000000-0005-0000-0000-0000BB260000}"/>
    <cellStyle name="標準 8 4 2 3 5 2" xfId="9198" xr:uid="{00000000-0005-0000-0000-0000BC260000}"/>
    <cellStyle name="標準 8 4 2 3 6" xfId="4750" xr:uid="{00000000-0005-0000-0000-0000BD260000}"/>
    <cellStyle name="標準 8 4 2 3 6 2" xfId="10110" xr:uid="{00000000-0005-0000-0000-0000BE260000}"/>
    <cellStyle name="標準 8 4 2 3 7" xfId="5662" xr:uid="{00000000-0005-0000-0000-0000BF260000}"/>
    <cellStyle name="標準 8 4 2 3 7 2" xfId="11022" xr:uid="{00000000-0005-0000-0000-0000C0260000}"/>
    <cellStyle name="標準 8 4 2 3 8" xfId="2013" xr:uid="{00000000-0005-0000-0000-0000C1260000}"/>
    <cellStyle name="標準 8 4 2 3 9" xfId="7374" xr:uid="{00000000-0005-0000-0000-0000C2260000}"/>
    <cellStyle name="標準 8 4 2 4" xfId="417" xr:uid="{00000000-0005-0000-0000-0000C3260000}"/>
    <cellStyle name="標準 8 4 2 4 2" xfId="873" xr:uid="{00000000-0005-0000-0000-0000C4260000}"/>
    <cellStyle name="標準 8 4 2 4 2 2" xfId="1785" xr:uid="{00000000-0005-0000-0000-0000C5260000}"/>
    <cellStyle name="標準 8 4 2 4 2 2 2" xfId="7144" xr:uid="{00000000-0005-0000-0000-0000C6260000}"/>
    <cellStyle name="標準 8 4 2 4 2 2 2 2" xfId="12504" xr:uid="{00000000-0005-0000-0000-0000C7260000}"/>
    <cellStyle name="標準 8 4 2 4 2 2 3" xfId="4408" xr:uid="{00000000-0005-0000-0000-0000C8260000}"/>
    <cellStyle name="標準 8 4 2 4 2 2 4" xfId="9768" xr:uid="{00000000-0005-0000-0000-0000C9260000}"/>
    <cellStyle name="標準 8 4 2 4 2 3" xfId="5320" xr:uid="{00000000-0005-0000-0000-0000CA260000}"/>
    <cellStyle name="標準 8 4 2 4 2 3 2" xfId="10680" xr:uid="{00000000-0005-0000-0000-0000CB260000}"/>
    <cellStyle name="標準 8 4 2 4 2 4" xfId="6232" xr:uid="{00000000-0005-0000-0000-0000CC260000}"/>
    <cellStyle name="標準 8 4 2 4 2 4 2" xfId="11592" xr:uid="{00000000-0005-0000-0000-0000CD260000}"/>
    <cellStyle name="標準 8 4 2 4 2 5" xfId="2583" xr:uid="{00000000-0005-0000-0000-0000CE260000}"/>
    <cellStyle name="標準 8 4 2 4 2 6" xfId="7944" xr:uid="{00000000-0005-0000-0000-0000CF260000}"/>
    <cellStyle name="標準 8 4 2 4 3" xfId="1329" xr:uid="{00000000-0005-0000-0000-0000D0260000}"/>
    <cellStyle name="標準 8 4 2 4 3 2" xfId="6688" xr:uid="{00000000-0005-0000-0000-0000D1260000}"/>
    <cellStyle name="標準 8 4 2 4 3 2 2" xfId="12048" xr:uid="{00000000-0005-0000-0000-0000D2260000}"/>
    <cellStyle name="標準 8 4 2 4 3 3" xfId="3039" xr:uid="{00000000-0005-0000-0000-0000D3260000}"/>
    <cellStyle name="標準 8 4 2 4 3 4" xfId="8400" xr:uid="{00000000-0005-0000-0000-0000D4260000}"/>
    <cellStyle name="標準 8 4 2 4 4" xfId="3495" xr:uid="{00000000-0005-0000-0000-0000D5260000}"/>
    <cellStyle name="標準 8 4 2 4 4 2" xfId="8856" xr:uid="{00000000-0005-0000-0000-0000D6260000}"/>
    <cellStyle name="標準 8 4 2 4 5" xfId="3952" xr:uid="{00000000-0005-0000-0000-0000D7260000}"/>
    <cellStyle name="標準 8 4 2 4 5 2" xfId="9312" xr:uid="{00000000-0005-0000-0000-0000D8260000}"/>
    <cellStyle name="標準 8 4 2 4 6" xfId="4864" xr:uid="{00000000-0005-0000-0000-0000D9260000}"/>
    <cellStyle name="標準 8 4 2 4 6 2" xfId="10224" xr:uid="{00000000-0005-0000-0000-0000DA260000}"/>
    <cellStyle name="標準 8 4 2 4 7" xfId="5776" xr:uid="{00000000-0005-0000-0000-0000DB260000}"/>
    <cellStyle name="標準 8 4 2 4 7 2" xfId="11136" xr:uid="{00000000-0005-0000-0000-0000DC260000}"/>
    <cellStyle name="標準 8 4 2 4 8" xfId="2127" xr:uid="{00000000-0005-0000-0000-0000DD260000}"/>
    <cellStyle name="標準 8 4 2 4 9" xfId="7488" xr:uid="{00000000-0005-0000-0000-0000DE260000}"/>
    <cellStyle name="標準 8 4 2 5" xfId="188" xr:uid="{00000000-0005-0000-0000-0000DF260000}"/>
    <cellStyle name="標準 8 4 2 5 2" xfId="645" xr:uid="{00000000-0005-0000-0000-0000E0260000}"/>
    <cellStyle name="標準 8 4 2 5 2 2" xfId="1557" xr:uid="{00000000-0005-0000-0000-0000E1260000}"/>
    <cellStyle name="標準 8 4 2 5 2 2 2" xfId="6916" xr:uid="{00000000-0005-0000-0000-0000E2260000}"/>
    <cellStyle name="標準 8 4 2 5 2 2 2 2" xfId="12276" xr:uid="{00000000-0005-0000-0000-0000E3260000}"/>
    <cellStyle name="標準 8 4 2 5 2 2 3" xfId="4180" xr:uid="{00000000-0005-0000-0000-0000E4260000}"/>
    <cellStyle name="標準 8 4 2 5 2 2 4" xfId="9540" xr:uid="{00000000-0005-0000-0000-0000E5260000}"/>
    <cellStyle name="標準 8 4 2 5 2 3" xfId="5092" xr:uid="{00000000-0005-0000-0000-0000E6260000}"/>
    <cellStyle name="標準 8 4 2 5 2 3 2" xfId="10452" xr:uid="{00000000-0005-0000-0000-0000E7260000}"/>
    <cellStyle name="標準 8 4 2 5 2 4" xfId="6004" xr:uid="{00000000-0005-0000-0000-0000E8260000}"/>
    <cellStyle name="標準 8 4 2 5 2 4 2" xfId="11364" xr:uid="{00000000-0005-0000-0000-0000E9260000}"/>
    <cellStyle name="標準 8 4 2 5 2 5" xfId="2811" xr:uid="{00000000-0005-0000-0000-0000EA260000}"/>
    <cellStyle name="標準 8 4 2 5 2 6" xfId="8172" xr:uid="{00000000-0005-0000-0000-0000EB260000}"/>
    <cellStyle name="標準 8 4 2 5 3" xfId="1101" xr:uid="{00000000-0005-0000-0000-0000EC260000}"/>
    <cellStyle name="標準 8 4 2 5 3 2" xfId="6460" xr:uid="{00000000-0005-0000-0000-0000ED260000}"/>
    <cellStyle name="標準 8 4 2 5 3 2 2" xfId="11820" xr:uid="{00000000-0005-0000-0000-0000EE260000}"/>
    <cellStyle name="標準 8 4 2 5 3 3" xfId="3267" xr:uid="{00000000-0005-0000-0000-0000EF260000}"/>
    <cellStyle name="標準 8 4 2 5 3 4" xfId="8628" xr:uid="{00000000-0005-0000-0000-0000F0260000}"/>
    <cellStyle name="標準 8 4 2 5 4" xfId="3724" xr:uid="{00000000-0005-0000-0000-0000F1260000}"/>
    <cellStyle name="標準 8 4 2 5 4 2" xfId="9084" xr:uid="{00000000-0005-0000-0000-0000F2260000}"/>
    <cellStyle name="標準 8 4 2 5 5" xfId="4636" xr:uid="{00000000-0005-0000-0000-0000F3260000}"/>
    <cellStyle name="標準 8 4 2 5 5 2" xfId="9996" xr:uid="{00000000-0005-0000-0000-0000F4260000}"/>
    <cellStyle name="標準 8 4 2 5 6" xfId="5548" xr:uid="{00000000-0005-0000-0000-0000F5260000}"/>
    <cellStyle name="標準 8 4 2 5 6 2" xfId="10908" xr:uid="{00000000-0005-0000-0000-0000F6260000}"/>
    <cellStyle name="標準 8 4 2 5 7" xfId="2355" xr:uid="{00000000-0005-0000-0000-0000F7260000}"/>
    <cellStyle name="標準 8 4 2 5 8" xfId="7716" xr:uid="{00000000-0005-0000-0000-0000F8260000}"/>
    <cellStyle name="標準 8 4 2 6" xfId="531" xr:uid="{00000000-0005-0000-0000-0000F9260000}"/>
    <cellStyle name="標準 8 4 2 6 2" xfId="1443" xr:uid="{00000000-0005-0000-0000-0000FA260000}"/>
    <cellStyle name="標準 8 4 2 6 2 2" xfId="6802" xr:uid="{00000000-0005-0000-0000-0000FB260000}"/>
    <cellStyle name="標準 8 4 2 6 2 2 2" xfId="12162" xr:uid="{00000000-0005-0000-0000-0000FC260000}"/>
    <cellStyle name="標準 8 4 2 6 2 3" xfId="4066" xr:uid="{00000000-0005-0000-0000-0000FD260000}"/>
    <cellStyle name="標準 8 4 2 6 2 4" xfId="9426" xr:uid="{00000000-0005-0000-0000-0000FE260000}"/>
    <cellStyle name="標準 8 4 2 6 3" xfId="4978" xr:uid="{00000000-0005-0000-0000-0000FF260000}"/>
    <cellStyle name="標準 8 4 2 6 3 2" xfId="10338" xr:uid="{00000000-0005-0000-0000-000000270000}"/>
    <cellStyle name="標準 8 4 2 6 4" xfId="5890" xr:uid="{00000000-0005-0000-0000-000001270000}"/>
    <cellStyle name="標準 8 4 2 6 4 2" xfId="11250" xr:uid="{00000000-0005-0000-0000-000002270000}"/>
    <cellStyle name="標準 8 4 2 6 5" xfId="2241" xr:uid="{00000000-0005-0000-0000-000003270000}"/>
    <cellStyle name="標準 8 4 2 6 6" xfId="7602" xr:uid="{00000000-0005-0000-0000-000004270000}"/>
    <cellStyle name="標準 8 4 2 7" xfId="987" xr:uid="{00000000-0005-0000-0000-000005270000}"/>
    <cellStyle name="標準 8 4 2 7 2" xfId="6346" xr:uid="{00000000-0005-0000-0000-000006270000}"/>
    <cellStyle name="標準 8 4 2 7 2 2" xfId="11706" xr:uid="{00000000-0005-0000-0000-000007270000}"/>
    <cellStyle name="標準 8 4 2 7 3" xfId="2697" xr:uid="{00000000-0005-0000-0000-000008270000}"/>
    <cellStyle name="標準 8 4 2 7 4" xfId="8058" xr:uid="{00000000-0005-0000-0000-000009270000}"/>
    <cellStyle name="標準 8 4 2 8" xfId="3153" xr:uid="{00000000-0005-0000-0000-00000A270000}"/>
    <cellStyle name="標準 8 4 2 8 2" xfId="8514" xr:uid="{00000000-0005-0000-0000-00000B270000}"/>
    <cellStyle name="標準 8 4 2 9" xfId="3610" xr:uid="{00000000-0005-0000-0000-00000C270000}"/>
    <cellStyle name="標準 8 4 2 9 2" xfId="8970" xr:uid="{00000000-0005-0000-0000-00000D270000}"/>
    <cellStyle name="標準 8 4 3" xfId="95" xr:uid="{00000000-0005-0000-0000-00000E270000}"/>
    <cellStyle name="標準 8 4 3 10" xfId="5455" xr:uid="{00000000-0005-0000-0000-00000F270000}"/>
    <cellStyle name="標準 8 4 3 10 2" xfId="10815" xr:uid="{00000000-0005-0000-0000-000010270000}"/>
    <cellStyle name="標準 8 4 3 11" xfId="1920" xr:uid="{00000000-0005-0000-0000-000011270000}"/>
    <cellStyle name="標準 8 4 3 12" xfId="7281" xr:uid="{00000000-0005-0000-0000-000012270000}"/>
    <cellStyle name="標準 8 4 3 2" xfId="324" xr:uid="{00000000-0005-0000-0000-000013270000}"/>
    <cellStyle name="標準 8 4 3 2 2" xfId="780" xr:uid="{00000000-0005-0000-0000-000014270000}"/>
    <cellStyle name="標準 8 4 3 2 2 2" xfId="1692" xr:uid="{00000000-0005-0000-0000-000015270000}"/>
    <cellStyle name="標準 8 4 3 2 2 2 2" xfId="7051" xr:uid="{00000000-0005-0000-0000-000016270000}"/>
    <cellStyle name="標準 8 4 3 2 2 2 2 2" xfId="12411" xr:uid="{00000000-0005-0000-0000-000017270000}"/>
    <cellStyle name="標準 8 4 3 2 2 2 3" xfId="4315" xr:uid="{00000000-0005-0000-0000-000018270000}"/>
    <cellStyle name="標準 8 4 3 2 2 2 4" xfId="9675" xr:uid="{00000000-0005-0000-0000-000019270000}"/>
    <cellStyle name="標準 8 4 3 2 2 3" xfId="5227" xr:uid="{00000000-0005-0000-0000-00001A270000}"/>
    <cellStyle name="標準 8 4 3 2 2 3 2" xfId="10587" xr:uid="{00000000-0005-0000-0000-00001B270000}"/>
    <cellStyle name="標準 8 4 3 2 2 4" xfId="6139" xr:uid="{00000000-0005-0000-0000-00001C270000}"/>
    <cellStyle name="標準 8 4 3 2 2 4 2" xfId="11499" xr:uid="{00000000-0005-0000-0000-00001D270000}"/>
    <cellStyle name="標準 8 4 3 2 2 5" xfId="2490" xr:uid="{00000000-0005-0000-0000-00001E270000}"/>
    <cellStyle name="標準 8 4 3 2 2 6" xfId="7851" xr:uid="{00000000-0005-0000-0000-00001F270000}"/>
    <cellStyle name="標準 8 4 3 2 3" xfId="1236" xr:uid="{00000000-0005-0000-0000-000020270000}"/>
    <cellStyle name="標準 8 4 3 2 3 2" xfId="6595" xr:uid="{00000000-0005-0000-0000-000021270000}"/>
    <cellStyle name="標準 8 4 3 2 3 2 2" xfId="11955" xr:uid="{00000000-0005-0000-0000-000022270000}"/>
    <cellStyle name="標準 8 4 3 2 3 3" xfId="2946" xr:uid="{00000000-0005-0000-0000-000023270000}"/>
    <cellStyle name="標準 8 4 3 2 3 4" xfId="8307" xr:uid="{00000000-0005-0000-0000-000024270000}"/>
    <cellStyle name="標準 8 4 3 2 4" xfId="3402" xr:uid="{00000000-0005-0000-0000-000025270000}"/>
    <cellStyle name="標準 8 4 3 2 4 2" xfId="8763" xr:uid="{00000000-0005-0000-0000-000026270000}"/>
    <cellStyle name="標準 8 4 3 2 5" xfId="3859" xr:uid="{00000000-0005-0000-0000-000027270000}"/>
    <cellStyle name="標準 8 4 3 2 5 2" xfId="9219" xr:uid="{00000000-0005-0000-0000-000028270000}"/>
    <cellStyle name="標準 8 4 3 2 6" xfId="4771" xr:uid="{00000000-0005-0000-0000-000029270000}"/>
    <cellStyle name="標準 8 4 3 2 6 2" xfId="10131" xr:uid="{00000000-0005-0000-0000-00002A270000}"/>
    <cellStyle name="標準 8 4 3 2 7" xfId="5683" xr:uid="{00000000-0005-0000-0000-00002B270000}"/>
    <cellStyle name="標準 8 4 3 2 7 2" xfId="11043" xr:uid="{00000000-0005-0000-0000-00002C270000}"/>
    <cellStyle name="標準 8 4 3 2 8" xfId="2034" xr:uid="{00000000-0005-0000-0000-00002D270000}"/>
    <cellStyle name="標準 8 4 3 2 9" xfId="7395" xr:uid="{00000000-0005-0000-0000-00002E270000}"/>
    <cellStyle name="標準 8 4 3 3" xfId="438" xr:uid="{00000000-0005-0000-0000-00002F270000}"/>
    <cellStyle name="標準 8 4 3 3 2" xfId="894" xr:uid="{00000000-0005-0000-0000-000030270000}"/>
    <cellStyle name="標準 8 4 3 3 2 2" xfId="1806" xr:uid="{00000000-0005-0000-0000-000031270000}"/>
    <cellStyle name="標準 8 4 3 3 2 2 2" xfId="7165" xr:uid="{00000000-0005-0000-0000-000032270000}"/>
    <cellStyle name="標準 8 4 3 3 2 2 2 2" xfId="12525" xr:uid="{00000000-0005-0000-0000-000033270000}"/>
    <cellStyle name="標準 8 4 3 3 2 2 3" xfId="4429" xr:uid="{00000000-0005-0000-0000-000034270000}"/>
    <cellStyle name="標準 8 4 3 3 2 2 4" xfId="9789" xr:uid="{00000000-0005-0000-0000-000035270000}"/>
    <cellStyle name="標準 8 4 3 3 2 3" xfId="5341" xr:uid="{00000000-0005-0000-0000-000036270000}"/>
    <cellStyle name="標準 8 4 3 3 2 3 2" xfId="10701" xr:uid="{00000000-0005-0000-0000-000037270000}"/>
    <cellStyle name="標準 8 4 3 3 2 4" xfId="6253" xr:uid="{00000000-0005-0000-0000-000038270000}"/>
    <cellStyle name="標準 8 4 3 3 2 4 2" xfId="11613" xr:uid="{00000000-0005-0000-0000-000039270000}"/>
    <cellStyle name="標準 8 4 3 3 2 5" xfId="2604" xr:uid="{00000000-0005-0000-0000-00003A270000}"/>
    <cellStyle name="標準 8 4 3 3 2 6" xfId="7965" xr:uid="{00000000-0005-0000-0000-00003B270000}"/>
    <cellStyle name="標準 8 4 3 3 3" xfId="1350" xr:uid="{00000000-0005-0000-0000-00003C270000}"/>
    <cellStyle name="標準 8 4 3 3 3 2" xfId="6709" xr:uid="{00000000-0005-0000-0000-00003D270000}"/>
    <cellStyle name="標準 8 4 3 3 3 2 2" xfId="12069" xr:uid="{00000000-0005-0000-0000-00003E270000}"/>
    <cellStyle name="標準 8 4 3 3 3 3" xfId="3060" xr:uid="{00000000-0005-0000-0000-00003F270000}"/>
    <cellStyle name="標準 8 4 3 3 3 4" xfId="8421" xr:uid="{00000000-0005-0000-0000-000040270000}"/>
    <cellStyle name="標準 8 4 3 3 4" xfId="3516" xr:uid="{00000000-0005-0000-0000-000041270000}"/>
    <cellStyle name="標準 8 4 3 3 4 2" xfId="8877" xr:uid="{00000000-0005-0000-0000-000042270000}"/>
    <cellStyle name="標準 8 4 3 3 5" xfId="3973" xr:uid="{00000000-0005-0000-0000-000043270000}"/>
    <cellStyle name="標準 8 4 3 3 5 2" xfId="9333" xr:uid="{00000000-0005-0000-0000-000044270000}"/>
    <cellStyle name="標準 8 4 3 3 6" xfId="4885" xr:uid="{00000000-0005-0000-0000-000045270000}"/>
    <cellStyle name="標準 8 4 3 3 6 2" xfId="10245" xr:uid="{00000000-0005-0000-0000-000046270000}"/>
    <cellStyle name="標準 8 4 3 3 7" xfId="5797" xr:uid="{00000000-0005-0000-0000-000047270000}"/>
    <cellStyle name="標準 8 4 3 3 7 2" xfId="11157" xr:uid="{00000000-0005-0000-0000-000048270000}"/>
    <cellStyle name="標準 8 4 3 3 8" xfId="2148" xr:uid="{00000000-0005-0000-0000-000049270000}"/>
    <cellStyle name="標準 8 4 3 3 9" xfId="7509" xr:uid="{00000000-0005-0000-0000-00004A270000}"/>
    <cellStyle name="標準 8 4 3 4" xfId="209" xr:uid="{00000000-0005-0000-0000-00004B270000}"/>
    <cellStyle name="標準 8 4 3 4 2" xfId="666" xr:uid="{00000000-0005-0000-0000-00004C270000}"/>
    <cellStyle name="標準 8 4 3 4 2 2" xfId="1578" xr:uid="{00000000-0005-0000-0000-00004D270000}"/>
    <cellStyle name="標準 8 4 3 4 2 2 2" xfId="6937" xr:uid="{00000000-0005-0000-0000-00004E270000}"/>
    <cellStyle name="標準 8 4 3 4 2 2 2 2" xfId="12297" xr:uid="{00000000-0005-0000-0000-00004F270000}"/>
    <cellStyle name="標準 8 4 3 4 2 2 3" xfId="4201" xr:uid="{00000000-0005-0000-0000-000050270000}"/>
    <cellStyle name="標準 8 4 3 4 2 2 4" xfId="9561" xr:uid="{00000000-0005-0000-0000-000051270000}"/>
    <cellStyle name="標準 8 4 3 4 2 3" xfId="5113" xr:uid="{00000000-0005-0000-0000-000052270000}"/>
    <cellStyle name="標準 8 4 3 4 2 3 2" xfId="10473" xr:uid="{00000000-0005-0000-0000-000053270000}"/>
    <cellStyle name="標準 8 4 3 4 2 4" xfId="6025" xr:uid="{00000000-0005-0000-0000-000054270000}"/>
    <cellStyle name="標準 8 4 3 4 2 4 2" xfId="11385" xr:uid="{00000000-0005-0000-0000-000055270000}"/>
    <cellStyle name="標準 8 4 3 4 2 5" xfId="2832" xr:uid="{00000000-0005-0000-0000-000056270000}"/>
    <cellStyle name="標準 8 4 3 4 2 6" xfId="8193" xr:uid="{00000000-0005-0000-0000-000057270000}"/>
    <cellStyle name="標準 8 4 3 4 3" xfId="1122" xr:uid="{00000000-0005-0000-0000-000058270000}"/>
    <cellStyle name="標準 8 4 3 4 3 2" xfId="6481" xr:uid="{00000000-0005-0000-0000-000059270000}"/>
    <cellStyle name="標準 8 4 3 4 3 2 2" xfId="11841" xr:uid="{00000000-0005-0000-0000-00005A270000}"/>
    <cellStyle name="標準 8 4 3 4 3 3" xfId="3288" xr:uid="{00000000-0005-0000-0000-00005B270000}"/>
    <cellStyle name="標準 8 4 3 4 3 4" xfId="8649" xr:uid="{00000000-0005-0000-0000-00005C270000}"/>
    <cellStyle name="標準 8 4 3 4 4" xfId="3745" xr:uid="{00000000-0005-0000-0000-00005D270000}"/>
    <cellStyle name="標準 8 4 3 4 4 2" xfId="9105" xr:uid="{00000000-0005-0000-0000-00005E270000}"/>
    <cellStyle name="標準 8 4 3 4 5" xfId="4657" xr:uid="{00000000-0005-0000-0000-00005F270000}"/>
    <cellStyle name="標準 8 4 3 4 5 2" xfId="10017" xr:uid="{00000000-0005-0000-0000-000060270000}"/>
    <cellStyle name="標準 8 4 3 4 6" xfId="5569" xr:uid="{00000000-0005-0000-0000-000061270000}"/>
    <cellStyle name="標準 8 4 3 4 6 2" xfId="10929" xr:uid="{00000000-0005-0000-0000-000062270000}"/>
    <cellStyle name="標準 8 4 3 4 7" xfId="2376" xr:uid="{00000000-0005-0000-0000-000063270000}"/>
    <cellStyle name="標準 8 4 3 4 8" xfId="7737" xr:uid="{00000000-0005-0000-0000-000064270000}"/>
    <cellStyle name="標準 8 4 3 5" xfId="552" xr:uid="{00000000-0005-0000-0000-000065270000}"/>
    <cellStyle name="標準 8 4 3 5 2" xfId="1464" xr:uid="{00000000-0005-0000-0000-000066270000}"/>
    <cellStyle name="標準 8 4 3 5 2 2" xfId="6823" xr:uid="{00000000-0005-0000-0000-000067270000}"/>
    <cellStyle name="標準 8 4 3 5 2 2 2" xfId="12183" xr:uid="{00000000-0005-0000-0000-000068270000}"/>
    <cellStyle name="標準 8 4 3 5 2 3" xfId="4087" xr:uid="{00000000-0005-0000-0000-000069270000}"/>
    <cellStyle name="標準 8 4 3 5 2 4" xfId="9447" xr:uid="{00000000-0005-0000-0000-00006A270000}"/>
    <cellStyle name="標準 8 4 3 5 3" xfId="4999" xr:uid="{00000000-0005-0000-0000-00006B270000}"/>
    <cellStyle name="標準 8 4 3 5 3 2" xfId="10359" xr:uid="{00000000-0005-0000-0000-00006C270000}"/>
    <cellStyle name="標準 8 4 3 5 4" xfId="5911" xr:uid="{00000000-0005-0000-0000-00006D270000}"/>
    <cellStyle name="標準 8 4 3 5 4 2" xfId="11271" xr:uid="{00000000-0005-0000-0000-00006E270000}"/>
    <cellStyle name="標準 8 4 3 5 5" xfId="2262" xr:uid="{00000000-0005-0000-0000-00006F270000}"/>
    <cellStyle name="標準 8 4 3 5 6" xfId="7623" xr:uid="{00000000-0005-0000-0000-000070270000}"/>
    <cellStyle name="標準 8 4 3 6" xfId="1008" xr:uid="{00000000-0005-0000-0000-000071270000}"/>
    <cellStyle name="標準 8 4 3 6 2" xfId="6367" xr:uid="{00000000-0005-0000-0000-000072270000}"/>
    <cellStyle name="標準 8 4 3 6 2 2" xfId="11727" xr:uid="{00000000-0005-0000-0000-000073270000}"/>
    <cellStyle name="標準 8 4 3 6 3" xfId="2718" xr:uid="{00000000-0005-0000-0000-000074270000}"/>
    <cellStyle name="標準 8 4 3 6 4" xfId="8079" xr:uid="{00000000-0005-0000-0000-000075270000}"/>
    <cellStyle name="標準 8 4 3 7" xfId="3174" xr:uid="{00000000-0005-0000-0000-000076270000}"/>
    <cellStyle name="標準 8 4 3 7 2" xfId="8535" xr:uid="{00000000-0005-0000-0000-000077270000}"/>
    <cellStyle name="標準 8 4 3 8" xfId="3631" xr:uid="{00000000-0005-0000-0000-000078270000}"/>
    <cellStyle name="標準 8 4 3 8 2" xfId="8991" xr:uid="{00000000-0005-0000-0000-000079270000}"/>
    <cellStyle name="標準 8 4 3 9" xfId="4543" xr:uid="{00000000-0005-0000-0000-00007A270000}"/>
    <cellStyle name="標準 8 4 3 9 2" xfId="9903" xr:uid="{00000000-0005-0000-0000-00007B270000}"/>
    <cellStyle name="標準 8 4 4" xfId="267" xr:uid="{00000000-0005-0000-0000-00007C270000}"/>
    <cellStyle name="標準 8 4 4 2" xfId="723" xr:uid="{00000000-0005-0000-0000-00007D270000}"/>
    <cellStyle name="標準 8 4 4 2 2" xfId="1635" xr:uid="{00000000-0005-0000-0000-00007E270000}"/>
    <cellStyle name="標準 8 4 4 2 2 2" xfId="6994" xr:uid="{00000000-0005-0000-0000-00007F270000}"/>
    <cellStyle name="標準 8 4 4 2 2 2 2" xfId="12354" xr:uid="{00000000-0005-0000-0000-000080270000}"/>
    <cellStyle name="標準 8 4 4 2 2 3" xfId="4258" xr:uid="{00000000-0005-0000-0000-000081270000}"/>
    <cellStyle name="標準 8 4 4 2 2 4" xfId="9618" xr:uid="{00000000-0005-0000-0000-000082270000}"/>
    <cellStyle name="標準 8 4 4 2 3" xfId="5170" xr:uid="{00000000-0005-0000-0000-000083270000}"/>
    <cellStyle name="標準 8 4 4 2 3 2" xfId="10530" xr:uid="{00000000-0005-0000-0000-000084270000}"/>
    <cellStyle name="標準 8 4 4 2 4" xfId="6082" xr:uid="{00000000-0005-0000-0000-000085270000}"/>
    <cellStyle name="標準 8 4 4 2 4 2" xfId="11442" xr:uid="{00000000-0005-0000-0000-000086270000}"/>
    <cellStyle name="標準 8 4 4 2 5" xfId="2433" xr:uid="{00000000-0005-0000-0000-000087270000}"/>
    <cellStyle name="標準 8 4 4 2 6" xfId="7794" xr:uid="{00000000-0005-0000-0000-000088270000}"/>
    <cellStyle name="標準 8 4 4 3" xfId="1179" xr:uid="{00000000-0005-0000-0000-000089270000}"/>
    <cellStyle name="標準 8 4 4 3 2" xfId="6538" xr:uid="{00000000-0005-0000-0000-00008A270000}"/>
    <cellStyle name="標準 8 4 4 3 2 2" xfId="11898" xr:uid="{00000000-0005-0000-0000-00008B270000}"/>
    <cellStyle name="標準 8 4 4 3 3" xfId="2889" xr:uid="{00000000-0005-0000-0000-00008C270000}"/>
    <cellStyle name="標準 8 4 4 3 4" xfId="8250" xr:uid="{00000000-0005-0000-0000-00008D270000}"/>
    <cellStyle name="標準 8 4 4 4" xfId="3345" xr:uid="{00000000-0005-0000-0000-00008E270000}"/>
    <cellStyle name="標準 8 4 4 4 2" xfId="8706" xr:uid="{00000000-0005-0000-0000-00008F270000}"/>
    <cellStyle name="標準 8 4 4 5" xfId="3802" xr:uid="{00000000-0005-0000-0000-000090270000}"/>
    <cellStyle name="標準 8 4 4 5 2" xfId="9162" xr:uid="{00000000-0005-0000-0000-000091270000}"/>
    <cellStyle name="標準 8 4 4 6" xfId="4714" xr:uid="{00000000-0005-0000-0000-000092270000}"/>
    <cellStyle name="標準 8 4 4 6 2" xfId="10074" xr:uid="{00000000-0005-0000-0000-000093270000}"/>
    <cellStyle name="標準 8 4 4 7" xfId="5626" xr:uid="{00000000-0005-0000-0000-000094270000}"/>
    <cellStyle name="標準 8 4 4 7 2" xfId="10986" xr:uid="{00000000-0005-0000-0000-000095270000}"/>
    <cellStyle name="標準 8 4 4 8" xfId="1977" xr:uid="{00000000-0005-0000-0000-000096270000}"/>
    <cellStyle name="標準 8 4 4 9" xfId="7338" xr:uid="{00000000-0005-0000-0000-000097270000}"/>
    <cellStyle name="標準 8 4 5" xfId="381" xr:uid="{00000000-0005-0000-0000-000098270000}"/>
    <cellStyle name="標準 8 4 5 2" xfId="837" xr:uid="{00000000-0005-0000-0000-000099270000}"/>
    <cellStyle name="標準 8 4 5 2 2" xfId="1749" xr:uid="{00000000-0005-0000-0000-00009A270000}"/>
    <cellStyle name="標準 8 4 5 2 2 2" xfId="7108" xr:uid="{00000000-0005-0000-0000-00009B270000}"/>
    <cellStyle name="標準 8 4 5 2 2 2 2" xfId="12468" xr:uid="{00000000-0005-0000-0000-00009C270000}"/>
    <cellStyle name="標準 8 4 5 2 2 3" xfId="4372" xr:uid="{00000000-0005-0000-0000-00009D270000}"/>
    <cellStyle name="標準 8 4 5 2 2 4" xfId="9732" xr:uid="{00000000-0005-0000-0000-00009E270000}"/>
    <cellStyle name="標準 8 4 5 2 3" xfId="5284" xr:uid="{00000000-0005-0000-0000-00009F270000}"/>
    <cellStyle name="標準 8 4 5 2 3 2" xfId="10644" xr:uid="{00000000-0005-0000-0000-0000A0270000}"/>
    <cellStyle name="標準 8 4 5 2 4" xfId="6196" xr:uid="{00000000-0005-0000-0000-0000A1270000}"/>
    <cellStyle name="標準 8 4 5 2 4 2" xfId="11556" xr:uid="{00000000-0005-0000-0000-0000A2270000}"/>
    <cellStyle name="標準 8 4 5 2 5" xfId="2547" xr:uid="{00000000-0005-0000-0000-0000A3270000}"/>
    <cellStyle name="標準 8 4 5 2 6" xfId="7908" xr:uid="{00000000-0005-0000-0000-0000A4270000}"/>
    <cellStyle name="標準 8 4 5 3" xfId="1293" xr:uid="{00000000-0005-0000-0000-0000A5270000}"/>
    <cellStyle name="標準 8 4 5 3 2" xfId="6652" xr:uid="{00000000-0005-0000-0000-0000A6270000}"/>
    <cellStyle name="標準 8 4 5 3 2 2" xfId="12012" xr:uid="{00000000-0005-0000-0000-0000A7270000}"/>
    <cellStyle name="標準 8 4 5 3 3" xfId="3003" xr:uid="{00000000-0005-0000-0000-0000A8270000}"/>
    <cellStyle name="標準 8 4 5 3 4" xfId="8364" xr:uid="{00000000-0005-0000-0000-0000A9270000}"/>
    <cellStyle name="標準 8 4 5 4" xfId="3459" xr:uid="{00000000-0005-0000-0000-0000AA270000}"/>
    <cellStyle name="標準 8 4 5 4 2" xfId="8820" xr:uid="{00000000-0005-0000-0000-0000AB270000}"/>
    <cellStyle name="標準 8 4 5 5" xfId="3916" xr:uid="{00000000-0005-0000-0000-0000AC270000}"/>
    <cellStyle name="標準 8 4 5 5 2" xfId="9276" xr:uid="{00000000-0005-0000-0000-0000AD270000}"/>
    <cellStyle name="標準 8 4 5 6" xfId="4828" xr:uid="{00000000-0005-0000-0000-0000AE270000}"/>
    <cellStyle name="標準 8 4 5 6 2" xfId="10188" xr:uid="{00000000-0005-0000-0000-0000AF270000}"/>
    <cellStyle name="標準 8 4 5 7" xfId="5740" xr:uid="{00000000-0005-0000-0000-0000B0270000}"/>
    <cellStyle name="標準 8 4 5 7 2" xfId="11100" xr:uid="{00000000-0005-0000-0000-0000B1270000}"/>
    <cellStyle name="標準 8 4 5 8" xfId="2091" xr:uid="{00000000-0005-0000-0000-0000B2270000}"/>
    <cellStyle name="標準 8 4 5 9" xfId="7452" xr:uid="{00000000-0005-0000-0000-0000B3270000}"/>
    <cellStyle name="標準 8 4 6" xfId="152" xr:uid="{00000000-0005-0000-0000-0000B4270000}"/>
    <cellStyle name="標準 8 4 6 2" xfId="609" xr:uid="{00000000-0005-0000-0000-0000B5270000}"/>
    <cellStyle name="標準 8 4 6 2 2" xfId="1521" xr:uid="{00000000-0005-0000-0000-0000B6270000}"/>
    <cellStyle name="標準 8 4 6 2 2 2" xfId="6880" xr:uid="{00000000-0005-0000-0000-0000B7270000}"/>
    <cellStyle name="標準 8 4 6 2 2 2 2" xfId="12240" xr:uid="{00000000-0005-0000-0000-0000B8270000}"/>
    <cellStyle name="標準 8 4 6 2 2 3" xfId="4144" xr:uid="{00000000-0005-0000-0000-0000B9270000}"/>
    <cellStyle name="標準 8 4 6 2 2 4" xfId="9504" xr:uid="{00000000-0005-0000-0000-0000BA270000}"/>
    <cellStyle name="標準 8 4 6 2 3" xfId="5056" xr:uid="{00000000-0005-0000-0000-0000BB270000}"/>
    <cellStyle name="標準 8 4 6 2 3 2" xfId="10416" xr:uid="{00000000-0005-0000-0000-0000BC270000}"/>
    <cellStyle name="標準 8 4 6 2 4" xfId="5968" xr:uid="{00000000-0005-0000-0000-0000BD270000}"/>
    <cellStyle name="標準 8 4 6 2 4 2" xfId="11328" xr:uid="{00000000-0005-0000-0000-0000BE270000}"/>
    <cellStyle name="標準 8 4 6 2 5" xfId="2775" xr:uid="{00000000-0005-0000-0000-0000BF270000}"/>
    <cellStyle name="標準 8 4 6 2 6" xfId="8136" xr:uid="{00000000-0005-0000-0000-0000C0270000}"/>
    <cellStyle name="標準 8 4 6 3" xfId="1065" xr:uid="{00000000-0005-0000-0000-0000C1270000}"/>
    <cellStyle name="標準 8 4 6 3 2" xfId="6424" xr:uid="{00000000-0005-0000-0000-0000C2270000}"/>
    <cellStyle name="標準 8 4 6 3 2 2" xfId="11784" xr:uid="{00000000-0005-0000-0000-0000C3270000}"/>
    <cellStyle name="標準 8 4 6 3 3" xfId="3231" xr:uid="{00000000-0005-0000-0000-0000C4270000}"/>
    <cellStyle name="標準 8 4 6 3 4" xfId="8592" xr:uid="{00000000-0005-0000-0000-0000C5270000}"/>
    <cellStyle name="標準 8 4 6 4" xfId="3688" xr:uid="{00000000-0005-0000-0000-0000C6270000}"/>
    <cellStyle name="標準 8 4 6 4 2" xfId="9048" xr:uid="{00000000-0005-0000-0000-0000C7270000}"/>
    <cellStyle name="標準 8 4 6 5" xfId="4600" xr:uid="{00000000-0005-0000-0000-0000C8270000}"/>
    <cellStyle name="標準 8 4 6 5 2" xfId="9960" xr:uid="{00000000-0005-0000-0000-0000C9270000}"/>
    <cellStyle name="標準 8 4 6 6" xfId="5512" xr:uid="{00000000-0005-0000-0000-0000CA270000}"/>
    <cellStyle name="標準 8 4 6 6 2" xfId="10872" xr:uid="{00000000-0005-0000-0000-0000CB270000}"/>
    <cellStyle name="標準 8 4 6 7" xfId="2319" xr:uid="{00000000-0005-0000-0000-0000CC270000}"/>
    <cellStyle name="標準 8 4 6 8" xfId="7680" xr:uid="{00000000-0005-0000-0000-0000CD270000}"/>
    <cellStyle name="標準 8 4 7" xfId="495" xr:uid="{00000000-0005-0000-0000-0000CE270000}"/>
    <cellStyle name="標準 8 4 7 2" xfId="1407" xr:uid="{00000000-0005-0000-0000-0000CF270000}"/>
    <cellStyle name="標準 8 4 7 2 2" xfId="6766" xr:uid="{00000000-0005-0000-0000-0000D0270000}"/>
    <cellStyle name="標準 8 4 7 2 2 2" xfId="12126" xr:uid="{00000000-0005-0000-0000-0000D1270000}"/>
    <cellStyle name="標準 8 4 7 2 3" xfId="4030" xr:uid="{00000000-0005-0000-0000-0000D2270000}"/>
    <cellStyle name="標準 8 4 7 2 4" xfId="9390" xr:uid="{00000000-0005-0000-0000-0000D3270000}"/>
    <cellStyle name="標準 8 4 7 3" xfId="4942" xr:uid="{00000000-0005-0000-0000-0000D4270000}"/>
    <cellStyle name="標準 8 4 7 3 2" xfId="10302" xr:uid="{00000000-0005-0000-0000-0000D5270000}"/>
    <cellStyle name="標準 8 4 7 4" xfId="5854" xr:uid="{00000000-0005-0000-0000-0000D6270000}"/>
    <cellStyle name="標準 8 4 7 4 2" xfId="11214" xr:uid="{00000000-0005-0000-0000-0000D7270000}"/>
    <cellStyle name="標準 8 4 7 5" xfId="2205" xr:uid="{00000000-0005-0000-0000-0000D8270000}"/>
    <cellStyle name="標準 8 4 7 6" xfId="7566" xr:uid="{00000000-0005-0000-0000-0000D9270000}"/>
    <cellStyle name="標準 8 4 8" xfId="951" xr:uid="{00000000-0005-0000-0000-0000DA270000}"/>
    <cellStyle name="標準 8 4 8 2" xfId="6310" xr:uid="{00000000-0005-0000-0000-0000DB270000}"/>
    <cellStyle name="標準 8 4 8 2 2" xfId="11670" xr:uid="{00000000-0005-0000-0000-0000DC270000}"/>
    <cellStyle name="標準 8 4 8 3" xfId="2661" xr:uid="{00000000-0005-0000-0000-0000DD270000}"/>
    <cellStyle name="標準 8 4 8 4" xfId="8022" xr:uid="{00000000-0005-0000-0000-0000DE270000}"/>
    <cellStyle name="標準 8 4 9" xfId="3117" xr:uid="{00000000-0005-0000-0000-0000DF270000}"/>
    <cellStyle name="標準 8 4 9 2" xfId="8478" xr:uid="{00000000-0005-0000-0000-0000E0270000}"/>
    <cellStyle name="標準 8 5" xfId="63" xr:uid="{00000000-0005-0000-0000-0000E1270000}"/>
    <cellStyle name="標準 8 5 10" xfId="4515" xr:uid="{00000000-0005-0000-0000-0000E2270000}"/>
    <cellStyle name="標準 8 5 10 2" xfId="9875" xr:uid="{00000000-0005-0000-0000-0000E3270000}"/>
    <cellStyle name="標準 8 5 11" xfId="5427" xr:uid="{00000000-0005-0000-0000-0000E4270000}"/>
    <cellStyle name="標準 8 5 11 2" xfId="10787" xr:uid="{00000000-0005-0000-0000-0000E5270000}"/>
    <cellStyle name="標準 8 5 12" xfId="1892" xr:uid="{00000000-0005-0000-0000-0000E6270000}"/>
    <cellStyle name="標準 8 5 13" xfId="7253" xr:uid="{00000000-0005-0000-0000-0000E7270000}"/>
    <cellStyle name="標準 8 5 2" xfId="124" xr:uid="{00000000-0005-0000-0000-0000E8270000}"/>
    <cellStyle name="標準 8 5 2 10" xfId="5484" xr:uid="{00000000-0005-0000-0000-0000E9270000}"/>
    <cellStyle name="標準 8 5 2 10 2" xfId="10844" xr:uid="{00000000-0005-0000-0000-0000EA270000}"/>
    <cellStyle name="標準 8 5 2 11" xfId="1949" xr:uid="{00000000-0005-0000-0000-0000EB270000}"/>
    <cellStyle name="標準 8 5 2 12" xfId="7310" xr:uid="{00000000-0005-0000-0000-0000EC270000}"/>
    <cellStyle name="標準 8 5 2 2" xfId="353" xr:uid="{00000000-0005-0000-0000-0000ED270000}"/>
    <cellStyle name="標準 8 5 2 2 2" xfId="809" xr:uid="{00000000-0005-0000-0000-0000EE270000}"/>
    <cellStyle name="標準 8 5 2 2 2 2" xfId="1721" xr:uid="{00000000-0005-0000-0000-0000EF270000}"/>
    <cellStyle name="標準 8 5 2 2 2 2 2" xfId="7080" xr:uid="{00000000-0005-0000-0000-0000F0270000}"/>
    <cellStyle name="標準 8 5 2 2 2 2 2 2" xfId="12440" xr:uid="{00000000-0005-0000-0000-0000F1270000}"/>
    <cellStyle name="標準 8 5 2 2 2 2 3" xfId="4344" xr:uid="{00000000-0005-0000-0000-0000F2270000}"/>
    <cellStyle name="標準 8 5 2 2 2 2 4" xfId="9704" xr:uid="{00000000-0005-0000-0000-0000F3270000}"/>
    <cellStyle name="標準 8 5 2 2 2 3" xfId="5256" xr:uid="{00000000-0005-0000-0000-0000F4270000}"/>
    <cellStyle name="標準 8 5 2 2 2 3 2" xfId="10616" xr:uid="{00000000-0005-0000-0000-0000F5270000}"/>
    <cellStyle name="標準 8 5 2 2 2 4" xfId="6168" xr:uid="{00000000-0005-0000-0000-0000F6270000}"/>
    <cellStyle name="標準 8 5 2 2 2 4 2" xfId="11528" xr:uid="{00000000-0005-0000-0000-0000F7270000}"/>
    <cellStyle name="標準 8 5 2 2 2 5" xfId="2519" xr:uid="{00000000-0005-0000-0000-0000F8270000}"/>
    <cellStyle name="標準 8 5 2 2 2 6" xfId="7880" xr:uid="{00000000-0005-0000-0000-0000F9270000}"/>
    <cellStyle name="標準 8 5 2 2 3" xfId="1265" xr:uid="{00000000-0005-0000-0000-0000FA270000}"/>
    <cellStyle name="標準 8 5 2 2 3 2" xfId="6624" xr:uid="{00000000-0005-0000-0000-0000FB270000}"/>
    <cellStyle name="標準 8 5 2 2 3 2 2" xfId="11984" xr:uid="{00000000-0005-0000-0000-0000FC270000}"/>
    <cellStyle name="標準 8 5 2 2 3 3" xfId="2975" xr:uid="{00000000-0005-0000-0000-0000FD270000}"/>
    <cellStyle name="標準 8 5 2 2 3 4" xfId="8336" xr:uid="{00000000-0005-0000-0000-0000FE270000}"/>
    <cellStyle name="標準 8 5 2 2 4" xfId="3431" xr:uid="{00000000-0005-0000-0000-0000FF270000}"/>
    <cellStyle name="標準 8 5 2 2 4 2" xfId="8792" xr:uid="{00000000-0005-0000-0000-000000280000}"/>
    <cellStyle name="標準 8 5 2 2 5" xfId="3888" xr:uid="{00000000-0005-0000-0000-000001280000}"/>
    <cellStyle name="標準 8 5 2 2 5 2" xfId="9248" xr:uid="{00000000-0005-0000-0000-000002280000}"/>
    <cellStyle name="標準 8 5 2 2 6" xfId="4800" xr:uid="{00000000-0005-0000-0000-000003280000}"/>
    <cellStyle name="標準 8 5 2 2 6 2" xfId="10160" xr:uid="{00000000-0005-0000-0000-000004280000}"/>
    <cellStyle name="標準 8 5 2 2 7" xfId="5712" xr:uid="{00000000-0005-0000-0000-000005280000}"/>
    <cellStyle name="標準 8 5 2 2 7 2" xfId="11072" xr:uid="{00000000-0005-0000-0000-000006280000}"/>
    <cellStyle name="標準 8 5 2 2 8" xfId="2063" xr:uid="{00000000-0005-0000-0000-000007280000}"/>
    <cellStyle name="標準 8 5 2 2 9" xfId="7424" xr:uid="{00000000-0005-0000-0000-000008280000}"/>
    <cellStyle name="標準 8 5 2 3" xfId="467" xr:uid="{00000000-0005-0000-0000-000009280000}"/>
    <cellStyle name="標準 8 5 2 3 2" xfId="923" xr:uid="{00000000-0005-0000-0000-00000A280000}"/>
    <cellStyle name="標準 8 5 2 3 2 2" xfId="1835" xr:uid="{00000000-0005-0000-0000-00000B280000}"/>
    <cellStyle name="標準 8 5 2 3 2 2 2" xfId="7194" xr:uid="{00000000-0005-0000-0000-00000C280000}"/>
    <cellStyle name="標準 8 5 2 3 2 2 2 2" xfId="12554" xr:uid="{00000000-0005-0000-0000-00000D280000}"/>
    <cellStyle name="標準 8 5 2 3 2 2 3" xfId="4458" xr:uid="{00000000-0005-0000-0000-00000E280000}"/>
    <cellStyle name="標準 8 5 2 3 2 2 4" xfId="9818" xr:uid="{00000000-0005-0000-0000-00000F280000}"/>
    <cellStyle name="標準 8 5 2 3 2 3" xfId="5370" xr:uid="{00000000-0005-0000-0000-000010280000}"/>
    <cellStyle name="標準 8 5 2 3 2 3 2" xfId="10730" xr:uid="{00000000-0005-0000-0000-000011280000}"/>
    <cellStyle name="標準 8 5 2 3 2 4" xfId="6282" xr:uid="{00000000-0005-0000-0000-000012280000}"/>
    <cellStyle name="標準 8 5 2 3 2 4 2" xfId="11642" xr:uid="{00000000-0005-0000-0000-000013280000}"/>
    <cellStyle name="標準 8 5 2 3 2 5" xfId="2633" xr:uid="{00000000-0005-0000-0000-000014280000}"/>
    <cellStyle name="標準 8 5 2 3 2 6" xfId="7994" xr:uid="{00000000-0005-0000-0000-000015280000}"/>
    <cellStyle name="標準 8 5 2 3 3" xfId="1379" xr:uid="{00000000-0005-0000-0000-000016280000}"/>
    <cellStyle name="標準 8 5 2 3 3 2" xfId="6738" xr:uid="{00000000-0005-0000-0000-000017280000}"/>
    <cellStyle name="標準 8 5 2 3 3 2 2" xfId="12098" xr:uid="{00000000-0005-0000-0000-000018280000}"/>
    <cellStyle name="標準 8 5 2 3 3 3" xfId="3089" xr:uid="{00000000-0005-0000-0000-000019280000}"/>
    <cellStyle name="標準 8 5 2 3 3 4" xfId="8450" xr:uid="{00000000-0005-0000-0000-00001A280000}"/>
    <cellStyle name="標準 8 5 2 3 4" xfId="3545" xr:uid="{00000000-0005-0000-0000-00001B280000}"/>
    <cellStyle name="標準 8 5 2 3 4 2" xfId="8906" xr:uid="{00000000-0005-0000-0000-00001C280000}"/>
    <cellStyle name="標準 8 5 2 3 5" xfId="4002" xr:uid="{00000000-0005-0000-0000-00001D280000}"/>
    <cellStyle name="標準 8 5 2 3 5 2" xfId="9362" xr:uid="{00000000-0005-0000-0000-00001E280000}"/>
    <cellStyle name="標準 8 5 2 3 6" xfId="4914" xr:uid="{00000000-0005-0000-0000-00001F280000}"/>
    <cellStyle name="標準 8 5 2 3 6 2" xfId="10274" xr:uid="{00000000-0005-0000-0000-000020280000}"/>
    <cellStyle name="標準 8 5 2 3 7" xfId="5826" xr:uid="{00000000-0005-0000-0000-000021280000}"/>
    <cellStyle name="標準 8 5 2 3 7 2" xfId="11186" xr:uid="{00000000-0005-0000-0000-000022280000}"/>
    <cellStyle name="標準 8 5 2 3 8" xfId="2177" xr:uid="{00000000-0005-0000-0000-000023280000}"/>
    <cellStyle name="標準 8 5 2 3 9" xfId="7538" xr:uid="{00000000-0005-0000-0000-000024280000}"/>
    <cellStyle name="標準 8 5 2 4" xfId="238" xr:uid="{00000000-0005-0000-0000-000025280000}"/>
    <cellStyle name="標準 8 5 2 4 2" xfId="695" xr:uid="{00000000-0005-0000-0000-000026280000}"/>
    <cellStyle name="標準 8 5 2 4 2 2" xfId="1607" xr:uid="{00000000-0005-0000-0000-000027280000}"/>
    <cellStyle name="標準 8 5 2 4 2 2 2" xfId="6966" xr:uid="{00000000-0005-0000-0000-000028280000}"/>
    <cellStyle name="標準 8 5 2 4 2 2 2 2" xfId="12326" xr:uid="{00000000-0005-0000-0000-000029280000}"/>
    <cellStyle name="標準 8 5 2 4 2 2 3" xfId="4230" xr:uid="{00000000-0005-0000-0000-00002A280000}"/>
    <cellStyle name="標準 8 5 2 4 2 2 4" xfId="9590" xr:uid="{00000000-0005-0000-0000-00002B280000}"/>
    <cellStyle name="標準 8 5 2 4 2 3" xfId="5142" xr:uid="{00000000-0005-0000-0000-00002C280000}"/>
    <cellStyle name="標準 8 5 2 4 2 3 2" xfId="10502" xr:uid="{00000000-0005-0000-0000-00002D280000}"/>
    <cellStyle name="標準 8 5 2 4 2 4" xfId="6054" xr:uid="{00000000-0005-0000-0000-00002E280000}"/>
    <cellStyle name="標準 8 5 2 4 2 4 2" xfId="11414" xr:uid="{00000000-0005-0000-0000-00002F280000}"/>
    <cellStyle name="標準 8 5 2 4 2 5" xfId="2861" xr:uid="{00000000-0005-0000-0000-000030280000}"/>
    <cellStyle name="標準 8 5 2 4 2 6" xfId="8222" xr:uid="{00000000-0005-0000-0000-000031280000}"/>
    <cellStyle name="標準 8 5 2 4 3" xfId="1151" xr:uid="{00000000-0005-0000-0000-000032280000}"/>
    <cellStyle name="標準 8 5 2 4 3 2" xfId="6510" xr:uid="{00000000-0005-0000-0000-000033280000}"/>
    <cellStyle name="標準 8 5 2 4 3 2 2" xfId="11870" xr:uid="{00000000-0005-0000-0000-000034280000}"/>
    <cellStyle name="標準 8 5 2 4 3 3" xfId="3317" xr:uid="{00000000-0005-0000-0000-000035280000}"/>
    <cellStyle name="標準 8 5 2 4 3 4" xfId="8678" xr:uid="{00000000-0005-0000-0000-000036280000}"/>
    <cellStyle name="標準 8 5 2 4 4" xfId="3774" xr:uid="{00000000-0005-0000-0000-000037280000}"/>
    <cellStyle name="標準 8 5 2 4 4 2" xfId="9134" xr:uid="{00000000-0005-0000-0000-000038280000}"/>
    <cellStyle name="標準 8 5 2 4 5" xfId="4686" xr:uid="{00000000-0005-0000-0000-000039280000}"/>
    <cellStyle name="標準 8 5 2 4 5 2" xfId="10046" xr:uid="{00000000-0005-0000-0000-00003A280000}"/>
    <cellStyle name="標準 8 5 2 4 6" xfId="5598" xr:uid="{00000000-0005-0000-0000-00003B280000}"/>
    <cellStyle name="標準 8 5 2 4 6 2" xfId="10958" xr:uid="{00000000-0005-0000-0000-00003C280000}"/>
    <cellStyle name="標準 8 5 2 4 7" xfId="2405" xr:uid="{00000000-0005-0000-0000-00003D280000}"/>
    <cellStyle name="標準 8 5 2 4 8" xfId="7766" xr:uid="{00000000-0005-0000-0000-00003E280000}"/>
    <cellStyle name="標準 8 5 2 5" xfId="581" xr:uid="{00000000-0005-0000-0000-00003F280000}"/>
    <cellStyle name="標準 8 5 2 5 2" xfId="1493" xr:uid="{00000000-0005-0000-0000-000040280000}"/>
    <cellStyle name="標準 8 5 2 5 2 2" xfId="6852" xr:uid="{00000000-0005-0000-0000-000041280000}"/>
    <cellStyle name="標準 8 5 2 5 2 2 2" xfId="12212" xr:uid="{00000000-0005-0000-0000-000042280000}"/>
    <cellStyle name="標準 8 5 2 5 2 3" xfId="4116" xr:uid="{00000000-0005-0000-0000-000043280000}"/>
    <cellStyle name="標準 8 5 2 5 2 4" xfId="9476" xr:uid="{00000000-0005-0000-0000-000044280000}"/>
    <cellStyle name="標準 8 5 2 5 3" xfId="5028" xr:uid="{00000000-0005-0000-0000-000045280000}"/>
    <cellStyle name="標準 8 5 2 5 3 2" xfId="10388" xr:uid="{00000000-0005-0000-0000-000046280000}"/>
    <cellStyle name="標準 8 5 2 5 4" xfId="5940" xr:uid="{00000000-0005-0000-0000-000047280000}"/>
    <cellStyle name="標準 8 5 2 5 4 2" xfId="11300" xr:uid="{00000000-0005-0000-0000-000048280000}"/>
    <cellStyle name="標準 8 5 2 5 5" xfId="2291" xr:uid="{00000000-0005-0000-0000-000049280000}"/>
    <cellStyle name="標準 8 5 2 5 6" xfId="7652" xr:uid="{00000000-0005-0000-0000-00004A280000}"/>
    <cellStyle name="標準 8 5 2 6" xfId="1037" xr:uid="{00000000-0005-0000-0000-00004B280000}"/>
    <cellStyle name="標準 8 5 2 6 2" xfId="6396" xr:uid="{00000000-0005-0000-0000-00004C280000}"/>
    <cellStyle name="標準 8 5 2 6 2 2" xfId="11756" xr:uid="{00000000-0005-0000-0000-00004D280000}"/>
    <cellStyle name="標準 8 5 2 6 3" xfId="2747" xr:uid="{00000000-0005-0000-0000-00004E280000}"/>
    <cellStyle name="標準 8 5 2 6 4" xfId="8108" xr:uid="{00000000-0005-0000-0000-00004F280000}"/>
    <cellStyle name="標準 8 5 2 7" xfId="3203" xr:uid="{00000000-0005-0000-0000-000050280000}"/>
    <cellStyle name="標準 8 5 2 7 2" xfId="8564" xr:uid="{00000000-0005-0000-0000-000051280000}"/>
    <cellStyle name="標準 8 5 2 8" xfId="3660" xr:uid="{00000000-0005-0000-0000-000052280000}"/>
    <cellStyle name="標準 8 5 2 8 2" xfId="9020" xr:uid="{00000000-0005-0000-0000-000053280000}"/>
    <cellStyle name="標準 8 5 2 9" xfId="4572" xr:uid="{00000000-0005-0000-0000-000054280000}"/>
    <cellStyle name="標準 8 5 2 9 2" xfId="9932" xr:uid="{00000000-0005-0000-0000-000055280000}"/>
    <cellStyle name="標準 8 5 3" xfId="296" xr:uid="{00000000-0005-0000-0000-000056280000}"/>
    <cellStyle name="標準 8 5 3 2" xfId="752" xr:uid="{00000000-0005-0000-0000-000057280000}"/>
    <cellStyle name="標準 8 5 3 2 2" xfId="1664" xr:uid="{00000000-0005-0000-0000-000058280000}"/>
    <cellStyle name="標準 8 5 3 2 2 2" xfId="7023" xr:uid="{00000000-0005-0000-0000-000059280000}"/>
    <cellStyle name="標準 8 5 3 2 2 2 2" xfId="12383" xr:uid="{00000000-0005-0000-0000-00005A280000}"/>
    <cellStyle name="標準 8 5 3 2 2 3" xfId="4287" xr:uid="{00000000-0005-0000-0000-00005B280000}"/>
    <cellStyle name="標準 8 5 3 2 2 4" xfId="9647" xr:uid="{00000000-0005-0000-0000-00005C280000}"/>
    <cellStyle name="標準 8 5 3 2 3" xfId="5199" xr:uid="{00000000-0005-0000-0000-00005D280000}"/>
    <cellStyle name="標準 8 5 3 2 3 2" xfId="10559" xr:uid="{00000000-0005-0000-0000-00005E280000}"/>
    <cellStyle name="標準 8 5 3 2 4" xfId="6111" xr:uid="{00000000-0005-0000-0000-00005F280000}"/>
    <cellStyle name="標準 8 5 3 2 4 2" xfId="11471" xr:uid="{00000000-0005-0000-0000-000060280000}"/>
    <cellStyle name="標準 8 5 3 2 5" xfId="2462" xr:uid="{00000000-0005-0000-0000-000061280000}"/>
    <cellStyle name="標準 8 5 3 2 6" xfId="7823" xr:uid="{00000000-0005-0000-0000-000062280000}"/>
    <cellStyle name="標準 8 5 3 3" xfId="1208" xr:uid="{00000000-0005-0000-0000-000063280000}"/>
    <cellStyle name="標準 8 5 3 3 2" xfId="6567" xr:uid="{00000000-0005-0000-0000-000064280000}"/>
    <cellStyle name="標準 8 5 3 3 2 2" xfId="11927" xr:uid="{00000000-0005-0000-0000-000065280000}"/>
    <cellStyle name="標準 8 5 3 3 3" xfId="2918" xr:uid="{00000000-0005-0000-0000-000066280000}"/>
    <cellStyle name="標準 8 5 3 3 4" xfId="8279" xr:uid="{00000000-0005-0000-0000-000067280000}"/>
    <cellStyle name="標準 8 5 3 4" xfId="3374" xr:uid="{00000000-0005-0000-0000-000068280000}"/>
    <cellStyle name="標準 8 5 3 4 2" xfId="8735" xr:uid="{00000000-0005-0000-0000-000069280000}"/>
    <cellStyle name="標準 8 5 3 5" xfId="3831" xr:uid="{00000000-0005-0000-0000-00006A280000}"/>
    <cellStyle name="標準 8 5 3 5 2" xfId="9191" xr:uid="{00000000-0005-0000-0000-00006B280000}"/>
    <cellStyle name="標準 8 5 3 6" xfId="4743" xr:uid="{00000000-0005-0000-0000-00006C280000}"/>
    <cellStyle name="標準 8 5 3 6 2" xfId="10103" xr:uid="{00000000-0005-0000-0000-00006D280000}"/>
    <cellStyle name="標準 8 5 3 7" xfId="5655" xr:uid="{00000000-0005-0000-0000-00006E280000}"/>
    <cellStyle name="標準 8 5 3 7 2" xfId="11015" xr:uid="{00000000-0005-0000-0000-00006F280000}"/>
    <cellStyle name="標準 8 5 3 8" xfId="2006" xr:uid="{00000000-0005-0000-0000-000070280000}"/>
    <cellStyle name="標準 8 5 3 9" xfId="7367" xr:uid="{00000000-0005-0000-0000-000071280000}"/>
    <cellStyle name="標準 8 5 4" xfId="410" xr:uid="{00000000-0005-0000-0000-000072280000}"/>
    <cellStyle name="標準 8 5 4 2" xfId="866" xr:uid="{00000000-0005-0000-0000-000073280000}"/>
    <cellStyle name="標準 8 5 4 2 2" xfId="1778" xr:uid="{00000000-0005-0000-0000-000074280000}"/>
    <cellStyle name="標準 8 5 4 2 2 2" xfId="7137" xr:uid="{00000000-0005-0000-0000-000075280000}"/>
    <cellStyle name="標準 8 5 4 2 2 2 2" xfId="12497" xr:uid="{00000000-0005-0000-0000-000076280000}"/>
    <cellStyle name="標準 8 5 4 2 2 3" xfId="4401" xr:uid="{00000000-0005-0000-0000-000077280000}"/>
    <cellStyle name="標準 8 5 4 2 2 4" xfId="9761" xr:uid="{00000000-0005-0000-0000-000078280000}"/>
    <cellStyle name="標準 8 5 4 2 3" xfId="5313" xr:uid="{00000000-0005-0000-0000-000079280000}"/>
    <cellStyle name="標準 8 5 4 2 3 2" xfId="10673" xr:uid="{00000000-0005-0000-0000-00007A280000}"/>
    <cellStyle name="標準 8 5 4 2 4" xfId="6225" xr:uid="{00000000-0005-0000-0000-00007B280000}"/>
    <cellStyle name="標準 8 5 4 2 4 2" xfId="11585" xr:uid="{00000000-0005-0000-0000-00007C280000}"/>
    <cellStyle name="標準 8 5 4 2 5" xfId="2576" xr:uid="{00000000-0005-0000-0000-00007D280000}"/>
    <cellStyle name="標準 8 5 4 2 6" xfId="7937" xr:uid="{00000000-0005-0000-0000-00007E280000}"/>
    <cellStyle name="標準 8 5 4 3" xfId="1322" xr:uid="{00000000-0005-0000-0000-00007F280000}"/>
    <cellStyle name="標準 8 5 4 3 2" xfId="6681" xr:uid="{00000000-0005-0000-0000-000080280000}"/>
    <cellStyle name="標準 8 5 4 3 2 2" xfId="12041" xr:uid="{00000000-0005-0000-0000-000081280000}"/>
    <cellStyle name="標準 8 5 4 3 3" xfId="3032" xr:uid="{00000000-0005-0000-0000-000082280000}"/>
    <cellStyle name="標準 8 5 4 3 4" xfId="8393" xr:uid="{00000000-0005-0000-0000-000083280000}"/>
    <cellStyle name="標準 8 5 4 4" xfId="3488" xr:uid="{00000000-0005-0000-0000-000084280000}"/>
    <cellStyle name="標準 8 5 4 4 2" xfId="8849" xr:uid="{00000000-0005-0000-0000-000085280000}"/>
    <cellStyle name="標準 8 5 4 5" xfId="3945" xr:uid="{00000000-0005-0000-0000-000086280000}"/>
    <cellStyle name="標準 8 5 4 5 2" xfId="9305" xr:uid="{00000000-0005-0000-0000-000087280000}"/>
    <cellStyle name="標準 8 5 4 6" xfId="4857" xr:uid="{00000000-0005-0000-0000-000088280000}"/>
    <cellStyle name="標準 8 5 4 6 2" xfId="10217" xr:uid="{00000000-0005-0000-0000-000089280000}"/>
    <cellStyle name="標準 8 5 4 7" xfId="5769" xr:uid="{00000000-0005-0000-0000-00008A280000}"/>
    <cellStyle name="標準 8 5 4 7 2" xfId="11129" xr:uid="{00000000-0005-0000-0000-00008B280000}"/>
    <cellStyle name="標準 8 5 4 8" xfId="2120" xr:uid="{00000000-0005-0000-0000-00008C280000}"/>
    <cellStyle name="標準 8 5 4 9" xfId="7481" xr:uid="{00000000-0005-0000-0000-00008D280000}"/>
    <cellStyle name="標準 8 5 5" xfId="181" xr:uid="{00000000-0005-0000-0000-00008E280000}"/>
    <cellStyle name="標準 8 5 5 2" xfId="638" xr:uid="{00000000-0005-0000-0000-00008F280000}"/>
    <cellStyle name="標準 8 5 5 2 2" xfId="1550" xr:uid="{00000000-0005-0000-0000-000090280000}"/>
    <cellStyle name="標準 8 5 5 2 2 2" xfId="6909" xr:uid="{00000000-0005-0000-0000-000091280000}"/>
    <cellStyle name="標準 8 5 5 2 2 2 2" xfId="12269" xr:uid="{00000000-0005-0000-0000-000092280000}"/>
    <cellStyle name="標準 8 5 5 2 2 3" xfId="4173" xr:uid="{00000000-0005-0000-0000-000093280000}"/>
    <cellStyle name="標準 8 5 5 2 2 4" xfId="9533" xr:uid="{00000000-0005-0000-0000-000094280000}"/>
    <cellStyle name="標準 8 5 5 2 3" xfId="5085" xr:uid="{00000000-0005-0000-0000-000095280000}"/>
    <cellStyle name="標準 8 5 5 2 3 2" xfId="10445" xr:uid="{00000000-0005-0000-0000-000096280000}"/>
    <cellStyle name="標準 8 5 5 2 4" xfId="5997" xr:uid="{00000000-0005-0000-0000-000097280000}"/>
    <cellStyle name="標準 8 5 5 2 4 2" xfId="11357" xr:uid="{00000000-0005-0000-0000-000098280000}"/>
    <cellStyle name="標準 8 5 5 2 5" xfId="2804" xr:uid="{00000000-0005-0000-0000-000099280000}"/>
    <cellStyle name="標準 8 5 5 2 6" xfId="8165" xr:uid="{00000000-0005-0000-0000-00009A280000}"/>
    <cellStyle name="標準 8 5 5 3" xfId="1094" xr:uid="{00000000-0005-0000-0000-00009B280000}"/>
    <cellStyle name="標準 8 5 5 3 2" xfId="6453" xr:uid="{00000000-0005-0000-0000-00009C280000}"/>
    <cellStyle name="標準 8 5 5 3 2 2" xfId="11813" xr:uid="{00000000-0005-0000-0000-00009D280000}"/>
    <cellStyle name="標準 8 5 5 3 3" xfId="3260" xr:uid="{00000000-0005-0000-0000-00009E280000}"/>
    <cellStyle name="標準 8 5 5 3 4" xfId="8621" xr:uid="{00000000-0005-0000-0000-00009F280000}"/>
    <cellStyle name="標準 8 5 5 4" xfId="3717" xr:uid="{00000000-0005-0000-0000-0000A0280000}"/>
    <cellStyle name="標準 8 5 5 4 2" xfId="9077" xr:uid="{00000000-0005-0000-0000-0000A1280000}"/>
    <cellStyle name="標準 8 5 5 5" xfId="4629" xr:uid="{00000000-0005-0000-0000-0000A2280000}"/>
    <cellStyle name="標準 8 5 5 5 2" xfId="9989" xr:uid="{00000000-0005-0000-0000-0000A3280000}"/>
    <cellStyle name="標準 8 5 5 6" xfId="5541" xr:uid="{00000000-0005-0000-0000-0000A4280000}"/>
    <cellStyle name="標準 8 5 5 6 2" xfId="10901" xr:uid="{00000000-0005-0000-0000-0000A5280000}"/>
    <cellStyle name="標準 8 5 5 7" xfId="2348" xr:uid="{00000000-0005-0000-0000-0000A6280000}"/>
    <cellStyle name="標準 8 5 5 8" xfId="7709" xr:uid="{00000000-0005-0000-0000-0000A7280000}"/>
    <cellStyle name="標準 8 5 6" xfId="524" xr:uid="{00000000-0005-0000-0000-0000A8280000}"/>
    <cellStyle name="標準 8 5 6 2" xfId="1436" xr:uid="{00000000-0005-0000-0000-0000A9280000}"/>
    <cellStyle name="標準 8 5 6 2 2" xfId="6795" xr:uid="{00000000-0005-0000-0000-0000AA280000}"/>
    <cellStyle name="標準 8 5 6 2 2 2" xfId="12155" xr:uid="{00000000-0005-0000-0000-0000AB280000}"/>
    <cellStyle name="標準 8 5 6 2 3" xfId="4059" xr:uid="{00000000-0005-0000-0000-0000AC280000}"/>
    <cellStyle name="標準 8 5 6 2 4" xfId="9419" xr:uid="{00000000-0005-0000-0000-0000AD280000}"/>
    <cellStyle name="標準 8 5 6 3" xfId="4971" xr:uid="{00000000-0005-0000-0000-0000AE280000}"/>
    <cellStyle name="標準 8 5 6 3 2" xfId="10331" xr:uid="{00000000-0005-0000-0000-0000AF280000}"/>
    <cellStyle name="標準 8 5 6 4" xfId="5883" xr:uid="{00000000-0005-0000-0000-0000B0280000}"/>
    <cellStyle name="標準 8 5 6 4 2" xfId="11243" xr:uid="{00000000-0005-0000-0000-0000B1280000}"/>
    <cellStyle name="標準 8 5 6 5" xfId="2234" xr:uid="{00000000-0005-0000-0000-0000B2280000}"/>
    <cellStyle name="標準 8 5 6 6" xfId="7595" xr:uid="{00000000-0005-0000-0000-0000B3280000}"/>
    <cellStyle name="標準 8 5 7" xfId="980" xr:uid="{00000000-0005-0000-0000-0000B4280000}"/>
    <cellStyle name="標準 8 5 7 2" xfId="6339" xr:uid="{00000000-0005-0000-0000-0000B5280000}"/>
    <cellStyle name="標準 8 5 7 2 2" xfId="11699" xr:uid="{00000000-0005-0000-0000-0000B6280000}"/>
    <cellStyle name="標準 8 5 7 3" xfId="2690" xr:uid="{00000000-0005-0000-0000-0000B7280000}"/>
    <cellStyle name="標準 8 5 7 4" xfId="8051" xr:uid="{00000000-0005-0000-0000-0000B8280000}"/>
    <cellStyle name="標準 8 5 8" xfId="3146" xr:uid="{00000000-0005-0000-0000-0000B9280000}"/>
    <cellStyle name="標準 8 5 8 2" xfId="8507" xr:uid="{00000000-0005-0000-0000-0000BA280000}"/>
    <cellStyle name="標準 8 5 9" xfId="3603" xr:uid="{00000000-0005-0000-0000-0000BB280000}"/>
    <cellStyle name="標準 8 5 9 2" xfId="8963" xr:uid="{00000000-0005-0000-0000-0000BC280000}"/>
    <cellStyle name="標準 8 6" xfId="41" xr:uid="{00000000-0005-0000-0000-0000BD280000}"/>
    <cellStyle name="標準 8 6 10" xfId="4500" xr:uid="{00000000-0005-0000-0000-0000BE280000}"/>
    <cellStyle name="標準 8 6 10 2" xfId="9860" xr:uid="{00000000-0005-0000-0000-0000BF280000}"/>
    <cellStyle name="標準 8 6 11" xfId="5412" xr:uid="{00000000-0005-0000-0000-0000C0280000}"/>
    <cellStyle name="標準 8 6 11 2" xfId="10772" xr:uid="{00000000-0005-0000-0000-0000C1280000}"/>
    <cellStyle name="標準 8 6 12" xfId="1877" xr:uid="{00000000-0005-0000-0000-0000C2280000}"/>
    <cellStyle name="標準 8 6 13" xfId="7238" xr:uid="{00000000-0005-0000-0000-0000C3280000}"/>
    <cellStyle name="標準 8 6 2" xfId="109" xr:uid="{00000000-0005-0000-0000-0000C4280000}"/>
    <cellStyle name="標準 8 6 2 10" xfId="5469" xr:uid="{00000000-0005-0000-0000-0000C5280000}"/>
    <cellStyle name="標準 8 6 2 10 2" xfId="10829" xr:uid="{00000000-0005-0000-0000-0000C6280000}"/>
    <cellStyle name="標準 8 6 2 11" xfId="1934" xr:uid="{00000000-0005-0000-0000-0000C7280000}"/>
    <cellStyle name="標準 8 6 2 12" xfId="7295" xr:uid="{00000000-0005-0000-0000-0000C8280000}"/>
    <cellStyle name="標準 8 6 2 2" xfId="338" xr:uid="{00000000-0005-0000-0000-0000C9280000}"/>
    <cellStyle name="標準 8 6 2 2 2" xfId="794" xr:uid="{00000000-0005-0000-0000-0000CA280000}"/>
    <cellStyle name="標準 8 6 2 2 2 2" xfId="1706" xr:uid="{00000000-0005-0000-0000-0000CB280000}"/>
    <cellStyle name="標準 8 6 2 2 2 2 2" xfId="7065" xr:uid="{00000000-0005-0000-0000-0000CC280000}"/>
    <cellStyle name="標準 8 6 2 2 2 2 2 2" xfId="12425" xr:uid="{00000000-0005-0000-0000-0000CD280000}"/>
    <cellStyle name="標準 8 6 2 2 2 2 3" xfId="4329" xr:uid="{00000000-0005-0000-0000-0000CE280000}"/>
    <cellStyle name="標準 8 6 2 2 2 2 4" xfId="9689" xr:uid="{00000000-0005-0000-0000-0000CF280000}"/>
    <cellStyle name="標準 8 6 2 2 2 3" xfId="5241" xr:uid="{00000000-0005-0000-0000-0000D0280000}"/>
    <cellStyle name="標準 8 6 2 2 2 3 2" xfId="10601" xr:uid="{00000000-0005-0000-0000-0000D1280000}"/>
    <cellStyle name="標準 8 6 2 2 2 4" xfId="6153" xr:uid="{00000000-0005-0000-0000-0000D2280000}"/>
    <cellStyle name="標準 8 6 2 2 2 4 2" xfId="11513" xr:uid="{00000000-0005-0000-0000-0000D3280000}"/>
    <cellStyle name="標準 8 6 2 2 2 5" xfId="2504" xr:uid="{00000000-0005-0000-0000-0000D4280000}"/>
    <cellStyle name="標準 8 6 2 2 2 6" xfId="7865" xr:uid="{00000000-0005-0000-0000-0000D5280000}"/>
    <cellStyle name="標準 8 6 2 2 3" xfId="1250" xr:uid="{00000000-0005-0000-0000-0000D6280000}"/>
    <cellStyle name="標準 8 6 2 2 3 2" xfId="6609" xr:uid="{00000000-0005-0000-0000-0000D7280000}"/>
    <cellStyle name="標準 8 6 2 2 3 2 2" xfId="11969" xr:uid="{00000000-0005-0000-0000-0000D8280000}"/>
    <cellStyle name="標準 8 6 2 2 3 3" xfId="2960" xr:uid="{00000000-0005-0000-0000-0000D9280000}"/>
    <cellStyle name="標準 8 6 2 2 3 4" xfId="8321" xr:uid="{00000000-0005-0000-0000-0000DA280000}"/>
    <cellStyle name="標準 8 6 2 2 4" xfId="3416" xr:uid="{00000000-0005-0000-0000-0000DB280000}"/>
    <cellStyle name="標準 8 6 2 2 4 2" xfId="8777" xr:uid="{00000000-0005-0000-0000-0000DC280000}"/>
    <cellStyle name="標準 8 6 2 2 5" xfId="3873" xr:uid="{00000000-0005-0000-0000-0000DD280000}"/>
    <cellStyle name="標準 8 6 2 2 5 2" xfId="9233" xr:uid="{00000000-0005-0000-0000-0000DE280000}"/>
    <cellStyle name="標準 8 6 2 2 6" xfId="4785" xr:uid="{00000000-0005-0000-0000-0000DF280000}"/>
    <cellStyle name="標準 8 6 2 2 6 2" xfId="10145" xr:uid="{00000000-0005-0000-0000-0000E0280000}"/>
    <cellStyle name="標準 8 6 2 2 7" xfId="5697" xr:uid="{00000000-0005-0000-0000-0000E1280000}"/>
    <cellStyle name="標準 8 6 2 2 7 2" xfId="11057" xr:uid="{00000000-0005-0000-0000-0000E2280000}"/>
    <cellStyle name="標準 8 6 2 2 8" xfId="2048" xr:uid="{00000000-0005-0000-0000-0000E3280000}"/>
    <cellStyle name="標準 8 6 2 2 9" xfId="7409" xr:uid="{00000000-0005-0000-0000-0000E4280000}"/>
    <cellStyle name="標準 8 6 2 3" xfId="452" xr:uid="{00000000-0005-0000-0000-0000E5280000}"/>
    <cellStyle name="標準 8 6 2 3 2" xfId="908" xr:uid="{00000000-0005-0000-0000-0000E6280000}"/>
    <cellStyle name="標準 8 6 2 3 2 2" xfId="1820" xr:uid="{00000000-0005-0000-0000-0000E7280000}"/>
    <cellStyle name="標準 8 6 2 3 2 2 2" xfId="7179" xr:uid="{00000000-0005-0000-0000-0000E8280000}"/>
    <cellStyle name="標準 8 6 2 3 2 2 2 2" xfId="12539" xr:uid="{00000000-0005-0000-0000-0000E9280000}"/>
    <cellStyle name="標準 8 6 2 3 2 2 3" xfId="4443" xr:uid="{00000000-0005-0000-0000-0000EA280000}"/>
    <cellStyle name="標準 8 6 2 3 2 2 4" xfId="9803" xr:uid="{00000000-0005-0000-0000-0000EB280000}"/>
    <cellStyle name="標準 8 6 2 3 2 3" xfId="5355" xr:uid="{00000000-0005-0000-0000-0000EC280000}"/>
    <cellStyle name="標準 8 6 2 3 2 3 2" xfId="10715" xr:uid="{00000000-0005-0000-0000-0000ED280000}"/>
    <cellStyle name="標準 8 6 2 3 2 4" xfId="6267" xr:uid="{00000000-0005-0000-0000-0000EE280000}"/>
    <cellStyle name="標準 8 6 2 3 2 4 2" xfId="11627" xr:uid="{00000000-0005-0000-0000-0000EF280000}"/>
    <cellStyle name="標準 8 6 2 3 2 5" xfId="2618" xr:uid="{00000000-0005-0000-0000-0000F0280000}"/>
    <cellStyle name="標準 8 6 2 3 2 6" xfId="7979" xr:uid="{00000000-0005-0000-0000-0000F1280000}"/>
    <cellStyle name="標準 8 6 2 3 3" xfId="1364" xr:uid="{00000000-0005-0000-0000-0000F2280000}"/>
    <cellStyle name="標準 8 6 2 3 3 2" xfId="6723" xr:uid="{00000000-0005-0000-0000-0000F3280000}"/>
    <cellStyle name="標準 8 6 2 3 3 2 2" xfId="12083" xr:uid="{00000000-0005-0000-0000-0000F4280000}"/>
    <cellStyle name="標準 8 6 2 3 3 3" xfId="3074" xr:uid="{00000000-0005-0000-0000-0000F5280000}"/>
    <cellStyle name="標準 8 6 2 3 3 4" xfId="8435" xr:uid="{00000000-0005-0000-0000-0000F6280000}"/>
    <cellStyle name="標準 8 6 2 3 4" xfId="3530" xr:uid="{00000000-0005-0000-0000-0000F7280000}"/>
    <cellStyle name="標準 8 6 2 3 4 2" xfId="8891" xr:uid="{00000000-0005-0000-0000-0000F8280000}"/>
    <cellStyle name="標準 8 6 2 3 5" xfId="3987" xr:uid="{00000000-0005-0000-0000-0000F9280000}"/>
    <cellStyle name="標準 8 6 2 3 5 2" xfId="9347" xr:uid="{00000000-0005-0000-0000-0000FA280000}"/>
    <cellStyle name="標準 8 6 2 3 6" xfId="4899" xr:uid="{00000000-0005-0000-0000-0000FB280000}"/>
    <cellStyle name="標準 8 6 2 3 6 2" xfId="10259" xr:uid="{00000000-0005-0000-0000-0000FC280000}"/>
    <cellStyle name="標準 8 6 2 3 7" xfId="5811" xr:uid="{00000000-0005-0000-0000-0000FD280000}"/>
    <cellStyle name="標準 8 6 2 3 7 2" xfId="11171" xr:uid="{00000000-0005-0000-0000-0000FE280000}"/>
    <cellStyle name="標準 8 6 2 3 8" xfId="2162" xr:uid="{00000000-0005-0000-0000-0000FF280000}"/>
    <cellStyle name="標準 8 6 2 3 9" xfId="7523" xr:uid="{00000000-0005-0000-0000-000000290000}"/>
    <cellStyle name="標準 8 6 2 4" xfId="223" xr:uid="{00000000-0005-0000-0000-000001290000}"/>
    <cellStyle name="標準 8 6 2 4 2" xfId="680" xr:uid="{00000000-0005-0000-0000-000002290000}"/>
    <cellStyle name="標準 8 6 2 4 2 2" xfId="1592" xr:uid="{00000000-0005-0000-0000-000003290000}"/>
    <cellStyle name="標準 8 6 2 4 2 2 2" xfId="6951" xr:uid="{00000000-0005-0000-0000-000004290000}"/>
    <cellStyle name="標準 8 6 2 4 2 2 2 2" xfId="12311" xr:uid="{00000000-0005-0000-0000-000005290000}"/>
    <cellStyle name="標準 8 6 2 4 2 2 3" xfId="4215" xr:uid="{00000000-0005-0000-0000-000006290000}"/>
    <cellStyle name="標準 8 6 2 4 2 2 4" xfId="9575" xr:uid="{00000000-0005-0000-0000-000007290000}"/>
    <cellStyle name="標準 8 6 2 4 2 3" xfId="5127" xr:uid="{00000000-0005-0000-0000-000008290000}"/>
    <cellStyle name="標準 8 6 2 4 2 3 2" xfId="10487" xr:uid="{00000000-0005-0000-0000-000009290000}"/>
    <cellStyle name="標準 8 6 2 4 2 4" xfId="6039" xr:uid="{00000000-0005-0000-0000-00000A290000}"/>
    <cellStyle name="標準 8 6 2 4 2 4 2" xfId="11399" xr:uid="{00000000-0005-0000-0000-00000B290000}"/>
    <cellStyle name="標準 8 6 2 4 2 5" xfId="2846" xr:uid="{00000000-0005-0000-0000-00000C290000}"/>
    <cellStyle name="標準 8 6 2 4 2 6" xfId="8207" xr:uid="{00000000-0005-0000-0000-00000D290000}"/>
    <cellStyle name="標準 8 6 2 4 3" xfId="1136" xr:uid="{00000000-0005-0000-0000-00000E290000}"/>
    <cellStyle name="標準 8 6 2 4 3 2" xfId="6495" xr:uid="{00000000-0005-0000-0000-00000F290000}"/>
    <cellStyle name="標準 8 6 2 4 3 2 2" xfId="11855" xr:uid="{00000000-0005-0000-0000-000010290000}"/>
    <cellStyle name="標準 8 6 2 4 3 3" xfId="3302" xr:uid="{00000000-0005-0000-0000-000011290000}"/>
    <cellStyle name="標準 8 6 2 4 3 4" xfId="8663" xr:uid="{00000000-0005-0000-0000-000012290000}"/>
    <cellStyle name="標準 8 6 2 4 4" xfId="3759" xr:uid="{00000000-0005-0000-0000-000013290000}"/>
    <cellStyle name="標準 8 6 2 4 4 2" xfId="9119" xr:uid="{00000000-0005-0000-0000-000014290000}"/>
    <cellStyle name="標準 8 6 2 4 5" xfId="4671" xr:uid="{00000000-0005-0000-0000-000015290000}"/>
    <cellStyle name="標準 8 6 2 4 5 2" xfId="10031" xr:uid="{00000000-0005-0000-0000-000016290000}"/>
    <cellStyle name="標準 8 6 2 4 6" xfId="5583" xr:uid="{00000000-0005-0000-0000-000017290000}"/>
    <cellStyle name="標準 8 6 2 4 6 2" xfId="10943" xr:uid="{00000000-0005-0000-0000-000018290000}"/>
    <cellStyle name="標準 8 6 2 4 7" xfId="2390" xr:uid="{00000000-0005-0000-0000-000019290000}"/>
    <cellStyle name="標準 8 6 2 4 8" xfId="7751" xr:uid="{00000000-0005-0000-0000-00001A290000}"/>
    <cellStyle name="標準 8 6 2 5" xfId="566" xr:uid="{00000000-0005-0000-0000-00001B290000}"/>
    <cellStyle name="標準 8 6 2 5 2" xfId="1478" xr:uid="{00000000-0005-0000-0000-00001C290000}"/>
    <cellStyle name="標準 8 6 2 5 2 2" xfId="6837" xr:uid="{00000000-0005-0000-0000-00001D290000}"/>
    <cellStyle name="標準 8 6 2 5 2 2 2" xfId="12197" xr:uid="{00000000-0005-0000-0000-00001E290000}"/>
    <cellStyle name="標準 8 6 2 5 2 3" xfId="4101" xr:uid="{00000000-0005-0000-0000-00001F290000}"/>
    <cellStyle name="標準 8 6 2 5 2 4" xfId="9461" xr:uid="{00000000-0005-0000-0000-000020290000}"/>
    <cellStyle name="標準 8 6 2 5 3" xfId="5013" xr:uid="{00000000-0005-0000-0000-000021290000}"/>
    <cellStyle name="標準 8 6 2 5 3 2" xfId="10373" xr:uid="{00000000-0005-0000-0000-000022290000}"/>
    <cellStyle name="標準 8 6 2 5 4" xfId="5925" xr:uid="{00000000-0005-0000-0000-000023290000}"/>
    <cellStyle name="標準 8 6 2 5 4 2" xfId="11285" xr:uid="{00000000-0005-0000-0000-000024290000}"/>
    <cellStyle name="標準 8 6 2 5 5" xfId="2276" xr:uid="{00000000-0005-0000-0000-000025290000}"/>
    <cellStyle name="標準 8 6 2 5 6" xfId="7637" xr:uid="{00000000-0005-0000-0000-000026290000}"/>
    <cellStyle name="標準 8 6 2 6" xfId="1022" xr:uid="{00000000-0005-0000-0000-000027290000}"/>
    <cellStyle name="標準 8 6 2 6 2" xfId="6381" xr:uid="{00000000-0005-0000-0000-000028290000}"/>
    <cellStyle name="標準 8 6 2 6 2 2" xfId="11741" xr:uid="{00000000-0005-0000-0000-000029290000}"/>
    <cellStyle name="標準 8 6 2 6 3" xfId="2732" xr:uid="{00000000-0005-0000-0000-00002A290000}"/>
    <cellStyle name="標準 8 6 2 6 4" xfId="8093" xr:uid="{00000000-0005-0000-0000-00002B290000}"/>
    <cellStyle name="標準 8 6 2 7" xfId="3188" xr:uid="{00000000-0005-0000-0000-00002C290000}"/>
    <cellStyle name="標準 8 6 2 7 2" xfId="8549" xr:uid="{00000000-0005-0000-0000-00002D290000}"/>
    <cellStyle name="標準 8 6 2 8" xfId="3645" xr:uid="{00000000-0005-0000-0000-00002E290000}"/>
    <cellStyle name="標準 8 6 2 8 2" xfId="9005" xr:uid="{00000000-0005-0000-0000-00002F290000}"/>
    <cellStyle name="標準 8 6 2 9" xfId="4557" xr:uid="{00000000-0005-0000-0000-000030290000}"/>
    <cellStyle name="標準 8 6 2 9 2" xfId="9917" xr:uid="{00000000-0005-0000-0000-000031290000}"/>
    <cellStyle name="標準 8 6 3" xfId="281" xr:uid="{00000000-0005-0000-0000-000032290000}"/>
    <cellStyle name="標準 8 6 3 2" xfId="737" xr:uid="{00000000-0005-0000-0000-000033290000}"/>
    <cellStyle name="標準 8 6 3 2 2" xfId="1649" xr:uid="{00000000-0005-0000-0000-000034290000}"/>
    <cellStyle name="標準 8 6 3 2 2 2" xfId="7008" xr:uid="{00000000-0005-0000-0000-000035290000}"/>
    <cellStyle name="標準 8 6 3 2 2 2 2" xfId="12368" xr:uid="{00000000-0005-0000-0000-000036290000}"/>
    <cellStyle name="標準 8 6 3 2 2 3" xfId="4272" xr:uid="{00000000-0005-0000-0000-000037290000}"/>
    <cellStyle name="標準 8 6 3 2 2 4" xfId="9632" xr:uid="{00000000-0005-0000-0000-000038290000}"/>
    <cellStyle name="標準 8 6 3 2 3" xfId="5184" xr:uid="{00000000-0005-0000-0000-000039290000}"/>
    <cellStyle name="標準 8 6 3 2 3 2" xfId="10544" xr:uid="{00000000-0005-0000-0000-00003A290000}"/>
    <cellStyle name="標準 8 6 3 2 4" xfId="6096" xr:uid="{00000000-0005-0000-0000-00003B290000}"/>
    <cellStyle name="標準 8 6 3 2 4 2" xfId="11456" xr:uid="{00000000-0005-0000-0000-00003C290000}"/>
    <cellStyle name="標準 8 6 3 2 5" xfId="2447" xr:uid="{00000000-0005-0000-0000-00003D290000}"/>
    <cellStyle name="標準 8 6 3 2 6" xfId="7808" xr:uid="{00000000-0005-0000-0000-00003E290000}"/>
    <cellStyle name="標準 8 6 3 3" xfId="1193" xr:uid="{00000000-0005-0000-0000-00003F290000}"/>
    <cellStyle name="標準 8 6 3 3 2" xfId="6552" xr:uid="{00000000-0005-0000-0000-000040290000}"/>
    <cellStyle name="標準 8 6 3 3 2 2" xfId="11912" xr:uid="{00000000-0005-0000-0000-000041290000}"/>
    <cellStyle name="標準 8 6 3 3 3" xfId="2903" xr:uid="{00000000-0005-0000-0000-000042290000}"/>
    <cellStyle name="標準 8 6 3 3 4" xfId="8264" xr:uid="{00000000-0005-0000-0000-000043290000}"/>
    <cellStyle name="標準 8 6 3 4" xfId="3359" xr:uid="{00000000-0005-0000-0000-000044290000}"/>
    <cellStyle name="標準 8 6 3 4 2" xfId="8720" xr:uid="{00000000-0005-0000-0000-000045290000}"/>
    <cellStyle name="標準 8 6 3 5" xfId="3816" xr:uid="{00000000-0005-0000-0000-000046290000}"/>
    <cellStyle name="標準 8 6 3 5 2" xfId="9176" xr:uid="{00000000-0005-0000-0000-000047290000}"/>
    <cellStyle name="標準 8 6 3 6" xfId="4728" xr:uid="{00000000-0005-0000-0000-000048290000}"/>
    <cellStyle name="標準 8 6 3 6 2" xfId="10088" xr:uid="{00000000-0005-0000-0000-000049290000}"/>
    <cellStyle name="標準 8 6 3 7" xfId="5640" xr:uid="{00000000-0005-0000-0000-00004A290000}"/>
    <cellStyle name="標準 8 6 3 7 2" xfId="11000" xr:uid="{00000000-0005-0000-0000-00004B290000}"/>
    <cellStyle name="標準 8 6 3 8" xfId="1991" xr:uid="{00000000-0005-0000-0000-00004C290000}"/>
    <cellStyle name="標準 8 6 3 9" xfId="7352" xr:uid="{00000000-0005-0000-0000-00004D290000}"/>
    <cellStyle name="標準 8 6 4" xfId="395" xr:uid="{00000000-0005-0000-0000-00004E290000}"/>
    <cellStyle name="標準 8 6 4 2" xfId="851" xr:uid="{00000000-0005-0000-0000-00004F290000}"/>
    <cellStyle name="標準 8 6 4 2 2" xfId="1763" xr:uid="{00000000-0005-0000-0000-000050290000}"/>
    <cellStyle name="標準 8 6 4 2 2 2" xfId="7122" xr:uid="{00000000-0005-0000-0000-000051290000}"/>
    <cellStyle name="標準 8 6 4 2 2 2 2" xfId="12482" xr:uid="{00000000-0005-0000-0000-000052290000}"/>
    <cellStyle name="標準 8 6 4 2 2 3" xfId="4386" xr:uid="{00000000-0005-0000-0000-000053290000}"/>
    <cellStyle name="標準 8 6 4 2 2 4" xfId="9746" xr:uid="{00000000-0005-0000-0000-000054290000}"/>
    <cellStyle name="標準 8 6 4 2 3" xfId="5298" xr:uid="{00000000-0005-0000-0000-000055290000}"/>
    <cellStyle name="標準 8 6 4 2 3 2" xfId="10658" xr:uid="{00000000-0005-0000-0000-000056290000}"/>
    <cellStyle name="標準 8 6 4 2 4" xfId="6210" xr:uid="{00000000-0005-0000-0000-000057290000}"/>
    <cellStyle name="標準 8 6 4 2 4 2" xfId="11570" xr:uid="{00000000-0005-0000-0000-000058290000}"/>
    <cellStyle name="標準 8 6 4 2 5" xfId="2561" xr:uid="{00000000-0005-0000-0000-000059290000}"/>
    <cellStyle name="標準 8 6 4 2 6" xfId="7922" xr:uid="{00000000-0005-0000-0000-00005A290000}"/>
    <cellStyle name="標準 8 6 4 3" xfId="1307" xr:uid="{00000000-0005-0000-0000-00005B290000}"/>
    <cellStyle name="標準 8 6 4 3 2" xfId="6666" xr:uid="{00000000-0005-0000-0000-00005C290000}"/>
    <cellStyle name="標準 8 6 4 3 2 2" xfId="12026" xr:uid="{00000000-0005-0000-0000-00005D290000}"/>
    <cellStyle name="標準 8 6 4 3 3" xfId="3017" xr:uid="{00000000-0005-0000-0000-00005E290000}"/>
    <cellStyle name="標準 8 6 4 3 4" xfId="8378" xr:uid="{00000000-0005-0000-0000-00005F290000}"/>
    <cellStyle name="標準 8 6 4 4" xfId="3473" xr:uid="{00000000-0005-0000-0000-000060290000}"/>
    <cellStyle name="標準 8 6 4 4 2" xfId="8834" xr:uid="{00000000-0005-0000-0000-000061290000}"/>
    <cellStyle name="標準 8 6 4 5" xfId="3930" xr:uid="{00000000-0005-0000-0000-000062290000}"/>
    <cellStyle name="標準 8 6 4 5 2" xfId="9290" xr:uid="{00000000-0005-0000-0000-000063290000}"/>
    <cellStyle name="標準 8 6 4 6" xfId="4842" xr:uid="{00000000-0005-0000-0000-000064290000}"/>
    <cellStyle name="標準 8 6 4 6 2" xfId="10202" xr:uid="{00000000-0005-0000-0000-000065290000}"/>
    <cellStyle name="標準 8 6 4 7" xfId="5754" xr:uid="{00000000-0005-0000-0000-000066290000}"/>
    <cellStyle name="標準 8 6 4 7 2" xfId="11114" xr:uid="{00000000-0005-0000-0000-000067290000}"/>
    <cellStyle name="標準 8 6 4 8" xfId="2105" xr:uid="{00000000-0005-0000-0000-000068290000}"/>
    <cellStyle name="標準 8 6 4 9" xfId="7466" xr:uid="{00000000-0005-0000-0000-000069290000}"/>
    <cellStyle name="標準 8 6 5" xfId="166" xr:uid="{00000000-0005-0000-0000-00006A290000}"/>
    <cellStyle name="標準 8 6 5 2" xfId="623" xr:uid="{00000000-0005-0000-0000-00006B290000}"/>
    <cellStyle name="標準 8 6 5 2 2" xfId="1535" xr:uid="{00000000-0005-0000-0000-00006C290000}"/>
    <cellStyle name="標準 8 6 5 2 2 2" xfId="6894" xr:uid="{00000000-0005-0000-0000-00006D290000}"/>
    <cellStyle name="標準 8 6 5 2 2 2 2" xfId="12254" xr:uid="{00000000-0005-0000-0000-00006E290000}"/>
    <cellStyle name="標準 8 6 5 2 2 3" xfId="4158" xr:uid="{00000000-0005-0000-0000-00006F290000}"/>
    <cellStyle name="標準 8 6 5 2 2 4" xfId="9518" xr:uid="{00000000-0005-0000-0000-000070290000}"/>
    <cellStyle name="標準 8 6 5 2 3" xfId="5070" xr:uid="{00000000-0005-0000-0000-000071290000}"/>
    <cellStyle name="標準 8 6 5 2 3 2" xfId="10430" xr:uid="{00000000-0005-0000-0000-000072290000}"/>
    <cellStyle name="標準 8 6 5 2 4" xfId="5982" xr:uid="{00000000-0005-0000-0000-000073290000}"/>
    <cellStyle name="標準 8 6 5 2 4 2" xfId="11342" xr:uid="{00000000-0005-0000-0000-000074290000}"/>
    <cellStyle name="標準 8 6 5 2 5" xfId="2789" xr:uid="{00000000-0005-0000-0000-000075290000}"/>
    <cellStyle name="標準 8 6 5 2 6" xfId="8150" xr:uid="{00000000-0005-0000-0000-000076290000}"/>
    <cellStyle name="標準 8 6 5 3" xfId="1079" xr:uid="{00000000-0005-0000-0000-000077290000}"/>
    <cellStyle name="標準 8 6 5 3 2" xfId="6438" xr:uid="{00000000-0005-0000-0000-000078290000}"/>
    <cellStyle name="標準 8 6 5 3 2 2" xfId="11798" xr:uid="{00000000-0005-0000-0000-000079290000}"/>
    <cellStyle name="標準 8 6 5 3 3" xfId="3245" xr:uid="{00000000-0005-0000-0000-00007A290000}"/>
    <cellStyle name="標準 8 6 5 3 4" xfId="8606" xr:uid="{00000000-0005-0000-0000-00007B290000}"/>
    <cellStyle name="標準 8 6 5 4" xfId="3702" xr:uid="{00000000-0005-0000-0000-00007C290000}"/>
    <cellStyle name="標準 8 6 5 4 2" xfId="9062" xr:uid="{00000000-0005-0000-0000-00007D290000}"/>
    <cellStyle name="標準 8 6 5 5" xfId="4614" xr:uid="{00000000-0005-0000-0000-00007E290000}"/>
    <cellStyle name="標準 8 6 5 5 2" xfId="9974" xr:uid="{00000000-0005-0000-0000-00007F290000}"/>
    <cellStyle name="標準 8 6 5 6" xfId="5526" xr:uid="{00000000-0005-0000-0000-000080290000}"/>
    <cellStyle name="標準 8 6 5 6 2" xfId="10886" xr:uid="{00000000-0005-0000-0000-000081290000}"/>
    <cellStyle name="標準 8 6 5 7" xfId="2333" xr:uid="{00000000-0005-0000-0000-000082290000}"/>
    <cellStyle name="標準 8 6 5 8" xfId="7694" xr:uid="{00000000-0005-0000-0000-000083290000}"/>
    <cellStyle name="標準 8 6 6" xfId="509" xr:uid="{00000000-0005-0000-0000-000084290000}"/>
    <cellStyle name="標準 8 6 6 2" xfId="1421" xr:uid="{00000000-0005-0000-0000-000085290000}"/>
    <cellStyle name="標準 8 6 6 2 2" xfId="6780" xr:uid="{00000000-0005-0000-0000-000086290000}"/>
    <cellStyle name="標準 8 6 6 2 2 2" xfId="12140" xr:uid="{00000000-0005-0000-0000-000087290000}"/>
    <cellStyle name="標準 8 6 6 2 3" xfId="4044" xr:uid="{00000000-0005-0000-0000-000088290000}"/>
    <cellStyle name="標準 8 6 6 2 4" xfId="9404" xr:uid="{00000000-0005-0000-0000-000089290000}"/>
    <cellStyle name="標準 8 6 6 3" xfId="4956" xr:uid="{00000000-0005-0000-0000-00008A290000}"/>
    <cellStyle name="標準 8 6 6 3 2" xfId="10316" xr:uid="{00000000-0005-0000-0000-00008B290000}"/>
    <cellStyle name="標準 8 6 6 4" xfId="5868" xr:uid="{00000000-0005-0000-0000-00008C290000}"/>
    <cellStyle name="標準 8 6 6 4 2" xfId="11228" xr:uid="{00000000-0005-0000-0000-00008D290000}"/>
    <cellStyle name="標準 8 6 6 5" xfId="2219" xr:uid="{00000000-0005-0000-0000-00008E290000}"/>
    <cellStyle name="標準 8 6 6 6" xfId="7580" xr:uid="{00000000-0005-0000-0000-00008F290000}"/>
    <cellStyle name="標準 8 6 7" xfId="965" xr:uid="{00000000-0005-0000-0000-000090290000}"/>
    <cellStyle name="標準 8 6 7 2" xfId="6324" xr:uid="{00000000-0005-0000-0000-000091290000}"/>
    <cellStyle name="標準 8 6 7 2 2" xfId="11684" xr:uid="{00000000-0005-0000-0000-000092290000}"/>
    <cellStyle name="標準 8 6 7 3" xfId="2675" xr:uid="{00000000-0005-0000-0000-000093290000}"/>
    <cellStyle name="標準 8 6 7 4" xfId="8036" xr:uid="{00000000-0005-0000-0000-000094290000}"/>
    <cellStyle name="標準 8 6 8" xfId="3131" xr:uid="{00000000-0005-0000-0000-000095290000}"/>
    <cellStyle name="標準 8 6 8 2" xfId="8492" xr:uid="{00000000-0005-0000-0000-000096290000}"/>
    <cellStyle name="標準 8 6 9" xfId="3588" xr:uid="{00000000-0005-0000-0000-000097290000}"/>
    <cellStyle name="標準 8 6 9 2" xfId="8948" xr:uid="{00000000-0005-0000-0000-000098290000}"/>
    <cellStyle name="標準 8 7" xfId="88" xr:uid="{00000000-0005-0000-0000-000099290000}"/>
    <cellStyle name="標準 8 7 10" xfId="5448" xr:uid="{00000000-0005-0000-0000-00009A290000}"/>
    <cellStyle name="標準 8 7 10 2" xfId="10808" xr:uid="{00000000-0005-0000-0000-00009B290000}"/>
    <cellStyle name="標準 8 7 11" xfId="1913" xr:uid="{00000000-0005-0000-0000-00009C290000}"/>
    <cellStyle name="標準 8 7 12" xfId="7274" xr:uid="{00000000-0005-0000-0000-00009D290000}"/>
    <cellStyle name="標準 8 7 2" xfId="317" xr:uid="{00000000-0005-0000-0000-00009E290000}"/>
    <cellStyle name="標準 8 7 2 2" xfId="773" xr:uid="{00000000-0005-0000-0000-00009F290000}"/>
    <cellStyle name="標準 8 7 2 2 2" xfId="1685" xr:uid="{00000000-0005-0000-0000-0000A0290000}"/>
    <cellStyle name="標準 8 7 2 2 2 2" xfId="7044" xr:uid="{00000000-0005-0000-0000-0000A1290000}"/>
    <cellStyle name="標準 8 7 2 2 2 2 2" xfId="12404" xr:uid="{00000000-0005-0000-0000-0000A2290000}"/>
    <cellStyle name="標準 8 7 2 2 2 3" xfId="4308" xr:uid="{00000000-0005-0000-0000-0000A3290000}"/>
    <cellStyle name="標準 8 7 2 2 2 4" xfId="9668" xr:uid="{00000000-0005-0000-0000-0000A4290000}"/>
    <cellStyle name="標準 8 7 2 2 3" xfId="5220" xr:uid="{00000000-0005-0000-0000-0000A5290000}"/>
    <cellStyle name="標準 8 7 2 2 3 2" xfId="10580" xr:uid="{00000000-0005-0000-0000-0000A6290000}"/>
    <cellStyle name="標準 8 7 2 2 4" xfId="6132" xr:uid="{00000000-0005-0000-0000-0000A7290000}"/>
    <cellStyle name="標準 8 7 2 2 4 2" xfId="11492" xr:uid="{00000000-0005-0000-0000-0000A8290000}"/>
    <cellStyle name="標準 8 7 2 2 5" xfId="2483" xr:uid="{00000000-0005-0000-0000-0000A9290000}"/>
    <cellStyle name="標準 8 7 2 2 6" xfId="7844" xr:uid="{00000000-0005-0000-0000-0000AA290000}"/>
    <cellStyle name="標準 8 7 2 3" xfId="1229" xr:uid="{00000000-0005-0000-0000-0000AB290000}"/>
    <cellStyle name="標準 8 7 2 3 2" xfId="6588" xr:uid="{00000000-0005-0000-0000-0000AC290000}"/>
    <cellStyle name="標準 8 7 2 3 2 2" xfId="11948" xr:uid="{00000000-0005-0000-0000-0000AD290000}"/>
    <cellStyle name="標準 8 7 2 3 3" xfId="2939" xr:uid="{00000000-0005-0000-0000-0000AE290000}"/>
    <cellStyle name="標準 8 7 2 3 4" xfId="8300" xr:uid="{00000000-0005-0000-0000-0000AF290000}"/>
    <cellStyle name="標準 8 7 2 4" xfId="3395" xr:uid="{00000000-0005-0000-0000-0000B0290000}"/>
    <cellStyle name="標準 8 7 2 4 2" xfId="8756" xr:uid="{00000000-0005-0000-0000-0000B1290000}"/>
    <cellStyle name="標準 8 7 2 5" xfId="3852" xr:uid="{00000000-0005-0000-0000-0000B2290000}"/>
    <cellStyle name="標準 8 7 2 5 2" xfId="9212" xr:uid="{00000000-0005-0000-0000-0000B3290000}"/>
    <cellStyle name="標準 8 7 2 6" xfId="4764" xr:uid="{00000000-0005-0000-0000-0000B4290000}"/>
    <cellStyle name="標準 8 7 2 6 2" xfId="10124" xr:uid="{00000000-0005-0000-0000-0000B5290000}"/>
    <cellStyle name="標準 8 7 2 7" xfId="5676" xr:uid="{00000000-0005-0000-0000-0000B6290000}"/>
    <cellStyle name="標準 8 7 2 7 2" xfId="11036" xr:uid="{00000000-0005-0000-0000-0000B7290000}"/>
    <cellStyle name="標準 8 7 2 8" xfId="2027" xr:uid="{00000000-0005-0000-0000-0000B8290000}"/>
    <cellStyle name="標準 8 7 2 9" xfId="7388" xr:uid="{00000000-0005-0000-0000-0000B9290000}"/>
    <cellStyle name="標準 8 7 3" xfId="431" xr:uid="{00000000-0005-0000-0000-0000BA290000}"/>
    <cellStyle name="標準 8 7 3 2" xfId="887" xr:uid="{00000000-0005-0000-0000-0000BB290000}"/>
    <cellStyle name="標準 8 7 3 2 2" xfId="1799" xr:uid="{00000000-0005-0000-0000-0000BC290000}"/>
    <cellStyle name="標準 8 7 3 2 2 2" xfId="7158" xr:uid="{00000000-0005-0000-0000-0000BD290000}"/>
    <cellStyle name="標準 8 7 3 2 2 2 2" xfId="12518" xr:uid="{00000000-0005-0000-0000-0000BE290000}"/>
    <cellStyle name="標準 8 7 3 2 2 3" xfId="4422" xr:uid="{00000000-0005-0000-0000-0000BF290000}"/>
    <cellStyle name="標準 8 7 3 2 2 4" xfId="9782" xr:uid="{00000000-0005-0000-0000-0000C0290000}"/>
    <cellStyle name="標準 8 7 3 2 3" xfId="5334" xr:uid="{00000000-0005-0000-0000-0000C1290000}"/>
    <cellStyle name="標準 8 7 3 2 3 2" xfId="10694" xr:uid="{00000000-0005-0000-0000-0000C2290000}"/>
    <cellStyle name="標準 8 7 3 2 4" xfId="6246" xr:uid="{00000000-0005-0000-0000-0000C3290000}"/>
    <cellStyle name="標準 8 7 3 2 4 2" xfId="11606" xr:uid="{00000000-0005-0000-0000-0000C4290000}"/>
    <cellStyle name="標準 8 7 3 2 5" xfId="2597" xr:uid="{00000000-0005-0000-0000-0000C5290000}"/>
    <cellStyle name="標準 8 7 3 2 6" xfId="7958" xr:uid="{00000000-0005-0000-0000-0000C6290000}"/>
    <cellStyle name="標準 8 7 3 3" xfId="1343" xr:uid="{00000000-0005-0000-0000-0000C7290000}"/>
    <cellStyle name="標準 8 7 3 3 2" xfId="6702" xr:uid="{00000000-0005-0000-0000-0000C8290000}"/>
    <cellStyle name="標準 8 7 3 3 2 2" xfId="12062" xr:uid="{00000000-0005-0000-0000-0000C9290000}"/>
    <cellStyle name="標準 8 7 3 3 3" xfId="3053" xr:uid="{00000000-0005-0000-0000-0000CA290000}"/>
    <cellStyle name="標準 8 7 3 3 4" xfId="8414" xr:uid="{00000000-0005-0000-0000-0000CB290000}"/>
    <cellStyle name="標準 8 7 3 4" xfId="3509" xr:uid="{00000000-0005-0000-0000-0000CC290000}"/>
    <cellStyle name="標準 8 7 3 4 2" xfId="8870" xr:uid="{00000000-0005-0000-0000-0000CD290000}"/>
    <cellStyle name="標準 8 7 3 5" xfId="3966" xr:uid="{00000000-0005-0000-0000-0000CE290000}"/>
    <cellStyle name="標準 8 7 3 5 2" xfId="9326" xr:uid="{00000000-0005-0000-0000-0000CF290000}"/>
    <cellStyle name="標準 8 7 3 6" xfId="4878" xr:uid="{00000000-0005-0000-0000-0000D0290000}"/>
    <cellStyle name="標準 8 7 3 6 2" xfId="10238" xr:uid="{00000000-0005-0000-0000-0000D1290000}"/>
    <cellStyle name="標準 8 7 3 7" xfId="5790" xr:uid="{00000000-0005-0000-0000-0000D2290000}"/>
    <cellStyle name="標準 8 7 3 7 2" xfId="11150" xr:uid="{00000000-0005-0000-0000-0000D3290000}"/>
    <cellStyle name="標準 8 7 3 8" xfId="2141" xr:uid="{00000000-0005-0000-0000-0000D4290000}"/>
    <cellStyle name="標準 8 7 3 9" xfId="7502" xr:uid="{00000000-0005-0000-0000-0000D5290000}"/>
    <cellStyle name="標準 8 7 4" xfId="202" xr:uid="{00000000-0005-0000-0000-0000D6290000}"/>
    <cellStyle name="標準 8 7 4 2" xfId="659" xr:uid="{00000000-0005-0000-0000-0000D7290000}"/>
    <cellStyle name="標準 8 7 4 2 2" xfId="1571" xr:uid="{00000000-0005-0000-0000-0000D8290000}"/>
    <cellStyle name="標準 8 7 4 2 2 2" xfId="6930" xr:uid="{00000000-0005-0000-0000-0000D9290000}"/>
    <cellStyle name="標準 8 7 4 2 2 2 2" xfId="12290" xr:uid="{00000000-0005-0000-0000-0000DA290000}"/>
    <cellStyle name="標準 8 7 4 2 2 3" xfId="4194" xr:uid="{00000000-0005-0000-0000-0000DB290000}"/>
    <cellStyle name="標準 8 7 4 2 2 4" xfId="9554" xr:uid="{00000000-0005-0000-0000-0000DC290000}"/>
    <cellStyle name="標準 8 7 4 2 3" xfId="5106" xr:uid="{00000000-0005-0000-0000-0000DD290000}"/>
    <cellStyle name="標準 8 7 4 2 3 2" xfId="10466" xr:uid="{00000000-0005-0000-0000-0000DE290000}"/>
    <cellStyle name="標準 8 7 4 2 4" xfId="6018" xr:uid="{00000000-0005-0000-0000-0000DF290000}"/>
    <cellStyle name="標準 8 7 4 2 4 2" xfId="11378" xr:uid="{00000000-0005-0000-0000-0000E0290000}"/>
    <cellStyle name="標準 8 7 4 2 5" xfId="2825" xr:uid="{00000000-0005-0000-0000-0000E1290000}"/>
    <cellStyle name="標準 8 7 4 2 6" xfId="8186" xr:uid="{00000000-0005-0000-0000-0000E2290000}"/>
    <cellStyle name="標準 8 7 4 3" xfId="1115" xr:uid="{00000000-0005-0000-0000-0000E3290000}"/>
    <cellStyle name="標準 8 7 4 3 2" xfId="6474" xr:uid="{00000000-0005-0000-0000-0000E4290000}"/>
    <cellStyle name="標準 8 7 4 3 2 2" xfId="11834" xr:uid="{00000000-0005-0000-0000-0000E5290000}"/>
    <cellStyle name="標準 8 7 4 3 3" xfId="3281" xr:uid="{00000000-0005-0000-0000-0000E6290000}"/>
    <cellStyle name="標準 8 7 4 3 4" xfId="8642" xr:uid="{00000000-0005-0000-0000-0000E7290000}"/>
    <cellStyle name="標準 8 7 4 4" xfId="3738" xr:uid="{00000000-0005-0000-0000-0000E8290000}"/>
    <cellStyle name="標準 8 7 4 4 2" xfId="9098" xr:uid="{00000000-0005-0000-0000-0000E9290000}"/>
    <cellStyle name="標準 8 7 4 5" xfId="4650" xr:uid="{00000000-0005-0000-0000-0000EA290000}"/>
    <cellStyle name="標準 8 7 4 5 2" xfId="10010" xr:uid="{00000000-0005-0000-0000-0000EB290000}"/>
    <cellStyle name="標準 8 7 4 6" xfId="5562" xr:uid="{00000000-0005-0000-0000-0000EC290000}"/>
    <cellStyle name="標準 8 7 4 6 2" xfId="10922" xr:uid="{00000000-0005-0000-0000-0000ED290000}"/>
    <cellStyle name="標準 8 7 4 7" xfId="2369" xr:uid="{00000000-0005-0000-0000-0000EE290000}"/>
    <cellStyle name="標準 8 7 4 8" xfId="7730" xr:uid="{00000000-0005-0000-0000-0000EF290000}"/>
    <cellStyle name="標準 8 7 5" xfId="545" xr:uid="{00000000-0005-0000-0000-0000F0290000}"/>
    <cellStyle name="標準 8 7 5 2" xfId="1457" xr:uid="{00000000-0005-0000-0000-0000F1290000}"/>
    <cellStyle name="標準 8 7 5 2 2" xfId="6816" xr:uid="{00000000-0005-0000-0000-0000F2290000}"/>
    <cellStyle name="標準 8 7 5 2 2 2" xfId="12176" xr:uid="{00000000-0005-0000-0000-0000F3290000}"/>
    <cellStyle name="標準 8 7 5 2 3" xfId="4080" xr:uid="{00000000-0005-0000-0000-0000F4290000}"/>
    <cellStyle name="標準 8 7 5 2 4" xfId="9440" xr:uid="{00000000-0005-0000-0000-0000F5290000}"/>
    <cellStyle name="標準 8 7 5 3" xfId="4992" xr:uid="{00000000-0005-0000-0000-0000F6290000}"/>
    <cellStyle name="標準 8 7 5 3 2" xfId="10352" xr:uid="{00000000-0005-0000-0000-0000F7290000}"/>
    <cellStyle name="標準 8 7 5 4" xfId="5904" xr:uid="{00000000-0005-0000-0000-0000F8290000}"/>
    <cellStyle name="標準 8 7 5 4 2" xfId="11264" xr:uid="{00000000-0005-0000-0000-0000F9290000}"/>
    <cellStyle name="標準 8 7 5 5" xfId="2255" xr:uid="{00000000-0005-0000-0000-0000FA290000}"/>
    <cellStyle name="標準 8 7 5 6" xfId="7616" xr:uid="{00000000-0005-0000-0000-0000FB290000}"/>
    <cellStyle name="標準 8 7 6" xfId="1001" xr:uid="{00000000-0005-0000-0000-0000FC290000}"/>
    <cellStyle name="標準 8 7 6 2" xfId="6360" xr:uid="{00000000-0005-0000-0000-0000FD290000}"/>
    <cellStyle name="標準 8 7 6 2 2" xfId="11720" xr:uid="{00000000-0005-0000-0000-0000FE290000}"/>
    <cellStyle name="標準 8 7 6 3" xfId="2711" xr:uid="{00000000-0005-0000-0000-0000FF290000}"/>
    <cellStyle name="標準 8 7 6 4" xfId="8072" xr:uid="{00000000-0005-0000-0000-0000002A0000}"/>
    <cellStyle name="標準 8 7 7" xfId="3167" xr:uid="{00000000-0005-0000-0000-0000012A0000}"/>
    <cellStyle name="標準 8 7 7 2" xfId="8528" xr:uid="{00000000-0005-0000-0000-0000022A0000}"/>
    <cellStyle name="標準 8 7 8" xfId="3624" xr:uid="{00000000-0005-0000-0000-0000032A0000}"/>
    <cellStyle name="標準 8 7 8 2" xfId="8984" xr:uid="{00000000-0005-0000-0000-0000042A0000}"/>
    <cellStyle name="標準 8 7 9" xfId="4536" xr:uid="{00000000-0005-0000-0000-0000052A0000}"/>
    <cellStyle name="標準 8 7 9 2" xfId="9896" xr:uid="{00000000-0005-0000-0000-0000062A0000}"/>
    <cellStyle name="標準 8 8" xfId="260" xr:uid="{00000000-0005-0000-0000-0000072A0000}"/>
    <cellStyle name="標準 8 8 2" xfId="716" xr:uid="{00000000-0005-0000-0000-0000082A0000}"/>
    <cellStyle name="標準 8 8 2 2" xfId="1628" xr:uid="{00000000-0005-0000-0000-0000092A0000}"/>
    <cellStyle name="標準 8 8 2 2 2" xfId="6987" xr:uid="{00000000-0005-0000-0000-00000A2A0000}"/>
    <cellStyle name="標準 8 8 2 2 2 2" xfId="12347" xr:uid="{00000000-0005-0000-0000-00000B2A0000}"/>
    <cellStyle name="標準 8 8 2 2 3" xfId="4251" xr:uid="{00000000-0005-0000-0000-00000C2A0000}"/>
    <cellStyle name="標準 8 8 2 2 4" xfId="9611" xr:uid="{00000000-0005-0000-0000-00000D2A0000}"/>
    <cellStyle name="標準 8 8 2 3" xfId="5163" xr:uid="{00000000-0005-0000-0000-00000E2A0000}"/>
    <cellStyle name="標準 8 8 2 3 2" xfId="10523" xr:uid="{00000000-0005-0000-0000-00000F2A0000}"/>
    <cellStyle name="標準 8 8 2 4" xfId="6075" xr:uid="{00000000-0005-0000-0000-0000102A0000}"/>
    <cellStyle name="標準 8 8 2 4 2" xfId="11435" xr:uid="{00000000-0005-0000-0000-0000112A0000}"/>
    <cellStyle name="標準 8 8 2 5" xfId="2426" xr:uid="{00000000-0005-0000-0000-0000122A0000}"/>
    <cellStyle name="標準 8 8 2 6" xfId="7787" xr:uid="{00000000-0005-0000-0000-0000132A0000}"/>
    <cellStyle name="標準 8 8 3" xfId="1172" xr:uid="{00000000-0005-0000-0000-0000142A0000}"/>
    <cellStyle name="標準 8 8 3 2" xfId="6531" xr:uid="{00000000-0005-0000-0000-0000152A0000}"/>
    <cellStyle name="標準 8 8 3 2 2" xfId="11891" xr:uid="{00000000-0005-0000-0000-0000162A0000}"/>
    <cellStyle name="標準 8 8 3 3" xfId="2882" xr:uid="{00000000-0005-0000-0000-0000172A0000}"/>
    <cellStyle name="標準 8 8 3 4" xfId="8243" xr:uid="{00000000-0005-0000-0000-0000182A0000}"/>
    <cellStyle name="標準 8 8 4" xfId="3338" xr:uid="{00000000-0005-0000-0000-0000192A0000}"/>
    <cellStyle name="標準 8 8 4 2" xfId="8699" xr:uid="{00000000-0005-0000-0000-00001A2A0000}"/>
    <cellStyle name="標準 8 8 5" xfId="3795" xr:uid="{00000000-0005-0000-0000-00001B2A0000}"/>
    <cellStyle name="標準 8 8 5 2" xfId="9155" xr:uid="{00000000-0005-0000-0000-00001C2A0000}"/>
    <cellStyle name="標準 8 8 6" xfId="4707" xr:uid="{00000000-0005-0000-0000-00001D2A0000}"/>
    <cellStyle name="標準 8 8 6 2" xfId="10067" xr:uid="{00000000-0005-0000-0000-00001E2A0000}"/>
    <cellStyle name="標準 8 8 7" xfId="5619" xr:uid="{00000000-0005-0000-0000-00001F2A0000}"/>
    <cellStyle name="標準 8 8 7 2" xfId="10979" xr:uid="{00000000-0005-0000-0000-0000202A0000}"/>
    <cellStyle name="標準 8 8 8" xfId="1970" xr:uid="{00000000-0005-0000-0000-0000212A0000}"/>
    <cellStyle name="標準 8 8 9" xfId="7331" xr:uid="{00000000-0005-0000-0000-0000222A0000}"/>
    <cellStyle name="標準 8 9" xfId="374" xr:uid="{00000000-0005-0000-0000-0000232A0000}"/>
    <cellStyle name="標準 8 9 2" xfId="830" xr:uid="{00000000-0005-0000-0000-0000242A0000}"/>
    <cellStyle name="標準 8 9 2 2" xfId="1742" xr:uid="{00000000-0005-0000-0000-0000252A0000}"/>
    <cellStyle name="標準 8 9 2 2 2" xfId="7101" xr:uid="{00000000-0005-0000-0000-0000262A0000}"/>
    <cellStyle name="標準 8 9 2 2 2 2" xfId="12461" xr:uid="{00000000-0005-0000-0000-0000272A0000}"/>
    <cellStyle name="標準 8 9 2 2 3" xfId="4365" xr:uid="{00000000-0005-0000-0000-0000282A0000}"/>
    <cellStyle name="標準 8 9 2 2 4" xfId="9725" xr:uid="{00000000-0005-0000-0000-0000292A0000}"/>
    <cellStyle name="標準 8 9 2 3" xfId="5277" xr:uid="{00000000-0005-0000-0000-00002A2A0000}"/>
    <cellStyle name="標準 8 9 2 3 2" xfId="10637" xr:uid="{00000000-0005-0000-0000-00002B2A0000}"/>
    <cellStyle name="標準 8 9 2 4" xfId="6189" xr:uid="{00000000-0005-0000-0000-00002C2A0000}"/>
    <cellStyle name="標準 8 9 2 4 2" xfId="11549" xr:uid="{00000000-0005-0000-0000-00002D2A0000}"/>
    <cellStyle name="標準 8 9 2 5" xfId="2540" xr:uid="{00000000-0005-0000-0000-00002E2A0000}"/>
    <cellStyle name="標準 8 9 2 6" xfId="7901" xr:uid="{00000000-0005-0000-0000-00002F2A0000}"/>
    <cellStyle name="標準 8 9 3" xfId="1286" xr:uid="{00000000-0005-0000-0000-0000302A0000}"/>
    <cellStyle name="標準 8 9 3 2" xfId="6645" xr:uid="{00000000-0005-0000-0000-0000312A0000}"/>
    <cellStyle name="標準 8 9 3 2 2" xfId="12005" xr:uid="{00000000-0005-0000-0000-0000322A0000}"/>
    <cellStyle name="標準 8 9 3 3" xfId="2996" xr:uid="{00000000-0005-0000-0000-0000332A0000}"/>
    <cellStyle name="標準 8 9 3 4" xfId="8357" xr:uid="{00000000-0005-0000-0000-0000342A0000}"/>
    <cellStyle name="標準 8 9 4" xfId="3452" xr:uid="{00000000-0005-0000-0000-0000352A0000}"/>
    <cellStyle name="標準 8 9 4 2" xfId="8813" xr:uid="{00000000-0005-0000-0000-0000362A0000}"/>
    <cellStyle name="標準 8 9 5" xfId="3909" xr:uid="{00000000-0005-0000-0000-0000372A0000}"/>
    <cellStyle name="標準 8 9 5 2" xfId="9269" xr:uid="{00000000-0005-0000-0000-0000382A0000}"/>
    <cellStyle name="標準 8 9 6" xfId="4821" xr:uid="{00000000-0005-0000-0000-0000392A0000}"/>
    <cellStyle name="標準 8 9 6 2" xfId="10181" xr:uid="{00000000-0005-0000-0000-00003A2A0000}"/>
    <cellStyle name="標準 8 9 7" xfId="5733" xr:uid="{00000000-0005-0000-0000-00003B2A0000}"/>
    <cellStyle name="標準 8 9 7 2" xfId="11093" xr:uid="{00000000-0005-0000-0000-00003C2A0000}"/>
    <cellStyle name="標準 8 9 8" xfId="2084" xr:uid="{00000000-0005-0000-0000-00003D2A0000}"/>
    <cellStyle name="標準 8 9 9" xfId="7445" xr:uid="{00000000-0005-0000-0000-00003E2A0000}"/>
    <cellStyle name="標準 9" xfId="20" xr:uid="{00000000-0005-0000-0000-00003F2A0000}"/>
    <cellStyle name="標準 9 10" xfId="491" xr:uid="{00000000-0005-0000-0000-0000402A0000}"/>
    <cellStyle name="標準 9 10 2" xfId="1403" xr:uid="{00000000-0005-0000-0000-0000412A0000}"/>
    <cellStyle name="標準 9 10 2 2" xfId="6762" xr:uid="{00000000-0005-0000-0000-0000422A0000}"/>
    <cellStyle name="標準 9 10 2 2 2" xfId="12122" xr:uid="{00000000-0005-0000-0000-0000432A0000}"/>
    <cellStyle name="標準 9 10 2 3" xfId="4026" xr:uid="{00000000-0005-0000-0000-0000442A0000}"/>
    <cellStyle name="標準 9 10 2 4" xfId="9386" xr:uid="{00000000-0005-0000-0000-0000452A0000}"/>
    <cellStyle name="標準 9 10 3" xfId="4938" xr:uid="{00000000-0005-0000-0000-0000462A0000}"/>
    <cellStyle name="標準 9 10 3 2" xfId="10298" xr:uid="{00000000-0005-0000-0000-0000472A0000}"/>
    <cellStyle name="標準 9 10 4" xfId="5850" xr:uid="{00000000-0005-0000-0000-0000482A0000}"/>
    <cellStyle name="標準 9 10 4 2" xfId="11210" xr:uid="{00000000-0005-0000-0000-0000492A0000}"/>
    <cellStyle name="標準 9 10 5" xfId="2201" xr:uid="{00000000-0005-0000-0000-00004A2A0000}"/>
    <cellStyle name="標準 9 10 6" xfId="7562" xr:uid="{00000000-0005-0000-0000-00004B2A0000}"/>
    <cellStyle name="標準 9 11" xfId="947" xr:uid="{00000000-0005-0000-0000-00004C2A0000}"/>
    <cellStyle name="標準 9 11 2" xfId="6306" xr:uid="{00000000-0005-0000-0000-00004D2A0000}"/>
    <cellStyle name="標準 9 11 2 2" xfId="11666" xr:uid="{00000000-0005-0000-0000-00004E2A0000}"/>
    <cellStyle name="標準 9 11 3" xfId="2657" xr:uid="{00000000-0005-0000-0000-00004F2A0000}"/>
    <cellStyle name="標準 9 11 4" xfId="8018" xr:uid="{00000000-0005-0000-0000-0000502A0000}"/>
    <cellStyle name="標準 9 12" xfId="3113" xr:uid="{00000000-0005-0000-0000-0000512A0000}"/>
    <cellStyle name="標準 9 12 2" xfId="8474" xr:uid="{00000000-0005-0000-0000-0000522A0000}"/>
    <cellStyle name="標準 9 13" xfId="3570" xr:uid="{00000000-0005-0000-0000-0000532A0000}"/>
    <cellStyle name="標準 9 13 2" xfId="8930" xr:uid="{00000000-0005-0000-0000-0000542A0000}"/>
    <cellStyle name="標準 9 14" xfId="4482" xr:uid="{00000000-0005-0000-0000-0000552A0000}"/>
    <cellStyle name="標準 9 14 2" xfId="9842" xr:uid="{00000000-0005-0000-0000-0000562A0000}"/>
    <cellStyle name="標準 9 15" xfId="5394" xr:uid="{00000000-0005-0000-0000-0000572A0000}"/>
    <cellStyle name="標準 9 15 2" xfId="10754" xr:uid="{00000000-0005-0000-0000-0000582A0000}"/>
    <cellStyle name="標準 9 16" xfId="1859" xr:uid="{00000000-0005-0000-0000-0000592A0000}"/>
    <cellStyle name="標準 9 17" xfId="7220" xr:uid="{00000000-0005-0000-0000-00005A2A0000}"/>
    <cellStyle name="標準 9 2" xfId="37" xr:uid="{00000000-0005-0000-0000-00005B2A0000}"/>
    <cellStyle name="標準 9 2 10" xfId="3127" xr:uid="{00000000-0005-0000-0000-00005C2A0000}"/>
    <cellStyle name="標準 9 2 10 2" xfId="8488" xr:uid="{00000000-0005-0000-0000-00005D2A0000}"/>
    <cellStyle name="標準 9 2 11" xfId="3584" xr:uid="{00000000-0005-0000-0000-00005E2A0000}"/>
    <cellStyle name="標準 9 2 11 2" xfId="8944" xr:uid="{00000000-0005-0000-0000-00005F2A0000}"/>
    <cellStyle name="標準 9 2 12" xfId="4496" xr:uid="{00000000-0005-0000-0000-0000602A0000}"/>
    <cellStyle name="標準 9 2 12 2" xfId="9856" xr:uid="{00000000-0005-0000-0000-0000612A0000}"/>
    <cellStyle name="標準 9 2 13" xfId="5408" xr:uid="{00000000-0005-0000-0000-0000622A0000}"/>
    <cellStyle name="標準 9 2 13 2" xfId="10768" xr:uid="{00000000-0005-0000-0000-0000632A0000}"/>
    <cellStyle name="標準 9 2 14" xfId="1873" xr:uid="{00000000-0005-0000-0000-0000642A0000}"/>
    <cellStyle name="標準 9 2 15" xfId="7234" xr:uid="{00000000-0005-0000-0000-0000652A0000}"/>
    <cellStyle name="標準 9 2 2" xfId="83" xr:uid="{00000000-0005-0000-0000-0000662A0000}"/>
    <cellStyle name="標準 9 2 2 10" xfId="4532" xr:uid="{00000000-0005-0000-0000-0000672A0000}"/>
    <cellStyle name="標準 9 2 2 10 2" xfId="9892" xr:uid="{00000000-0005-0000-0000-0000682A0000}"/>
    <cellStyle name="標準 9 2 2 11" xfId="5444" xr:uid="{00000000-0005-0000-0000-0000692A0000}"/>
    <cellStyle name="標準 9 2 2 11 2" xfId="10804" xr:uid="{00000000-0005-0000-0000-00006A2A0000}"/>
    <cellStyle name="標準 9 2 2 12" xfId="1909" xr:uid="{00000000-0005-0000-0000-00006B2A0000}"/>
    <cellStyle name="標準 9 2 2 13" xfId="7270" xr:uid="{00000000-0005-0000-0000-00006C2A0000}"/>
    <cellStyle name="標準 9 2 2 2" xfId="141" xr:uid="{00000000-0005-0000-0000-00006D2A0000}"/>
    <cellStyle name="標準 9 2 2 2 10" xfId="5501" xr:uid="{00000000-0005-0000-0000-00006E2A0000}"/>
    <cellStyle name="標準 9 2 2 2 10 2" xfId="10861" xr:uid="{00000000-0005-0000-0000-00006F2A0000}"/>
    <cellStyle name="標準 9 2 2 2 11" xfId="1966" xr:uid="{00000000-0005-0000-0000-0000702A0000}"/>
    <cellStyle name="標準 9 2 2 2 12" xfId="7327" xr:uid="{00000000-0005-0000-0000-0000712A0000}"/>
    <cellStyle name="標準 9 2 2 2 2" xfId="370" xr:uid="{00000000-0005-0000-0000-0000722A0000}"/>
    <cellStyle name="標準 9 2 2 2 2 2" xfId="826" xr:uid="{00000000-0005-0000-0000-0000732A0000}"/>
    <cellStyle name="標準 9 2 2 2 2 2 2" xfId="1738" xr:uid="{00000000-0005-0000-0000-0000742A0000}"/>
    <cellStyle name="標準 9 2 2 2 2 2 2 2" xfId="7097" xr:uid="{00000000-0005-0000-0000-0000752A0000}"/>
    <cellStyle name="標準 9 2 2 2 2 2 2 2 2" xfId="12457" xr:uid="{00000000-0005-0000-0000-0000762A0000}"/>
    <cellStyle name="標準 9 2 2 2 2 2 2 3" xfId="4361" xr:uid="{00000000-0005-0000-0000-0000772A0000}"/>
    <cellStyle name="標準 9 2 2 2 2 2 2 4" xfId="9721" xr:uid="{00000000-0005-0000-0000-0000782A0000}"/>
    <cellStyle name="標準 9 2 2 2 2 2 3" xfId="5273" xr:uid="{00000000-0005-0000-0000-0000792A0000}"/>
    <cellStyle name="標準 9 2 2 2 2 2 3 2" xfId="10633" xr:uid="{00000000-0005-0000-0000-00007A2A0000}"/>
    <cellStyle name="標準 9 2 2 2 2 2 4" xfId="6185" xr:uid="{00000000-0005-0000-0000-00007B2A0000}"/>
    <cellStyle name="標準 9 2 2 2 2 2 4 2" xfId="11545" xr:uid="{00000000-0005-0000-0000-00007C2A0000}"/>
    <cellStyle name="標準 9 2 2 2 2 2 5" xfId="2536" xr:uid="{00000000-0005-0000-0000-00007D2A0000}"/>
    <cellStyle name="標準 9 2 2 2 2 2 6" xfId="7897" xr:uid="{00000000-0005-0000-0000-00007E2A0000}"/>
    <cellStyle name="標準 9 2 2 2 2 3" xfId="1282" xr:uid="{00000000-0005-0000-0000-00007F2A0000}"/>
    <cellStyle name="標準 9 2 2 2 2 3 2" xfId="6641" xr:uid="{00000000-0005-0000-0000-0000802A0000}"/>
    <cellStyle name="標準 9 2 2 2 2 3 2 2" xfId="12001" xr:uid="{00000000-0005-0000-0000-0000812A0000}"/>
    <cellStyle name="標準 9 2 2 2 2 3 3" xfId="2992" xr:uid="{00000000-0005-0000-0000-0000822A0000}"/>
    <cellStyle name="標準 9 2 2 2 2 3 4" xfId="8353" xr:uid="{00000000-0005-0000-0000-0000832A0000}"/>
    <cellStyle name="標準 9 2 2 2 2 4" xfId="3448" xr:uid="{00000000-0005-0000-0000-0000842A0000}"/>
    <cellStyle name="標準 9 2 2 2 2 4 2" xfId="8809" xr:uid="{00000000-0005-0000-0000-0000852A0000}"/>
    <cellStyle name="標準 9 2 2 2 2 5" xfId="3905" xr:uid="{00000000-0005-0000-0000-0000862A0000}"/>
    <cellStyle name="標準 9 2 2 2 2 5 2" xfId="9265" xr:uid="{00000000-0005-0000-0000-0000872A0000}"/>
    <cellStyle name="標準 9 2 2 2 2 6" xfId="4817" xr:uid="{00000000-0005-0000-0000-0000882A0000}"/>
    <cellStyle name="標準 9 2 2 2 2 6 2" xfId="10177" xr:uid="{00000000-0005-0000-0000-0000892A0000}"/>
    <cellStyle name="標準 9 2 2 2 2 7" xfId="5729" xr:uid="{00000000-0005-0000-0000-00008A2A0000}"/>
    <cellStyle name="標準 9 2 2 2 2 7 2" xfId="11089" xr:uid="{00000000-0005-0000-0000-00008B2A0000}"/>
    <cellStyle name="標準 9 2 2 2 2 8" xfId="2080" xr:uid="{00000000-0005-0000-0000-00008C2A0000}"/>
    <cellStyle name="標準 9 2 2 2 2 9" xfId="7441" xr:uid="{00000000-0005-0000-0000-00008D2A0000}"/>
    <cellStyle name="標準 9 2 2 2 3" xfId="484" xr:uid="{00000000-0005-0000-0000-00008E2A0000}"/>
    <cellStyle name="標準 9 2 2 2 3 2" xfId="940" xr:uid="{00000000-0005-0000-0000-00008F2A0000}"/>
    <cellStyle name="標準 9 2 2 2 3 2 2" xfId="1852" xr:uid="{00000000-0005-0000-0000-0000902A0000}"/>
    <cellStyle name="標準 9 2 2 2 3 2 2 2" xfId="7211" xr:uid="{00000000-0005-0000-0000-0000912A0000}"/>
    <cellStyle name="標準 9 2 2 2 3 2 2 2 2" xfId="12571" xr:uid="{00000000-0005-0000-0000-0000922A0000}"/>
    <cellStyle name="標準 9 2 2 2 3 2 2 3" xfId="4475" xr:uid="{00000000-0005-0000-0000-0000932A0000}"/>
    <cellStyle name="標準 9 2 2 2 3 2 2 4" xfId="9835" xr:uid="{00000000-0005-0000-0000-0000942A0000}"/>
    <cellStyle name="標準 9 2 2 2 3 2 3" xfId="5387" xr:uid="{00000000-0005-0000-0000-0000952A0000}"/>
    <cellStyle name="標準 9 2 2 2 3 2 3 2" xfId="10747" xr:uid="{00000000-0005-0000-0000-0000962A0000}"/>
    <cellStyle name="標準 9 2 2 2 3 2 4" xfId="6299" xr:uid="{00000000-0005-0000-0000-0000972A0000}"/>
    <cellStyle name="標準 9 2 2 2 3 2 4 2" xfId="11659" xr:uid="{00000000-0005-0000-0000-0000982A0000}"/>
    <cellStyle name="標準 9 2 2 2 3 2 5" xfId="2650" xr:uid="{00000000-0005-0000-0000-0000992A0000}"/>
    <cellStyle name="標準 9 2 2 2 3 2 6" xfId="8011" xr:uid="{00000000-0005-0000-0000-00009A2A0000}"/>
    <cellStyle name="標準 9 2 2 2 3 3" xfId="1396" xr:uid="{00000000-0005-0000-0000-00009B2A0000}"/>
    <cellStyle name="標準 9 2 2 2 3 3 2" xfId="6755" xr:uid="{00000000-0005-0000-0000-00009C2A0000}"/>
    <cellStyle name="標準 9 2 2 2 3 3 2 2" xfId="12115" xr:uid="{00000000-0005-0000-0000-00009D2A0000}"/>
    <cellStyle name="標準 9 2 2 2 3 3 3" xfId="3106" xr:uid="{00000000-0005-0000-0000-00009E2A0000}"/>
    <cellStyle name="標準 9 2 2 2 3 3 4" xfId="8467" xr:uid="{00000000-0005-0000-0000-00009F2A0000}"/>
    <cellStyle name="標準 9 2 2 2 3 4" xfId="3562" xr:uid="{00000000-0005-0000-0000-0000A02A0000}"/>
    <cellStyle name="標準 9 2 2 2 3 4 2" xfId="8923" xr:uid="{00000000-0005-0000-0000-0000A12A0000}"/>
    <cellStyle name="標準 9 2 2 2 3 5" xfId="4019" xr:uid="{00000000-0005-0000-0000-0000A22A0000}"/>
    <cellStyle name="標準 9 2 2 2 3 5 2" xfId="9379" xr:uid="{00000000-0005-0000-0000-0000A32A0000}"/>
    <cellStyle name="標準 9 2 2 2 3 6" xfId="4931" xr:uid="{00000000-0005-0000-0000-0000A42A0000}"/>
    <cellStyle name="標準 9 2 2 2 3 6 2" xfId="10291" xr:uid="{00000000-0005-0000-0000-0000A52A0000}"/>
    <cellStyle name="標準 9 2 2 2 3 7" xfId="5843" xr:uid="{00000000-0005-0000-0000-0000A62A0000}"/>
    <cellStyle name="標準 9 2 2 2 3 7 2" xfId="11203" xr:uid="{00000000-0005-0000-0000-0000A72A0000}"/>
    <cellStyle name="標準 9 2 2 2 3 8" xfId="2194" xr:uid="{00000000-0005-0000-0000-0000A82A0000}"/>
    <cellStyle name="標準 9 2 2 2 3 9" xfId="7555" xr:uid="{00000000-0005-0000-0000-0000A92A0000}"/>
    <cellStyle name="標準 9 2 2 2 4" xfId="255" xr:uid="{00000000-0005-0000-0000-0000AA2A0000}"/>
    <cellStyle name="標準 9 2 2 2 4 2" xfId="712" xr:uid="{00000000-0005-0000-0000-0000AB2A0000}"/>
    <cellStyle name="標準 9 2 2 2 4 2 2" xfId="1624" xr:uid="{00000000-0005-0000-0000-0000AC2A0000}"/>
    <cellStyle name="標準 9 2 2 2 4 2 2 2" xfId="6983" xr:uid="{00000000-0005-0000-0000-0000AD2A0000}"/>
    <cellStyle name="標準 9 2 2 2 4 2 2 2 2" xfId="12343" xr:uid="{00000000-0005-0000-0000-0000AE2A0000}"/>
    <cellStyle name="標準 9 2 2 2 4 2 2 3" xfId="4247" xr:uid="{00000000-0005-0000-0000-0000AF2A0000}"/>
    <cellStyle name="標準 9 2 2 2 4 2 2 4" xfId="9607" xr:uid="{00000000-0005-0000-0000-0000B02A0000}"/>
    <cellStyle name="標準 9 2 2 2 4 2 3" xfId="5159" xr:uid="{00000000-0005-0000-0000-0000B12A0000}"/>
    <cellStyle name="標準 9 2 2 2 4 2 3 2" xfId="10519" xr:uid="{00000000-0005-0000-0000-0000B22A0000}"/>
    <cellStyle name="標準 9 2 2 2 4 2 4" xfId="6071" xr:uid="{00000000-0005-0000-0000-0000B32A0000}"/>
    <cellStyle name="標準 9 2 2 2 4 2 4 2" xfId="11431" xr:uid="{00000000-0005-0000-0000-0000B42A0000}"/>
    <cellStyle name="標準 9 2 2 2 4 2 5" xfId="2878" xr:uid="{00000000-0005-0000-0000-0000B52A0000}"/>
    <cellStyle name="標準 9 2 2 2 4 2 6" xfId="8239" xr:uid="{00000000-0005-0000-0000-0000B62A0000}"/>
    <cellStyle name="標準 9 2 2 2 4 3" xfId="1168" xr:uid="{00000000-0005-0000-0000-0000B72A0000}"/>
    <cellStyle name="標準 9 2 2 2 4 3 2" xfId="6527" xr:uid="{00000000-0005-0000-0000-0000B82A0000}"/>
    <cellStyle name="標準 9 2 2 2 4 3 2 2" xfId="11887" xr:uid="{00000000-0005-0000-0000-0000B92A0000}"/>
    <cellStyle name="標準 9 2 2 2 4 3 3" xfId="3334" xr:uid="{00000000-0005-0000-0000-0000BA2A0000}"/>
    <cellStyle name="標準 9 2 2 2 4 3 4" xfId="8695" xr:uid="{00000000-0005-0000-0000-0000BB2A0000}"/>
    <cellStyle name="標準 9 2 2 2 4 4" xfId="3791" xr:uid="{00000000-0005-0000-0000-0000BC2A0000}"/>
    <cellStyle name="標準 9 2 2 2 4 4 2" xfId="9151" xr:uid="{00000000-0005-0000-0000-0000BD2A0000}"/>
    <cellStyle name="標準 9 2 2 2 4 5" xfId="4703" xr:uid="{00000000-0005-0000-0000-0000BE2A0000}"/>
    <cellStyle name="標準 9 2 2 2 4 5 2" xfId="10063" xr:uid="{00000000-0005-0000-0000-0000BF2A0000}"/>
    <cellStyle name="標準 9 2 2 2 4 6" xfId="5615" xr:uid="{00000000-0005-0000-0000-0000C02A0000}"/>
    <cellStyle name="標準 9 2 2 2 4 6 2" xfId="10975" xr:uid="{00000000-0005-0000-0000-0000C12A0000}"/>
    <cellStyle name="標準 9 2 2 2 4 7" xfId="2422" xr:uid="{00000000-0005-0000-0000-0000C22A0000}"/>
    <cellStyle name="標準 9 2 2 2 4 8" xfId="7783" xr:uid="{00000000-0005-0000-0000-0000C32A0000}"/>
    <cellStyle name="標準 9 2 2 2 5" xfId="598" xr:uid="{00000000-0005-0000-0000-0000C42A0000}"/>
    <cellStyle name="標準 9 2 2 2 5 2" xfId="1510" xr:uid="{00000000-0005-0000-0000-0000C52A0000}"/>
    <cellStyle name="標準 9 2 2 2 5 2 2" xfId="6869" xr:uid="{00000000-0005-0000-0000-0000C62A0000}"/>
    <cellStyle name="標準 9 2 2 2 5 2 2 2" xfId="12229" xr:uid="{00000000-0005-0000-0000-0000C72A0000}"/>
    <cellStyle name="標準 9 2 2 2 5 2 3" xfId="4133" xr:uid="{00000000-0005-0000-0000-0000C82A0000}"/>
    <cellStyle name="標準 9 2 2 2 5 2 4" xfId="9493" xr:uid="{00000000-0005-0000-0000-0000C92A0000}"/>
    <cellStyle name="標準 9 2 2 2 5 3" xfId="5045" xr:uid="{00000000-0005-0000-0000-0000CA2A0000}"/>
    <cellStyle name="標準 9 2 2 2 5 3 2" xfId="10405" xr:uid="{00000000-0005-0000-0000-0000CB2A0000}"/>
    <cellStyle name="標準 9 2 2 2 5 4" xfId="5957" xr:uid="{00000000-0005-0000-0000-0000CC2A0000}"/>
    <cellStyle name="標準 9 2 2 2 5 4 2" xfId="11317" xr:uid="{00000000-0005-0000-0000-0000CD2A0000}"/>
    <cellStyle name="標準 9 2 2 2 5 5" xfId="2308" xr:uid="{00000000-0005-0000-0000-0000CE2A0000}"/>
    <cellStyle name="標準 9 2 2 2 5 6" xfId="7669" xr:uid="{00000000-0005-0000-0000-0000CF2A0000}"/>
    <cellStyle name="標準 9 2 2 2 6" xfId="1054" xr:uid="{00000000-0005-0000-0000-0000D02A0000}"/>
    <cellStyle name="標準 9 2 2 2 6 2" xfId="6413" xr:uid="{00000000-0005-0000-0000-0000D12A0000}"/>
    <cellStyle name="標準 9 2 2 2 6 2 2" xfId="11773" xr:uid="{00000000-0005-0000-0000-0000D22A0000}"/>
    <cellStyle name="標準 9 2 2 2 6 3" xfId="2764" xr:uid="{00000000-0005-0000-0000-0000D32A0000}"/>
    <cellStyle name="標準 9 2 2 2 6 4" xfId="8125" xr:uid="{00000000-0005-0000-0000-0000D42A0000}"/>
    <cellStyle name="標準 9 2 2 2 7" xfId="3220" xr:uid="{00000000-0005-0000-0000-0000D52A0000}"/>
    <cellStyle name="標準 9 2 2 2 7 2" xfId="8581" xr:uid="{00000000-0005-0000-0000-0000D62A0000}"/>
    <cellStyle name="標準 9 2 2 2 8" xfId="3677" xr:uid="{00000000-0005-0000-0000-0000D72A0000}"/>
    <cellStyle name="標準 9 2 2 2 8 2" xfId="9037" xr:uid="{00000000-0005-0000-0000-0000D82A0000}"/>
    <cellStyle name="標準 9 2 2 2 9" xfId="4589" xr:uid="{00000000-0005-0000-0000-0000D92A0000}"/>
    <cellStyle name="標準 9 2 2 2 9 2" xfId="9949" xr:uid="{00000000-0005-0000-0000-0000DA2A0000}"/>
    <cellStyle name="標準 9 2 2 3" xfId="313" xr:uid="{00000000-0005-0000-0000-0000DB2A0000}"/>
    <cellStyle name="標準 9 2 2 3 2" xfId="769" xr:uid="{00000000-0005-0000-0000-0000DC2A0000}"/>
    <cellStyle name="標準 9 2 2 3 2 2" xfId="1681" xr:uid="{00000000-0005-0000-0000-0000DD2A0000}"/>
    <cellStyle name="標準 9 2 2 3 2 2 2" xfId="7040" xr:uid="{00000000-0005-0000-0000-0000DE2A0000}"/>
    <cellStyle name="標準 9 2 2 3 2 2 2 2" xfId="12400" xr:uid="{00000000-0005-0000-0000-0000DF2A0000}"/>
    <cellStyle name="標準 9 2 2 3 2 2 3" xfId="4304" xr:uid="{00000000-0005-0000-0000-0000E02A0000}"/>
    <cellStyle name="標準 9 2 2 3 2 2 4" xfId="9664" xr:uid="{00000000-0005-0000-0000-0000E12A0000}"/>
    <cellStyle name="標準 9 2 2 3 2 3" xfId="5216" xr:uid="{00000000-0005-0000-0000-0000E22A0000}"/>
    <cellStyle name="標準 9 2 2 3 2 3 2" xfId="10576" xr:uid="{00000000-0005-0000-0000-0000E32A0000}"/>
    <cellStyle name="標準 9 2 2 3 2 4" xfId="6128" xr:uid="{00000000-0005-0000-0000-0000E42A0000}"/>
    <cellStyle name="標準 9 2 2 3 2 4 2" xfId="11488" xr:uid="{00000000-0005-0000-0000-0000E52A0000}"/>
    <cellStyle name="標準 9 2 2 3 2 5" xfId="2479" xr:uid="{00000000-0005-0000-0000-0000E62A0000}"/>
    <cellStyle name="標準 9 2 2 3 2 6" xfId="7840" xr:uid="{00000000-0005-0000-0000-0000E72A0000}"/>
    <cellStyle name="標準 9 2 2 3 3" xfId="1225" xr:uid="{00000000-0005-0000-0000-0000E82A0000}"/>
    <cellStyle name="標準 9 2 2 3 3 2" xfId="6584" xr:uid="{00000000-0005-0000-0000-0000E92A0000}"/>
    <cellStyle name="標準 9 2 2 3 3 2 2" xfId="11944" xr:uid="{00000000-0005-0000-0000-0000EA2A0000}"/>
    <cellStyle name="標準 9 2 2 3 3 3" xfId="2935" xr:uid="{00000000-0005-0000-0000-0000EB2A0000}"/>
    <cellStyle name="標準 9 2 2 3 3 4" xfId="8296" xr:uid="{00000000-0005-0000-0000-0000EC2A0000}"/>
    <cellStyle name="標準 9 2 2 3 4" xfId="3391" xr:uid="{00000000-0005-0000-0000-0000ED2A0000}"/>
    <cellStyle name="標準 9 2 2 3 4 2" xfId="8752" xr:uid="{00000000-0005-0000-0000-0000EE2A0000}"/>
    <cellStyle name="標準 9 2 2 3 5" xfId="3848" xr:uid="{00000000-0005-0000-0000-0000EF2A0000}"/>
    <cellStyle name="標準 9 2 2 3 5 2" xfId="9208" xr:uid="{00000000-0005-0000-0000-0000F02A0000}"/>
    <cellStyle name="標準 9 2 2 3 6" xfId="4760" xr:uid="{00000000-0005-0000-0000-0000F12A0000}"/>
    <cellStyle name="標準 9 2 2 3 6 2" xfId="10120" xr:uid="{00000000-0005-0000-0000-0000F22A0000}"/>
    <cellStyle name="標準 9 2 2 3 7" xfId="5672" xr:uid="{00000000-0005-0000-0000-0000F32A0000}"/>
    <cellStyle name="標準 9 2 2 3 7 2" xfId="11032" xr:uid="{00000000-0005-0000-0000-0000F42A0000}"/>
    <cellStyle name="標準 9 2 2 3 8" xfId="2023" xr:uid="{00000000-0005-0000-0000-0000F52A0000}"/>
    <cellStyle name="標準 9 2 2 3 9" xfId="7384" xr:uid="{00000000-0005-0000-0000-0000F62A0000}"/>
    <cellStyle name="標準 9 2 2 4" xfId="427" xr:uid="{00000000-0005-0000-0000-0000F72A0000}"/>
    <cellStyle name="標準 9 2 2 4 2" xfId="883" xr:uid="{00000000-0005-0000-0000-0000F82A0000}"/>
    <cellStyle name="標準 9 2 2 4 2 2" xfId="1795" xr:uid="{00000000-0005-0000-0000-0000F92A0000}"/>
    <cellStyle name="標準 9 2 2 4 2 2 2" xfId="7154" xr:uid="{00000000-0005-0000-0000-0000FA2A0000}"/>
    <cellStyle name="標準 9 2 2 4 2 2 2 2" xfId="12514" xr:uid="{00000000-0005-0000-0000-0000FB2A0000}"/>
    <cellStyle name="標準 9 2 2 4 2 2 3" xfId="4418" xr:uid="{00000000-0005-0000-0000-0000FC2A0000}"/>
    <cellStyle name="標準 9 2 2 4 2 2 4" xfId="9778" xr:uid="{00000000-0005-0000-0000-0000FD2A0000}"/>
    <cellStyle name="標準 9 2 2 4 2 3" xfId="5330" xr:uid="{00000000-0005-0000-0000-0000FE2A0000}"/>
    <cellStyle name="標準 9 2 2 4 2 3 2" xfId="10690" xr:uid="{00000000-0005-0000-0000-0000FF2A0000}"/>
    <cellStyle name="標準 9 2 2 4 2 4" xfId="6242" xr:uid="{00000000-0005-0000-0000-0000002B0000}"/>
    <cellStyle name="標準 9 2 2 4 2 4 2" xfId="11602" xr:uid="{00000000-0005-0000-0000-0000012B0000}"/>
    <cellStyle name="標準 9 2 2 4 2 5" xfId="2593" xr:uid="{00000000-0005-0000-0000-0000022B0000}"/>
    <cellStyle name="標準 9 2 2 4 2 6" xfId="7954" xr:uid="{00000000-0005-0000-0000-0000032B0000}"/>
    <cellStyle name="標準 9 2 2 4 3" xfId="1339" xr:uid="{00000000-0005-0000-0000-0000042B0000}"/>
    <cellStyle name="標準 9 2 2 4 3 2" xfId="6698" xr:uid="{00000000-0005-0000-0000-0000052B0000}"/>
    <cellStyle name="標準 9 2 2 4 3 2 2" xfId="12058" xr:uid="{00000000-0005-0000-0000-0000062B0000}"/>
    <cellStyle name="標準 9 2 2 4 3 3" xfId="3049" xr:uid="{00000000-0005-0000-0000-0000072B0000}"/>
    <cellStyle name="標準 9 2 2 4 3 4" xfId="8410" xr:uid="{00000000-0005-0000-0000-0000082B0000}"/>
    <cellStyle name="標準 9 2 2 4 4" xfId="3505" xr:uid="{00000000-0005-0000-0000-0000092B0000}"/>
    <cellStyle name="標準 9 2 2 4 4 2" xfId="8866" xr:uid="{00000000-0005-0000-0000-00000A2B0000}"/>
    <cellStyle name="標準 9 2 2 4 5" xfId="3962" xr:uid="{00000000-0005-0000-0000-00000B2B0000}"/>
    <cellStyle name="標準 9 2 2 4 5 2" xfId="9322" xr:uid="{00000000-0005-0000-0000-00000C2B0000}"/>
    <cellStyle name="標準 9 2 2 4 6" xfId="4874" xr:uid="{00000000-0005-0000-0000-00000D2B0000}"/>
    <cellStyle name="標準 9 2 2 4 6 2" xfId="10234" xr:uid="{00000000-0005-0000-0000-00000E2B0000}"/>
    <cellStyle name="標準 9 2 2 4 7" xfId="5786" xr:uid="{00000000-0005-0000-0000-00000F2B0000}"/>
    <cellStyle name="標準 9 2 2 4 7 2" xfId="11146" xr:uid="{00000000-0005-0000-0000-0000102B0000}"/>
    <cellStyle name="標準 9 2 2 4 8" xfId="2137" xr:uid="{00000000-0005-0000-0000-0000112B0000}"/>
    <cellStyle name="標準 9 2 2 4 9" xfId="7498" xr:uid="{00000000-0005-0000-0000-0000122B0000}"/>
    <cellStyle name="標準 9 2 2 5" xfId="198" xr:uid="{00000000-0005-0000-0000-0000132B0000}"/>
    <cellStyle name="標準 9 2 2 5 2" xfId="655" xr:uid="{00000000-0005-0000-0000-0000142B0000}"/>
    <cellStyle name="標準 9 2 2 5 2 2" xfId="1567" xr:uid="{00000000-0005-0000-0000-0000152B0000}"/>
    <cellStyle name="標準 9 2 2 5 2 2 2" xfId="6926" xr:uid="{00000000-0005-0000-0000-0000162B0000}"/>
    <cellStyle name="標準 9 2 2 5 2 2 2 2" xfId="12286" xr:uid="{00000000-0005-0000-0000-0000172B0000}"/>
    <cellStyle name="標準 9 2 2 5 2 2 3" xfId="4190" xr:uid="{00000000-0005-0000-0000-0000182B0000}"/>
    <cellStyle name="標準 9 2 2 5 2 2 4" xfId="9550" xr:uid="{00000000-0005-0000-0000-0000192B0000}"/>
    <cellStyle name="標準 9 2 2 5 2 3" xfId="5102" xr:uid="{00000000-0005-0000-0000-00001A2B0000}"/>
    <cellStyle name="標準 9 2 2 5 2 3 2" xfId="10462" xr:uid="{00000000-0005-0000-0000-00001B2B0000}"/>
    <cellStyle name="標準 9 2 2 5 2 4" xfId="6014" xr:uid="{00000000-0005-0000-0000-00001C2B0000}"/>
    <cellStyle name="標準 9 2 2 5 2 4 2" xfId="11374" xr:uid="{00000000-0005-0000-0000-00001D2B0000}"/>
    <cellStyle name="標準 9 2 2 5 2 5" xfId="2821" xr:uid="{00000000-0005-0000-0000-00001E2B0000}"/>
    <cellStyle name="標準 9 2 2 5 2 6" xfId="8182" xr:uid="{00000000-0005-0000-0000-00001F2B0000}"/>
    <cellStyle name="標準 9 2 2 5 3" xfId="1111" xr:uid="{00000000-0005-0000-0000-0000202B0000}"/>
    <cellStyle name="標準 9 2 2 5 3 2" xfId="6470" xr:uid="{00000000-0005-0000-0000-0000212B0000}"/>
    <cellStyle name="標準 9 2 2 5 3 2 2" xfId="11830" xr:uid="{00000000-0005-0000-0000-0000222B0000}"/>
    <cellStyle name="標準 9 2 2 5 3 3" xfId="3277" xr:uid="{00000000-0005-0000-0000-0000232B0000}"/>
    <cellStyle name="標準 9 2 2 5 3 4" xfId="8638" xr:uid="{00000000-0005-0000-0000-0000242B0000}"/>
    <cellStyle name="標準 9 2 2 5 4" xfId="3734" xr:uid="{00000000-0005-0000-0000-0000252B0000}"/>
    <cellStyle name="標準 9 2 2 5 4 2" xfId="9094" xr:uid="{00000000-0005-0000-0000-0000262B0000}"/>
    <cellStyle name="標準 9 2 2 5 5" xfId="4646" xr:uid="{00000000-0005-0000-0000-0000272B0000}"/>
    <cellStyle name="標準 9 2 2 5 5 2" xfId="10006" xr:uid="{00000000-0005-0000-0000-0000282B0000}"/>
    <cellStyle name="標準 9 2 2 5 6" xfId="5558" xr:uid="{00000000-0005-0000-0000-0000292B0000}"/>
    <cellStyle name="標準 9 2 2 5 6 2" xfId="10918" xr:uid="{00000000-0005-0000-0000-00002A2B0000}"/>
    <cellStyle name="標準 9 2 2 5 7" xfId="2365" xr:uid="{00000000-0005-0000-0000-00002B2B0000}"/>
    <cellStyle name="標準 9 2 2 5 8" xfId="7726" xr:uid="{00000000-0005-0000-0000-00002C2B0000}"/>
    <cellStyle name="標準 9 2 2 6" xfId="541" xr:uid="{00000000-0005-0000-0000-00002D2B0000}"/>
    <cellStyle name="標準 9 2 2 6 2" xfId="1453" xr:uid="{00000000-0005-0000-0000-00002E2B0000}"/>
    <cellStyle name="標準 9 2 2 6 2 2" xfId="6812" xr:uid="{00000000-0005-0000-0000-00002F2B0000}"/>
    <cellStyle name="標準 9 2 2 6 2 2 2" xfId="12172" xr:uid="{00000000-0005-0000-0000-0000302B0000}"/>
    <cellStyle name="標準 9 2 2 6 2 3" xfId="4076" xr:uid="{00000000-0005-0000-0000-0000312B0000}"/>
    <cellStyle name="標準 9 2 2 6 2 4" xfId="9436" xr:uid="{00000000-0005-0000-0000-0000322B0000}"/>
    <cellStyle name="標準 9 2 2 6 3" xfId="4988" xr:uid="{00000000-0005-0000-0000-0000332B0000}"/>
    <cellStyle name="標準 9 2 2 6 3 2" xfId="10348" xr:uid="{00000000-0005-0000-0000-0000342B0000}"/>
    <cellStyle name="標準 9 2 2 6 4" xfId="5900" xr:uid="{00000000-0005-0000-0000-0000352B0000}"/>
    <cellStyle name="標準 9 2 2 6 4 2" xfId="11260" xr:uid="{00000000-0005-0000-0000-0000362B0000}"/>
    <cellStyle name="標準 9 2 2 6 5" xfId="2251" xr:uid="{00000000-0005-0000-0000-0000372B0000}"/>
    <cellStyle name="標準 9 2 2 6 6" xfId="7612" xr:uid="{00000000-0005-0000-0000-0000382B0000}"/>
    <cellStyle name="標準 9 2 2 7" xfId="997" xr:uid="{00000000-0005-0000-0000-0000392B0000}"/>
    <cellStyle name="標準 9 2 2 7 2" xfId="6356" xr:uid="{00000000-0005-0000-0000-00003A2B0000}"/>
    <cellStyle name="標準 9 2 2 7 2 2" xfId="11716" xr:uid="{00000000-0005-0000-0000-00003B2B0000}"/>
    <cellStyle name="標準 9 2 2 7 3" xfId="2707" xr:uid="{00000000-0005-0000-0000-00003C2B0000}"/>
    <cellStyle name="標準 9 2 2 7 4" xfId="8068" xr:uid="{00000000-0005-0000-0000-00003D2B0000}"/>
    <cellStyle name="標準 9 2 2 8" xfId="3163" xr:uid="{00000000-0005-0000-0000-00003E2B0000}"/>
    <cellStyle name="標準 9 2 2 8 2" xfId="8524" xr:uid="{00000000-0005-0000-0000-00003F2B0000}"/>
    <cellStyle name="標準 9 2 2 9" xfId="3620" xr:uid="{00000000-0005-0000-0000-0000402B0000}"/>
    <cellStyle name="標準 9 2 2 9 2" xfId="8980" xr:uid="{00000000-0005-0000-0000-0000412B0000}"/>
    <cellStyle name="標準 9 2 3" xfId="51" xr:uid="{00000000-0005-0000-0000-0000422B0000}"/>
    <cellStyle name="標準 9 2 3 10" xfId="4510" xr:uid="{00000000-0005-0000-0000-0000432B0000}"/>
    <cellStyle name="標準 9 2 3 10 2" xfId="9870" xr:uid="{00000000-0005-0000-0000-0000442B0000}"/>
    <cellStyle name="標準 9 2 3 11" xfId="5422" xr:uid="{00000000-0005-0000-0000-0000452B0000}"/>
    <cellStyle name="標準 9 2 3 11 2" xfId="10782" xr:uid="{00000000-0005-0000-0000-0000462B0000}"/>
    <cellStyle name="標準 9 2 3 12" xfId="1887" xr:uid="{00000000-0005-0000-0000-0000472B0000}"/>
    <cellStyle name="標準 9 2 3 13" xfId="7248" xr:uid="{00000000-0005-0000-0000-0000482B0000}"/>
    <cellStyle name="標準 9 2 3 2" xfId="119" xr:uid="{00000000-0005-0000-0000-0000492B0000}"/>
    <cellStyle name="標準 9 2 3 2 10" xfId="5479" xr:uid="{00000000-0005-0000-0000-00004A2B0000}"/>
    <cellStyle name="標準 9 2 3 2 10 2" xfId="10839" xr:uid="{00000000-0005-0000-0000-00004B2B0000}"/>
    <cellStyle name="標準 9 2 3 2 11" xfId="1944" xr:uid="{00000000-0005-0000-0000-00004C2B0000}"/>
    <cellStyle name="標準 9 2 3 2 12" xfId="7305" xr:uid="{00000000-0005-0000-0000-00004D2B0000}"/>
    <cellStyle name="標準 9 2 3 2 2" xfId="348" xr:uid="{00000000-0005-0000-0000-00004E2B0000}"/>
    <cellStyle name="標準 9 2 3 2 2 2" xfId="804" xr:uid="{00000000-0005-0000-0000-00004F2B0000}"/>
    <cellStyle name="標準 9 2 3 2 2 2 2" xfId="1716" xr:uid="{00000000-0005-0000-0000-0000502B0000}"/>
    <cellStyle name="標準 9 2 3 2 2 2 2 2" xfId="7075" xr:uid="{00000000-0005-0000-0000-0000512B0000}"/>
    <cellStyle name="標準 9 2 3 2 2 2 2 2 2" xfId="12435" xr:uid="{00000000-0005-0000-0000-0000522B0000}"/>
    <cellStyle name="標準 9 2 3 2 2 2 2 3" xfId="4339" xr:uid="{00000000-0005-0000-0000-0000532B0000}"/>
    <cellStyle name="標準 9 2 3 2 2 2 2 4" xfId="9699" xr:uid="{00000000-0005-0000-0000-0000542B0000}"/>
    <cellStyle name="標準 9 2 3 2 2 2 3" xfId="5251" xr:uid="{00000000-0005-0000-0000-0000552B0000}"/>
    <cellStyle name="標準 9 2 3 2 2 2 3 2" xfId="10611" xr:uid="{00000000-0005-0000-0000-0000562B0000}"/>
    <cellStyle name="標準 9 2 3 2 2 2 4" xfId="6163" xr:uid="{00000000-0005-0000-0000-0000572B0000}"/>
    <cellStyle name="標準 9 2 3 2 2 2 4 2" xfId="11523" xr:uid="{00000000-0005-0000-0000-0000582B0000}"/>
    <cellStyle name="標準 9 2 3 2 2 2 5" xfId="2514" xr:uid="{00000000-0005-0000-0000-0000592B0000}"/>
    <cellStyle name="標準 9 2 3 2 2 2 6" xfId="7875" xr:uid="{00000000-0005-0000-0000-00005A2B0000}"/>
    <cellStyle name="標準 9 2 3 2 2 3" xfId="1260" xr:uid="{00000000-0005-0000-0000-00005B2B0000}"/>
    <cellStyle name="標準 9 2 3 2 2 3 2" xfId="6619" xr:uid="{00000000-0005-0000-0000-00005C2B0000}"/>
    <cellStyle name="標準 9 2 3 2 2 3 2 2" xfId="11979" xr:uid="{00000000-0005-0000-0000-00005D2B0000}"/>
    <cellStyle name="標準 9 2 3 2 2 3 3" xfId="2970" xr:uid="{00000000-0005-0000-0000-00005E2B0000}"/>
    <cellStyle name="標準 9 2 3 2 2 3 4" xfId="8331" xr:uid="{00000000-0005-0000-0000-00005F2B0000}"/>
    <cellStyle name="標準 9 2 3 2 2 4" xfId="3426" xr:uid="{00000000-0005-0000-0000-0000602B0000}"/>
    <cellStyle name="標準 9 2 3 2 2 4 2" xfId="8787" xr:uid="{00000000-0005-0000-0000-0000612B0000}"/>
    <cellStyle name="標準 9 2 3 2 2 5" xfId="3883" xr:uid="{00000000-0005-0000-0000-0000622B0000}"/>
    <cellStyle name="標準 9 2 3 2 2 5 2" xfId="9243" xr:uid="{00000000-0005-0000-0000-0000632B0000}"/>
    <cellStyle name="標準 9 2 3 2 2 6" xfId="4795" xr:uid="{00000000-0005-0000-0000-0000642B0000}"/>
    <cellStyle name="標準 9 2 3 2 2 6 2" xfId="10155" xr:uid="{00000000-0005-0000-0000-0000652B0000}"/>
    <cellStyle name="標準 9 2 3 2 2 7" xfId="5707" xr:uid="{00000000-0005-0000-0000-0000662B0000}"/>
    <cellStyle name="標準 9 2 3 2 2 7 2" xfId="11067" xr:uid="{00000000-0005-0000-0000-0000672B0000}"/>
    <cellStyle name="標準 9 2 3 2 2 8" xfId="2058" xr:uid="{00000000-0005-0000-0000-0000682B0000}"/>
    <cellStyle name="標準 9 2 3 2 2 9" xfId="7419" xr:uid="{00000000-0005-0000-0000-0000692B0000}"/>
    <cellStyle name="標準 9 2 3 2 3" xfId="462" xr:uid="{00000000-0005-0000-0000-00006A2B0000}"/>
    <cellStyle name="標準 9 2 3 2 3 2" xfId="918" xr:uid="{00000000-0005-0000-0000-00006B2B0000}"/>
    <cellStyle name="標準 9 2 3 2 3 2 2" xfId="1830" xr:uid="{00000000-0005-0000-0000-00006C2B0000}"/>
    <cellStyle name="標準 9 2 3 2 3 2 2 2" xfId="7189" xr:uid="{00000000-0005-0000-0000-00006D2B0000}"/>
    <cellStyle name="標準 9 2 3 2 3 2 2 2 2" xfId="12549" xr:uid="{00000000-0005-0000-0000-00006E2B0000}"/>
    <cellStyle name="標準 9 2 3 2 3 2 2 3" xfId="4453" xr:uid="{00000000-0005-0000-0000-00006F2B0000}"/>
    <cellStyle name="標準 9 2 3 2 3 2 2 4" xfId="9813" xr:uid="{00000000-0005-0000-0000-0000702B0000}"/>
    <cellStyle name="標準 9 2 3 2 3 2 3" xfId="5365" xr:uid="{00000000-0005-0000-0000-0000712B0000}"/>
    <cellStyle name="標準 9 2 3 2 3 2 3 2" xfId="10725" xr:uid="{00000000-0005-0000-0000-0000722B0000}"/>
    <cellStyle name="標準 9 2 3 2 3 2 4" xfId="6277" xr:uid="{00000000-0005-0000-0000-0000732B0000}"/>
    <cellStyle name="標準 9 2 3 2 3 2 4 2" xfId="11637" xr:uid="{00000000-0005-0000-0000-0000742B0000}"/>
    <cellStyle name="標準 9 2 3 2 3 2 5" xfId="2628" xr:uid="{00000000-0005-0000-0000-0000752B0000}"/>
    <cellStyle name="標準 9 2 3 2 3 2 6" xfId="7989" xr:uid="{00000000-0005-0000-0000-0000762B0000}"/>
    <cellStyle name="標準 9 2 3 2 3 3" xfId="1374" xr:uid="{00000000-0005-0000-0000-0000772B0000}"/>
    <cellStyle name="標準 9 2 3 2 3 3 2" xfId="6733" xr:uid="{00000000-0005-0000-0000-0000782B0000}"/>
    <cellStyle name="標準 9 2 3 2 3 3 2 2" xfId="12093" xr:uid="{00000000-0005-0000-0000-0000792B0000}"/>
    <cellStyle name="標準 9 2 3 2 3 3 3" xfId="3084" xr:uid="{00000000-0005-0000-0000-00007A2B0000}"/>
    <cellStyle name="標準 9 2 3 2 3 3 4" xfId="8445" xr:uid="{00000000-0005-0000-0000-00007B2B0000}"/>
    <cellStyle name="標準 9 2 3 2 3 4" xfId="3540" xr:uid="{00000000-0005-0000-0000-00007C2B0000}"/>
    <cellStyle name="標準 9 2 3 2 3 4 2" xfId="8901" xr:uid="{00000000-0005-0000-0000-00007D2B0000}"/>
    <cellStyle name="標準 9 2 3 2 3 5" xfId="3997" xr:uid="{00000000-0005-0000-0000-00007E2B0000}"/>
    <cellStyle name="標準 9 2 3 2 3 5 2" xfId="9357" xr:uid="{00000000-0005-0000-0000-00007F2B0000}"/>
    <cellStyle name="標準 9 2 3 2 3 6" xfId="4909" xr:uid="{00000000-0005-0000-0000-0000802B0000}"/>
    <cellStyle name="標準 9 2 3 2 3 6 2" xfId="10269" xr:uid="{00000000-0005-0000-0000-0000812B0000}"/>
    <cellStyle name="標準 9 2 3 2 3 7" xfId="5821" xr:uid="{00000000-0005-0000-0000-0000822B0000}"/>
    <cellStyle name="標準 9 2 3 2 3 7 2" xfId="11181" xr:uid="{00000000-0005-0000-0000-0000832B0000}"/>
    <cellStyle name="標準 9 2 3 2 3 8" xfId="2172" xr:uid="{00000000-0005-0000-0000-0000842B0000}"/>
    <cellStyle name="標準 9 2 3 2 3 9" xfId="7533" xr:uid="{00000000-0005-0000-0000-0000852B0000}"/>
    <cellStyle name="標準 9 2 3 2 4" xfId="233" xr:uid="{00000000-0005-0000-0000-0000862B0000}"/>
    <cellStyle name="標準 9 2 3 2 4 2" xfId="690" xr:uid="{00000000-0005-0000-0000-0000872B0000}"/>
    <cellStyle name="標準 9 2 3 2 4 2 2" xfId="1602" xr:uid="{00000000-0005-0000-0000-0000882B0000}"/>
    <cellStyle name="標準 9 2 3 2 4 2 2 2" xfId="6961" xr:uid="{00000000-0005-0000-0000-0000892B0000}"/>
    <cellStyle name="標準 9 2 3 2 4 2 2 2 2" xfId="12321" xr:uid="{00000000-0005-0000-0000-00008A2B0000}"/>
    <cellStyle name="標準 9 2 3 2 4 2 2 3" xfId="4225" xr:uid="{00000000-0005-0000-0000-00008B2B0000}"/>
    <cellStyle name="標準 9 2 3 2 4 2 2 4" xfId="9585" xr:uid="{00000000-0005-0000-0000-00008C2B0000}"/>
    <cellStyle name="標準 9 2 3 2 4 2 3" xfId="5137" xr:uid="{00000000-0005-0000-0000-00008D2B0000}"/>
    <cellStyle name="標準 9 2 3 2 4 2 3 2" xfId="10497" xr:uid="{00000000-0005-0000-0000-00008E2B0000}"/>
    <cellStyle name="標準 9 2 3 2 4 2 4" xfId="6049" xr:uid="{00000000-0005-0000-0000-00008F2B0000}"/>
    <cellStyle name="標準 9 2 3 2 4 2 4 2" xfId="11409" xr:uid="{00000000-0005-0000-0000-0000902B0000}"/>
    <cellStyle name="標準 9 2 3 2 4 2 5" xfId="2856" xr:uid="{00000000-0005-0000-0000-0000912B0000}"/>
    <cellStyle name="標準 9 2 3 2 4 2 6" xfId="8217" xr:uid="{00000000-0005-0000-0000-0000922B0000}"/>
    <cellStyle name="標準 9 2 3 2 4 3" xfId="1146" xr:uid="{00000000-0005-0000-0000-0000932B0000}"/>
    <cellStyle name="標準 9 2 3 2 4 3 2" xfId="6505" xr:uid="{00000000-0005-0000-0000-0000942B0000}"/>
    <cellStyle name="標準 9 2 3 2 4 3 2 2" xfId="11865" xr:uid="{00000000-0005-0000-0000-0000952B0000}"/>
    <cellStyle name="標準 9 2 3 2 4 3 3" xfId="3312" xr:uid="{00000000-0005-0000-0000-0000962B0000}"/>
    <cellStyle name="標準 9 2 3 2 4 3 4" xfId="8673" xr:uid="{00000000-0005-0000-0000-0000972B0000}"/>
    <cellStyle name="標準 9 2 3 2 4 4" xfId="3769" xr:uid="{00000000-0005-0000-0000-0000982B0000}"/>
    <cellStyle name="標準 9 2 3 2 4 4 2" xfId="9129" xr:uid="{00000000-0005-0000-0000-0000992B0000}"/>
    <cellStyle name="標準 9 2 3 2 4 5" xfId="4681" xr:uid="{00000000-0005-0000-0000-00009A2B0000}"/>
    <cellStyle name="標準 9 2 3 2 4 5 2" xfId="10041" xr:uid="{00000000-0005-0000-0000-00009B2B0000}"/>
    <cellStyle name="標準 9 2 3 2 4 6" xfId="5593" xr:uid="{00000000-0005-0000-0000-00009C2B0000}"/>
    <cellStyle name="標準 9 2 3 2 4 6 2" xfId="10953" xr:uid="{00000000-0005-0000-0000-00009D2B0000}"/>
    <cellStyle name="標準 9 2 3 2 4 7" xfId="2400" xr:uid="{00000000-0005-0000-0000-00009E2B0000}"/>
    <cellStyle name="標準 9 2 3 2 4 8" xfId="7761" xr:uid="{00000000-0005-0000-0000-00009F2B0000}"/>
    <cellStyle name="標準 9 2 3 2 5" xfId="576" xr:uid="{00000000-0005-0000-0000-0000A02B0000}"/>
    <cellStyle name="標準 9 2 3 2 5 2" xfId="1488" xr:uid="{00000000-0005-0000-0000-0000A12B0000}"/>
    <cellStyle name="標準 9 2 3 2 5 2 2" xfId="6847" xr:uid="{00000000-0005-0000-0000-0000A22B0000}"/>
    <cellStyle name="標準 9 2 3 2 5 2 2 2" xfId="12207" xr:uid="{00000000-0005-0000-0000-0000A32B0000}"/>
    <cellStyle name="標準 9 2 3 2 5 2 3" xfId="4111" xr:uid="{00000000-0005-0000-0000-0000A42B0000}"/>
    <cellStyle name="標準 9 2 3 2 5 2 4" xfId="9471" xr:uid="{00000000-0005-0000-0000-0000A52B0000}"/>
    <cellStyle name="標準 9 2 3 2 5 3" xfId="5023" xr:uid="{00000000-0005-0000-0000-0000A62B0000}"/>
    <cellStyle name="標準 9 2 3 2 5 3 2" xfId="10383" xr:uid="{00000000-0005-0000-0000-0000A72B0000}"/>
    <cellStyle name="標準 9 2 3 2 5 4" xfId="5935" xr:uid="{00000000-0005-0000-0000-0000A82B0000}"/>
    <cellStyle name="標準 9 2 3 2 5 4 2" xfId="11295" xr:uid="{00000000-0005-0000-0000-0000A92B0000}"/>
    <cellStyle name="標準 9 2 3 2 5 5" xfId="2286" xr:uid="{00000000-0005-0000-0000-0000AA2B0000}"/>
    <cellStyle name="標準 9 2 3 2 5 6" xfId="7647" xr:uid="{00000000-0005-0000-0000-0000AB2B0000}"/>
    <cellStyle name="標準 9 2 3 2 6" xfId="1032" xr:uid="{00000000-0005-0000-0000-0000AC2B0000}"/>
    <cellStyle name="標準 9 2 3 2 6 2" xfId="6391" xr:uid="{00000000-0005-0000-0000-0000AD2B0000}"/>
    <cellStyle name="標準 9 2 3 2 6 2 2" xfId="11751" xr:uid="{00000000-0005-0000-0000-0000AE2B0000}"/>
    <cellStyle name="標準 9 2 3 2 6 3" xfId="2742" xr:uid="{00000000-0005-0000-0000-0000AF2B0000}"/>
    <cellStyle name="標準 9 2 3 2 6 4" xfId="8103" xr:uid="{00000000-0005-0000-0000-0000B02B0000}"/>
    <cellStyle name="標準 9 2 3 2 7" xfId="3198" xr:uid="{00000000-0005-0000-0000-0000B12B0000}"/>
    <cellStyle name="標準 9 2 3 2 7 2" xfId="8559" xr:uid="{00000000-0005-0000-0000-0000B22B0000}"/>
    <cellStyle name="標準 9 2 3 2 8" xfId="3655" xr:uid="{00000000-0005-0000-0000-0000B32B0000}"/>
    <cellStyle name="標準 9 2 3 2 8 2" xfId="9015" xr:uid="{00000000-0005-0000-0000-0000B42B0000}"/>
    <cellStyle name="標準 9 2 3 2 9" xfId="4567" xr:uid="{00000000-0005-0000-0000-0000B52B0000}"/>
    <cellStyle name="標準 9 2 3 2 9 2" xfId="9927" xr:uid="{00000000-0005-0000-0000-0000B62B0000}"/>
    <cellStyle name="標準 9 2 3 3" xfId="291" xr:uid="{00000000-0005-0000-0000-0000B72B0000}"/>
    <cellStyle name="標準 9 2 3 3 2" xfId="747" xr:uid="{00000000-0005-0000-0000-0000B82B0000}"/>
    <cellStyle name="標準 9 2 3 3 2 2" xfId="1659" xr:uid="{00000000-0005-0000-0000-0000B92B0000}"/>
    <cellStyle name="標準 9 2 3 3 2 2 2" xfId="7018" xr:uid="{00000000-0005-0000-0000-0000BA2B0000}"/>
    <cellStyle name="標準 9 2 3 3 2 2 2 2" xfId="12378" xr:uid="{00000000-0005-0000-0000-0000BB2B0000}"/>
    <cellStyle name="標準 9 2 3 3 2 2 3" xfId="4282" xr:uid="{00000000-0005-0000-0000-0000BC2B0000}"/>
    <cellStyle name="標準 9 2 3 3 2 2 4" xfId="9642" xr:uid="{00000000-0005-0000-0000-0000BD2B0000}"/>
    <cellStyle name="標準 9 2 3 3 2 3" xfId="5194" xr:uid="{00000000-0005-0000-0000-0000BE2B0000}"/>
    <cellStyle name="標準 9 2 3 3 2 3 2" xfId="10554" xr:uid="{00000000-0005-0000-0000-0000BF2B0000}"/>
    <cellStyle name="標準 9 2 3 3 2 4" xfId="6106" xr:uid="{00000000-0005-0000-0000-0000C02B0000}"/>
    <cellStyle name="標準 9 2 3 3 2 4 2" xfId="11466" xr:uid="{00000000-0005-0000-0000-0000C12B0000}"/>
    <cellStyle name="標準 9 2 3 3 2 5" xfId="2457" xr:uid="{00000000-0005-0000-0000-0000C22B0000}"/>
    <cellStyle name="標準 9 2 3 3 2 6" xfId="7818" xr:uid="{00000000-0005-0000-0000-0000C32B0000}"/>
    <cellStyle name="標準 9 2 3 3 3" xfId="1203" xr:uid="{00000000-0005-0000-0000-0000C42B0000}"/>
    <cellStyle name="標準 9 2 3 3 3 2" xfId="6562" xr:uid="{00000000-0005-0000-0000-0000C52B0000}"/>
    <cellStyle name="標準 9 2 3 3 3 2 2" xfId="11922" xr:uid="{00000000-0005-0000-0000-0000C62B0000}"/>
    <cellStyle name="標準 9 2 3 3 3 3" xfId="2913" xr:uid="{00000000-0005-0000-0000-0000C72B0000}"/>
    <cellStyle name="標準 9 2 3 3 3 4" xfId="8274" xr:uid="{00000000-0005-0000-0000-0000C82B0000}"/>
    <cellStyle name="標準 9 2 3 3 4" xfId="3369" xr:uid="{00000000-0005-0000-0000-0000C92B0000}"/>
    <cellStyle name="標準 9 2 3 3 4 2" xfId="8730" xr:uid="{00000000-0005-0000-0000-0000CA2B0000}"/>
    <cellStyle name="標準 9 2 3 3 5" xfId="3826" xr:uid="{00000000-0005-0000-0000-0000CB2B0000}"/>
    <cellStyle name="標準 9 2 3 3 5 2" xfId="9186" xr:uid="{00000000-0005-0000-0000-0000CC2B0000}"/>
    <cellStyle name="標準 9 2 3 3 6" xfId="4738" xr:uid="{00000000-0005-0000-0000-0000CD2B0000}"/>
    <cellStyle name="標準 9 2 3 3 6 2" xfId="10098" xr:uid="{00000000-0005-0000-0000-0000CE2B0000}"/>
    <cellStyle name="標準 9 2 3 3 7" xfId="5650" xr:uid="{00000000-0005-0000-0000-0000CF2B0000}"/>
    <cellStyle name="標準 9 2 3 3 7 2" xfId="11010" xr:uid="{00000000-0005-0000-0000-0000D02B0000}"/>
    <cellStyle name="標準 9 2 3 3 8" xfId="2001" xr:uid="{00000000-0005-0000-0000-0000D12B0000}"/>
    <cellStyle name="標準 9 2 3 3 9" xfId="7362" xr:uid="{00000000-0005-0000-0000-0000D22B0000}"/>
    <cellStyle name="標準 9 2 3 4" xfId="405" xr:uid="{00000000-0005-0000-0000-0000D32B0000}"/>
    <cellStyle name="標準 9 2 3 4 2" xfId="861" xr:uid="{00000000-0005-0000-0000-0000D42B0000}"/>
    <cellStyle name="標準 9 2 3 4 2 2" xfId="1773" xr:uid="{00000000-0005-0000-0000-0000D52B0000}"/>
    <cellStyle name="標準 9 2 3 4 2 2 2" xfId="7132" xr:uid="{00000000-0005-0000-0000-0000D62B0000}"/>
    <cellStyle name="標準 9 2 3 4 2 2 2 2" xfId="12492" xr:uid="{00000000-0005-0000-0000-0000D72B0000}"/>
    <cellStyle name="標準 9 2 3 4 2 2 3" xfId="4396" xr:uid="{00000000-0005-0000-0000-0000D82B0000}"/>
    <cellStyle name="標準 9 2 3 4 2 2 4" xfId="9756" xr:uid="{00000000-0005-0000-0000-0000D92B0000}"/>
    <cellStyle name="標準 9 2 3 4 2 3" xfId="5308" xr:uid="{00000000-0005-0000-0000-0000DA2B0000}"/>
    <cellStyle name="標準 9 2 3 4 2 3 2" xfId="10668" xr:uid="{00000000-0005-0000-0000-0000DB2B0000}"/>
    <cellStyle name="標準 9 2 3 4 2 4" xfId="6220" xr:uid="{00000000-0005-0000-0000-0000DC2B0000}"/>
    <cellStyle name="標準 9 2 3 4 2 4 2" xfId="11580" xr:uid="{00000000-0005-0000-0000-0000DD2B0000}"/>
    <cellStyle name="標準 9 2 3 4 2 5" xfId="2571" xr:uid="{00000000-0005-0000-0000-0000DE2B0000}"/>
    <cellStyle name="標準 9 2 3 4 2 6" xfId="7932" xr:uid="{00000000-0005-0000-0000-0000DF2B0000}"/>
    <cellStyle name="標準 9 2 3 4 3" xfId="1317" xr:uid="{00000000-0005-0000-0000-0000E02B0000}"/>
    <cellStyle name="標準 9 2 3 4 3 2" xfId="6676" xr:uid="{00000000-0005-0000-0000-0000E12B0000}"/>
    <cellStyle name="標準 9 2 3 4 3 2 2" xfId="12036" xr:uid="{00000000-0005-0000-0000-0000E22B0000}"/>
    <cellStyle name="標準 9 2 3 4 3 3" xfId="3027" xr:uid="{00000000-0005-0000-0000-0000E32B0000}"/>
    <cellStyle name="標準 9 2 3 4 3 4" xfId="8388" xr:uid="{00000000-0005-0000-0000-0000E42B0000}"/>
    <cellStyle name="標準 9 2 3 4 4" xfId="3483" xr:uid="{00000000-0005-0000-0000-0000E52B0000}"/>
    <cellStyle name="標準 9 2 3 4 4 2" xfId="8844" xr:uid="{00000000-0005-0000-0000-0000E62B0000}"/>
    <cellStyle name="標準 9 2 3 4 5" xfId="3940" xr:uid="{00000000-0005-0000-0000-0000E72B0000}"/>
    <cellStyle name="標準 9 2 3 4 5 2" xfId="9300" xr:uid="{00000000-0005-0000-0000-0000E82B0000}"/>
    <cellStyle name="標準 9 2 3 4 6" xfId="4852" xr:uid="{00000000-0005-0000-0000-0000E92B0000}"/>
    <cellStyle name="標準 9 2 3 4 6 2" xfId="10212" xr:uid="{00000000-0005-0000-0000-0000EA2B0000}"/>
    <cellStyle name="標準 9 2 3 4 7" xfId="5764" xr:uid="{00000000-0005-0000-0000-0000EB2B0000}"/>
    <cellStyle name="標準 9 2 3 4 7 2" xfId="11124" xr:uid="{00000000-0005-0000-0000-0000EC2B0000}"/>
    <cellStyle name="標準 9 2 3 4 8" xfId="2115" xr:uid="{00000000-0005-0000-0000-0000ED2B0000}"/>
    <cellStyle name="標準 9 2 3 4 9" xfId="7476" xr:uid="{00000000-0005-0000-0000-0000EE2B0000}"/>
    <cellStyle name="標準 9 2 3 5" xfId="176" xr:uid="{00000000-0005-0000-0000-0000EF2B0000}"/>
    <cellStyle name="標準 9 2 3 5 2" xfId="633" xr:uid="{00000000-0005-0000-0000-0000F02B0000}"/>
    <cellStyle name="標準 9 2 3 5 2 2" xfId="1545" xr:uid="{00000000-0005-0000-0000-0000F12B0000}"/>
    <cellStyle name="標準 9 2 3 5 2 2 2" xfId="6904" xr:uid="{00000000-0005-0000-0000-0000F22B0000}"/>
    <cellStyle name="標準 9 2 3 5 2 2 2 2" xfId="12264" xr:uid="{00000000-0005-0000-0000-0000F32B0000}"/>
    <cellStyle name="標準 9 2 3 5 2 2 3" xfId="4168" xr:uid="{00000000-0005-0000-0000-0000F42B0000}"/>
    <cellStyle name="標準 9 2 3 5 2 2 4" xfId="9528" xr:uid="{00000000-0005-0000-0000-0000F52B0000}"/>
    <cellStyle name="標準 9 2 3 5 2 3" xfId="5080" xr:uid="{00000000-0005-0000-0000-0000F62B0000}"/>
    <cellStyle name="標準 9 2 3 5 2 3 2" xfId="10440" xr:uid="{00000000-0005-0000-0000-0000F72B0000}"/>
    <cellStyle name="標準 9 2 3 5 2 4" xfId="5992" xr:uid="{00000000-0005-0000-0000-0000F82B0000}"/>
    <cellStyle name="標準 9 2 3 5 2 4 2" xfId="11352" xr:uid="{00000000-0005-0000-0000-0000F92B0000}"/>
    <cellStyle name="標準 9 2 3 5 2 5" xfId="2799" xr:uid="{00000000-0005-0000-0000-0000FA2B0000}"/>
    <cellStyle name="標準 9 2 3 5 2 6" xfId="8160" xr:uid="{00000000-0005-0000-0000-0000FB2B0000}"/>
    <cellStyle name="標準 9 2 3 5 3" xfId="1089" xr:uid="{00000000-0005-0000-0000-0000FC2B0000}"/>
    <cellStyle name="標準 9 2 3 5 3 2" xfId="6448" xr:uid="{00000000-0005-0000-0000-0000FD2B0000}"/>
    <cellStyle name="標準 9 2 3 5 3 2 2" xfId="11808" xr:uid="{00000000-0005-0000-0000-0000FE2B0000}"/>
    <cellStyle name="標準 9 2 3 5 3 3" xfId="3255" xr:uid="{00000000-0005-0000-0000-0000FF2B0000}"/>
    <cellStyle name="標準 9 2 3 5 3 4" xfId="8616" xr:uid="{00000000-0005-0000-0000-0000002C0000}"/>
    <cellStyle name="標準 9 2 3 5 4" xfId="3712" xr:uid="{00000000-0005-0000-0000-0000012C0000}"/>
    <cellStyle name="標準 9 2 3 5 4 2" xfId="9072" xr:uid="{00000000-0005-0000-0000-0000022C0000}"/>
    <cellStyle name="標準 9 2 3 5 5" xfId="4624" xr:uid="{00000000-0005-0000-0000-0000032C0000}"/>
    <cellStyle name="標準 9 2 3 5 5 2" xfId="9984" xr:uid="{00000000-0005-0000-0000-0000042C0000}"/>
    <cellStyle name="標準 9 2 3 5 6" xfId="5536" xr:uid="{00000000-0005-0000-0000-0000052C0000}"/>
    <cellStyle name="標準 9 2 3 5 6 2" xfId="10896" xr:uid="{00000000-0005-0000-0000-0000062C0000}"/>
    <cellStyle name="標準 9 2 3 5 7" xfId="2343" xr:uid="{00000000-0005-0000-0000-0000072C0000}"/>
    <cellStyle name="標準 9 2 3 5 8" xfId="7704" xr:uid="{00000000-0005-0000-0000-0000082C0000}"/>
    <cellStyle name="標準 9 2 3 6" xfId="519" xr:uid="{00000000-0005-0000-0000-0000092C0000}"/>
    <cellStyle name="標準 9 2 3 6 2" xfId="1431" xr:uid="{00000000-0005-0000-0000-00000A2C0000}"/>
    <cellStyle name="標準 9 2 3 6 2 2" xfId="6790" xr:uid="{00000000-0005-0000-0000-00000B2C0000}"/>
    <cellStyle name="標準 9 2 3 6 2 2 2" xfId="12150" xr:uid="{00000000-0005-0000-0000-00000C2C0000}"/>
    <cellStyle name="標準 9 2 3 6 2 3" xfId="4054" xr:uid="{00000000-0005-0000-0000-00000D2C0000}"/>
    <cellStyle name="標準 9 2 3 6 2 4" xfId="9414" xr:uid="{00000000-0005-0000-0000-00000E2C0000}"/>
    <cellStyle name="標準 9 2 3 6 3" xfId="4966" xr:uid="{00000000-0005-0000-0000-00000F2C0000}"/>
    <cellStyle name="標準 9 2 3 6 3 2" xfId="10326" xr:uid="{00000000-0005-0000-0000-0000102C0000}"/>
    <cellStyle name="標準 9 2 3 6 4" xfId="5878" xr:uid="{00000000-0005-0000-0000-0000112C0000}"/>
    <cellStyle name="標準 9 2 3 6 4 2" xfId="11238" xr:uid="{00000000-0005-0000-0000-0000122C0000}"/>
    <cellStyle name="標準 9 2 3 6 5" xfId="2229" xr:uid="{00000000-0005-0000-0000-0000132C0000}"/>
    <cellStyle name="標準 9 2 3 6 6" xfId="7590" xr:uid="{00000000-0005-0000-0000-0000142C0000}"/>
    <cellStyle name="標準 9 2 3 7" xfId="975" xr:uid="{00000000-0005-0000-0000-0000152C0000}"/>
    <cellStyle name="標準 9 2 3 7 2" xfId="6334" xr:uid="{00000000-0005-0000-0000-0000162C0000}"/>
    <cellStyle name="標準 9 2 3 7 2 2" xfId="11694" xr:uid="{00000000-0005-0000-0000-0000172C0000}"/>
    <cellStyle name="標準 9 2 3 7 3" xfId="2685" xr:uid="{00000000-0005-0000-0000-0000182C0000}"/>
    <cellStyle name="標準 9 2 3 7 4" xfId="8046" xr:uid="{00000000-0005-0000-0000-0000192C0000}"/>
    <cellStyle name="標準 9 2 3 8" xfId="3141" xr:uid="{00000000-0005-0000-0000-00001A2C0000}"/>
    <cellStyle name="標準 9 2 3 8 2" xfId="8502" xr:uid="{00000000-0005-0000-0000-00001B2C0000}"/>
    <cellStyle name="標準 9 2 3 9" xfId="3598" xr:uid="{00000000-0005-0000-0000-00001C2C0000}"/>
    <cellStyle name="標準 9 2 3 9 2" xfId="8958" xr:uid="{00000000-0005-0000-0000-00001D2C0000}"/>
    <cellStyle name="標準 9 2 4" xfId="105" xr:uid="{00000000-0005-0000-0000-00001E2C0000}"/>
    <cellStyle name="標準 9 2 4 10" xfId="5465" xr:uid="{00000000-0005-0000-0000-00001F2C0000}"/>
    <cellStyle name="標準 9 2 4 10 2" xfId="10825" xr:uid="{00000000-0005-0000-0000-0000202C0000}"/>
    <cellStyle name="標準 9 2 4 11" xfId="1930" xr:uid="{00000000-0005-0000-0000-0000212C0000}"/>
    <cellStyle name="標準 9 2 4 12" xfId="7291" xr:uid="{00000000-0005-0000-0000-0000222C0000}"/>
    <cellStyle name="標準 9 2 4 2" xfId="334" xr:uid="{00000000-0005-0000-0000-0000232C0000}"/>
    <cellStyle name="標準 9 2 4 2 2" xfId="790" xr:uid="{00000000-0005-0000-0000-0000242C0000}"/>
    <cellStyle name="標準 9 2 4 2 2 2" xfId="1702" xr:uid="{00000000-0005-0000-0000-0000252C0000}"/>
    <cellStyle name="標準 9 2 4 2 2 2 2" xfId="7061" xr:uid="{00000000-0005-0000-0000-0000262C0000}"/>
    <cellStyle name="標準 9 2 4 2 2 2 2 2" xfId="12421" xr:uid="{00000000-0005-0000-0000-0000272C0000}"/>
    <cellStyle name="標準 9 2 4 2 2 2 3" xfId="4325" xr:uid="{00000000-0005-0000-0000-0000282C0000}"/>
    <cellStyle name="標準 9 2 4 2 2 2 4" xfId="9685" xr:uid="{00000000-0005-0000-0000-0000292C0000}"/>
    <cellStyle name="標準 9 2 4 2 2 3" xfId="5237" xr:uid="{00000000-0005-0000-0000-00002A2C0000}"/>
    <cellStyle name="標準 9 2 4 2 2 3 2" xfId="10597" xr:uid="{00000000-0005-0000-0000-00002B2C0000}"/>
    <cellStyle name="標準 9 2 4 2 2 4" xfId="6149" xr:uid="{00000000-0005-0000-0000-00002C2C0000}"/>
    <cellStyle name="標準 9 2 4 2 2 4 2" xfId="11509" xr:uid="{00000000-0005-0000-0000-00002D2C0000}"/>
    <cellStyle name="標準 9 2 4 2 2 5" xfId="2500" xr:uid="{00000000-0005-0000-0000-00002E2C0000}"/>
    <cellStyle name="標準 9 2 4 2 2 6" xfId="7861" xr:uid="{00000000-0005-0000-0000-00002F2C0000}"/>
    <cellStyle name="標準 9 2 4 2 3" xfId="1246" xr:uid="{00000000-0005-0000-0000-0000302C0000}"/>
    <cellStyle name="標準 9 2 4 2 3 2" xfId="6605" xr:uid="{00000000-0005-0000-0000-0000312C0000}"/>
    <cellStyle name="標準 9 2 4 2 3 2 2" xfId="11965" xr:uid="{00000000-0005-0000-0000-0000322C0000}"/>
    <cellStyle name="標準 9 2 4 2 3 3" xfId="2956" xr:uid="{00000000-0005-0000-0000-0000332C0000}"/>
    <cellStyle name="標準 9 2 4 2 3 4" xfId="8317" xr:uid="{00000000-0005-0000-0000-0000342C0000}"/>
    <cellStyle name="標準 9 2 4 2 4" xfId="3412" xr:uid="{00000000-0005-0000-0000-0000352C0000}"/>
    <cellStyle name="標準 9 2 4 2 4 2" xfId="8773" xr:uid="{00000000-0005-0000-0000-0000362C0000}"/>
    <cellStyle name="標準 9 2 4 2 5" xfId="3869" xr:uid="{00000000-0005-0000-0000-0000372C0000}"/>
    <cellStyle name="標準 9 2 4 2 5 2" xfId="9229" xr:uid="{00000000-0005-0000-0000-0000382C0000}"/>
    <cellStyle name="標準 9 2 4 2 6" xfId="4781" xr:uid="{00000000-0005-0000-0000-0000392C0000}"/>
    <cellStyle name="標準 9 2 4 2 6 2" xfId="10141" xr:uid="{00000000-0005-0000-0000-00003A2C0000}"/>
    <cellStyle name="標準 9 2 4 2 7" xfId="5693" xr:uid="{00000000-0005-0000-0000-00003B2C0000}"/>
    <cellStyle name="標準 9 2 4 2 7 2" xfId="11053" xr:uid="{00000000-0005-0000-0000-00003C2C0000}"/>
    <cellStyle name="標準 9 2 4 2 8" xfId="2044" xr:uid="{00000000-0005-0000-0000-00003D2C0000}"/>
    <cellStyle name="標準 9 2 4 2 9" xfId="7405" xr:uid="{00000000-0005-0000-0000-00003E2C0000}"/>
    <cellStyle name="標準 9 2 4 3" xfId="448" xr:uid="{00000000-0005-0000-0000-00003F2C0000}"/>
    <cellStyle name="標準 9 2 4 3 2" xfId="904" xr:uid="{00000000-0005-0000-0000-0000402C0000}"/>
    <cellStyle name="標準 9 2 4 3 2 2" xfId="1816" xr:uid="{00000000-0005-0000-0000-0000412C0000}"/>
    <cellStyle name="標準 9 2 4 3 2 2 2" xfId="7175" xr:uid="{00000000-0005-0000-0000-0000422C0000}"/>
    <cellStyle name="標準 9 2 4 3 2 2 2 2" xfId="12535" xr:uid="{00000000-0005-0000-0000-0000432C0000}"/>
    <cellStyle name="標準 9 2 4 3 2 2 3" xfId="4439" xr:uid="{00000000-0005-0000-0000-0000442C0000}"/>
    <cellStyle name="標準 9 2 4 3 2 2 4" xfId="9799" xr:uid="{00000000-0005-0000-0000-0000452C0000}"/>
    <cellStyle name="標準 9 2 4 3 2 3" xfId="5351" xr:uid="{00000000-0005-0000-0000-0000462C0000}"/>
    <cellStyle name="標準 9 2 4 3 2 3 2" xfId="10711" xr:uid="{00000000-0005-0000-0000-0000472C0000}"/>
    <cellStyle name="標準 9 2 4 3 2 4" xfId="6263" xr:uid="{00000000-0005-0000-0000-0000482C0000}"/>
    <cellStyle name="標準 9 2 4 3 2 4 2" xfId="11623" xr:uid="{00000000-0005-0000-0000-0000492C0000}"/>
    <cellStyle name="標準 9 2 4 3 2 5" xfId="2614" xr:uid="{00000000-0005-0000-0000-00004A2C0000}"/>
    <cellStyle name="標準 9 2 4 3 2 6" xfId="7975" xr:uid="{00000000-0005-0000-0000-00004B2C0000}"/>
    <cellStyle name="標準 9 2 4 3 3" xfId="1360" xr:uid="{00000000-0005-0000-0000-00004C2C0000}"/>
    <cellStyle name="標準 9 2 4 3 3 2" xfId="6719" xr:uid="{00000000-0005-0000-0000-00004D2C0000}"/>
    <cellStyle name="標準 9 2 4 3 3 2 2" xfId="12079" xr:uid="{00000000-0005-0000-0000-00004E2C0000}"/>
    <cellStyle name="標準 9 2 4 3 3 3" xfId="3070" xr:uid="{00000000-0005-0000-0000-00004F2C0000}"/>
    <cellStyle name="標準 9 2 4 3 3 4" xfId="8431" xr:uid="{00000000-0005-0000-0000-0000502C0000}"/>
    <cellStyle name="標準 9 2 4 3 4" xfId="3526" xr:uid="{00000000-0005-0000-0000-0000512C0000}"/>
    <cellStyle name="標準 9 2 4 3 4 2" xfId="8887" xr:uid="{00000000-0005-0000-0000-0000522C0000}"/>
    <cellStyle name="標準 9 2 4 3 5" xfId="3983" xr:uid="{00000000-0005-0000-0000-0000532C0000}"/>
    <cellStyle name="標準 9 2 4 3 5 2" xfId="9343" xr:uid="{00000000-0005-0000-0000-0000542C0000}"/>
    <cellStyle name="標準 9 2 4 3 6" xfId="4895" xr:uid="{00000000-0005-0000-0000-0000552C0000}"/>
    <cellStyle name="標準 9 2 4 3 6 2" xfId="10255" xr:uid="{00000000-0005-0000-0000-0000562C0000}"/>
    <cellStyle name="標準 9 2 4 3 7" xfId="5807" xr:uid="{00000000-0005-0000-0000-0000572C0000}"/>
    <cellStyle name="標準 9 2 4 3 7 2" xfId="11167" xr:uid="{00000000-0005-0000-0000-0000582C0000}"/>
    <cellStyle name="標準 9 2 4 3 8" xfId="2158" xr:uid="{00000000-0005-0000-0000-0000592C0000}"/>
    <cellStyle name="標準 9 2 4 3 9" xfId="7519" xr:uid="{00000000-0005-0000-0000-00005A2C0000}"/>
    <cellStyle name="標準 9 2 4 4" xfId="219" xr:uid="{00000000-0005-0000-0000-00005B2C0000}"/>
    <cellStyle name="標準 9 2 4 4 2" xfId="676" xr:uid="{00000000-0005-0000-0000-00005C2C0000}"/>
    <cellStyle name="標準 9 2 4 4 2 2" xfId="1588" xr:uid="{00000000-0005-0000-0000-00005D2C0000}"/>
    <cellStyle name="標準 9 2 4 4 2 2 2" xfId="6947" xr:uid="{00000000-0005-0000-0000-00005E2C0000}"/>
    <cellStyle name="標準 9 2 4 4 2 2 2 2" xfId="12307" xr:uid="{00000000-0005-0000-0000-00005F2C0000}"/>
    <cellStyle name="標準 9 2 4 4 2 2 3" xfId="4211" xr:uid="{00000000-0005-0000-0000-0000602C0000}"/>
    <cellStyle name="標準 9 2 4 4 2 2 4" xfId="9571" xr:uid="{00000000-0005-0000-0000-0000612C0000}"/>
    <cellStyle name="標準 9 2 4 4 2 3" xfId="5123" xr:uid="{00000000-0005-0000-0000-0000622C0000}"/>
    <cellStyle name="標準 9 2 4 4 2 3 2" xfId="10483" xr:uid="{00000000-0005-0000-0000-0000632C0000}"/>
    <cellStyle name="標準 9 2 4 4 2 4" xfId="6035" xr:uid="{00000000-0005-0000-0000-0000642C0000}"/>
    <cellStyle name="標準 9 2 4 4 2 4 2" xfId="11395" xr:uid="{00000000-0005-0000-0000-0000652C0000}"/>
    <cellStyle name="標準 9 2 4 4 2 5" xfId="2842" xr:uid="{00000000-0005-0000-0000-0000662C0000}"/>
    <cellStyle name="標準 9 2 4 4 2 6" xfId="8203" xr:uid="{00000000-0005-0000-0000-0000672C0000}"/>
    <cellStyle name="標準 9 2 4 4 3" xfId="1132" xr:uid="{00000000-0005-0000-0000-0000682C0000}"/>
    <cellStyle name="標準 9 2 4 4 3 2" xfId="6491" xr:uid="{00000000-0005-0000-0000-0000692C0000}"/>
    <cellStyle name="標準 9 2 4 4 3 2 2" xfId="11851" xr:uid="{00000000-0005-0000-0000-00006A2C0000}"/>
    <cellStyle name="標準 9 2 4 4 3 3" xfId="3298" xr:uid="{00000000-0005-0000-0000-00006B2C0000}"/>
    <cellStyle name="標準 9 2 4 4 3 4" xfId="8659" xr:uid="{00000000-0005-0000-0000-00006C2C0000}"/>
    <cellStyle name="標準 9 2 4 4 4" xfId="3755" xr:uid="{00000000-0005-0000-0000-00006D2C0000}"/>
    <cellStyle name="標準 9 2 4 4 4 2" xfId="9115" xr:uid="{00000000-0005-0000-0000-00006E2C0000}"/>
    <cellStyle name="標準 9 2 4 4 5" xfId="4667" xr:uid="{00000000-0005-0000-0000-00006F2C0000}"/>
    <cellStyle name="標準 9 2 4 4 5 2" xfId="10027" xr:uid="{00000000-0005-0000-0000-0000702C0000}"/>
    <cellStyle name="標準 9 2 4 4 6" xfId="5579" xr:uid="{00000000-0005-0000-0000-0000712C0000}"/>
    <cellStyle name="標準 9 2 4 4 6 2" xfId="10939" xr:uid="{00000000-0005-0000-0000-0000722C0000}"/>
    <cellStyle name="標準 9 2 4 4 7" xfId="2386" xr:uid="{00000000-0005-0000-0000-0000732C0000}"/>
    <cellStyle name="標準 9 2 4 4 8" xfId="7747" xr:uid="{00000000-0005-0000-0000-0000742C0000}"/>
    <cellStyle name="標準 9 2 4 5" xfId="562" xr:uid="{00000000-0005-0000-0000-0000752C0000}"/>
    <cellStyle name="標準 9 2 4 5 2" xfId="1474" xr:uid="{00000000-0005-0000-0000-0000762C0000}"/>
    <cellStyle name="標準 9 2 4 5 2 2" xfId="6833" xr:uid="{00000000-0005-0000-0000-0000772C0000}"/>
    <cellStyle name="標準 9 2 4 5 2 2 2" xfId="12193" xr:uid="{00000000-0005-0000-0000-0000782C0000}"/>
    <cellStyle name="標準 9 2 4 5 2 3" xfId="4097" xr:uid="{00000000-0005-0000-0000-0000792C0000}"/>
    <cellStyle name="標準 9 2 4 5 2 4" xfId="9457" xr:uid="{00000000-0005-0000-0000-00007A2C0000}"/>
    <cellStyle name="標準 9 2 4 5 3" xfId="5009" xr:uid="{00000000-0005-0000-0000-00007B2C0000}"/>
    <cellStyle name="標準 9 2 4 5 3 2" xfId="10369" xr:uid="{00000000-0005-0000-0000-00007C2C0000}"/>
    <cellStyle name="標準 9 2 4 5 4" xfId="5921" xr:uid="{00000000-0005-0000-0000-00007D2C0000}"/>
    <cellStyle name="標準 9 2 4 5 4 2" xfId="11281" xr:uid="{00000000-0005-0000-0000-00007E2C0000}"/>
    <cellStyle name="標準 9 2 4 5 5" xfId="2272" xr:uid="{00000000-0005-0000-0000-00007F2C0000}"/>
    <cellStyle name="標準 9 2 4 5 6" xfId="7633" xr:uid="{00000000-0005-0000-0000-0000802C0000}"/>
    <cellStyle name="標準 9 2 4 6" xfId="1018" xr:uid="{00000000-0005-0000-0000-0000812C0000}"/>
    <cellStyle name="標準 9 2 4 6 2" xfId="6377" xr:uid="{00000000-0005-0000-0000-0000822C0000}"/>
    <cellStyle name="標準 9 2 4 6 2 2" xfId="11737" xr:uid="{00000000-0005-0000-0000-0000832C0000}"/>
    <cellStyle name="標準 9 2 4 6 3" xfId="2728" xr:uid="{00000000-0005-0000-0000-0000842C0000}"/>
    <cellStyle name="標準 9 2 4 6 4" xfId="8089" xr:uid="{00000000-0005-0000-0000-0000852C0000}"/>
    <cellStyle name="標準 9 2 4 7" xfId="3184" xr:uid="{00000000-0005-0000-0000-0000862C0000}"/>
    <cellStyle name="標準 9 2 4 7 2" xfId="8545" xr:uid="{00000000-0005-0000-0000-0000872C0000}"/>
    <cellStyle name="標準 9 2 4 8" xfId="3641" xr:uid="{00000000-0005-0000-0000-0000882C0000}"/>
    <cellStyle name="標準 9 2 4 8 2" xfId="9001" xr:uid="{00000000-0005-0000-0000-0000892C0000}"/>
    <cellStyle name="標準 9 2 4 9" xfId="4553" xr:uid="{00000000-0005-0000-0000-00008A2C0000}"/>
    <cellStyle name="標準 9 2 4 9 2" xfId="9913" xr:uid="{00000000-0005-0000-0000-00008B2C0000}"/>
    <cellStyle name="標準 9 2 5" xfId="277" xr:uid="{00000000-0005-0000-0000-00008C2C0000}"/>
    <cellStyle name="標準 9 2 5 2" xfId="733" xr:uid="{00000000-0005-0000-0000-00008D2C0000}"/>
    <cellStyle name="標準 9 2 5 2 2" xfId="1645" xr:uid="{00000000-0005-0000-0000-00008E2C0000}"/>
    <cellStyle name="標準 9 2 5 2 2 2" xfId="7004" xr:uid="{00000000-0005-0000-0000-00008F2C0000}"/>
    <cellStyle name="標準 9 2 5 2 2 2 2" xfId="12364" xr:uid="{00000000-0005-0000-0000-0000902C0000}"/>
    <cellStyle name="標準 9 2 5 2 2 3" xfId="4268" xr:uid="{00000000-0005-0000-0000-0000912C0000}"/>
    <cellStyle name="標準 9 2 5 2 2 4" xfId="9628" xr:uid="{00000000-0005-0000-0000-0000922C0000}"/>
    <cellStyle name="標準 9 2 5 2 3" xfId="5180" xr:uid="{00000000-0005-0000-0000-0000932C0000}"/>
    <cellStyle name="標準 9 2 5 2 3 2" xfId="10540" xr:uid="{00000000-0005-0000-0000-0000942C0000}"/>
    <cellStyle name="標準 9 2 5 2 4" xfId="6092" xr:uid="{00000000-0005-0000-0000-0000952C0000}"/>
    <cellStyle name="標準 9 2 5 2 4 2" xfId="11452" xr:uid="{00000000-0005-0000-0000-0000962C0000}"/>
    <cellStyle name="標準 9 2 5 2 5" xfId="2443" xr:uid="{00000000-0005-0000-0000-0000972C0000}"/>
    <cellStyle name="標準 9 2 5 2 6" xfId="7804" xr:uid="{00000000-0005-0000-0000-0000982C0000}"/>
    <cellStyle name="標準 9 2 5 3" xfId="1189" xr:uid="{00000000-0005-0000-0000-0000992C0000}"/>
    <cellStyle name="標準 9 2 5 3 2" xfId="6548" xr:uid="{00000000-0005-0000-0000-00009A2C0000}"/>
    <cellStyle name="標準 9 2 5 3 2 2" xfId="11908" xr:uid="{00000000-0005-0000-0000-00009B2C0000}"/>
    <cellStyle name="標準 9 2 5 3 3" xfId="2899" xr:uid="{00000000-0005-0000-0000-00009C2C0000}"/>
    <cellStyle name="標準 9 2 5 3 4" xfId="8260" xr:uid="{00000000-0005-0000-0000-00009D2C0000}"/>
    <cellStyle name="標準 9 2 5 4" xfId="3355" xr:uid="{00000000-0005-0000-0000-00009E2C0000}"/>
    <cellStyle name="標準 9 2 5 4 2" xfId="8716" xr:uid="{00000000-0005-0000-0000-00009F2C0000}"/>
    <cellStyle name="標準 9 2 5 5" xfId="3812" xr:uid="{00000000-0005-0000-0000-0000A02C0000}"/>
    <cellStyle name="標準 9 2 5 5 2" xfId="9172" xr:uid="{00000000-0005-0000-0000-0000A12C0000}"/>
    <cellStyle name="標準 9 2 5 6" xfId="4724" xr:uid="{00000000-0005-0000-0000-0000A22C0000}"/>
    <cellStyle name="標準 9 2 5 6 2" xfId="10084" xr:uid="{00000000-0005-0000-0000-0000A32C0000}"/>
    <cellStyle name="標準 9 2 5 7" xfId="5636" xr:uid="{00000000-0005-0000-0000-0000A42C0000}"/>
    <cellStyle name="標準 9 2 5 7 2" xfId="10996" xr:uid="{00000000-0005-0000-0000-0000A52C0000}"/>
    <cellStyle name="標準 9 2 5 8" xfId="1987" xr:uid="{00000000-0005-0000-0000-0000A62C0000}"/>
    <cellStyle name="標準 9 2 5 9" xfId="7348" xr:uid="{00000000-0005-0000-0000-0000A72C0000}"/>
    <cellStyle name="標準 9 2 6" xfId="391" xr:uid="{00000000-0005-0000-0000-0000A82C0000}"/>
    <cellStyle name="標準 9 2 6 2" xfId="847" xr:uid="{00000000-0005-0000-0000-0000A92C0000}"/>
    <cellStyle name="標準 9 2 6 2 2" xfId="1759" xr:uid="{00000000-0005-0000-0000-0000AA2C0000}"/>
    <cellStyle name="標準 9 2 6 2 2 2" xfId="7118" xr:uid="{00000000-0005-0000-0000-0000AB2C0000}"/>
    <cellStyle name="標準 9 2 6 2 2 2 2" xfId="12478" xr:uid="{00000000-0005-0000-0000-0000AC2C0000}"/>
    <cellStyle name="標準 9 2 6 2 2 3" xfId="4382" xr:uid="{00000000-0005-0000-0000-0000AD2C0000}"/>
    <cellStyle name="標準 9 2 6 2 2 4" xfId="9742" xr:uid="{00000000-0005-0000-0000-0000AE2C0000}"/>
    <cellStyle name="標準 9 2 6 2 3" xfId="5294" xr:uid="{00000000-0005-0000-0000-0000AF2C0000}"/>
    <cellStyle name="標準 9 2 6 2 3 2" xfId="10654" xr:uid="{00000000-0005-0000-0000-0000B02C0000}"/>
    <cellStyle name="標準 9 2 6 2 4" xfId="6206" xr:uid="{00000000-0005-0000-0000-0000B12C0000}"/>
    <cellStyle name="標準 9 2 6 2 4 2" xfId="11566" xr:uid="{00000000-0005-0000-0000-0000B22C0000}"/>
    <cellStyle name="標準 9 2 6 2 5" xfId="2557" xr:uid="{00000000-0005-0000-0000-0000B32C0000}"/>
    <cellStyle name="標準 9 2 6 2 6" xfId="7918" xr:uid="{00000000-0005-0000-0000-0000B42C0000}"/>
    <cellStyle name="標準 9 2 6 3" xfId="1303" xr:uid="{00000000-0005-0000-0000-0000B52C0000}"/>
    <cellStyle name="標準 9 2 6 3 2" xfId="6662" xr:uid="{00000000-0005-0000-0000-0000B62C0000}"/>
    <cellStyle name="標準 9 2 6 3 2 2" xfId="12022" xr:uid="{00000000-0005-0000-0000-0000B72C0000}"/>
    <cellStyle name="標準 9 2 6 3 3" xfId="3013" xr:uid="{00000000-0005-0000-0000-0000B82C0000}"/>
    <cellStyle name="標準 9 2 6 3 4" xfId="8374" xr:uid="{00000000-0005-0000-0000-0000B92C0000}"/>
    <cellStyle name="標準 9 2 6 4" xfId="3469" xr:uid="{00000000-0005-0000-0000-0000BA2C0000}"/>
    <cellStyle name="標準 9 2 6 4 2" xfId="8830" xr:uid="{00000000-0005-0000-0000-0000BB2C0000}"/>
    <cellStyle name="標準 9 2 6 5" xfId="3926" xr:uid="{00000000-0005-0000-0000-0000BC2C0000}"/>
    <cellStyle name="標準 9 2 6 5 2" xfId="9286" xr:uid="{00000000-0005-0000-0000-0000BD2C0000}"/>
    <cellStyle name="標準 9 2 6 6" xfId="4838" xr:uid="{00000000-0005-0000-0000-0000BE2C0000}"/>
    <cellStyle name="標準 9 2 6 6 2" xfId="10198" xr:uid="{00000000-0005-0000-0000-0000BF2C0000}"/>
    <cellStyle name="標準 9 2 6 7" xfId="5750" xr:uid="{00000000-0005-0000-0000-0000C02C0000}"/>
    <cellStyle name="標準 9 2 6 7 2" xfId="11110" xr:uid="{00000000-0005-0000-0000-0000C12C0000}"/>
    <cellStyle name="標準 9 2 6 8" xfId="2101" xr:uid="{00000000-0005-0000-0000-0000C22C0000}"/>
    <cellStyle name="標準 9 2 6 9" xfId="7462" xr:uid="{00000000-0005-0000-0000-0000C32C0000}"/>
    <cellStyle name="標準 9 2 7" xfId="162" xr:uid="{00000000-0005-0000-0000-0000C42C0000}"/>
    <cellStyle name="標準 9 2 7 2" xfId="619" xr:uid="{00000000-0005-0000-0000-0000C52C0000}"/>
    <cellStyle name="標準 9 2 7 2 2" xfId="1531" xr:uid="{00000000-0005-0000-0000-0000C62C0000}"/>
    <cellStyle name="標準 9 2 7 2 2 2" xfId="6890" xr:uid="{00000000-0005-0000-0000-0000C72C0000}"/>
    <cellStyle name="標準 9 2 7 2 2 2 2" xfId="12250" xr:uid="{00000000-0005-0000-0000-0000C82C0000}"/>
    <cellStyle name="標準 9 2 7 2 2 3" xfId="4154" xr:uid="{00000000-0005-0000-0000-0000C92C0000}"/>
    <cellStyle name="標準 9 2 7 2 2 4" xfId="9514" xr:uid="{00000000-0005-0000-0000-0000CA2C0000}"/>
    <cellStyle name="標準 9 2 7 2 3" xfId="5066" xr:uid="{00000000-0005-0000-0000-0000CB2C0000}"/>
    <cellStyle name="標準 9 2 7 2 3 2" xfId="10426" xr:uid="{00000000-0005-0000-0000-0000CC2C0000}"/>
    <cellStyle name="標準 9 2 7 2 4" xfId="5978" xr:uid="{00000000-0005-0000-0000-0000CD2C0000}"/>
    <cellStyle name="標準 9 2 7 2 4 2" xfId="11338" xr:uid="{00000000-0005-0000-0000-0000CE2C0000}"/>
    <cellStyle name="標準 9 2 7 2 5" xfId="2785" xr:uid="{00000000-0005-0000-0000-0000CF2C0000}"/>
    <cellStyle name="標準 9 2 7 2 6" xfId="8146" xr:uid="{00000000-0005-0000-0000-0000D02C0000}"/>
    <cellStyle name="標準 9 2 7 3" xfId="1075" xr:uid="{00000000-0005-0000-0000-0000D12C0000}"/>
    <cellStyle name="標準 9 2 7 3 2" xfId="6434" xr:uid="{00000000-0005-0000-0000-0000D22C0000}"/>
    <cellStyle name="標準 9 2 7 3 2 2" xfId="11794" xr:uid="{00000000-0005-0000-0000-0000D32C0000}"/>
    <cellStyle name="標準 9 2 7 3 3" xfId="3241" xr:uid="{00000000-0005-0000-0000-0000D42C0000}"/>
    <cellStyle name="標準 9 2 7 3 4" xfId="8602" xr:uid="{00000000-0005-0000-0000-0000D52C0000}"/>
    <cellStyle name="標準 9 2 7 4" xfId="3698" xr:uid="{00000000-0005-0000-0000-0000D62C0000}"/>
    <cellStyle name="標準 9 2 7 4 2" xfId="9058" xr:uid="{00000000-0005-0000-0000-0000D72C0000}"/>
    <cellStyle name="標準 9 2 7 5" xfId="4610" xr:uid="{00000000-0005-0000-0000-0000D82C0000}"/>
    <cellStyle name="標準 9 2 7 5 2" xfId="9970" xr:uid="{00000000-0005-0000-0000-0000D92C0000}"/>
    <cellStyle name="標準 9 2 7 6" xfId="5522" xr:uid="{00000000-0005-0000-0000-0000DA2C0000}"/>
    <cellStyle name="標準 9 2 7 6 2" xfId="10882" xr:uid="{00000000-0005-0000-0000-0000DB2C0000}"/>
    <cellStyle name="標準 9 2 7 7" xfId="2329" xr:uid="{00000000-0005-0000-0000-0000DC2C0000}"/>
    <cellStyle name="標準 9 2 7 8" xfId="7690" xr:uid="{00000000-0005-0000-0000-0000DD2C0000}"/>
    <cellStyle name="標準 9 2 8" xfId="505" xr:uid="{00000000-0005-0000-0000-0000DE2C0000}"/>
    <cellStyle name="標準 9 2 8 2" xfId="1417" xr:uid="{00000000-0005-0000-0000-0000DF2C0000}"/>
    <cellStyle name="標準 9 2 8 2 2" xfId="6776" xr:uid="{00000000-0005-0000-0000-0000E02C0000}"/>
    <cellStyle name="標準 9 2 8 2 2 2" xfId="12136" xr:uid="{00000000-0005-0000-0000-0000E12C0000}"/>
    <cellStyle name="標準 9 2 8 2 3" xfId="4040" xr:uid="{00000000-0005-0000-0000-0000E22C0000}"/>
    <cellStyle name="標準 9 2 8 2 4" xfId="9400" xr:uid="{00000000-0005-0000-0000-0000E32C0000}"/>
    <cellStyle name="標準 9 2 8 3" xfId="4952" xr:uid="{00000000-0005-0000-0000-0000E42C0000}"/>
    <cellStyle name="標準 9 2 8 3 2" xfId="10312" xr:uid="{00000000-0005-0000-0000-0000E52C0000}"/>
    <cellStyle name="標準 9 2 8 4" xfId="5864" xr:uid="{00000000-0005-0000-0000-0000E62C0000}"/>
    <cellStyle name="標準 9 2 8 4 2" xfId="11224" xr:uid="{00000000-0005-0000-0000-0000E72C0000}"/>
    <cellStyle name="標準 9 2 8 5" xfId="2215" xr:uid="{00000000-0005-0000-0000-0000E82C0000}"/>
    <cellStyle name="標準 9 2 8 6" xfId="7576" xr:uid="{00000000-0005-0000-0000-0000E92C0000}"/>
    <cellStyle name="標準 9 2 9" xfId="961" xr:uid="{00000000-0005-0000-0000-0000EA2C0000}"/>
    <cellStyle name="標準 9 2 9 2" xfId="6320" xr:uid="{00000000-0005-0000-0000-0000EB2C0000}"/>
    <cellStyle name="標準 9 2 9 2 2" xfId="11680" xr:uid="{00000000-0005-0000-0000-0000EC2C0000}"/>
    <cellStyle name="標準 9 2 9 3" xfId="2671" xr:uid="{00000000-0005-0000-0000-0000ED2C0000}"/>
    <cellStyle name="標準 9 2 9 4" xfId="8032" xr:uid="{00000000-0005-0000-0000-0000EE2C0000}"/>
    <cellStyle name="標準 9 3" xfId="27" xr:uid="{00000000-0005-0000-0000-0000EF2C0000}"/>
    <cellStyle name="標準 9 3 10" xfId="3577" xr:uid="{00000000-0005-0000-0000-0000F02C0000}"/>
    <cellStyle name="標準 9 3 10 2" xfId="8937" xr:uid="{00000000-0005-0000-0000-0000F12C0000}"/>
    <cellStyle name="標準 9 3 11" xfId="4489" xr:uid="{00000000-0005-0000-0000-0000F22C0000}"/>
    <cellStyle name="標準 9 3 11 2" xfId="9849" xr:uid="{00000000-0005-0000-0000-0000F32C0000}"/>
    <cellStyle name="標準 9 3 12" xfId="5401" xr:uid="{00000000-0005-0000-0000-0000F42C0000}"/>
    <cellStyle name="標準 9 3 12 2" xfId="10761" xr:uid="{00000000-0005-0000-0000-0000F52C0000}"/>
    <cellStyle name="標準 9 3 13" xfId="1866" xr:uid="{00000000-0005-0000-0000-0000F62C0000}"/>
    <cellStyle name="標準 9 3 14" xfId="7227" xr:uid="{00000000-0005-0000-0000-0000F72C0000}"/>
    <cellStyle name="標準 9 3 2" xfId="73" xr:uid="{00000000-0005-0000-0000-0000F82C0000}"/>
    <cellStyle name="標準 9 3 2 10" xfId="4525" xr:uid="{00000000-0005-0000-0000-0000F92C0000}"/>
    <cellStyle name="標準 9 3 2 10 2" xfId="9885" xr:uid="{00000000-0005-0000-0000-0000FA2C0000}"/>
    <cellStyle name="標準 9 3 2 11" xfId="5437" xr:uid="{00000000-0005-0000-0000-0000FB2C0000}"/>
    <cellStyle name="標準 9 3 2 11 2" xfId="10797" xr:uid="{00000000-0005-0000-0000-0000FC2C0000}"/>
    <cellStyle name="標準 9 3 2 12" xfId="1902" xr:uid="{00000000-0005-0000-0000-0000FD2C0000}"/>
    <cellStyle name="標準 9 3 2 13" xfId="7263" xr:uid="{00000000-0005-0000-0000-0000FE2C0000}"/>
    <cellStyle name="標準 9 3 2 2" xfId="134" xr:uid="{00000000-0005-0000-0000-0000FF2C0000}"/>
    <cellStyle name="標準 9 3 2 2 10" xfId="5494" xr:uid="{00000000-0005-0000-0000-0000002D0000}"/>
    <cellStyle name="標準 9 3 2 2 10 2" xfId="10854" xr:uid="{00000000-0005-0000-0000-0000012D0000}"/>
    <cellStyle name="標準 9 3 2 2 11" xfId="1959" xr:uid="{00000000-0005-0000-0000-0000022D0000}"/>
    <cellStyle name="標準 9 3 2 2 12" xfId="7320" xr:uid="{00000000-0005-0000-0000-0000032D0000}"/>
    <cellStyle name="標準 9 3 2 2 2" xfId="363" xr:uid="{00000000-0005-0000-0000-0000042D0000}"/>
    <cellStyle name="標準 9 3 2 2 2 2" xfId="819" xr:uid="{00000000-0005-0000-0000-0000052D0000}"/>
    <cellStyle name="標準 9 3 2 2 2 2 2" xfId="1731" xr:uid="{00000000-0005-0000-0000-0000062D0000}"/>
    <cellStyle name="標準 9 3 2 2 2 2 2 2" xfId="7090" xr:uid="{00000000-0005-0000-0000-0000072D0000}"/>
    <cellStyle name="標準 9 3 2 2 2 2 2 2 2" xfId="12450" xr:uid="{00000000-0005-0000-0000-0000082D0000}"/>
    <cellStyle name="標準 9 3 2 2 2 2 2 3" xfId="4354" xr:uid="{00000000-0005-0000-0000-0000092D0000}"/>
    <cellStyle name="標準 9 3 2 2 2 2 2 4" xfId="9714" xr:uid="{00000000-0005-0000-0000-00000A2D0000}"/>
    <cellStyle name="標準 9 3 2 2 2 2 3" xfId="5266" xr:uid="{00000000-0005-0000-0000-00000B2D0000}"/>
    <cellStyle name="標準 9 3 2 2 2 2 3 2" xfId="10626" xr:uid="{00000000-0005-0000-0000-00000C2D0000}"/>
    <cellStyle name="標準 9 3 2 2 2 2 4" xfId="6178" xr:uid="{00000000-0005-0000-0000-00000D2D0000}"/>
    <cellStyle name="標準 9 3 2 2 2 2 4 2" xfId="11538" xr:uid="{00000000-0005-0000-0000-00000E2D0000}"/>
    <cellStyle name="標準 9 3 2 2 2 2 5" xfId="2529" xr:uid="{00000000-0005-0000-0000-00000F2D0000}"/>
    <cellStyle name="標準 9 3 2 2 2 2 6" xfId="7890" xr:uid="{00000000-0005-0000-0000-0000102D0000}"/>
    <cellStyle name="標準 9 3 2 2 2 3" xfId="1275" xr:uid="{00000000-0005-0000-0000-0000112D0000}"/>
    <cellStyle name="標準 9 3 2 2 2 3 2" xfId="6634" xr:uid="{00000000-0005-0000-0000-0000122D0000}"/>
    <cellStyle name="標準 9 3 2 2 2 3 2 2" xfId="11994" xr:uid="{00000000-0005-0000-0000-0000132D0000}"/>
    <cellStyle name="標準 9 3 2 2 2 3 3" xfId="2985" xr:uid="{00000000-0005-0000-0000-0000142D0000}"/>
    <cellStyle name="標準 9 3 2 2 2 3 4" xfId="8346" xr:uid="{00000000-0005-0000-0000-0000152D0000}"/>
    <cellStyle name="標準 9 3 2 2 2 4" xfId="3441" xr:uid="{00000000-0005-0000-0000-0000162D0000}"/>
    <cellStyle name="標準 9 3 2 2 2 4 2" xfId="8802" xr:uid="{00000000-0005-0000-0000-0000172D0000}"/>
    <cellStyle name="標準 9 3 2 2 2 5" xfId="3898" xr:uid="{00000000-0005-0000-0000-0000182D0000}"/>
    <cellStyle name="標準 9 3 2 2 2 5 2" xfId="9258" xr:uid="{00000000-0005-0000-0000-0000192D0000}"/>
    <cellStyle name="標準 9 3 2 2 2 6" xfId="4810" xr:uid="{00000000-0005-0000-0000-00001A2D0000}"/>
    <cellStyle name="標準 9 3 2 2 2 6 2" xfId="10170" xr:uid="{00000000-0005-0000-0000-00001B2D0000}"/>
    <cellStyle name="標準 9 3 2 2 2 7" xfId="5722" xr:uid="{00000000-0005-0000-0000-00001C2D0000}"/>
    <cellStyle name="標準 9 3 2 2 2 7 2" xfId="11082" xr:uid="{00000000-0005-0000-0000-00001D2D0000}"/>
    <cellStyle name="標準 9 3 2 2 2 8" xfId="2073" xr:uid="{00000000-0005-0000-0000-00001E2D0000}"/>
    <cellStyle name="標準 9 3 2 2 2 9" xfId="7434" xr:uid="{00000000-0005-0000-0000-00001F2D0000}"/>
    <cellStyle name="標準 9 3 2 2 3" xfId="477" xr:uid="{00000000-0005-0000-0000-0000202D0000}"/>
    <cellStyle name="標準 9 3 2 2 3 2" xfId="933" xr:uid="{00000000-0005-0000-0000-0000212D0000}"/>
    <cellStyle name="標準 9 3 2 2 3 2 2" xfId="1845" xr:uid="{00000000-0005-0000-0000-0000222D0000}"/>
    <cellStyle name="標準 9 3 2 2 3 2 2 2" xfId="7204" xr:uid="{00000000-0005-0000-0000-0000232D0000}"/>
    <cellStyle name="標準 9 3 2 2 3 2 2 2 2" xfId="12564" xr:uid="{00000000-0005-0000-0000-0000242D0000}"/>
    <cellStyle name="標準 9 3 2 2 3 2 2 3" xfId="4468" xr:uid="{00000000-0005-0000-0000-0000252D0000}"/>
    <cellStyle name="標準 9 3 2 2 3 2 2 4" xfId="9828" xr:uid="{00000000-0005-0000-0000-0000262D0000}"/>
    <cellStyle name="標準 9 3 2 2 3 2 3" xfId="5380" xr:uid="{00000000-0005-0000-0000-0000272D0000}"/>
    <cellStyle name="標準 9 3 2 2 3 2 3 2" xfId="10740" xr:uid="{00000000-0005-0000-0000-0000282D0000}"/>
    <cellStyle name="標準 9 3 2 2 3 2 4" xfId="6292" xr:uid="{00000000-0005-0000-0000-0000292D0000}"/>
    <cellStyle name="標準 9 3 2 2 3 2 4 2" xfId="11652" xr:uid="{00000000-0005-0000-0000-00002A2D0000}"/>
    <cellStyle name="標準 9 3 2 2 3 2 5" xfId="2643" xr:uid="{00000000-0005-0000-0000-00002B2D0000}"/>
    <cellStyle name="標準 9 3 2 2 3 2 6" xfId="8004" xr:uid="{00000000-0005-0000-0000-00002C2D0000}"/>
    <cellStyle name="標準 9 3 2 2 3 3" xfId="1389" xr:uid="{00000000-0005-0000-0000-00002D2D0000}"/>
    <cellStyle name="標準 9 3 2 2 3 3 2" xfId="6748" xr:uid="{00000000-0005-0000-0000-00002E2D0000}"/>
    <cellStyle name="標準 9 3 2 2 3 3 2 2" xfId="12108" xr:uid="{00000000-0005-0000-0000-00002F2D0000}"/>
    <cellStyle name="標準 9 3 2 2 3 3 3" xfId="3099" xr:uid="{00000000-0005-0000-0000-0000302D0000}"/>
    <cellStyle name="標準 9 3 2 2 3 3 4" xfId="8460" xr:uid="{00000000-0005-0000-0000-0000312D0000}"/>
    <cellStyle name="標準 9 3 2 2 3 4" xfId="3555" xr:uid="{00000000-0005-0000-0000-0000322D0000}"/>
    <cellStyle name="標準 9 3 2 2 3 4 2" xfId="8916" xr:uid="{00000000-0005-0000-0000-0000332D0000}"/>
    <cellStyle name="標準 9 3 2 2 3 5" xfId="4012" xr:uid="{00000000-0005-0000-0000-0000342D0000}"/>
    <cellStyle name="標準 9 3 2 2 3 5 2" xfId="9372" xr:uid="{00000000-0005-0000-0000-0000352D0000}"/>
    <cellStyle name="標準 9 3 2 2 3 6" xfId="4924" xr:uid="{00000000-0005-0000-0000-0000362D0000}"/>
    <cellStyle name="標準 9 3 2 2 3 6 2" xfId="10284" xr:uid="{00000000-0005-0000-0000-0000372D0000}"/>
    <cellStyle name="標準 9 3 2 2 3 7" xfId="5836" xr:uid="{00000000-0005-0000-0000-0000382D0000}"/>
    <cellStyle name="標準 9 3 2 2 3 7 2" xfId="11196" xr:uid="{00000000-0005-0000-0000-0000392D0000}"/>
    <cellStyle name="標準 9 3 2 2 3 8" xfId="2187" xr:uid="{00000000-0005-0000-0000-00003A2D0000}"/>
    <cellStyle name="標準 9 3 2 2 3 9" xfId="7548" xr:uid="{00000000-0005-0000-0000-00003B2D0000}"/>
    <cellStyle name="標準 9 3 2 2 4" xfId="248" xr:uid="{00000000-0005-0000-0000-00003C2D0000}"/>
    <cellStyle name="標準 9 3 2 2 4 2" xfId="705" xr:uid="{00000000-0005-0000-0000-00003D2D0000}"/>
    <cellStyle name="標準 9 3 2 2 4 2 2" xfId="1617" xr:uid="{00000000-0005-0000-0000-00003E2D0000}"/>
    <cellStyle name="標準 9 3 2 2 4 2 2 2" xfId="6976" xr:uid="{00000000-0005-0000-0000-00003F2D0000}"/>
    <cellStyle name="標準 9 3 2 2 4 2 2 2 2" xfId="12336" xr:uid="{00000000-0005-0000-0000-0000402D0000}"/>
    <cellStyle name="標準 9 3 2 2 4 2 2 3" xfId="4240" xr:uid="{00000000-0005-0000-0000-0000412D0000}"/>
    <cellStyle name="標準 9 3 2 2 4 2 2 4" xfId="9600" xr:uid="{00000000-0005-0000-0000-0000422D0000}"/>
    <cellStyle name="標準 9 3 2 2 4 2 3" xfId="5152" xr:uid="{00000000-0005-0000-0000-0000432D0000}"/>
    <cellStyle name="標準 9 3 2 2 4 2 3 2" xfId="10512" xr:uid="{00000000-0005-0000-0000-0000442D0000}"/>
    <cellStyle name="標準 9 3 2 2 4 2 4" xfId="6064" xr:uid="{00000000-0005-0000-0000-0000452D0000}"/>
    <cellStyle name="標準 9 3 2 2 4 2 4 2" xfId="11424" xr:uid="{00000000-0005-0000-0000-0000462D0000}"/>
    <cellStyle name="標準 9 3 2 2 4 2 5" xfId="2871" xr:uid="{00000000-0005-0000-0000-0000472D0000}"/>
    <cellStyle name="標準 9 3 2 2 4 2 6" xfId="8232" xr:uid="{00000000-0005-0000-0000-0000482D0000}"/>
    <cellStyle name="標準 9 3 2 2 4 3" xfId="1161" xr:uid="{00000000-0005-0000-0000-0000492D0000}"/>
    <cellStyle name="標準 9 3 2 2 4 3 2" xfId="6520" xr:uid="{00000000-0005-0000-0000-00004A2D0000}"/>
    <cellStyle name="標準 9 3 2 2 4 3 2 2" xfId="11880" xr:uid="{00000000-0005-0000-0000-00004B2D0000}"/>
    <cellStyle name="標準 9 3 2 2 4 3 3" xfId="3327" xr:uid="{00000000-0005-0000-0000-00004C2D0000}"/>
    <cellStyle name="標準 9 3 2 2 4 3 4" xfId="8688" xr:uid="{00000000-0005-0000-0000-00004D2D0000}"/>
    <cellStyle name="標準 9 3 2 2 4 4" xfId="3784" xr:uid="{00000000-0005-0000-0000-00004E2D0000}"/>
    <cellStyle name="標準 9 3 2 2 4 4 2" xfId="9144" xr:uid="{00000000-0005-0000-0000-00004F2D0000}"/>
    <cellStyle name="標準 9 3 2 2 4 5" xfId="4696" xr:uid="{00000000-0005-0000-0000-0000502D0000}"/>
    <cellStyle name="標準 9 3 2 2 4 5 2" xfId="10056" xr:uid="{00000000-0005-0000-0000-0000512D0000}"/>
    <cellStyle name="標準 9 3 2 2 4 6" xfId="5608" xr:uid="{00000000-0005-0000-0000-0000522D0000}"/>
    <cellStyle name="標準 9 3 2 2 4 6 2" xfId="10968" xr:uid="{00000000-0005-0000-0000-0000532D0000}"/>
    <cellStyle name="標準 9 3 2 2 4 7" xfId="2415" xr:uid="{00000000-0005-0000-0000-0000542D0000}"/>
    <cellStyle name="標準 9 3 2 2 4 8" xfId="7776" xr:uid="{00000000-0005-0000-0000-0000552D0000}"/>
    <cellStyle name="標準 9 3 2 2 5" xfId="591" xr:uid="{00000000-0005-0000-0000-0000562D0000}"/>
    <cellStyle name="標準 9 3 2 2 5 2" xfId="1503" xr:uid="{00000000-0005-0000-0000-0000572D0000}"/>
    <cellStyle name="標準 9 3 2 2 5 2 2" xfId="6862" xr:uid="{00000000-0005-0000-0000-0000582D0000}"/>
    <cellStyle name="標準 9 3 2 2 5 2 2 2" xfId="12222" xr:uid="{00000000-0005-0000-0000-0000592D0000}"/>
    <cellStyle name="標準 9 3 2 2 5 2 3" xfId="4126" xr:uid="{00000000-0005-0000-0000-00005A2D0000}"/>
    <cellStyle name="標準 9 3 2 2 5 2 4" xfId="9486" xr:uid="{00000000-0005-0000-0000-00005B2D0000}"/>
    <cellStyle name="標準 9 3 2 2 5 3" xfId="5038" xr:uid="{00000000-0005-0000-0000-00005C2D0000}"/>
    <cellStyle name="標準 9 3 2 2 5 3 2" xfId="10398" xr:uid="{00000000-0005-0000-0000-00005D2D0000}"/>
    <cellStyle name="標準 9 3 2 2 5 4" xfId="5950" xr:uid="{00000000-0005-0000-0000-00005E2D0000}"/>
    <cellStyle name="標準 9 3 2 2 5 4 2" xfId="11310" xr:uid="{00000000-0005-0000-0000-00005F2D0000}"/>
    <cellStyle name="標準 9 3 2 2 5 5" xfId="2301" xr:uid="{00000000-0005-0000-0000-0000602D0000}"/>
    <cellStyle name="標準 9 3 2 2 5 6" xfId="7662" xr:uid="{00000000-0005-0000-0000-0000612D0000}"/>
    <cellStyle name="標準 9 3 2 2 6" xfId="1047" xr:uid="{00000000-0005-0000-0000-0000622D0000}"/>
    <cellStyle name="標準 9 3 2 2 6 2" xfId="6406" xr:uid="{00000000-0005-0000-0000-0000632D0000}"/>
    <cellStyle name="標準 9 3 2 2 6 2 2" xfId="11766" xr:uid="{00000000-0005-0000-0000-0000642D0000}"/>
    <cellStyle name="標準 9 3 2 2 6 3" xfId="2757" xr:uid="{00000000-0005-0000-0000-0000652D0000}"/>
    <cellStyle name="標準 9 3 2 2 6 4" xfId="8118" xr:uid="{00000000-0005-0000-0000-0000662D0000}"/>
    <cellStyle name="標準 9 3 2 2 7" xfId="3213" xr:uid="{00000000-0005-0000-0000-0000672D0000}"/>
    <cellStyle name="標準 9 3 2 2 7 2" xfId="8574" xr:uid="{00000000-0005-0000-0000-0000682D0000}"/>
    <cellStyle name="標準 9 3 2 2 8" xfId="3670" xr:uid="{00000000-0005-0000-0000-0000692D0000}"/>
    <cellStyle name="標準 9 3 2 2 8 2" xfId="9030" xr:uid="{00000000-0005-0000-0000-00006A2D0000}"/>
    <cellStyle name="標準 9 3 2 2 9" xfId="4582" xr:uid="{00000000-0005-0000-0000-00006B2D0000}"/>
    <cellStyle name="標準 9 3 2 2 9 2" xfId="9942" xr:uid="{00000000-0005-0000-0000-00006C2D0000}"/>
    <cellStyle name="標準 9 3 2 3" xfId="306" xr:uid="{00000000-0005-0000-0000-00006D2D0000}"/>
    <cellStyle name="標準 9 3 2 3 2" xfId="762" xr:uid="{00000000-0005-0000-0000-00006E2D0000}"/>
    <cellStyle name="標準 9 3 2 3 2 2" xfId="1674" xr:uid="{00000000-0005-0000-0000-00006F2D0000}"/>
    <cellStyle name="標準 9 3 2 3 2 2 2" xfId="7033" xr:uid="{00000000-0005-0000-0000-0000702D0000}"/>
    <cellStyle name="標準 9 3 2 3 2 2 2 2" xfId="12393" xr:uid="{00000000-0005-0000-0000-0000712D0000}"/>
    <cellStyle name="標準 9 3 2 3 2 2 3" xfId="4297" xr:uid="{00000000-0005-0000-0000-0000722D0000}"/>
    <cellStyle name="標準 9 3 2 3 2 2 4" xfId="9657" xr:uid="{00000000-0005-0000-0000-0000732D0000}"/>
    <cellStyle name="標準 9 3 2 3 2 3" xfId="5209" xr:uid="{00000000-0005-0000-0000-0000742D0000}"/>
    <cellStyle name="標準 9 3 2 3 2 3 2" xfId="10569" xr:uid="{00000000-0005-0000-0000-0000752D0000}"/>
    <cellStyle name="標準 9 3 2 3 2 4" xfId="6121" xr:uid="{00000000-0005-0000-0000-0000762D0000}"/>
    <cellStyle name="標準 9 3 2 3 2 4 2" xfId="11481" xr:uid="{00000000-0005-0000-0000-0000772D0000}"/>
    <cellStyle name="標準 9 3 2 3 2 5" xfId="2472" xr:uid="{00000000-0005-0000-0000-0000782D0000}"/>
    <cellStyle name="標準 9 3 2 3 2 6" xfId="7833" xr:uid="{00000000-0005-0000-0000-0000792D0000}"/>
    <cellStyle name="標準 9 3 2 3 3" xfId="1218" xr:uid="{00000000-0005-0000-0000-00007A2D0000}"/>
    <cellStyle name="標準 9 3 2 3 3 2" xfId="6577" xr:uid="{00000000-0005-0000-0000-00007B2D0000}"/>
    <cellStyle name="標準 9 3 2 3 3 2 2" xfId="11937" xr:uid="{00000000-0005-0000-0000-00007C2D0000}"/>
    <cellStyle name="標準 9 3 2 3 3 3" xfId="2928" xr:uid="{00000000-0005-0000-0000-00007D2D0000}"/>
    <cellStyle name="標準 9 3 2 3 3 4" xfId="8289" xr:uid="{00000000-0005-0000-0000-00007E2D0000}"/>
    <cellStyle name="標準 9 3 2 3 4" xfId="3384" xr:uid="{00000000-0005-0000-0000-00007F2D0000}"/>
    <cellStyle name="標準 9 3 2 3 4 2" xfId="8745" xr:uid="{00000000-0005-0000-0000-0000802D0000}"/>
    <cellStyle name="標準 9 3 2 3 5" xfId="3841" xr:uid="{00000000-0005-0000-0000-0000812D0000}"/>
    <cellStyle name="標準 9 3 2 3 5 2" xfId="9201" xr:uid="{00000000-0005-0000-0000-0000822D0000}"/>
    <cellStyle name="標準 9 3 2 3 6" xfId="4753" xr:uid="{00000000-0005-0000-0000-0000832D0000}"/>
    <cellStyle name="標準 9 3 2 3 6 2" xfId="10113" xr:uid="{00000000-0005-0000-0000-0000842D0000}"/>
    <cellStyle name="標準 9 3 2 3 7" xfId="5665" xr:uid="{00000000-0005-0000-0000-0000852D0000}"/>
    <cellStyle name="標準 9 3 2 3 7 2" xfId="11025" xr:uid="{00000000-0005-0000-0000-0000862D0000}"/>
    <cellStyle name="標準 9 3 2 3 8" xfId="2016" xr:uid="{00000000-0005-0000-0000-0000872D0000}"/>
    <cellStyle name="標準 9 3 2 3 9" xfId="7377" xr:uid="{00000000-0005-0000-0000-0000882D0000}"/>
    <cellStyle name="標準 9 3 2 4" xfId="420" xr:uid="{00000000-0005-0000-0000-0000892D0000}"/>
    <cellStyle name="標準 9 3 2 4 2" xfId="876" xr:uid="{00000000-0005-0000-0000-00008A2D0000}"/>
    <cellStyle name="標準 9 3 2 4 2 2" xfId="1788" xr:uid="{00000000-0005-0000-0000-00008B2D0000}"/>
    <cellStyle name="標準 9 3 2 4 2 2 2" xfId="7147" xr:uid="{00000000-0005-0000-0000-00008C2D0000}"/>
    <cellStyle name="標準 9 3 2 4 2 2 2 2" xfId="12507" xr:uid="{00000000-0005-0000-0000-00008D2D0000}"/>
    <cellStyle name="標準 9 3 2 4 2 2 3" xfId="4411" xr:uid="{00000000-0005-0000-0000-00008E2D0000}"/>
    <cellStyle name="標準 9 3 2 4 2 2 4" xfId="9771" xr:uid="{00000000-0005-0000-0000-00008F2D0000}"/>
    <cellStyle name="標準 9 3 2 4 2 3" xfId="5323" xr:uid="{00000000-0005-0000-0000-0000902D0000}"/>
    <cellStyle name="標準 9 3 2 4 2 3 2" xfId="10683" xr:uid="{00000000-0005-0000-0000-0000912D0000}"/>
    <cellStyle name="標準 9 3 2 4 2 4" xfId="6235" xr:uid="{00000000-0005-0000-0000-0000922D0000}"/>
    <cellStyle name="標準 9 3 2 4 2 4 2" xfId="11595" xr:uid="{00000000-0005-0000-0000-0000932D0000}"/>
    <cellStyle name="標準 9 3 2 4 2 5" xfId="2586" xr:uid="{00000000-0005-0000-0000-0000942D0000}"/>
    <cellStyle name="標準 9 3 2 4 2 6" xfId="7947" xr:uid="{00000000-0005-0000-0000-0000952D0000}"/>
    <cellStyle name="標準 9 3 2 4 3" xfId="1332" xr:uid="{00000000-0005-0000-0000-0000962D0000}"/>
    <cellStyle name="標準 9 3 2 4 3 2" xfId="6691" xr:uid="{00000000-0005-0000-0000-0000972D0000}"/>
    <cellStyle name="標準 9 3 2 4 3 2 2" xfId="12051" xr:uid="{00000000-0005-0000-0000-0000982D0000}"/>
    <cellStyle name="標準 9 3 2 4 3 3" xfId="3042" xr:uid="{00000000-0005-0000-0000-0000992D0000}"/>
    <cellStyle name="標準 9 3 2 4 3 4" xfId="8403" xr:uid="{00000000-0005-0000-0000-00009A2D0000}"/>
    <cellStyle name="標準 9 3 2 4 4" xfId="3498" xr:uid="{00000000-0005-0000-0000-00009B2D0000}"/>
    <cellStyle name="標準 9 3 2 4 4 2" xfId="8859" xr:uid="{00000000-0005-0000-0000-00009C2D0000}"/>
    <cellStyle name="標準 9 3 2 4 5" xfId="3955" xr:uid="{00000000-0005-0000-0000-00009D2D0000}"/>
    <cellStyle name="標準 9 3 2 4 5 2" xfId="9315" xr:uid="{00000000-0005-0000-0000-00009E2D0000}"/>
    <cellStyle name="標準 9 3 2 4 6" xfId="4867" xr:uid="{00000000-0005-0000-0000-00009F2D0000}"/>
    <cellStyle name="標準 9 3 2 4 6 2" xfId="10227" xr:uid="{00000000-0005-0000-0000-0000A02D0000}"/>
    <cellStyle name="標準 9 3 2 4 7" xfId="5779" xr:uid="{00000000-0005-0000-0000-0000A12D0000}"/>
    <cellStyle name="標準 9 3 2 4 7 2" xfId="11139" xr:uid="{00000000-0005-0000-0000-0000A22D0000}"/>
    <cellStyle name="標準 9 3 2 4 8" xfId="2130" xr:uid="{00000000-0005-0000-0000-0000A32D0000}"/>
    <cellStyle name="標準 9 3 2 4 9" xfId="7491" xr:uid="{00000000-0005-0000-0000-0000A42D0000}"/>
    <cellStyle name="標準 9 3 2 5" xfId="191" xr:uid="{00000000-0005-0000-0000-0000A52D0000}"/>
    <cellStyle name="標準 9 3 2 5 2" xfId="648" xr:uid="{00000000-0005-0000-0000-0000A62D0000}"/>
    <cellStyle name="標準 9 3 2 5 2 2" xfId="1560" xr:uid="{00000000-0005-0000-0000-0000A72D0000}"/>
    <cellStyle name="標準 9 3 2 5 2 2 2" xfId="6919" xr:uid="{00000000-0005-0000-0000-0000A82D0000}"/>
    <cellStyle name="標準 9 3 2 5 2 2 2 2" xfId="12279" xr:uid="{00000000-0005-0000-0000-0000A92D0000}"/>
    <cellStyle name="標準 9 3 2 5 2 2 3" xfId="4183" xr:uid="{00000000-0005-0000-0000-0000AA2D0000}"/>
    <cellStyle name="標準 9 3 2 5 2 2 4" xfId="9543" xr:uid="{00000000-0005-0000-0000-0000AB2D0000}"/>
    <cellStyle name="標準 9 3 2 5 2 3" xfId="5095" xr:uid="{00000000-0005-0000-0000-0000AC2D0000}"/>
    <cellStyle name="標準 9 3 2 5 2 3 2" xfId="10455" xr:uid="{00000000-0005-0000-0000-0000AD2D0000}"/>
    <cellStyle name="標準 9 3 2 5 2 4" xfId="6007" xr:uid="{00000000-0005-0000-0000-0000AE2D0000}"/>
    <cellStyle name="標準 9 3 2 5 2 4 2" xfId="11367" xr:uid="{00000000-0005-0000-0000-0000AF2D0000}"/>
    <cellStyle name="標準 9 3 2 5 2 5" xfId="2814" xr:uid="{00000000-0005-0000-0000-0000B02D0000}"/>
    <cellStyle name="標準 9 3 2 5 2 6" xfId="8175" xr:uid="{00000000-0005-0000-0000-0000B12D0000}"/>
    <cellStyle name="標準 9 3 2 5 3" xfId="1104" xr:uid="{00000000-0005-0000-0000-0000B22D0000}"/>
    <cellStyle name="標準 9 3 2 5 3 2" xfId="6463" xr:uid="{00000000-0005-0000-0000-0000B32D0000}"/>
    <cellStyle name="標準 9 3 2 5 3 2 2" xfId="11823" xr:uid="{00000000-0005-0000-0000-0000B42D0000}"/>
    <cellStyle name="標準 9 3 2 5 3 3" xfId="3270" xr:uid="{00000000-0005-0000-0000-0000B52D0000}"/>
    <cellStyle name="標準 9 3 2 5 3 4" xfId="8631" xr:uid="{00000000-0005-0000-0000-0000B62D0000}"/>
    <cellStyle name="標準 9 3 2 5 4" xfId="3727" xr:uid="{00000000-0005-0000-0000-0000B72D0000}"/>
    <cellStyle name="標準 9 3 2 5 4 2" xfId="9087" xr:uid="{00000000-0005-0000-0000-0000B82D0000}"/>
    <cellStyle name="標準 9 3 2 5 5" xfId="4639" xr:uid="{00000000-0005-0000-0000-0000B92D0000}"/>
    <cellStyle name="標準 9 3 2 5 5 2" xfId="9999" xr:uid="{00000000-0005-0000-0000-0000BA2D0000}"/>
    <cellStyle name="標準 9 3 2 5 6" xfId="5551" xr:uid="{00000000-0005-0000-0000-0000BB2D0000}"/>
    <cellStyle name="標準 9 3 2 5 6 2" xfId="10911" xr:uid="{00000000-0005-0000-0000-0000BC2D0000}"/>
    <cellStyle name="標準 9 3 2 5 7" xfId="2358" xr:uid="{00000000-0005-0000-0000-0000BD2D0000}"/>
    <cellStyle name="標準 9 3 2 5 8" xfId="7719" xr:uid="{00000000-0005-0000-0000-0000BE2D0000}"/>
    <cellStyle name="標準 9 3 2 6" xfId="534" xr:uid="{00000000-0005-0000-0000-0000BF2D0000}"/>
    <cellStyle name="標準 9 3 2 6 2" xfId="1446" xr:uid="{00000000-0005-0000-0000-0000C02D0000}"/>
    <cellStyle name="標準 9 3 2 6 2 2" xfId="6805" xr:uid="{00000000-0005-0000-0000-0000C12D0000}"/>
    <cellStyle name="標準 9 3 2 6 2 2 2" xfId="12165" xr:uid="{00000000-0005-0000-0000-0000C22D0000}"/>
    <cellStyle name="標準 9 3 2 6 2 3" xfId="4069" xr:uid="{00000000-0005-0000-0000-0000C32D0000}"/>
    <cellStyle name="標準 9 3 2 6 2 4" xfId="9429" xr:uid="{00000000-0005-0000-0000-0000C42D0000}"/>
    <cellStyle name="標準 9 3 2 6 3" xfId="4981" xr:uid="{00000000-0005-0000-0000-0000C52D0000}"/>
    <cellStyle name="標準 9 3 2 6 3 2" xfId="10341" xr:uid="{00000000-0005-0000-0000-0000C62D0000}"/>
    <cellStyle name="標準 9 3 2 6 4" xfId="5893" xr:uid="{00000000-0005-0000-0000-0000C72D0000}"/>
    <cellStyle name="標準 9 3 2 6 4 2" xfId="11253" xr:uid="{00000000-0005-0000-0000-0000C82D0000}"/>
    <cellStyle name="標準 9 3 2 6 5" xfId="2244" xr:uid="{00000000-0005-0000-0000-0000C92D0000}"/>
    <cellStyle name="標準 9 3 2 6 6" xfId="7605" xr:uid="{00000000-0005-0000-0000-0000CA2D0000}"/>
    <cellStyle name="標準 9 3 2 7" xfId="990" xr:uid="{00000000-0005-0000-0000-0000CB2D0000}"/>
    <cellStyle name="標準 9 3 2 7 2" xfId="6349" xr:uid="{00000000-0005-0000-0000-0000CC2D0000}"/>
    <cellStyle name="標準 9 3 2 7 2 2" xfId="11709" xr:uid="{00000000-0005-0000-0000-0000CD2D0000}"/>
    <cellStyle name="標準 9 3 2 7 3" xfId="2700" xr:uid="{00000000-0005-0000-0000-0000CE2D0000}"/>
    <cellStyle name="標準 9 3 2 7 4" xfId="8061" xr:uid="{00000000-0005-0000-0000-0000CF2D0000}"/>
    <cellStyle name="標準 9 3 2 8" xfId="3156" xr:uid="{00000000-0005-0000-0000-0000D02D0000}"/>
    <cellStyle name="標準 9 3 2 8 2" xfId="8517" xr:uid="{00000000-0005-0000-0000-0000D12D0000}"/>
    <cellStyle name="標準 9 3 2 9" xfId="3613" xr:uid="{00000000-0005-0000-0000-0000D22D0000}"/>
    <cellStyle name="標準 9 3 2 9 2" xfId="8973" xr:uid="{00000000-0005-0000-0000-0000D32D0000}"/>
    <cellStyle name="標準 9 3 3" xfId="98" xr:uid="{00000000-0005-0000-0000-0000D42D0000}"/>
    <cellStyle name="標準 9 3 3 10" xfId="5458" xr:uid="{00000000-0005-0000-0000-0000D52D0000}"/>
    <cellStyle name="標準 9 3 3 10 2" xfId="10818" xr:uid="{00000000-0005-0000-0000-0000D62D0000}"/>
    <cellStyle name="標準 9 3 3 11" xfId="1923" xr:uid="{00000000-0005-0000-0000-0000D72D0000}"/>
    <cellStyle name="標準 9 3 3 12" xfId="7284" xr:uid="{00000000-0005-0000-0000-0000D82D0000}"/>
    <cellStyle name="標準 9 3 3 2" xfId="327" xr:uid="{00000000-0005-0000-0000-0000D92D0000}"/>
    <cellStyle name="標準 9 3 3 2 2" xfId="783" xr:uid="{00000000-0005-0000-0000-0000DA2D0000}"/>
    <cellStyle name="標準 9 3 3 2 2 2" xfId="1695" xr:uid="{00000000-0005-0000-0000-0000DB2D0000}"/>
    <cellStyle name="標準 9 3 3 2 2 2 2" xfId="7054" xr:uid="{00000000-0005-0000-0000-0000DC2D0000}"/>
    <cellStyle name="標準 9 3 3 2 2 2 2 2" xfId="12414" xr:uid="{00000000-0005-0000-0000-0000DD2D0000}"/>
    <cellStyle name="標準 9 3 3 2 2 2 3" xfId="4318" xr:uid="{00000000-0005-0000-0000-0000DE2D0000}"/>
    <cellStyle name="標準 9 3 3 2 2 2 4" xfId="9678" xr:uid="{00000000-0005-0000-0000-0000DF2D0000}"/>
    <cellStyle name="標準 9 3 3 2 2 3" xfId="5230" xr:uid="{00000000-0005-0000-0000-0000E02D0000}"/>
    <cellStyle name="標準 9 3 3 2 2 3 2" xfId="10590" xr:uid="{00000000-0005-0000-0000-0000E12D0000}"/>
    <cellStyle name="標準 9 3 3 2 2 4" xfId="6142" xr:uid="{00000000-0005-0000-0000-0000E22D0000}"/>
    <cellStyle name="標準 9 3 3 2 2 4 2" xfId="11502" xr:uid="{00000000-0005-0000-0000-0000E32D0000}"/>
    <cellStyle name="標準 9 3 3 2 2 5" xfId="2493" xr:uid="{00000000-0005-0000-0000-0000E42D0000}"/>
    <cellStyle name="標準 9 3 3 2 2 6" xfId="7854" xr:uid="{00000000-0005-0000-0000-0000E52D0000}"/>
    <cellStyle name="標準 9 3 3 2 3" xfId="1239" xr:uid="{00000000-0005-0000-0000-0000E62D0000}"/>
    <cellStyle name="標準 9 3 3 2 3 2" xfId="6598" xr:uid="{00000000-0005-0000-0000-0000E72D0000}"/>
    <cellStyle name="標準 9 3 3 2 3 2 2" xfId="11958" xr:uid="{00000000-0005-0000-0000-0000E82D0000}"/>
    <cellStyle name="標準 9 3 3 2 3 3" xfId="2949" xr:uid="{00000000-0005-0000-0000-0000E92D0000}"/>
    <cellStyle name="標準 9 3 3 2 3 4" xfId="8310" xr:uid="{00000000-0005-0000-0000-0000EA2D0000}"/>
    <cellStyle name="標準 9 3 3 2 4" xfId="3405" xr:uid="{00000000-0005-0000-0000-0000EB2D0000}"/>
    <cellStyle name="標準 9 3 3 2 4 2" xfId="8766" xr:uid="{00000000-0005-0000-0000-0000EC2D0000}"/>
    <cellStyle name="標準 9 3 3 2 5" xfId="3862" xr:uid="{00000000-0005-0000-0000-0000ED2D0000}"/>
    <cellStyle name="標準 9 3 3 2 5 2" xfId="9222" xr:uid="{00000000-0005-0000-0000-0000EE2D0000}"/>
    <cellStyle name="標準 9 3 3 2 6" xfId="4774" xr:uid="{00000000-0005-0000-0000-0000EF2D0000}"/>
    <cellStyle name="標準 9 3 3 2 6 2" xfId="10134" xr:uid="{00000000-0005-0000-0000-0000F02D0000}"/>
    <cellStyle name="標準 9 3 3 2 7" xfId="5686" xr:uid="{00000000-0005-0000-0000-0000F12D0000}"/>
    <cellStyle name="標準 9 3 3 2 7 2" xfId="11046" xr:uid="{00000000-0005-0000-0000-0000F22D0000}"/>
    <cellStyle name="標準 9 3 3 2 8" xfId="2037" xr:uid="{00000000-0005-0000-0000-0000F32D0000}"/>
    <cellStyle name="標準 9 3 3 2 9" xfId="7398" xr:uid="{00000000-0005-0000-0000-0000F42D0000}"/>
    <cellStyle name="標準 9 3 3 3" xfId="441" xr:uid="{00000000-0005-0000-0000-0000F52D0000}"/>
    <cellStyle name="標準 9 3 3 3 2" xfId="897" xr:uid="{00000000-0005-0000-0000-0000F62D0000}"/>
    <cellStyle name="標準 9 3 3 3 2 2" xfId="1809" xr:uid="{00000000-0005-0000-0000-0000F72D0000}"/>
    <cellStyle name="標準 9 3 3 3 2 2 2" xfId="7168" xr:uid="{00000000-0005-0000-0000-0000F82D0000}"/>
    <cellStyle name="標準 9 3 3 3 2 2 2 2" xfId="12528" xr:uid="{00000000-0005-0000-0000-0000F92D0000}"/>
    <cellStyle name="標準 9 3 3 3 2 2 3" xfId="4432" xr:uid="{00000000-0005-0000-0000-0000FA2D0000}"/>
    <cellStyle name="標準 9 3 3 3 2 2 4" xfId="9792" xr:uid="{00000000-0005-0000-0000-0000FB2D0000}"/>
    <cellStyle name="標準 9 3 3 3 2 3" xfId="5344" xr:uid="{00000000-0005-0000-0000-0000FC2D0000}"/>
    <cellStyle name="標準 9 3 3 3 2 3 2" xfId="10704" xr:uid="{00000000-0005-0000-0000-0000FD2D0000}"/>
    <cellStyle name="標準 9 3 3 3 2 4" xfId="6256" xr:uid="{00000000-0005-0000-0000-0000FE2D0000}"/>
    <cellStyle name="標準 9 3 3 3 2 4 2" xfId="11616" xr:uid="{00000000-0005-0000-0000-0000FF2D0000}"/>
    <cellStyle name="標準 9 3 3 3 2 5" xfId="2607" xr:uid="{00000000-0005-0000-0000-0000002E0000}"/>
    <cellStyle name="標準 9 3 3 3 2 6" xfId="7968" xr:uid="{00000000-0005-0000-0000-0000012E0000}"/>
    <cellStyle name="標準 9 3 3 3 3" xfId="1353" xr:uid="{00000000-0005-0000-0000-0000022E0000}"/>
    <cellStyle name="標準 9 3 3 3 3 2" xfId="6712" xr:uid="{00000000-0005-0000-0000-0000032E0000}"/>
    <cellStyle name="標準 9 3 3 3 3 2 2" xfId="12072" xr:uid="{00000000-0005-0000-0000-0000042E0000}"/>
    <cellStyle name="標準 9 3 3 3 3 3" xfId="3063" xr:uid="{00000000-0005-0000-0000-0000052E0000}"/>
    <cellStyle name="標準 9 3 3 3 3 4" xfId="8424" xr:uid="{00000000-0005-0000-0000-0000062E0000}"/>
    <cellStyle name="標準 9 3 3 3 4" xfId="3519" xr:uid="{00000000-0005-0000-0000-0000072E0000}"/>
    <cellStyle name="標準 9 3 3 3 4 2" xfId="8880" xr:uid="{00000000-0005-0000-0000-0000082E0000}"/>
    <cellStyle name="標準 9 3 3 3 5" xfId="3976" xr:uid="{00000000-0005-0000-0000-0000092E0000}"/>
    <cellStyle name="標準 9 3 3 3 5 2" xfId="9336" xr:uid="{00000000-0005-0000-0000-00000A2E0000}"/>
    <cellStyle name="標準 9 3 3 3 6" xfId="4888" xr:uid="{00000000-0005-0000-0000-00000B2E0000}"/>
    <cellStyle name="標準 9 3 3 3 6 2" xfId="10248" xr:uid="{00000000-0005-0000-0000-00000C2E0000}"/>
    <cellStyle name="標準 9 3 3 3 7" xfId="5800" xr:uid="{00000000-0005-0000-0000-00000D2E0000}"/>
    <cellStyle name="標準 9 3 3 3 7 2" xfId="11160" xr:uid="{00000000-0005-0000-0000-00000E2E0000}"/>
    <cellStyle name="標準 9 3 3 3 8" xfId="2151" xr:uid="{00000000-0005-0000-0000-00000F2E0000}"/>
    <cellStyle name="標準 9 3 3 3 9" xfId="7512" xr:uid="{00000000-0005-0000-0000-0000102E0000}"/>
    <cellStyle name="標準 9 3 3 4" xfId="212" xr:uid="{00000000-0005-0000-0000-0000112E0000}"/>
    <cellStyle name="標準 9 3 3 4 2" xfId="669" xr:uid="{00000000-0005-0000-0000-0000122E0000}"/>
    <cellStyle name="標準 9 3 3 4 2 2" xfId="1581" xr:uid="{00000000-0005-0000-0000-0000132E0000}"/>
    <cellStyle name="標準 9 3 3 4 2 2 2" xfId="6940" xr:uid="{00000000-0005-0000-0000-0000142E0000}"/>
    <cellStyle name="標準 9 3 3 4 2 2 2 2" xfId="12300" xr:uid="{00000000-0005-0000-0000-0000152E0000}"/>
    <cellStyle name="標準 9 3 3 4 2 2 3" xfId="4204" xr:uid="{00000000-0005-0000-0000-0000162E0000}"/>
    <cellStyle name="標準 9 3 3 4 2 2 4" xfId="9564" xr:uid="{00000000-0005-0000-0000-0000172E0000}"/>
    <cellStyle name="標準 9 3 3 4 2 3" xfId="5116" xr:uid="{00000000-0005-0000-0000-0000182E0000}"/>
    <cellStyle name="標準 9 3 3 4 2 3 2" xfId="10476" xr:uid="{00000000-0005-0000-0000-0000192E0000}"/>
    <cellStyle name="標準 9 3 3 4 2 4" xfId="6028" xr:uid="{00000000-0005-0000-0000-00001A2E0000}"/>
    <cellStyle name="標準 9 3 3 4 2 4 2" xfId="11388" xr:uid="{00000000-0005-0000-0000-00001B2E0000}"/>
    <cellStyle name="標準 9 3 3 4 2 5" xfId="2835" xr:uid="{00000000-0005-0000-0000-00001C2E0000}"/>
    <cellStyle name="標準 9 3 3 4 2 6" xfId="8196" xr:uid="{00000000-0005-0000-0000-00001D2E0000}"/>
    <cellStyle name="標準 9 3 3 4 3" xfId="1125" xr:uid="{00000000-0005-0000-0000-00001E2E0000}"/>
    <cellStyle name="標準 9 3 3 4 3 2" xfId="6484" xr:uid="{00000000-0005-0000-0000-00001F2E0000}"/>
    <cellStyle name="標準 9 3 3 4 3 2 2" xfId="11844" xr:uid="{00000000-0005-0000-0000-0000202E0000}"/>
    <cellStyle name="標準 9 3 3 4 3 3" xfId="3291" xr:uid="{00000000-0005-0000-0000-0000212E0000}"/>
    <cellStyle name="標準 9 3 3 4 3 4" xfId="8652" xr:uid="{00000000-0005-0000-0000-0000222E0000}"/>
    <cellStyle name="標準 9 3 3 4 4" xfId="3748" xr:uid="{00000000-0005-0000-0000-0000232E0000}"/>
    <cellStyle name="標準 9 3 3 4 4 2" xfId="9108" xr:uid="{00000000-0005-0000-0000-0000242E0000}"/>
    <cellStyle name="標準 9 3 3 4 5" xfId="4660" xr:uid="{00000000-0005-0000-0000-0000252E0000}"/>
    <cellStyle name="標準 9 3 3 4 5 2" xfId="10020" xr:uid="{00000000-0005-0000-0000-0000262E0000}"/>
    <cellStyle name="標準 9 3 3 4 6" xfId="5572" xr:uid="{00000000-0005-0000-0000-0000272E0000}"/>
    <cellStyle name="標準 9 3 3 4 6 2" xfId="10932" xr:uid="{00000000-0005-0000-0000-0000282E0000}"/>
    <cellStyle name="標準 9 3 3 4 7" xfId="2379" xr:uid="{00000000-0005-0000-0000-0000292E0000}"/>
    <cellStyle name="標準 9 3 3 4 8" xfId="7740" xr:uid="{00000000-0005-0000-0000-00002A2E0000}"/>
    <cellStyle name="標準 9 3 3 5" xfId="555" xr:uid="{00000000-0005-0000-0000-00002B2E0000}"/>
    <cellStyle name="標準 9 3 3 5 2" xfId="1467" xr:uid="{00000000-0005-0000-0000-00002C2E0000}"/>
    <cellStyle name="標準 9 3 3 5 2 2" xfId="6826" xr:uid="{00000000-0005-0000-0000-00002D2E0000}"/>
    <cellStyle name="標準 9 3 3 5 2 2 2" xfId="12186" xr:uid="{00000000-0005-0000-0000-00002E2E0000}"/>
    <cellStyle name="標準 9 3 3 5 2 3" xfId="4090" xr:uid="{00000000-0005-0000-0000-00002F2E0000}"/>
    <cellStyle name="標準 9 3 3 5 2 4" xfId="9450" xr:uid="{00000000-0005-0000-0000-0000302E0000}"/>
    <cellStyle name="標準 9 3 3 5 3" xfId="5002" xr:uid="{00000000-0005-0000-0000-0000312E0000}"/>
    <cellStyle name="標準 9 3 3 5 3 2" xfId="10362" xr:uid="{00000000-0005-0000-0000-0000322E0000}"/>
    <cellStyle name="標準 9 3 3 5 4" xfId="5914" xr:uid="{00000000-0005-0000-0000-0000332E0000}"/>
    <cellStyle name="標準 9 3 3 5 4 2" xfId="11274" xr:uid="{00000000-0005-0000-0000-0000342E0000}"/>
    <cellStyle name="標準 9 3 3 5 5" xfId="2265" xr:uid="{00000000-0005-0000-0000-0000352E0000}"/>
    <cellStyle name="標準 9 3 3 5 6" xfId="7626" xr:uid="{00000000-0005-0000-0000-0000362E0000}"/>
    <cellStyle name="標準 9 3 3 6" xfId="1011" xr:uid="{00000000-0005-0000-0000-0000372E0000}"/>
    <cellStyle name="標準 9 3 3 6 2" xfId="6370" xr:uid="{00000000-0005-0000-0000-0000382E0000}"/>
    <cellStyle name="標準 9 3 3 6 2 2" xfId="11730" xr:uid="{00000000-0005-0000-0000-0000392E0000}"/>
    <cellStyle name="標準 9 3 3 6 3" xfId="2721" xr:uid="{00000000-0005-0000-0000-00003A2E0000}"/>
    <cellStyle name="標準 9 3 3 6 4" xfId="8082" xr:uid="{00000000-0005-0000-0000-00003B2E0000}"/>
    <cellStyle name="標準 9 3 3 7" xfId="3177" xr:uid="{00000000-0005-0000-0000-00003C2E0000}"/>
    <cellStyle name="標準 9 3 3 7 2" xfId="8538" xr:uid="{00000000-0005-0000-0000-00003D2E0000}"/>
    <cellStyle name="標準 9 3 3 8" xfId="3634" xr:uid="{00000000-0005-0000-0000-00003E2E0000}"/>
    <cellStyle name="標準 9 3 3 8 2" xfId="8994" xr:uid="{00000000-0005-0000-0000-00003F2E0000}"/>
    <cellStyle name="標準 9 3 3 9" xfId="4546" xr:uid="{00000000-0005-0000-0000-0000402E0000}"/>
    <cellStyle name="標準 9 3 3 9 2" xfId="9906" xr:uid="{00000000-0005-0000-0000-0000412E0000}"/>
    <cellStyle name="標準 9 3 4" xfId="270" xr:uid="{00000000-0005-0000-0000-0000422E0000}"/>
    <cellStyle name="標準 9 3 4 2" xfId="726" xr:uid="{00000000-0005-0000-0000-0000432E0000}"/>
    <cellStyle name="標準 9 3 4 2 2" xfId="1638" xr:uid="{00000000-0005-0000-0000-0000442E0000}"/>
    <cellStyle name="標準 9 3 4 2 2 2" xfId="6997" xr:uid="{00000000-0005-0000-0000-0000452E0000}"/>
    <cellStyle name="標準 9 3 4 2 2 2 2" xfId="12357" xr:uid="{00000000-0005-0000-0000-0000462E0000}"/>
    <cellStyle name="標準 9 3 4 2 2 3" xfId="4261" xr:uid="{00000000-0005-0000-0000-0000472E0000}"/>
    <cellStyle name="標準 9 3 4 2 2 4" xfId="9621" xr:uid="{00000000-0005-0000-0000-0000482E0000}"/>
    <cellStyle name="標準 9 3 4 2 3" xfId="5173" xr:uid="{00000000-0005-0000-0000-0000492E0000}"/>
    <cellStyle name="標準 9 3 4 2 3 2" xfId="10533" xr:uid="{00000000-0005-0000-0000-00004A2E0000}"/>
    <cellStyle name="標準 9 3 4 2 4" xfId="6085" xr:uid="{00000000-0005-0000-0000-00004B2E0000}"/>
    <cellStyle name="標準 9 3 4 2 4 2" xfId="11445" xr:uid="{00000000-0005-0000-0000-00004C2E0000}"/>
    <cellStyle name="標準 9 3 4 2 5" xfId="2436" xr:uid="{00000000-0005-0000-0000-00004D2E0000}"/>
    <cellStyle name="標準 9 3 4 2 6" xfId="7797" xr:uid="{00000000-0005-0000-0000-00004E2E0000}"/>
    <cellStyle name="標準 9 3 4 3" xfId="1182" xr:uid="{00000000-0005-0000-0000-00004F2E0000}"/>
    <cellStyle name="標準 9 3 4 3 2" xfId="6541" xr:uid="{00000000-0005-0000-0000-0000502E0000}"/>
    <cellStyle name="標準 9 3 4 3 2 2" xfId="11901" xr:uid="{00000000-0005-0000-0000-0000512E0000}"/>
    <cellStyle name="標準 9 3 4 3 3" xfId="2892" xr:uid="{00000000-0005-0000-0000-0000522E0000}"/>
    <cellStyle name="標準 9 3 4 3 4" xfId="8253" xr:uid="{00000000-0005-0000-0000-0000532E0000}"/>
    <cellStyle name="標準 9 3 4 4" xfId="3348" xr:uid="{00000000-0005-0000-0000-0000542E0000}"/>
    <cellStyle name="標準 9 3 4 4 2" xfId="8709" xr:uid="{00000000-0005-0000-0000-0000552E0000}"/>
    <cellStyle name="標準 9 3 4 5" xfId="3805" xr:uid="{00000000-0005-0000-0000-0000562E0000}"/>
    <cellStyle name="標準 9 3 4 5 2" xfId="9165" xr:uid="{00000000-0005-0000-0000-0000572E0000}"/>
    <cellStyle name="標準 9 3 4 6" xfId="4717" xr:uid="{00000000-0005-0000-0000-0000582E0000}"/>
    <cellStyle name="標準 9 3 4 6 2" xfId="10077" xr:uid="{00000000-0005-0000-0000-0000592E0000}"/>
    <cellStyle name="標準 9 3 4 7" xfId="5629" xr:uid="{00000000-0005-0000-0000-00005A2E0000}"/>
    <cellStyle name="標準 9 3 4 7 2" xfId="10989" xr:uid="{00000000-0005-0000-0000-00005B2E0000}"/>
    <cellStyle name="標準 9 3 4 8" xfId="1980" xr:uid="{00000000-0005-0000-0000-00005C2E0000}"/>
    <cellStyle name="標準 9 3 4 9" xfId="7341" xr:uid="{00000000-0005-0000-0000-00005D2E0000}"/>
    <cellStyle name="標準 9 3 5" xfId="384" xr:uid="{00000000-0005-0000-0000-00005E2E0000}"/>
    <cellStyle name="標準 9 3 5 2" xfId="840" xr:uid="{00000000-0005-0000-0000-00005F2E0000}"/>
    <cellStyle name="標準 9 3 5 2 2" xfId="1752" xr:uid="{00000000-0005-0000-0000-0000602E0000}"/>
    <cellStyle name="標準 9 3 5 2 2 2" xfId="7111" xr:uid="{00000000-0005-0000-0000-0000612E0000}"/>
    <cellStyle name="標準 9 3 5 2 2 2 2" xfId="12471" xr:uid="{00000000-0005-0000-0000-0000622E0000}"/>
    <cellStyle name="標準 9 3 5 2 2 3" xfId="4375" xr:uid="{00000000-0005-0000-0000-0000632E0000}"/>
    <cellStyle name="標準 9 3 5 2 2 4" xfId="9735" xr:uid="{00000000-0005-0000-0000-0000642E0000}"/>
    <cellStyle name="標準 9 3 5 2 3" xfId="5287" xr:uid="{00000000-0005-0000-0000-0000652E0000}"/>
    <cellStyle name="標準 9 3 5 2 3 2" xfId="10647" xr:uid="{00000000-0005-0000-0000-0000662E0000}"/>
    <cellStyle name="標準 9 3 5 2 4" xfId="6199" xr:uid="{00000000-0005-0000-0000-0000672E0000}"/>
    <cellStyle name="標準 9 3 5 2 4 2" xfId="11559" xr:uid="{00000000-0005-0000-0000-0000682E0000}"/>
    <cellStyle name="標準 9 3 5 2 5" xfId="2550" xr:uid="{00000000-0005-0000-0000-0000692E0000}"/>
    <cellStyle name="標準 9 3 5 2 6" xfId="7911" xr:uid="{00000000-0005-0000-0000-00006A2E0000}"/>
    <cellStyle name="標準 9 3 5 3" xfId="1296" xr:uid="{00000000-0005-0000-0000-00006B2E0000}"/>
    <cellStyle name="標準 9 3 5 3 2" xfId="6655" xr:uid="{00000000-0005-0000-0000-00006C2E0000}"/>
    <cellStyle name="標準 9 3 5 3 2 2" xfId="12015" xr:uid="{00000000-0005-0000-0000-00006D2E0000}"/>
    <cellStyle name="標準 9 3 5 3 3" xfId="3006" xr:uid="{00000000-0005-0000-0000-00006E2E0000}"/>
    <cellStyle name="標準 9 3 5 3 4" xfId="8367" xr:uid="{00000000-0005-0000-0000-00006F2E0000}"/>
    <cellStyle name="標準 9 3 5 4" xfId="3462" xr:uid="{00000000-0005-0000-0000-0000702E0000}"/>
    <cellStyle name="標準 9 3 5 4 2" xfId="8823" xr:uid="{00000000-0005-0000-0000-0000712E0000}"/>
    <cellStyle name="標準 9 3 5 5" xfId="3919" xr:uid="{00000000-0005-0000-0000-0000722E0000}"/>
    <cellStyle name="標準 9 3 5 5 2" xfId="9279" xr:uid="{00000000-0005-0000-0000-0000732E0000}"/>
    <cellStyle name="標準 9 3 5 6" xfId="4831" xr:uid="{00000000-0005-0000-0000-0000742E0000}"/>
    <cellStyle name="標準 9 3 5 6 2" xfId="10191" xr:uid="{00000000-0005-0000-0000-0000752E0000}"/>
    <cellStyle name="標準 9 3 5 7" xfId="5743" xr:uid="{00000000-0005-0000-0000-0000762E0000}"/>
    <cellStyle name="標準 9 3 5 7 2" xfId="11103" xr:uid="{00000000-0005-0000-0000-0000772E0000}"/>
    <cellStyle name="標準 9 3 5 8" xfId="2094" xr:uid="{00000000-0005-0000-0000-0000782E0000}"/>
    <cellStyle name="標準 9 3 5 9" xfId="7455" xr:uid="{00000000-0005-0000-0000-0000792E0000}"/>
    <cellStyle name="標準 9 3 6" xfId="155" xr:uid="{00000000-0005-0000-0000-00007A2E0000}"/>
    <cellStyle name="標準 9 3 6 2" xfId="612" xr:uid="{00000000-0005-0000-0000-00007B2E0000}"/>
    <cellStyle name="標準 9 3 6 2 2" xfId="1524" xr:uid="{00000000-0005-0000-0000-00007C2E0000}"/>
    <cellStyle name="標準 9 3 6 2 2 2" xfId="6883" xr:uid="{00000000-0005-0000-0000-00007D2E0000}"/>
    <cellStyle name="標準 9 3 6 2 2 2 2" xfId="12243" xr:uid="{00000000-0005-0000-0000-00007E2E0000}"/>
    <cellStyle name="標準 9 3 6 2 2 3" xfId="4147" xr:uid="{00000000-0005-0000-0000-00007F2E0000}"/>
    <cellStyle name="標準 9 3 6 2 2 4" xfId="9507" xr:uid="{00000000-0005-0000-0000-0000802E0000}"/>
    <cellStyle name="標準 9 3 6 2 3" xfId="5059" xr:uid="{00000000-0005-0000-0000-0000812E0000}"/>
    <cellStyle name="標準 9 3 6 2 3 2" xfId="10419" xr:uid="{00000000-0005-0000-0000-0000822E0000}"/>
    <cellStyle name="標準 9 3 6 2 4" xfId="5971" xr:uid="{00000000-0005-0000-0000-0000832E0000}"/>
    <cellStyle name="標準 9 3 6 2 4 2" xfId="11331" xr:uid="{00000000-0005-0000-0000-0000842E0000}"/>
    <cellStyle name="標準 9 3 6 2 5" xfId="2778" xr:uid="{00000000-0005-0000-0000-0000852E0000}"/>
    <cellStyle name="標準 9 3 6 2 6" xfId="8139" xr:uid="{00000000-0005-0000-0000-0000862E0000}"/>
    <cellStyle name="標準 9 3 6 3" xfId="1068" xr:uid="{00000000-0005-0000-0000-0000872E0000}"/>
    <cellStyle name="標準 9 3 6 3 2" xfId="6427" xr:uid="{00000000-0005-0000-0000-0000882E0000}"/>
    <cellStyle name="標準 9 3 6 3 2 2" xfId="11787" xr:uid="{00000000-0005-0000-0000-0000892E0000}"/>
    <cellStyle name="標準 9 3 6 3 3" xfId="3234" xr:uid="{00000000-0005-0000-0000-00008A2E0000}"/>
    <cellStyle name="標準 9 3 6 3 4" xfId="8595" xr:uid="{00000000-0005-0000-0000-00008B2E0000}"/>
    <cellStyle name="標準 9 3 6 4" xfId="3691" xr:uid="{00000000-0005-0000-0000-00008C2E0000}"/>
    <cellStyle name="標準 9 3 6 4 2" xfId="9051" xr:uid="{00000000-0005-0000-0000-00008D2E0000}"/>
    <cellStyle name="標準 9 3 6 5" xfId="4603" xr:uid="{00000000-0005-0000-0000-00008E2E0000}"/>
    <cellStyle name="標準 9 3 6 5 2" xfId="9963" xr:uid="{00000000-0005-0000-0000-00008F2E0000}"/>
    <cellStyle name="標準 9 3 6 6" xfId="5515" xr:uid="{00000000-0005-0000-0000-0000902E0000}"/>
    <cellStyle name="標準 9 3 6 6 2" xfId="10875" xr:uid="{00000000-0005-0000-0000-0000912E0000}"/>
    <cellStyle name="標準 9 3 6 7" xfId="2322" xr:uid="{00000000-0005-0000-0000-0000922E0000}"/>
    <cellStyle name="標準 9 3 6 8" xfId="7683" xr:uid="{00000000-0005-0000-0000-0000932E0000}"/>
    <cellStyle name="標準 9 3 7" xfId="498" xr:uid="{00000000-0005-0000-0000-0000942E0000}"/>
    <cellStyle name="標準 9 3 7 2" xfId="1410" xr:uid="{00000000-0005-0000-0000-0000952E0000}"/>
    <cellStyle name="標準 9 3 7 2 2" xfId="6769" xr:uid="{00000000-0005-0000-0000-0000962E0000}"/>
    <cellStyle name="標準 9 3 7 2 2 2" xfId="12129" xr:uid="{00000000-0005-0000-0000-0000972E0000}"/>
    <cellStyle name="標準 9 3 7 2 3" xfId="4033" xr:uid="{00000000-0005-0000-0000-0000982E0000}"/>
    <cellStyle name="標準 9 3 7 2 4" xfId="9393" xr:uid="{00000000-0005-0000-0000-0000992E0000}"/>
    <cellStyle name="標準 9 3 7 3" xfId="4945" xr:uid="{00000000-0005-0000-0000-00009A2E0000}"/>
    <cellStyle name="標準 9 3 7 3 2" xfId="10305" xr:uid="{00000000-0005-0000-0000-00009B2E0000}"/>
    <cellStyle name="標準 9 3 7 4" xfId="5857" xr:uid="{00000000-0005-0000-0000-00009C2E0000}"/>
    <cellStyle name="標準 9 3 7 4 2" xfId="11217" xr:uid="{00000000-0005-0000-0000-00009D2E0000}"/>
    <cellStyle name="標準 9 3 7 5" xfId="2208" xr:uid="{00000000-0005-0000-0000-00009E2E0000}"/>
    <cellStyle name="標準 9 3 7 6" xfId="7569" xr:uid="{00000000-0005-0000-0000-00009F2E0000}"/>
    <cellStyle name="標準 9 3 8" xfId="954" xr:uid="{00000000-0005-0000-0000-0000A02E0000}"/>
    <cellStyle name="標準 9 3 8 2" xfId="6313" xr:uid="{00000000-0005-0000-0000-0000A12E0000}"/>
    <cellStyle name="標準 9 3 8 2 2" xfId="11673" xr:uid="{00000000-0005-0000-0000-0000A22E0000}"/>
    <cellStyle name="標準 9 3 8 3" xfId="2664" xr:uid="{00000000-0005-0000-0000-0000A32E0000}"/>
    <cellStyle name="標準 9 3 8 4" xfId="8025" xr:uid="{00000000-0005-0000-0000-0000A42E0000}"/>
    <cellStyle name="標準 9 3 9" xfId="3120" xr:uid="{00000000-0005-0000-0000-0000A52E0000}"/>
    <cellStyle name="標準 9 3 9 2" xfId="8481" xr:uid="{00000000-0005-0000-0000-0000A62E0000}"/>
    <cellStyle name="標準 9 4" xfId="66" xr:uid="{00000000-0005-0000-0000-0000A72E0000}"/>
    <cellStyle name="標準 9 4 10" xfId="4518" xr:uid="{00000000-0005-0000-0000-0000A82E0000}"/>
    <cellStyle name="標準 9 4 10 2" xfId="9878" xr:uid="{00000000-0005-0000-0000-0000A92E0000}"/>
    <cellStyle name="標準 9 4 11" xfId="5430" xr:uid="{00000000-0005-0000-0000-0000AA2E0000}"/>
    <cellStyle name="標準 9 4 11 2" xfId="10790" xr:uid="{00000000-0005-0000-0000-0000AB2E0000}"/>
    <cellStyle name="標準 9 4 12" xfId="1895" xr:uid="{00000000-0005-0000-0000-0000AC2E0000}"/>
    <cellStyle name="標準 9 4 13" xfId="7256" xr:uid="{00000000-0005-0000-0000-0000AD2E0000}"/>
    <cellStyle name="標準 9 4 2" xfId="127" xr:uid="{00000000-0005-0000-0000-0000AE2E0000}"/>
    <cellStyle name="標準 9 4 2 10" xfId="5487" xr:uid="{00000000-0005-0000-0000-0000AF2E0000}"/>
    <cellStyle name="標準 9 4 2 10 2" xfId="10847" xr:uid="{00000000-0005-0000-0000-0000B02E0000}"/>
    <cellStyle name="標準 9 4 2 11" xfId="1952" xr:uid="{00000000-0005-0000-0000-0000B12E0000}"/>
    <cellStyle name="標準 9 4 2 12" xfId="7313" xr:uid="{00000000-0005-0000-0000-0000B22E0000}"/>
    <cellStyle name="標準 9 4 2 2" xfId="356" xr:uid="{00000000-0005-0000-0000-0000B32E0000}"/>
    <cellStyle name="標準 9 4 2 2 2" xfId="812" xr:uid="{00000000-0005-0000-0000-0000B42E0000}"/>
    <cellStyle name="標準 9 4 2 2 2 2" xfId="1724" xr:uid="{00000000-0005-0000-0000-0000B52E0000}"/>
    <cellStyle name="標準 9 4 2 2 2 2 2" xfId="7083" xr:uid="{00000000-0005-0000-0000-0000B62E0000}"/>
    <cellStyle name="標準 9 4 2 2 2 2 2 2" xfId="12443" xr:uid="{00000000-0005-0000-0000-0000B72E0000}"/>
    <cellStyle name="標準 9 4 2 2 2 2 3" xfId="4347" xr:uid="{00000000-0005-0000-0000-0000B82E0000}"/>
    <cellStyle name="標準 9 4 2 2 2 2 4" xfId="9707" xr:uid="{00000000-0005-0000-0000-0000B92E0000}"/>
    <cellStyle name="標準 9 4 2 2 2 3" xfId="5259" xr:uid="{00000000-0005-0000-0000-0000BA2E0000}"/>
    <cellStyle name="標準 9 4 2 2 2 3 2" xfId="10619" xr:uid="{00000000-0005-0000-0000-0000BB2E0000}"/>
    <cellStyle name="標準 9 4 2 2 2 4" xfId="6171" xr:uid="{00000000-0005-0000-0000-0000BC2E0000}"/>
    <cellStyle name="標準 9 4 2 2 2 4 2" xfId="11531" xr:uid="{00000000-0005-0000-0000-0000BD2E0000}"/>
    <cellStyle name="標準 9 4 2 2 2 5" xfId="2522" xr:uid="{00000000-0005-0000-0000-0000BE2E0000}"/>
    <cellStyle name="標準 9 4 2 2 2 6" xfId="7883" xr:uid="{00000000-0005-0000-0000-0000BF2E0000}"/>
    <cellStyle name="標準 9 4 2 2 3" xfId="1268" xr:uid="{00000000-0005-0000-0000-0000C02E0000}"/>
    <cellStyle name="標準 9 4 2 2 3 2" xfId="6627" xr:uid="{00000000-0005-0000-0000-0000C12E0000}"/>
    <cellStyle name="標準 9 4 2 2 3 2 2" xfId="11987" xr:uid="{00000000-0005-0000-0000-0000C22E0000}"/>
    <cellStyle name="標準 9 4 2 2 3 3" xfId="2978" xr:uid="{00000000-0005-0000-0000-0000C32E0000}"/>
    <cellStyle name="標準 9 4 2 2 3 4" xfId="8339" xr:uid="{00000000-0005-0000-0000-0000C42E0000}"/>
    <cellStyle name="標準 9 4 2 2 4" xfId="3434" xr:uid="{00000000-0005-0000-0000-0000C52E0000}"/>
    <cellStyle name="標準 9 4 2 2 4 2" xfId="8795" xr:uid="{00000000-0005-0000-0000-0000C62E0000}"/>
    <cellStyle name="標準 9 4 2 2 5" xfId="3891" xr:uid="{00000000-0005-0000-0000-0000C72E0000}"/>
    <cellStyle name="標準 9 4 2 2 5 2" xfId="9251" xr:uid="{00000000-0005-0000-0000-0000C82E0000}"/>
    <cellStyle name="標準 9 4 2 2 6" xfId="4803" xr:uid="{00000000-0005-0000-0000-0000C92E0000}"/>
    <cellStyle name="標準 9 4 2 2 6 2" xfId="10163" xr:uid="{00000000-0005-0000-0000-0000CA2E0000}"/>
    <cellStyle name="標準 9 4 2 2 7" xfId="5715" xr:uid="{00000000-0005-0000-0000-0000CB2E0000}"/>
    <cellStyle name="標準 9 4 2 2 7 2" xfId="11075" xr:uid="{00000000-0005-0000-0000-0000CC2E0000}"/>
    <cellStyle name="標準 9 4 2 2 8" xfId="2066" xr:uid="{00000000-0005-0000-0000-0000CD2E0000}"/>
    <cellStyle name="標準 9 4 2 2 9" xfId="7427" xr:uid="{00000000-0005-0000-0000-0000CE2E0000}"/>
    <cellStyle name="標準 9 4 2 3" xfId="470" xr:uid="{00000000-0005-0000-0000-0000CF2E0000}"/>
    <cellStyle name="標準 9 4 2 3 2" xfId="926" xr:uid="{00000000-0005-0000-0000-0000D02E0000}"/>
    <cellStyle name="標準 9 4 2 3 2 2" xfId="1838" xr:uid="{00000000-0005-0000-0000-0000D12E0000}"/>
    <cellStyle name="標準 9 4 2 3 2 2 2" xfId="7197" xr:uid="{00000000-0005-0000-0000-0000D22E0000}"/>
    <cellStyle name="標準 9 4 2 3 2 2 2 2" xfId="12557" xr:uid="{00000000-0005-0000-0000-0000D32E0000}"/>
    <cellStyle name="標準 9 4 2 3 2 2 3" xfId="4461" xr:uid="{00000000-0005-0000-0000-0000D42E0000}"/>
    <cellStyle name="標準 9 4 2 3 2 2 4" xfId="9821" xr:uid="{00000000-0005-0000-0000-0000D52E0000}"/>
    <cellStyle name="標準 9 4 2 3 2 3" xfId="5373" xr:uid="{00000000-0005-0000-0000-0000D62E0000}"/>
    <cellStyle name="標準 9 4 2 3 2 3 2" xfId="10733" xr:uid="{00000000-0005-0000-0000-0000D72E0000}"/>
    <cellStyle name="標準 9 4 2 3 2 4" xfId="6285" xr:uid="{00000000-0005-0000-0000-0000D82E0000}"/>
    <cellStyle name="標準 9 4 2 3 2 4 2" xfId="11645" xr:uid="{00000000-0005-0000-0000-0000D92E0000}"/>
    <cellStyle name="標準 9 4 2 3 2 5" xfId="2636" xr:uid="{00000000-0005-0000-0000-0000DA2E0000}"/>
    <cellStyle name="標準 9 4 2 3 2 6" xfId="7997" xr:uid="{00000000-0005-0000-0000-0000DB2E0000}"/>
    <cellStyle name="標準 9 4 2 3 3" xfId="1382" xr:uid="{00000000-0005-0000-0000-0000DC2E0000}"/>
    <cellStyle name="標準 9 4 2 3 3 2" xfId="6741" xr:uid="{00000000-0005-0000-0000-0000DD2E0000}"/>
    <cellStyle name="標準 9 4 2 3 3 2 2" xfId="12101" xr:uid="{00000000-0005-0000-0000-0000DE2E0000}"/>
    <cellStyle name="標準 9 4 2 3 3 3" xfId="3092" xr:uid="{00000000-0005-0000-0000-0000DF2E0000}"/>
    <cellStyle name="標準 9 4 2 3 3 4" xfId="8453" xr:uid="{00000000-0005-0000-0000-0000E02E0000}"/>
    <cellStyle name="標準 9 4 2 3 4" xfId="3548" xr:uid="{00000000-0005-0000-0000-0000E12E0000}"/>
    <cellStyle name="標準 9 4 2 3 4 2" xfId="8909" xr:uid="{00000000-0005-0000-0000-0000E22E0000}"/>
    <cellStyle name="標準 9 4 2 3 5" xfId="4005" xr:uid="{00000000-0005-0000-0000-0000E32E0000}"/>
    <cellStyle name="標準 9 4 2 3 5 2" xfId="9365" xr:uid="{00000000-0005-0000-0000-0000E42E0000}"/>
    <cellStyle name="標準 9 4 2 3 6" xfId="4917" xr:uid="{00000000-0005-0000-0000-0000E52E0000}"/>
    <cellStyle name="標準 9 4 2 3 6 2" xfId="10277" xr:uid="{00000000-0005-0000-0000-0000E62E0000}"/>
    <cellStyle name="標準 9 4 2 3 7" xfId="5829" xr:uid="{00000000-0005-0000-0000-0000E72E0000}"/>
    <cellStyle name="標準 9 4 2 3 7 2" xfId="11189" xr:uid="{00000000-0005-0000-0000-0000E82E0000}"/>
    <cellStyle name="標準 9 4 2 3 8" xfId="2180" xr:uid="{00000000-0005-0000-0000-0000E92E0000}"/>
    <cellStyle name="標準 9 4 2 3 9" xfId="7541" xr:uid="{00000000-0005-0000-0000-0000EA2E0000}"/>
    <cellStyle name="標準 9 4 2 4" xfId="241" xr:uid="{00000000-0005-0000-0000-0000EB2E0000}"/>
    <cellStyle name="標準 9 4 2 4 2" xfId="698" xr:uid="{00000000-0005-0000-0000-0000EC2E0000}"/>
    <cellStyle name="標準 9 4 2 4 2 2" xfId="1610" xr:uid="{00000000-0005-0000-0000-0000ED2E0000}"/>
    <cellStyle name="標準 9 4 2 4 2 2 2" xfId="6969" xr:uid="{00000000-0005-0000-0000-0000EE2E0000}"/>
    <cellStyle name="標準 9 4 2 4 2 2 2 2" xfId="12329" xr:uid="{00000000-0005-0000-0000-0000EF2E0000}"/>
    <cellStyle name="標準 9 4 2 4 2 2 3" xfId="4233" xr:uid="{00000000-0005-0000-0000-0000F02E0000}"/>
    <cellStyle name="標準 9 4 2 4 2 2 4" xfId="9593" xr:uid="{00000000-0005-0000-0000-0000F12E0000}"/>
    <cellStyle name="標準 9 4 2 4 2 3" xfId="5145" xr:uid="{00000000-0005-0000-0000-0000F22E0000}"/>
    <cellStyle name="標準 9 4 2 4 2 3 2" xfId="10505" xr:uid="{00000000-0005-0000-0000-0000F32E0000}"/>
    <cellStyle name="標準 9 4 2 4 2 4" xfId="6057" xr:uid="{00000000-0005-0000-0000-0000F42E0000}"/>
    <cellStyle name="標準 9 4 2 4 2 4 2" xfId="11417" xr:uid="{00000000-0005-0000-0000-0000F52E0000}"/>
    <cellStyle name="標準 9 4 2 4 2 5" xfId="2864" xr:uid="{00000000-0005-0000-0000-0000F62E0000}"/>
    <cellStyle name="標準 9 4 2 4 2 6" xfId="8225" xr:uid="{00000000-0005-0000-0000-0000F72E0000}"/>
    <cellStyle name="標準 9 4 2 4 3" xfId="1154" xr:uid="{00000000-0005-0000-0000-0000F82E0000}"/>
    <cellStyle name="標準 9 4 2 4 3 2" xfId="6513" xr:uid="{00000000-0005-0000-0000-0000F92E0000}"/>
    <cellStyle name="標準 9 4 2 4 3 2 2" xfId="11873" xr:uid="{00000000-0005-0000-0000-0000FA2E0000}"/>
    <cellStyle name="標準 9 4 2 4 3 3" xfId="3320" xr:uid="{00000000-0005-0000-0000-0000FB2E0000}"/>
    <cellStyle name="標準 9 4 2 4 3 4" xfId="8681" xr:uid="{00000000-0005-0000-0000-0000FC2E0000}"/>
    <cellStyle name="標準 9 4 2 4 4" xfId="3777" xr:uid="{00000000-0005-0000-0000-0000FD2E0000}"/>
    <cellStyle name="標準 9 4 2 4 4 2" xfId="9137" xr:uid="{00000000-0005-0000-0000-0000FE2E0000}"/>
    <cellStyle name="標準 9 4 2 4 5" xfId="4689" xr:uid="{00000000-0005-0000-0000-0000FF2E0000}"/>
    <cellStyle name="標準 9 4 2 4 5 2" xfId="10049" xr:uid="{00000000-0005-0000-0000-0000002F0000}"/>
    <cellStyle name="標準 9 4 2 4 6" xfId="5601" xr:uid="{00000000-0005-0000-0000-0000012F0000}"/>
    <cellStyle name="標準 9 4 2 4 6 2" xfId="10961" xr:uid="{00000000-0005-0000-0000-0000022F0000}"/>
    <cellStyle name="標準 9 4 2 4 7" xfId="2408" xr:uid="{00000000-0005-0000-0000-0000032F0000}"/>
    <cellStyle name="標準 9 4 2 4 8" xfId="7769" xr:uid="{00000000-0005-0000-0000-0000042F0000}"/>
    <cellStyle name="標準 9 4 2 5" xfId="584" xr:uid="{00000000-0005-0000-0000-0000052F0000}"/>
    <cellStyle name="標準 9 4 2 5 2" xfId="1496" xr:uid="{00000000-0005-0000-0000-0000062F0000}"/>
    <cellStyle name="標準 9 4 2 5 2 2" xfId="6855" xr:uid="{00000000-0005-0000-0000-0000072F0000}"/>
    <cellStyle name="標準 9 4 2 5 2 2 2" xfId="12215" xr:uid="{00000000-0005-0000-0000-0000082F0000}"/>
    <cellStyle name="標準 9 4 2 5 2 3" xfId="4119" xr:uid="{00000000-0005-0000-0000-0000092F0000}"/>
    <cellStyle name="標準 9 4 2 5 2 4" xfId="9479" xr:uid="{00000000-0005-0000-0000-00000A2F0000}"/>
    <cellStyle name="標準 9 4 2 5 3" xfId="5031" xr:uid="{00000000-0005-0000-0000-00000B2F0000}"/>
    <cellStyle name="標準 9 4 2 5 3 2" xfId="10391" xr:uid="{00000000-0005-0000-0000-00000C2F0000}"/>
    <cellStyle name="標準 9 4 2 5 4" xfId="5943" xr:uid="{00000000-0005-0000-0000-00000D2F0000}"/>
    <cellStyle name="標準 9 4 2 5 4 2" xfId="11303" xr:uid="{00000000-0005-0000-0000-00000E2F0000}"/>
    <cellStyle name="標準 9 4 2 5 5" xfId="2294" xr:uid="{00000000-0005-0000-0000-00000F2F0000}"/>
    <cellStyle name="標準 9 4 2 5 6" xfId="7655" xr:uid="{00000000-0005-0000-0000-0000102F0000}"/>
    <cellStyle name="標準 9 4 2 6" xfId="1040" xr:uid="{00000000-0005-0000-0000-0000112F0000}"/>
    <cellStyle name="標準 9 4 2 6 2" xfId="6399" xr:uid="{00000000-0005-0000-0000-0000122F0000}"/>
    <cellStyle name="標準 9 4 2 6 2 2" xfId="11759" xr:uid="{00000000-0005-0000-0000-0000132F0000}"/>
    <cellStyle name="標準 9 4 2 6 3" xfId="2750" xr:uid="{00000000-0005-0000-0000-0000142F0000}"/>
    <cellStyle name="標準 9 4 2 6 4" xfId="8111" xr:uid="{00000000-0005-0000-0000-0000152F0000}"/>
    <cellStyle name="標準 9 4 2 7" xfId="3206" xr:uid="{00000000-0005-0000-0000-0000162F0000}"/>
    <cellStyle name="標準 9 4 2 7 2" xfId="8567" xr:uid="{00000000-0005-0000-0000-0000172F0000}"/>
    <cellStyle name="標準 9 4 2 8" xfId="3663" xr:uid="{00000000-0005-0000-0000-0000182F0000}"/>
    <cellStyle name="標準 9 4 2 8 2" xfId="9023" xr:uid="{00000000-0005-0000-0000-0000192F0000}"/>
    <cellStyle name="標準 9 4 2 9" xfId="4575" xr:uid="{00000000-0005-0000-0000-00001A2F0000}"/>
    <cellStyle name="標準 9 4 2 9 2" xfId="9935" xr:uid="{00000000-0005-0000-0000-00001B2F0000}"/>
    <cellStyle name="標準 9 4 3" xfId="299" xr:uid="{00000000-0005-0000-0000-00001C2F0000}"/>
    <cellStyle name="標準 9 4 3 2" xfId="755" xr:uid="{00000000-0005-0000-0000-00001D2F0000}"/>
    <cellStyle name="標準 9 4 3 2 2" xfId="1667" xr:uid="{00000000-0005-0000-0000-00001E2F0000}"/>
    <cellStyle name="標準 9 4 3 2 2 2" xfId="7026" xr:uid="{00000000-0005-0000-0000-00001F2F0000}"/>
    <cellStyle name="標準 9 4 3 2 2 2 2" xfId="12386" xr:uid="{00000000-0005-0000-0000-0000202F0000}"/>
    <cellStyle name="標準 9 4 3 2 2 3" xfId="4290" xr:uid="{00000000-0005-0000-0000-0000212F0000}"/>
    <cellStyle name="標準 9 4 3 2 2 4" xfId="9650" xr:uid="{00000000-0005-0000-0000-0000222F0000}"/>
    <cellStyle name="標準 9 4 3 2 3" xfId="5202" xr:uid="{00000000-0005-0000-0000-0000232F0000}"/>
    <cellStyle name="標準 9 4 3 2 3 2" xfId="10562" xr:uid="{00000000-0005-0000-0000-0000242F0000}"/>
    <cellStyle name="標準 9 4 3 2 4" xfId="6114" xr:uid="{00000000-0005-0000-0000-0000252F0000}"/>
    <cellStyle name="標準 9 4 3 2 4 2" xfId="11474" xr:uid="{00000000-0005-0000-0000-0000262F0000}"/>
    <cellStyle name="標準 9 4 3 2 5" xfId="2465" xr:uid="{00000000-0005-0000-0000-0000272F0000}"/>
    <cellStyle name="標準 9 4 3 2 6" xfId="7826" xr:uid="{00000000-0005-0000-0000-0000282F0000}"/>
    <cellStyle name="標準 9 4 3 3" xfId="1211" xr:uid="{00000000-0005-0000-0000-0000292F0000}"/>
    <cellStyle name="標準 9 4 3 3 2" xfId="6570" xr:uid="{00000000-0005-0000-0000-00002A2F0000}"/>
    <cellStyle name="標準 9 4 3 3 2 2" xfId="11930" xr:uid="{00000000-0005-0000-0000-00002B2F0000}"/>
    <cellStyle name="標準 9 4 3 3 3" xfId="2921" xr:uid="{00000000-0005-0000-0000-00002C2F0000}"/>
    <cellStyle name="標準 9 4 3 3 4" xfId="8282" xr:uid="{00000000-0005-0000-0000-00002D2F0000}"/>
    <cellStyle name="標準 9 4 3 4" xfId="3377" xr:uid="{00000000-0005-0000-0000-00002E2F0000}"/>
    <cellStyle name="標準 9 4 3 4 2" xfId="8738" xr:uid="{00000000-0005-0000-0000-00002F2F0000}"/>
    <cellStyle name="標準 9 4 3 5" xfId="3834" xr:uid="{00000000-0005-0000-0000-0000302F0000}"/>
    <cellStyle name="標準 9 4 3 5 2" xfId="9194" xr:uid="{00000000-0005-0000-0000-0000312F0000}"/>
    <cellStyle name="標準 9 4 3 6" xfId="4746" xr:uid="{00000000-0005-0000-0000-0000322F0000}"/>
    <cellStyle name="標準 9 4 3 6 2" xfId="10106" xr:uid="{00000000-0005-0000-0000-0000332F0000}"/>
    <cellStyle name="標準 9 4 3 7" xfId="5658" xr:uid="{00000000-0005-0000-0000-0000342F0000}"/>
    <cellStyle name="標準 9 4 3 7 2" xfId="11018" xr:uid="{00000000-0005-0000-0000-0000352F0000}"/>
    <cellStyle name="標準 9 4 3 8" xfId="2009" xr:uid="{00000000-0005-0000-0000-0000362F0000}"/>
    <cellStyle name="標準 9 4 3 9" xfId="7370" xr:uid="{00000000-0005-0000-0000-0000372F0000}"/>
    <cellStyle name="標準 9 4 4" xfId="413" xr:uid="{00000000-0005-0000-0000-0000382F0000}"/>
    <cellStyle name="標準 9 4 4 2" xfId="869" xr:uid="{00000000-0005-0000-0000-0000392F0000}"/>
    <cellStyle name="標準 9 4 4 2 2" xfId="1781" xr:uid="{00000000-0005-0000-0000-00003A2F0000}"/>
    <cellStyle name="標準 9 4 4 2 2 2" xfId="7140" xr:uid="{00000000-0005-0000-0000-00003B2F0000}"/>
    <cellStyle name="標準 9 4 4 2 2 2 2" xfId="12500" xr:uid="{00000000-0005-0000-0000-00003C2F0000}"/>
    <cellStyle name="標準 9 4 4 2 2 3" xfId="4404" xr:uid="{00000000-0005-0000-0000-00003D2F0000}"/>
    <cellStyle name="標準 9 4 4 2 2 4" xfId="9764" xr:uid="{00000000-0005-0000-0000-00003E2F0000}"/>
    <cellStyle name="標準 9 4 4 2 3" xfId="5316" xr:uid="{00000000-0005-0000-0000-00003F2F0000}"/>
    <cellStyle name="標準 9 4 4 2 3 2" xfId="10676" xr:uid="{00000000-0005-0000-0000-0000402F0000}"/>
    <cellStyle name="標準 9 4 4 2 4" xfId="6228" xr:uid="{00000000-0005-0000-0000-0000412F0000}"/>
    <cellStyle name="標準 9 4 4 2 4 2" xfId="11588" xr:uid="{00000000-0005-0000-0000-0000422F0000}"/>
    <cellStyle name="標準 9 4 4 2 5" xfId="2579" xr:uid="{00000000-0005-0000-0000-0000432F0000}"/>
    <cellStyle name="標準 9 4 4 2 6" xfId="7940" xr:uid="{00000000-0005-0000-0000-0000442F0000}"/>
    <cellStyle name="標準 9 4 4 3" xfId="1325" xr:uid="{00000000-0005-0000-0000-0000452F0000}"/>
    <cellStyle name="標準 9 4 4 3 2" xfId="6684" xr:uid="{00000000-0005-0000-0000-0000462F0000}"/>
    <cellStyle name="標準 9 4 4 3 2 2" xfId="12044" xr:uid="{00000000-0005-0000-0000-0000472F0000}"/>
    <cellStyle name="標準 9 4 4 3 3" xfId="3035" xr:uid="{00000000-0005-0000-0000-0000482F0000}"/>
    <cellStyle name="標準 9 4 4 3 4" xfId="8396" xr:uid="{00000000-0005-0000-0000-0000492F0000}"/>
    <cellStyle name="標準 9 4 4 4" xfId="3491" xr:uid="{00000000-0005-0000-0000-00004A2F0000}"/>
    <cellStyle name="標準 9 4 4 4 2" xfId="8852" xr:uid="{00000000-0005-0000-0000-00004B2F0000}"/>
    <cellStyle name="標準 9 4 4 5" xfId="3948" xr:uid="{00000000-0005-0000-0000-00004C2F0000}"/>
    <cellStyle name="標準 9 4 4 5 2" xfId="9308" xr:uid="{00000000-0005-0000-0000-00004D2F0000}"/>
    <cellStyle name="標準 9 4 4 6" xfId="4860" xr:uid="{00000000-0005-0000-0000-00004E2F0000}"/>
    <cellStyle name="標準 9 4 4 6 2" xfId="10220" xr:uid="{00000000-0005-0000-0000-00004F2F0000}"/>
    <cellStyle name="標準 9 4 4 7" xfId="5772" xr:uid="{00000000-0005-0000-0000-0000502F0000}"/>
    <cellStyle name="標準 9 4 4 7 2" xfId="11132" xr:uid="{00000000-0005-0000-0000-0000512F0000}"/>
    <cellStyle name="標準 9 4 4 8" xfId="2123" xr:uid="{00000000-0005-0000-0000-0000522F0000}"/>
    <cellStyle name="標準 9 4 4 9" xfId="7484" xr:uid="{00000000-0005-0000-0000-0000532F0000}"/>
    <cellStyle name="標準 9 4 5" xfId="184" xr:uid="{00000000-0005-0000-0000-0000542F0000}"/>
    <cellStyle name="標準 9 4 5 2" xfId="641" xr:uid="{00000000-0005-0000-0000-0000552F0000}"/>
    <cellStyle name="標準 9 4 5 2 2" xfId="1553" xr:uid="{00000000-0005-0000-0000-0000562F0000}"/>
    <cellStyle name="標準 9 4 5 2 2 2" xfId="6912" xr:uid="{00000000-0005-0000-0000-0000572F0000}"/>
    <cellStyle name="標準 9 4 5 2 2 2 2" xfId="12272" xr:uid="{00000000-0005-0000-0000-0000582F0000}"/>
    <cellStyle name="標準 9 4 5 2 2 3" xfId="4176" xr:uid="{00000000-0005-0000-0000-0000592F0000}"/>
    <cellStyle name="標準 9 4 5 2 2 4" xfId="9536" xr:uid="{00000000-0005-0000-0000-00005A2F0000}"/>
    <cellStyle name="標準 9 4 5 2 3" xfId="5088" xr:uid="{00000000-0005-0000-0000-00005B2F0000}"/>
    <cellStyle name="標準 9 4 5 2 3 2" xfId="10448" xr:uid="{00000000-0005-0000-0000-00005C2F0000}"/>
    <cellStyle name="標準 9 4 5 2 4" xfId="6000" xr:uid="{00000000-0005-0000-0000-00005D2F0000}"/>
    <cellStyle name="標準 9 4 5 2 4 2" xfId="11360" xr:uid="{00000000-0005-0000-0000-00005E2F0000}"/>
    <cellStyle name="標準 9 4 5 2 5" xfId="2807" xr:uid="{00000000-0005-0000-0000-00005F2F0000}"/>
    <cellStyle name="標準 9 4 5 2 6" xfId="8168" xr:uid="{00000000-0005-0000-0000-0000602F0000}"/>
    <cellStyle name="標準 9 4 5 3" xfId="1097" xr:uid="{00000000-0005-0000-0000-0000612F0000}"/>
    <cellStyle name="標準 9 4 5 3 2" xfId="6456" xr:uid="{00000000-0005-0000-0000-0000622F0000}"/>
    <cellStyle name="標準 9 4 5 3 2 2" xfId="11816" xr:uid="{00000000-0005-0000-0000-0000632F0000}"/>
    <cellStyle name="標準 9 4 5 3 3" xfId="3263" xr:uid="{00000000-0005-0000-0000-0000642F0000}"/>
    <cellStyle name="標準 9 4 5 3 4" xfId="8624" xr:uid="{00000000-0005-0000-0000-0000652F0000}"/>
    <cellStyle name="標準 9 4 5 4" xfId="3720" xr:uid="{00000000-0005-0000-0000-0000662F0000}"/>
    <cellStyle name="標準 9 4 5 4 2" xfId="9080" xr:uid="{00000000-0005-0000-0000-0000672F0000}"/>
    <cellStyle name="標準 9 4 5 5" xfId="4632" xr:uid="{00000000-0005-0000-0000-0000682F0000}"/>
    <cellStyle name="標準 9 4 5 5 2" xfId="9992" xr:uid="{00000000-0005-0000-0000-0000692F0000}"/>
    <cellStyle name="標準 9 4 5 6" xfId="5544" xr:uid="{00000000-0005-0000-0000-00006A2F0000}"/>
    <cellStyle name="標準 9 4 5 6 2" xfId="10904" xr:uid="{00000000-0005-0000-0000-00006B2F0000}"/>
    <cellStyle name="標準 9 4 5 7" xfId="2351" xr:uid="{00000000-0005-0000-0000-00006C2F0000}"/>
    <cellStyle name="標準 9 4 5 8" xfId="7712" xr:uid="{00000000-0005-0000-0000-00006D2F0000}"/>
    <cellStyle name="標準 9 4 6" xfId="527" xr:uid="{00000000-0005-0000-0000-00006E2F0000}"/>
    <cellStyle name="標準 9 4 6 2" xfId="1439" xr:uid="{00000000-0005-0000-0000-00006F2F0000}"/>
    <cellStyle name="標準 9 4 6 2 2" xfId="6798" xr:uid="{00000000-0005-0000-0000-0000702F0000}"/>
    <cellStyle name="標準 9 4 6 2 2 2" xfId="12158" xr:uid="{00000000-0005-0000-0000-0000712F0000}"/>
    <cellStyle name="標準 9 4 6 2 3" xfId="4062" xr:uid="{00000000-0005-0000-0000-0000722F0000}"/>
    <cellStyle name="標準 9 4 6 2 4" xfId="9422" xr:uid="{00000000-0005-0000-0000-0000732F0000}"/>
    <cellStyle name="標準 9 4 6 3" xfId="4974" xr:uid="{00000000-0005-0000-0000-0000742F0000}"/>
    <cellStyle name="標準 9 4 6 3 2" xfId="10334" xr:uid="{00000000-0005-0000-0000-0000752F0000}"/>
    <cellStyle name="標準 9 4 6 4" xfId="5886" xr:uid="{00000000-0005-0000-0000-0000762F0000}"/>
    <cellStyle name="標準 9 4 6 4 2" xfId="11246" xr:uid="{00000000-0005-0000-0000-0000772F0000}"/>
    <cellStyle name="標準 9 4 6 5" xfId="2237" xr:uid="{00000000-0005-0000-0000-0000782F0000}"/>
    <cellStyle name="標準 9 4 6 6" xfId="7598" xr:uid="{00000000-0005-0000-0000-0000792F0000}"/>
    <cellStyle name="標準 9 4 7" xfId="983" xr:uid="{00000000-0005-0000-0000-00007A2F0000}"/>
    <cellStyle name="標準 9 4 7 2" xfId="6342" xr:uid="{00000000-0005-0000-0000-00007B2F0000}"/>
    <cellStyle name="標準 9 4 7 2 2" xfId="11702" xr:uid="{00000000-0005-0000-0000-00007C2F0000}"/>
    <cellStyle name="標準 9 4 7 3" xfId="2693" xr:uid="{00000000-0005-0000-0000-00007D2F0000}"/>
    <cellStyle name="標準 9 4 7 4" xfId="8054" xr:uid="{00000000-0005-0000-0000-00007E2F0000}"/>
    <cellStyle name="標準 9 4 8" xfId="3149" xr:uid="{00000000-0005-0000-0000-00007F2F0000}"/>
    <cellStyle name="標準 9 4 8 2" xfId="8510" xr:uid="{00000000-0005-0000-0000-0000802F0000}"/>
    <cellStyle name="標準 9 4 9" xfId="3606" xr:uid="{00000000-0005-0000-0000-0000812F0000}"/>
    <cellStyle name="標準 9 4 9 2" xfId="8966" xr:uid="{00000000-0005-0000-0000-0000822F0000}"/>
    <cellStyle name="標準 9 5" xfId="44" xr:uid="{00000000-0005-0000-0000-0000832F0000}"/>
    <cellStyle name="標準 9 5 10" xfId="4503" xr:uid="{00000000-0005-0000-0000-0000842F0000}"/>
    <cellStyle name="標準 9 5 10 2" xfId="9863" xr:uid="{00000000-0005-0000-0000-0000852F0000}"/>
    <cellStyle name="標準 9 5 11" xfId="5415" xr:uid="{00000000-0005-0000-0000-0000862F0000}"/>
    <cellStyle name="標準 9 5 11 2" xfId="10775" xr:uid="{00000000-0005-0000-0000-0000872F0000}"/>
    <cellStyle name="標準 9 5 12" xfId="1880" xr:uid="{00000000-0005-0000-0000-0000882F0000}"/>
    <cellStyle name="標準 9 5 13" xfId="7241" xr:uid="{00000000-0005-0000-0000-0000892F0000}"/>
    <cellStyle name="標準 9 5 2" xfId="112" xr:uid="{00000000-0005-0000-0000-00008A2F0000}"/>
    <cellStyle name="標準 9 5 2 10" xfId="5472" xr:uid="{00000000-0005-0000-0000-00008B2F0000}"/>
    <cellStyle name="標準 9 5 2 10 2" xfId="10832" xr:uid="{00000000-0005-0000-0000-00008C2F0000}"/>
    <cellStyle name="標準 9 5 2 11" xfId="1937" xr:uid="{00000000-0005-0000-0000-00008D2F0000}"/>
    <cellStyle name="標準 9 5 2 12" xfId="7298" xr:uid="{00000000-0005-0000-0000-00008E2F0000}"/>
    <cellStyle name="標準 9 5 2 2" xfId="341" xr:uid="{00000000-0005-0000-0000-00008F2F0000}"/>
    <cellStyle name="標準 9 5 2 2 2" xfId="797" xr:uid="{00000000-0005-0000-0000-0000902F0000}"/>
    <cellStyle name="標準 9 5 2 2 2 2" xfId="1709" xr:uid="{00000000-0005-0000-0000-0000912F0000}"/>
    <cellStyle name="標準 9 5 2 2 2 2 2" xfId="7068" xr:uid="{00000000-0005-0000-0000-0000922F0000}"/>
    <cellStyle name="標準 9 5 2 2 2 2 2 2" xfId="12428" xr:uid="{00000000-0005-0000-0000-0000932F0000}"/>
    <cellStyle name="標準 9 5 2 2 2 2 3" xfId="4332" xr:uid="{00000000-0005-0000-0000-0000942F0000}"/>
    <cellStyle name="標準 9 5 2 2 2 2 4" xfId="9692" xr:uid="{00000000-0005-0000-0000-0000952F0000}"/>
    <cellStyle name="標準 9 5 2 2 2 3" xfId="5244" xr:uid="{00000000-0005-0000-0000-0000962F0000}"/>
    <cellStyle name="標準 9 5 2 2 2 3 2" xfId="10604" xr:uid="{00000000-0005-0000-0000-0000972F0000}"/>
    <cellStyle name="標準 9 5 2 2 2 4" xfId="6156" xr:uid="{00000000-0005-0000-0000-0000982F0000}"/>
    <cellStyle name="標準 9 5 2 2 2 4 2" xfId="11516" xr:uid="{00000000-0005-0000-0000-0000992F0000}"/>
    <cellStyle name="標準 9 5 2 2 2 5" xfId="2507" xr:uid="{00000000-0005-0000-0000-00009A2F0000}"/>
    <cellStyle name="標準 9 5 2 2 2 6" xfId="7868" xr:uid="{00000000-0005-0000-0000-00009B2F0000}"/>
    <cellStyle name="標準 9 5 2 2 3" xfId="1253" xr:uid="{00000000-0005-0000-0000-00009C2F0000}"/>
    <cellStyle name="標準 9 5 2 2 3 2" xfId="6612" xr:uid="{00000000-0005-0000-0000-00009D2F0000}"/>
    <cellStyle name="標準 9 5 2 2 3 2 2" xfId="11972" xr:uid="{00000000-0005-0000-0000-00009E2F0000}"/>
    <cellStyle name="標準 9 5 2 2 3 3" xfId="2963" xr:uid="{00000000-0005-0000-0000-00009F2F0000}"/>
    <cellStyle name="標準 9 5 2 2 3 4" xfId="8324" xr:uid="{00000000-0005-0000-0000-0000A02F0000}"/>
    <cellStyle name="標準 9 5 2 2 4" xfId="3419" xr:uid="{00000000-0005-0000-0000-0000A12F0000}"/>
    <cellStyle name="標準 9 5 2 2 4 2" xfId="8780" xr:uid="{00000000-0005-0000-0000-0000A22F0000}"/>
    <cellStyle name="標準 9 5 2 2 5" xfId="3876" xr:uid="{00000000-0005-0000-0000-0000A32F0000}"/>
    <cellStyle name="標準 9 5 2 2 5 2" xfId="9236" xr:uid="{00000000-0005-0000-0000-0000A42F0000}"/>
    <cellStyle name="標準 9 5 2 2 6" xfId="4788" xr:uid="{00000000-0005-0000-0000-0000A52F0000}"/>
    <cellStyle name="標準 9 5 2 2 6 2" xfId="10148" xr:uid="{00000000-0005-0000-0000-0000A62F0000}"/>
    <cellStyle name="標準 9 5 2 2 7" xfId="5700" xr:uid="{00000000-0005-0000-0000-0000A72F0000}"/>
    <cellStyle name="標準 9 5 2 2 7 2" xfId="11060" xr:uid="{00000000-0005-0000-0000-0000A82F0000}"/>
    <cellStyle name="標準 9 5 2 2 8" xfId="2051" xr:uid="{00000000-0005-0000-0000-0000A92F0000}"/>
    <cellStyle name="標準 9 5 2 2 9" xfId="7412" xr:uid="{00000000-0005-0000-0000-0000AA2F0000}"/>
    <cellStyle name="標準 9 5 2 3" xfId="455" xr:uid="{00000000-0005-0000-0000-0000AB2F0000}"/>
    <cellStyle name="標準 9 5 2 3 2" xfId="911" xr:uid="{00000000-0005-0000-0000-0000AC2F0000}"/>
    <cellStyle name="標準 9 5 2 3 2 2" xfId="1823" xr:uid="{00000000-0005-0000-0000-0000AD2F0000}"/>
    <cellStyle name="標準 9 5 2 3 2 2 2" xfId="7182" xr:uid="{00000000-0005-0000-0000-0000AE2F0000}"/>
    <cellStyle name="標準 9 5 2 3 2 2 2 2" xfId="12542" xr:uid="{00000000-0005-0000-0000-0000AF2F0000}"/>
    <cellStyle name="標準 9 5 2 3 2 2 3" xfId="4446" xr:uid="{00000000-0005-0000-0000-0000B02F0000}"/>
    <cellStyle name="標準 9 5 2 3 2 2 4" xfId="9806" xr:uid="{00000000-0005-0000-0000-0000B12F0000}"/>
    <cellStyle name="標準 9 5 2 3 2 3" xfId="5358" xr:uid="{00000000-0005-0000-0000-0000B22F0000}"/>
    <cellStyle name="標準 9 5 2 3 2 3 2" xfId="10718" xr:uid="{00000000-0005-0000-0000-0000B32F0000}"/>
    <cellStyle name="標準 9 5 2 3 2 4" xfId="6270" xr:uid="{00000000-0005-0000-0000-0000B42F0000}"/>
    <cellStyle name="標準 9 5 2 3 2 4 2" xfId="11630" xr:uid="{00000000-0005-0000-0000-0000B52F0000}"/>
    <cellStyle name="標準 9 5 2 3 2 5" xfId="2621" xr:uid="{00000000-0005-0000-0000-0000B62F0000}"/>
    <cellStyle name="標準 9 5 2 3 2 6" xfId="7982" xr:uid="{00000000-0005-0000-0000-0000B72F0000}"/>
    <cellStyle name="標準 9 5 2 3 3" xfId="1367" xr:uid="{00000000-0005-0000-0000-0000B82F0000}"/>
    <cellStyle name="標準 9 5 2 3 3 2" xfId="6726" xr:uid="{00000000-0005-0000-0000-0000B92F0000}"/>
    <cellStyle name="標準 9 5 2 3 3 2 2" xfId="12086" xr:uid="{00000000-0005-0000-0000-0000BA2F0000}"/>
    <cellStyle name="標準 9 5 2 3 3 3" xfId="3077" xr:uid="{00000000-0005-0000-0000-0000BB2F0000}"/>
    <cellStyle name="標準 9 5 2 3 3 4" xfId="8438" xr:uid="{00000000-0005-0000-0000-0000BC2F0000}"/>
    <cellStyle name="標準 9 5 2 3 4" xfId="3533" xr:uid="{00000000-0005-0000-0000-0000BD2F0000}"/>
    <cellStyle name="標準 9 5 2 3 4 2" xfId="8894" xr:uid="{00000000-0005-0000-0000-0000BE2F0000}"/>
    <cellStyle name="標準 9 5 2 3 5" xfId="3990" xr:uid="{00000000-0005-0000-0000-0000BF2F0000}"/>
    <cellStyle name="標準 9 5 2 3 5 2" xfId="9350" xr:uid="{00000000-0005-0000-0000-0000C02F0000}"/>
    <cellStyle name="標準 9 5 2 3 6" xfId="4902" xr:uid="{00000000-0005-0000-0000-0000C12F0000}"/>
    <cellStyle name="標準 9 5 2 3 6 2" xfId="10262" xr:uid="{00000000-0005-0000-0000-0000C22F0000}"/>
    <cellStyle name="標準 9 5 2 3 7" xfId="5814" xr:uid="{00000000-0005-0000-0000-0000C32F0000}"/>
    <cellStyle name="標準 9 5 2 3 7 2" xfId="11174" xr:uid="{00000000-0005-0000-0000-0000C42F0000}"/>
    <cellStyle name="標準 9 5 2 3 8" xfId="2165" xr:uid="{00000000-0005-0000-0000-0000C52F0000}"/>
    <cellStyle name="標準 9 5 2 3 9" xfId="7526" xr:uid="{00000000-0005-0000-0000-0000C62F0000}"/>
    <cellStyle name="標準 9 5 2 4" xfId="226" xr:uid="{00000000-0005-0000-0000-0000C72F0000}"/>
    <cellStyle name="標準 9 5 2 4 2" xfId="683" xr:uid="{00000000-0005-0000-0000-0000C82F0000}"/>
    <cellStyle name="標準 9 5 2 4 2 2" xfId="1595" xr:uid="{00000000-0005-0000-0000-0000C92F0000}"/>
    <cellStyle name="標準 9 5 2 4 2 2 2" xfId="6954" xr:uid="{00000000-0005-0000-0000-0000CA2F0000}"/>
    <cellStyle name="標準 9 5 2 4 2 2 2 2" xfId="12314" xr:uid="{00000000-0005-0000-0000-0000CB2F0000}"/>
    <cellStyle name="標準 9 5 2 4 2 2 3" xfId="4218" xr:uid="{00000000-0005-0000-0000-0000CC2F0000}"/>
    <cellStyle name="標準 9 5 2 4 2 2 4" xfId="9578" xr:uid="{00000000-0005-0000-0000-0000CD2F0000}"/>
    <cellStyle name="標準 9 5 2 4 2 3" xfId="5130" xr:uid="{00000000-0005-0000-0000-0000CE2F0000}"/>
    <cellStyle name="標準 9 5 2 4 2 3 2" xfId="10490" xr:uid="{00000000-0005-0000-0000-0000CF2F0000}"/>
    <cellStyle name="標準 9 5 2 4 2 4" xfId="6042" xr:uid="{00000000-0005-0000-0000-0000D02F0000}"/>
    <cellStyle name="標準 9 5 2 4 2 4 2" xfId="11402" xr:uid="{00000000-0005-0000-0000-0000D12F0000}"/>
    <cellStyle name="標準 9 5 2 4 2 5" xfId="2849" xr:uid="{00000000-0005-0000-0000-0000D22F0000}"/>
    <cellStyle name="標準 9 5 2 4 2 6" xfId="8210" xr:uid="{00000000-0005-0000-0000-0000D32F0000}"/>
    <cellStyle name="標準 9 5 2 4 3" xfId="1139" xr:uid="{00000000-0005-0000-0000-0000D42F0000}"/>
    <cellStyle name="標準 9 5 2 4 3 2" xfId="6498" xr:uid="{00000000-0005-0000-0000-0000D52F0000}"/>
    <cellStyle name="標準 9 5 2 4 3 2 2" xfId="11858" xr:uid="{00000000-0005-0000-0000-0000D62F0000}"/>
    <cellStyle name="標準 9 5 2 4 3 3" xfId="3305" xr:uid="{00000000-0005-0000-0000-0000D72F0000}"/>
    <cellStyle name="標準 9 5 2 4 3 4" xfId="8666" xr:uid="{00000000-0005-0000-0000-0000D82F0000}"/>
    <cellStyle name="標準 9 5 2 4 4" xfId="3762" xr:uid="{00000000-0005-0000-0000-0000D92F0000}"/>
    <cellStyle name="標準 9 5 2 4 4 2" xfId="9122" xr:uid="{00000000-0005-0000-0000-0000DA2F0000}"/>
    <cellStyle name="標準 9 5 2 4 5" xfId="4674" xr:uid="{00000000-0005-0000-0000-0000DB2F0000}"/>
    <cellStyle name="標準 9 5 2 4 5 2" xfId="10034" xr:uid="{00000000-0005-0000-0000-0000DC2F0000}"/>
    <cellStyle name="標準 9 5 2 4 6" xfId="5586" xr:uid="{00000000-0005-0000-0000-0000DD2F0000}"/>
    <cellStyle name="標準 9 5 2 4 6 2" xfId="10946" xr:uid="{00000000-0005-0000-0000-0000DE2F0000}"/>
    <cellStyle name="標準 9 5 2 4 7" xfId="2393" xr:uid="{00000000-0005-0000-0000-0000DF2F0000}"/>
    <cellStyle name="標準 9 5 2 4 8" xfId="7754" xr:uid="{00000000-0005-0000-0000-0000E02F0000}"/>
    <cellStyle name="標準 9 5 2 5" xfId="569" xr:uid="{00000000-0005-0000-0000-0000E12F0000}"/>
    <cellStyle name="標準 9 5 2 5 2" xfId="1481" xr:uid="{00000000-0005-0000-0000-0000E22F0000}"/>
    <cellStyle name="標準 9 5 2 5 2 2" xfId="6840" xr:uid="{00000000-0005-0000-0000-0000E32F0000}"/>
    <cellStyle name="標準 9 5 2 5 2 2 2" xfId="12200" xr:uid="{00000000-0005-0000-0000-0000E42F0000}"/>
    <cellStyle name="標準 9 5 2 5 2 3" xfId="4104" xr:uid="{00000000-0005-0000-0000-0000E52F0000}"/>
    <cellStyle name="標準 9 5 2 5 2 4" xfId="9464" xr:uid="{00000000-0005-0000-0000-0000E62F0000}"/>
    <cellStyle name="標準 9 5 2 5 3" xfId="5016" xr:uid="{00000000-0005-0000-0000-0000E72F0000}"/>
    <cellStyle name="標準 9 5 2 5 3 2" xfId="10376" xr:uid="{00000000-0005-0000-0000-0000E82F0000}"/>
    <cellStyle name="標準 9 5 2 5 4" xfId="5928" xr:uid="{00000000-0005-0000-0000-0000E92F0000}"/>
    <cellStyle name="標準 9 5 2 5 4 2" xfId="11288" xr:uid="{00000000-0005-0000-0000-0000EA2F0000}"/>
    <cellStyle name="標準 9 5 2 5 5" xfId="2279" xr:uid="{00000000-0005-0000-0000-0000EB2F0000}"/>
    <cellStyle name="標準 9 5 2 5 6" xfId="7640" xr:uid="{00000000-0005-0000-0000-0000EC2F0000}"/>
    <cellStyle name="標準 9 5 2 6" xfId="1025" xr:uid="{00000000-0005-0000-0000-0000ED2F0000}"/>
    <cellStyle name="標準 9 5 2 6 2" xfId="6384" xr:uid="{00000000-0005-0000-0000-0000EE2F0000}"/>
    <cellStyle name="標準 9 5 2 6 2 2" xfId="11744" xr:uid="{00000000-0005-0000-0000-0000EF2F0000}"/>
    <cellStyle name="標準 9 5 2 6 3" xfId="2735" xr:uid="{00000000-0005-0000-0000-0000F02F0000}"/>
    <cellStyle name="標準 9 5 2 6 4" xfId="8096" xr:uid="{00000000-0005-0000-0000-0000F12F0000}"/>
    <cellStyle name="標準 9 5 2 7" xfId="3191" xr:uid="{00000000-0005-0000-0000-0000F22F0000}"/>
    <cellStyle name="標準 9 5 2 7 2" xfId="8552" xr:uid="{00000000-0005-0000-0000-0000F32F0000}"/>
    <cellStyle name="標準 9 5 2 8" xfId="3648" xr:uid="{00000000-0005-0000-0000-0000F42F0000}"/>
    <cellStyle name="標準 9 5 2 8 2" xfId="9008" xr:uid="{00000000-0005-0000-0000-0000F52F0000}"/>
    <cellStyle name="標準 9 5 2 9" xfId="4560" xr:uid="{00000000-0005-0000-0000-0000F62F0000}"/>
    <cellStyle name="標準 9 5 2 9 2" xfId="9920" xr:uid="{00000000-0005-0000-0000-0000F72F0000}"/>
    <cellStyle name="標準 9 5 3" xfId="284" xr:uid="{00000000-0005-0000-0000-0000F82F0000}"/>
    <cellStyle name="標準 9 5 3 2" xfId="740" xr:uid="{00000000-0005-0000-0000-0000F92F0000}"/>
    <cellStyle name="標準 9 5 3 2 2" xfId="1652" xr:uid="{00000000-0005-0000-0000-0000FA2F0000}"/>
    <cellStyle name="標準 9 5 3 2 2 2" xfId="7011" xr:uid="{00000000-0005-0000-0000-0000FB2F0000}"/>
    <cellStyle name="標準 9 5 3 2 2 2 2" xfId="12371" xr:uid="{00000000-0005-0000-0000-0000FC2F0000}"/>
    <cellStyle name="標準 9 5 3 2 2 3" xfId="4275" xr:uid="{00000000-0005-0000-0000-0000FD2F0000}"/>
    <cellStyle name="標準 9 5 3 2 2 4" xfId="9635" xr:uid="{00000000-0005-0000-0000-0000FE2F0000}"/>
    <cellStyle name="標準 9 5 3 2 3" xfId="5187" xr:uid="{00000000-0005-0000-0000-0000FF2F0000}"/>
    <cellStyle name="標準 9 5 3 2 3 2" xfId="10547" xr:uid="{00000000-0005-0000-0000-000000300000}"/>
    <cellStyle name="標準 9 5 3 2 4" xfId="6099" xr:uid="{00000000-0005-0000-0000-000001300000}"/>
    <cellStyle name="標準 9 5 3 2 4 2" xfId="11459" xr:uid="{00000000-0005-0000-0000-000002300000}"/>
    <cellStyle name="標準 9 5 3 2 5" xfId="2450" xr:uid="{00000000-0005-0000-0000-000003300000}"/>
    <cellStyle name="標準 9 5 3 2 6" xfId="7811" xr:uid="{00000000-0005-0000-0000-000004300000}"/>
    <cellStyle name="標準 9 5 3 3" xfId="1196" xr:uid="{00000000-0005-0000-0000-000005300000}"/>
    <cellStyle name="標準 9 5 3 3 2" xfId="6555" xr:uid="{00000000-0005-0000-0000-000006300000}"/>
    <cellStyle name="標準 9 5 3 3 2 2" xfId="11915" xr:uid="{00000000-0005-0000-0000-000007300000}"/>
    <cellStyle name="標準 9 5 3 3 3" xfId="2906" xr:uid="{00000000-0005-0000-0000-000008300000}"/>
    <cellStyle name="標準 9 5 3 3 4" xfId="8267" xr:uid="{00000000-0005-0000-0000-000009300000}"/>
    <cellStyle name="標準 9 5 3 4" xfId="3362" xr:uid="{00000000-0005-0000-0000-00000A300000}"/>
    <cellStyle name="標準 9 5 3 4 2" xfId="8723" xr:uid="{00000000-0005-0000-0000-00000B300000}"/>
    <cellStyle name="標準 9 5 3 5" xfId="3819" xr:uid="{00000000-0005-0000-0000-00000C300000}"/>
    <cellStyle name="標準 9 5 3 5 2" xfId="9179" xr:uid="{00000000-0005-0000-0000-00000D300000}"/>
    <cellStyle name="標準 9 5 3 6" xfId="4731" xr:uid="{00000000-0005-0000-0000-00000E300000}"/>
    <cellStyle name="標準 9 5 3 6 2" xfId="10091" xr:uid="{00000000-0005-0000-0000-00000F300000}"/>
    <cellStyle name="標準 9 5 3 7" xfId="5643" xr:uid="{00000000-0005-0000-0000-000010300000}"/>
    <cellStyle name="標準 9 5 3 7 2" xfId="11003" xr:uid="{00000000-0005-0000-0000-000011300000}"/>
    <cellStyle name="標準 9 5 3 8" xfId="1994" xr:uid="{00000000-0005-0000-0000-000012300000}"/>
    <cellStyle name="標準 9 5 3 9" xfId="7355" xr:uid="{00000000-0005-0000-0000-000013300000}"/>
    <cellStyle name="標準 9 5 4" xfId="398" xr:uid="{00000000-0005-0000-0000-000014300000}"/>
    <cellStyle name="標準 9 5 4 2" xfId="854" xr:uid="{00000000-0005-0000-0000-000015300000}"/>
    <cellStyle name="標準 9 5 4 2 2" xfId="1766" xr:uid="{00000000-0005-0000-0000-000016300000}"/>
    <cellStyle name="標準 9 5 4 2 2 2" xfId="7125" xr:uid="{00000000-0005-0000-0000-000017300000}"/>
    <cellStyle name="標準 9 5 4 2 2 2 2" xfId="12485" xr:uid="{00000000-0005-0000-0000-000018300000}"/>
    <cellStyle name="標準 9 5 4 2 2 3" xfId="4389" xr:uid="{00000000-0005-0000-0000-000019300000}"/>
    <cellStyle name="標準 9 5 4 2 2 4" xfId="9749" xr:uid="{00000000-0005-0000-0000-00001A300000}"/>
    <cellStyle name="標準 9 5 4 2 3" xfId="5301" xr:uid="{00000000-0005-0000-0000-00001B300000}"/>
    <cellStyle name="標準 9 5 4 2 3 2" xfId="10661" xr:uid="{00000000-0005-0000-0000-00001C300000}"/>
    <cellStyle name="標準 9 5 4 2 4" xfId="6213" xr:uid="{00000000-0005-0000-0000-00001D300000}"/>
    <cellStyle name="標準 9 5 4 2 4 2" xfId="11573" xr:uid="{00000000-0005-0000-0000-00001E300000}"/>
    <cellStyle name="標準 9 5 4 2 5" xfId="2564" xr:uid="{00000000-0005-0000-0000-00001F300000}"/>
    <cellStyle name="標準 9 5 4 2 6" xfId="7925" xr:uid="{00000000-0005-0000-0000-000020300000}"/>
    <cellStyle name="標準 9 5 4 3" xfId="1310" xr:uid="{00000000-0005-0000-0000-000021300000}"/>
    <cellStyle name="標準 9 5 4 3 2" xfId="6669" xr:uid="{00000000-0005-0000-0000-000022300000}"/>
    <cellStyle name="標準 9 5 4 3 2 2" xfId="12029" xr:uid="{00000000-0005-0000-0000-000023300000}"/>
    <cellStyle name="標準 9 5 4 3 3" xfId="3020" xr:uid="{00000000-0005-0000-0000-000024300000}"/>
    <cellStyle name="標準 9 5 4 3 4" xfId="8381" xr:uid="{00000000-0005-0000-0000-000025300000}"/>
    <cellStyle name="標準 9 5 4 4" xfId="3476" xr:uid="{00000000-0005-0000-0000-000026300000}"/>
    <cellStyle name="標準 9 5 4 4 2" xfId="8837" xr:uid="{00000000-0005-0000-0000-000027300000}"/>
    <cellStyle name="標準 9 5 4 5" xfId="3933" xr:uid="{00000000-0005-0000-0000-000028300000}"/>
    <cellStyle name="標準 9 5 4 5 2" xfId="9293" xr:uid="{00000000-0005-0000-0000-000029300000}"/>
    <cellStyle name="標準 9 5 4 6" xfId="4845" xr:uid="{00000000-0005-0000-0000-00002A300000}"/>
    <cellStyle name="標準 9 5 4 6 2" xfId="10205" xr:uid="{00000000-0005-0000-0000-00002B300000}"/>
    <cellStyle name="標準 9 5 4 7" xfId="5757" xr:uid="{00000000-0005-0000-0000-00002C300000}"/>
    <cellStyle name="標準 9 5 4 7 2" xfId="11117" xr:uid="{00000000-0005-0000-0000-00002D300000}"/>
    <cellStyle name="標準 9 5 4 8" xfId="2108" xr:uid="{00000000-0005-0000-0000-00002E300000}"/>
    <cellStyle name="標準 9 5 4 9" xfId="7469" xr:uid="{00000000-0005-0000-0000-00002F300000}"/>
    <cellStyle name="標準 9 5 5" xfId="169" xr:uid="{00000000-0005-0000-0000-000030300000}"/>
    <cellStyle name="標準 9 5 5 2" xfId="626" xr:uid="{00000000-0005-0000-0000-000031300000}"/>
    <cellStyle name="標準 9 5 5 2 2" xfId="1538" xr:uid="{00000000-0005-0000-0000-000032300000}"/>
    <cellStyle name="標準 9 5 5 2 2 2" xfId="6897" xr:uid="{00000000-0005-0000-0000-000033300000}"/>
    <cellStyle name="標準 9 5 5 2 2 2 2" xfId="12257" xr:uid="{00000000-0005-0000-0000-000034300000}"/>
    <cellStyle name="標準 9 5 5 2 2 3" xfId="4161" xr:uid="{00000000-0005-0000-0000-000035300000}"/>
    <cellStyle name="標準 9 5 5 2 2 4" xfId="9521" xr:uid="{00000000-0005-0000-0000-000036300000}"/>
    <cellStyle name="標準 9 5 5 2 3" xfId="5073" xr:uid="{00000000-0005-0000-0000-000037300000}"/>
    <cellStyle name="標準 9 5 5 2 3 2" xfId="10433" xr:uid="{00000000-0005-0000-0000-000038300000}"/>
    <cellStyle name="標準 9 5 5 2 4" xfId="5985" xr:uid="{00000000-0005-0000-0000-000039300000}"/>
    <cellStyle name="標準 9 5 5 2 4 2" xfId="11345" xr:uid="{00000000-0005-0000-0000-00003A300000}"/>
    <cellStyle name="標準 9 5 5 2 5" xfId="2792" xr:uid="{00000000-0005-0000-0000-00003B300000}"/>
    <cellStyle name="標準 9 5 5 2 6" xfId="8153" xr:uid="{00000000-0005-0000-0000-00003C300000}"/>
    <cellStyle name="標準 9 5 5 3" xfId="1082" xr:uid="{00000000-0005-0000-0000-00003D300000}"/>
    <cellStyle name="標準 9 5 5 3 2" xfId="6441" xr:uid="{00000000-0005-0000-0000-00003E300000}"/>
    <cellStyle name="標準 9 5 5 3 2 2" xfId="11801" xr:uid="{00000000-0005-0000-0000-00003F300000}"/>
    <cellStyle name="標準 9 5 5 3 3" xfId="3248" xr:uid="{00000000-0005-0000-0000-000040300000}"/>
    <cellStyle name="標準 9 5 5 3 4" xfId="8609" xr:uid="{00000000-0005-0000-0000-000041300000}"/>
    <cellStyle name="標準 9 5 5 4" xfId="3705" xr:uid="{00000000-0005-0000-0000-000042300000}"/>
    <cellStyle name="標準 9 5 5 4 2" xfId="9065" xr:uid="{00000000-0005-0000-0000-000043300000}"/>
    <cellStyle name="標準 9 5 5 5" xfId="4617" xr:uid="{00000000-0005-0000-0000-000044300000}"/>
    <cellStyle name="標準 9 5 5 5 2" xfId="9977" xr:uid="{00000000-0005-0000-0000-000045300000}"/>
    <cellStyle name="標準 9 5 5 6" xfId="5529" xr:uid="{00000000-0005-0000-0000-000046300000}"/>
    <cellStyle name="標準 9 5 5 6 2" xfId="10889" xr:uid="{00000000-0005-0000-0000-000047300000}"/>
    <cellStyle name="標準 9 5 5 7" xfId="2336" xr:uid="{00000000-0005-0000-0000-000048300000}"/>
    <cellStyle name="標準 9 5 5 8" xfId="7697" xr:uid="{00000000-0005-0000-0000-000049300000}"/>
    <cellStyle name="標準 9 5 6" xfId="512" xr:uid="{00000000-0005-0000-0000-00004A300000}"/>
    <cellStyle name="標準 9 5 6 2" xfId="1424" xr:uid="{00000000-0005-0000-0000-00004B300000}"/>
    <cellStyle name="標準 9 5 6 2 2" xfId="6783" xr:uid="{00000000-0005-0000-0000-00004C300000}"/>
    <cellStyle name="標準 9 5 6 2 2 2" xfId="12143" xr:uid="{00000000-0005-0000-0000-00004D300000}"/>
    <cellStyle name="標準 9 5 6 2 3" xfId="4047" xr:uid="{00000000-0005-0000-0000-00004E300000}"/>
    <cellStyle name="標準 9 5 6 2 4" xfId="9407" xr:uid="{00000000-0005-0000-0000-00004F300000}"/>
    <cellStyle name="標準 9 5 6 3" xfId="4959" xr:uid="{00000000-0005-0000-0000-000050300000}"/>
    <cellStyle name="標準 9 5 6 3 2" xfId="10319" xr:uid="{00000000-0005-0000-0000-000051300000}"/>
    <cellStyle name="標準 9 5 6 4" xfId="5871" xr:uid="{00000000-0005-0000-0000-000052300000}"/>
    <cellStyle name="標準 9 5 6 4 2" xfId="11231" xr:uid="{00000000-0005-0000-0000-000053300000}"/>
    <cellStyle name="標準 9 5 6 5" xfId="2222" xr:uid="{00000000-0005-0000-0000-000054300000}"/>
    <cellStyle name="標準 9 5 6 6" xfId="7583" xr:uid="{00000000-0005-0000-0000-000055300000}"/>
    <cellStyle name="標準 9 5 7" xfId="968" xr:uid="{00000000-0005-0000-0000-000056300000}"/>
    <cellStyle name="標準 9 5 7 2" xfId="6327" xr:uid="{00000000-0005-0000-0000-000057300000}"/>
    <cellStyle name="標準 9 5 7 2 2" xfId="11687" xr:uid="{00000000-0005-0000-0000-000058300000}"/>
    <cellStyle name="標準 9 5 7 3" xfId="2678" xr:uid="{00000000-0005-0000-0000-000059300000}"/>
    <cellStyle name="標準 9 5 7 4" xfId="8039" xr:uid="{00000000-0005-0000-0000-00005A300000}"/>
    <cellStyle name="標準 9 5 8" xfId="3134" xr:uid="{00000000-0005-0000-0000-00005B300000}"/>
    <cellStyle name="標準 9 5 8 2" xfId="8495" xr:uid="{00000000-0005-0000-0000-00005C300000}"/>
    <cellStyle name="標準 9 5 9" xfId="3591" xr:uid="{00000000-0005-0000-0000-00005D300000}"/>
    <cellStyle name="標準 9 5 9 2" xfId="8951" xr:uid="{00000000-0005-0000-0000-00005E300000}"/>
    <cellStyle name="標準 9 6" xfId="91" xr:uid="{00000000-0005-0000-0000-00005F300000}"/>
    <cellStyle name="標準 9 6 10" xfId="5451" xr:uid="{00000000-0005-0000-0000-000060300000}"/>
    <cellStyle name="標準 9 6 10 2" xfId="10811" xr:uid="{00000000-0005-0000-0000-000061300000}"/>
    <cellStyle name="標準 9 6 11" xfId="1916" xr:uid="{00000000-0005-0000-0000-000062300000}"/>
    <cellStyle name="標準 9 6 12" xfId="7277" xr:uid="{00000000-0005-0000-0000-000063300000}"/>
    <cellStyle name="標準 9 6 2" xfId="320" xr:uid="{00000000-0005-0000-0000-000064300000}"/>
    <cellStyle name="標準 9 6 2 2" xfId="776" xr:uid="{00000000-0005-0000-0000-000065300000}"/>
    <cellStyle name="標準 9 6 2 2 2" xfId="1688" xr:uid="{00000000-0005-0000-0000-000066300000}"/>
    <cellStyle name="標準 9 6 2 2 2 2" xfId="7047" xr:uid="{00000000-0005-0000-0000-000067300000}"/>
    <cellStyle name="標準 9 6 2 2 2 2 2" xfId="12407" xr:uid="{00000000-0005-0000-0000-000068300000}"/>
    <cellStyle name="標準 9 6 2 2 2 3" xfId="4311" xr:uid="{00000000-0005-0000-0000-000069300000}"/>
    <cellStyle name="標準 9 6 2 2 2 4" xfId="9671" xr:uid="{00000000-0005-0000-0000-00006A300000}"/>
    <cellStyle name="標準 9 6 2 2 3" xfId="5223" xr:uid="{00000000-0005-0000-0000-00006B300000}"/>
    <cellStyle name="標準 9 6 2 2 3 2" xfId="10583" xr:uid="{00000000-0005-0000-0000-00006C300000}"/>
    <cellStyle name="標準 9 6 2 2 4" xfId="6135" xr:uid="{00000000-0005-0000-0000-00006D300000}"/>
    <cellStyle name="標準 9 6 2 2 4 2" xfId="11495" xr:uid="{00000000-0005-0000-0000-00006E300000}"/>
    <cellStyle name="標準 9 6 2 2 5" xfId="2486" xr:uid="{00000000-0005-0000-0000-00006F300000}"/>
    <cellStyle name="標準 9 6 2 2 6" xfId="7847" xr:uid="{00000000-0005-0000-0000-000070300000}"/>
    <cellStyle name="標準 9 6 2 3" xfId="1232" xr:uid="{00000000-0005-0000-0000-000071300000}"/>
    <cellStyle name="標準 9 6 2 3 2" xfId="6591" xr:uid="{00000000-0005-0000-0000-000072300000}"/>
    <cellStyle name="標準 9 6 2 3 2 2" xfId="11951" xr:uid="{00000000-0005-0000-0000-000073300000}"/>
    <cellStyle name="標準 9 6 2 3 3" xfId="2942" xr:uid="{00000000-0005-0000-0000-000074300000}"/>
    <cellStyle name="標準 9 6 2 3 4" xfId="8303" xr:uid="{00000000-0005-0000-0000-000075300000}"/>
    <cellStyle name="標準 9 6 2 4" xfId="3398" xr:uid="{00000000-0005-0000-0000-000076300000}"/>
    <cellStyle name="標準 9 6 2 4 2" xfId="8759" xr:uid="{00000000-0005-0000-0000-000077300000}"/>
    <cellStyle name="標準 9 6 2 5" xfId="3855" xr:uid="{00000000-0005-0000-0000-000078300000}"/>
    <cellStyle name="標準 9 6 2 5 2" xfId="9215" xr:uid="{00000000-0005-0000-0000-000079300000}"/>
    <cellStyle name="標準 9 6 2 6" xfId="4767" xr:uid="{00000000-0005-0000-0000-00007A300000}"/>
    <cellStyle name="標準 9 6 2 6 2" xfId="10127" xr:uid="{00000000-0005-0000-0000-00007B300000}"/>
    <cellStyle name="標準 9 6 2 7" xfId="5679" xr:uid="{00000000-0005-0000-0000-00007C300000}"/>
    <cellStyle name="標準 9 6 2 7 2" xfId="11039" xr:uid="{00000000-0005-0000-0000-00007D300000}"/>
    <cellStyle name="標準 9 6 2 8" xfId="2030" xr:uid="{00000000-0005-0000-0000-00007E300000}"/>
    <cellStyle name="標準 9 6 2 9" xfId="7391" xr:uid="{00000000-0005-0000-0000-00007F300000}"/>
    <cellStyle name="標準 9 6 3" xfId="434" xr:uid="{00000000-0005-0000-0000-000080300000}"/>
    <cellStyle name="標準 9 6 3 2" xfId="890" xr:uid="{00000000-0005-0000-0000-000081300000}"/>
    <cellStyle name="標準 9 6 3 2 2" xfId="1802" xr:uid="{00000000-0005-0000-0000-000082300000}"/>
    <cellStyle name="標準 9 6 3 2 2 2" xfId="7161" xr:uid="{00000000-0005-0000-0000-000083300000}"/>
    <cellStyle name="標準 9 6 3 2 2 2 2" xfId="12521" xr:uid="{00000000-0005-0000-0000-000084300000}"/>
    <cellStyle name="標準 9 6 3 2 2 3" xfId="4425" xr:uid="{00000000-0005-0000-0000-000085300000}"/>
    <cellStyle name="標準 9 6 3 2 2 4" xfId="9785" xr:uid="{00000000-0005-0000-0000-000086300000}"/>
    <cellStyle name="標準 9 6 3 2 3" xfId="5337" xr:uid="{00000000-0005-0000-0000-000087300000}"/>
    <cellStyle name="標準 9 6 3 2 3 2" xfId="10697" xr:uid="{00000000-0005-0000-0000-000088300000}"/>
    <cellStyle name="標準 9 6 3 2 4" xfId="6249" xr:uid="{00000000-0005-0000-0000-000089300000}"/>
    <cellStyle name="標準 9 6 3 2 4 2" xfId="11609" xr:uid="{00000000-0005-0000-0000-00008A300000}"/>
    <cellStyle name="標準 9 6 3 2 5" xfId="2600" xr:uid="{00000000-0005-0000-0000-00008B300000}"/>
    <cellStyle name="標準 9 6 3 2 6" xfId="7961" xr:uid="{00000000-0005-0000-0000-00008C300000}"/>
    <cellStyle name="標準 9 6 3 3" xfId="1346" xr:uid="{00000000-0005-0000-0000-00008D300000}"/>
    <cellStyle name="標準 9 6 3 3 2" xfId="6705" xr:uid="{00000000-0005-0000-0000-00008E300000}"/>
    <cellStyle name="標準 9 6 3 3 2 2" xfId="12065" xr:uid="{00000000-0005-0000-0000-00008F300000}"/>
    <cellStyle name="標準 9 6 3 3 3" xfId="3056" xr:uid="{00000000-0005-0000-0000-000090300000}"/>
    <cellStyle name="標準 9 6 3 3 4" xfId="8417" xr:uid="{00000000-0005-0000-0000-000091300000}"/>
    <cellStyle name="標準 9 6 3 4" xfId="3512" xr:uid="{00000000-0005-0000-0000-000092300000}"/>
    <cellStyle name="標準 9 6 3 4 2" xfId="8873" xr:uid="{00000000-0005-0000-0000-000093300000}"/>
    <cellStyle name="標準 9 6 3 5" xfId="3969" xr:uid="{00000000-0005-0000-0000-000094300000}"/>
    <cellStyle name="標準 9 6 3 5 2" xfId="9329" xr:uid="{00000000-0005-0000-0000-000095300000}"/>
    <cellStyle name="標準 9 6 3 6" xfId="4881" xr:uid="{00000000-0005-0000-0000-000096300000}"/>
    <cellStyle name="標準 9 6 3 6 2" xfId="10241" xr:uid="{00000000-0005-0000-0000-000097300000}"/>
    <cellStyle name="標準 9 6 3 7" xfId="5793" xr:uid="{00000000-0005-0000-0000-000098300000}"/>
    <cellStyle name="標準 9 6 3 7 2" xfId="11153" xr:uid="{00000000-0005-0000-0000-000099300000}"/>
    <cellStyle name="標準 9 6 3 8" xfId="2144" xr:uid="{00000000-0005-0000-0000-00009A300000}"/>
    <cellStyle name="標準 9 6 3 9" xfId="7505" xr:uid="{00000000-0005-0000-0000-00009B300000}"/>
    <cellStyle name="標準 9 6 4" xfId="205" xr:uid="{00000000-0005-0000-0000-00009C300000}"/>
    <cellStyle name="標準 9 6 4 2" xfId="662" xr:uid="{00000000-0005-0000-0000-00009D300000}"/>
    <cellStyle name="標準 9 6 4 2 2" xfId="1574" xr:uid="{00000000-0005-0000-0000-00009E300000}"/>
    <cellStyle name="標準 9 6 4 2 2 2" xfId="6933" xr:uid="{00000000-0005-0000-0000-00009F300000}"/>
    <cellStyle name="標準 9 6 4 2 2 2 2" xfId="12293" xr:uid="{00000000-0005-0000-0000-0000A0300000}"/>
    <cellStyle name="標準 9 6 4 2 2 3" xfId="4197" xr:uid="{00000000-0005-0000-0000-0000A1300000}"/>
    <cellStyle name="標準 9 6 4 2 2 4" xfId="9557" xr:uid="{00000000-0005-0000-0000-0000A2300000}"/>
    <cellStyle name="標準 9 6 4 2 3" xfId="5109" xr:uid="{00000000-0005-0000-0000-0000A3300000}"/>
    <cellStyle name="標準 9 6 4 2 3 2" xfId="10469" xr:uid="{00000000-0005-0000-0000-0000A4300000}"/>
    <cellStyle name="標準 9 6 4 2 4" xfId="6021" xr:uid="{00000000-0005-0000-0000-0000A5300000}"/>
    <cellStyle name="標準 9 6 4 2 4 2" xfId="11381" xr:uid="{00000000-0005-0000-0000-0000A6300000}"/>
    <cellStyle name="標準 9 6 4 2 5" xfId="2828" xr:uid="{00000000-0005-0000-0000-0000A7300000}"/>
    <cellStyle name="標準 9 6 4 2 6" xfId="8189" xr:uid="{00000000-0005-0000-0000-0000A8300000}"/>
    <cellStyle name="標準 9 6 4 3" xfId="1118" xr:uid="{00000000-0005-0000-0000-0000A9300000}"/>
    <cellStyle name="標準 9 6 4 3 2" xfId="6477" xr:uid="{00000000-0005-0000-0000-0000AA300000}"/>
    <cellStyle name="標準 9 6 4 3 2 2" xfId="11837" xr:uid="{00000000-0005-0000-0000-0000AB300000}"/>
    <cellStyle name="標準 9 6 4 3 3" xfId="3284" xr:uid="{00000000-0005-0000-0000-0000AC300000}"/>
    <cellStyle name="標準 9 6 4 3 4" xfId="8645" xr:uid="{00000000-0005-0000-0000-0000AD300000}"/>
    <cellStyle name="標準 9 6 4 4" xfId="3741" xr:uid="{00000000-0005-0000-0000-0000AE300000}"/>
    <cellStyle name="標準 9 6 4 4 2" xfId="9101" xr:uid="{00000000-0005-0000-0000-0000AF300000}"/>
    <cellStyle name="標準 9 6 4 5" xfId="4653" xr:uid="{00000000-0005-0000-0000-0000B0300000}"/>
    <cellStyle name="標準 9 6 4 5 2" xfId="10013" xr:uid="{00000000-0005-0000-0000-0000B1300000}"/>
    <cellStyle name="標準 9 6 4 6" xfId="5565" xr:uid="{00000000-0005-0000-0000-0000B2300000}"/>
    <cellStyle name="標準 9 6 4 6 2" xfId="10925" xr:uid="{00000000-0005-0000-0000-0000B3300000}"/>
    <cellStyle name="標準 9 6 4 7" xfId="2372" xr:uid="{00000000-0005-0000-0000-0000B4300000}"/>
    <cellStyle name="標準 9 6 4 8" xfId="7733" xr:uid="{00000000-0005-0000-0000-0000B5300000}"/>
    <cellStyle name="標準 9 6 5" xfId="548" xr:uid="{00000000-0005-0000-0000-0000B6300000}"/>
    <cellStyle name="標準 9 6 5 2" xfId="1460" xr:uid="{00000000-0005-0000-0000-0000B7300000}"/>
    <cellStyle name="標準 9 6 5 2 2" xfId="6819" xr:uid="{00000000-0005-0000-0000-0000B8300000}"/>
    <cellStyle name="標準 9 6 5 2 2 2" xfId="12179" xr:uid="{00000000-0005-0000-0000-0000B9300000}"/>
    <cellStyle name="標準 9 6 5 2 3" xfId="4083" xr:uid="{00000000-0005-0000-0000-0000BA300000}"/>
    <cellStyle name="標準 9 6 5 2 4" xfId="9443" xr:uid="{00000000-0005-0000-0000-0000BB300000}"/>
    <cellStyle name="標準 9 6 5 3" xfId="4995" xr:uid="{00000000-0005-0000-0000-0000BC300000}"/>
    <cellStyle name="標準 9 6 5 3 2" xfId="10355" xr:uid="{00000000-0005-0000-0000-0000BD300000}"/>
    <cellStyle name="標準 9 6 5 4" xfId="5907" xr:uid="{00000000-0005-0000-0000-0000BE300000}"/>
    <cellStyle name="標準 9 6 5 4 2" xfId="11267" xr:uid="{00000000-0005-0000-0000-0000BF300000}"/>
    <cellStyle name="標準 9 6 5 5" xfId="2258" xr:uid="{00000000-0005-0000-0000-0000C0300000}"/>
    <cellStyle name="標準 9 6 5 6" xfId="7619" xr:uid="{00000000-0005-0000-0000-0000C1300000}"/>
    <cellStyle name="標準 9 6 6" xfId="1004" xr:uid="{00000000-0005-0000-0000-0000C2300000}"/>
    <cellStyle name="標準 9 6 6 2" xfId="6363" xr:uid="{00000000-0005-0000-0000-0000C3300000}"/>
    <cellStyle name="標準 9 6 6 2 2" xfId="11723" xr:uid="{00000000-0005-0000-0000-0000C4300000}"/>
    <cellStyle name="標準 9 6 6 3" xfId="2714" xr:uid="{00000000-0005-0000-0000-0000C5300000}"/>
    <cellStyle name="標準 9 6 6 4" xfId="8075" xr:uid="{00000000-0005-0000-0000-0000C6300000}"/>
    <cellStyle name="標準 9 6 7" xfId="3170" xr:uid="{00000000-0005-0000-0000-0000C7300000}"/>
    <cellStyle name="標準 9 6 7 2" xfId="8531" xr:uid="{00000000-0005-0000-0000-0000C8300000}"/>
    <cellStyle name="標準 9 6 8" xfId="3627" xr:uid="{00000000-0005-0000-0000-0000C9300000}"/>
    <cellStyle name="標準 9 6 8 2" xfId="8987" xr:uid="{00000000-0005-0000-0000-0000CA300000}"/>
    <cellStyle name="標準 9 6 9" xfId="4539" xr:uid="{00000000-0005-0000-0000-0000CB300000}"/>
    <cellStyle name="標準 9 6 9 2" xfId="9899" xr:uid="{00000000-0005-0000-0000-0000CC300000}"/>
    <cellStyle name="標準 9 7" xfId="263" xr:uid="{00000000-0005-0000-0000-0000CD300000}"/>
    <cellStyle name="標準 9 7 2" xfId="719" xr:uid="{00000000-0005-0000-0000-0000CE300000}"/>
    <cellStyle name="標準 9 7 2 2" xfId="1631" xr:uid="{00000000-0005-0000-0000-0000CF300000}"/>
    <cellStyle name="標準 9 7 2 2 2" xfId="6990" xr:uid="{00000000-0005-0000-0000-0000D0300000}"/>
    <cellStyle name="標準 9 7 2 2 2 2" xfId="12350" xr:uid="{00000000-0005-0000-0000-0000D1300000}"/>
    <cellStyle name="標準 9 7 2 2 3" xfId="4254" xr:uid="{00000000-0005-0000-0000-0000D2300000}"/>
    <cellStyle name="標準 9 7 2 2 4" xfId="9614" xr:uid="{00000000-0005-0000-0000-0000D3300000}"/>
    <cellStyle name="標準 9 7 2 3" xfId="5166" xr:uid="{00000000-0005-0000-0000-0000D4300000}"/>
    <cellStyle name="標準 9 7 2 3 2" xfId="10526" xr:uid="{00000000-0005-0000-0000-0000D5300000}"/>
    <cellStyle name="標準 9 7 2 4" xfId="6078" xr:uid="{00000000-0005-0000-0000-0000D6300000}"/>
    <cellStyle name="標準 9 7 2 4 2" xfId="11438" xr:uid="{00000000-0005-0000-0000-0000D7300000}"/>
    <cellStyle name="標準 9 7 2 5" xfId="2429" xr:uid="{00000000-0005-0000-0000-0000D8300000}"/>
    <cellStyle name="標準 9 7 2 6" xfId="7790" xr:uid="{00000000-0005-0000-0000-0000D9300000}"/>
    <cellStyle name="標準 9 7 3" xfId="1175" xr:uid="{00000000-0005-0000-0000-0000DA300000}"/>
    <cellStyle name="標準 9 7 3 2" xfId="6534" xr:uid="{00000000-0005-0000-0000-0000DB300000}"/>
    <cellStyle name="標準 9 7 3 2 2" xfId="11894" xr:uid="{00000000-0005-0000-0000-0000DC300000}"/>
    <cellStyle name="標準 9 7 3 3" xfId="2885" xr:uid="{00000000-0005-0000-0000-0000DD300000}"/>
    <cellStyle name="標準 9 7 3 4" xfId="8246" xr:uid="{00000000-0005-0000-0000-0000DE300000}"/>
    <cellStyle name="標準 9 7 4" xfId="3341" xr:uid="{00000000-0005-0000-0000-0000DF300000}"/>
    <cellStyle name="標準 9 7 4 2" xfId="8702" xr:uid="{00000000-0005-0000-0000-0000E0300000}"/>
    <cellStyle name="標準 9 7 5" xfId="3798" xr:uid="{00000000-0005-0000-0000-0000E1300000}"/>
    <cellStyle name="標準 9 7 5 2" xfId="9158" xr:uid="{00000000-0005-0000-0000-0000E2300000}"/>
    <cellStyle name="標準 9 7 6" xfId="4710" xr:uid="{00000000-0005-0000-0000-0000E3300000}"/>
    <cellStyle name="標準 9 7 6 2" xfId="10070" xr:uid="{00000000-0005-0000-0000-0000E4300000}"/>
    <cellStyle name="標準 9 7 7" xfId="5622" xr:uid="{00000000-0005-0000-0000-0000E5300000}"/>
    <cellStyle name="標準 9 7 7 2" xfId="10982" xr:uid="{00000000-0005-0000-0000-0000E6300000}"/>
    <cellStyle name="標準 9 7 8" xfId="1973" xr:uid="{00000000-0005-0000-0000-0000E7300000}"/>
    <cellStyle name="標準 9 7 9" xfId="7334" xr:uid="{00000000-0005-0000-0000-0000E8300000}"/>
    <cellStyle name="標準 9 8" xfId="377" xr:uid="{00000000-0005-0000-0000-0000E9300000}"/>
    <cellStyle name="標準 9 8 2" xfId="833" xr:uid="{00000000-0005-0000-0000-0000EA300000}"/>
    <cellStyle name="標準 9 8 2 2" xfId="1745" xr:uid="{00000000-0005-0000-0000-0000EB300000}"/>
    <cellStyle name="標準 9 8 2 2 2" xfId="7104" xr:uid="{00000000-0005-0000-0000-0000EC300000}"/>
    <cellStyle name="標準 9 8 2 2 2 2" xfId="12464" xr:uid="{00000000-0005-0000-0000-0000ED300000}"/>
    <cellStyle name="標準 9 8 2 2 3" xfId="4368" xr:uid="{00000000-0005-0000-0000-0000EE300000}"/>
    <cellStyle name="標準 9 8 2 2 4" xfId="9728" xr:uid="{00000000-0005-0000-0000-0000EF300000}"/>
    <cellStyle name="標準 9 8 2 3" xfId="5280" xr:uid="{00000000-0005-0000-0000-0000F0300000}"/>
    <cellStyle name="標準 9 8 2 3 2" xfId="10640" xr:uid="{00000000-0005-0000-0000-0000F1300000}"/>
    <cellStyle name="標準 9 8 2 4" xfId="6192" xr:uid="{00000000-0005-0000-0000-0000F2300000}"/>
    <cellStyle name="標準 9 8 2 4 2" xfId="11552" xr:uid="{00000000-0005-0000-0000-0000F3300000}"/>
    <cellStyle name="標準 9 8 2 5" xfId="2543" xr:uid="{00000000-0005-0000-0000-0000F4300000}"/>
    <cellStyle name="標準 9 8 2 6" xfId="7904" xr:uid="{00000000-0005-0000-0000-0000F5300000}"/>
    <cellStyle name="標準 9 8 3" xfId="1289" xr:uid="{00000000-0005-0000-0000-0000F6300000}"/>
    <cellStyle name="標準 9 8 3 2" xfId="6648" xr:uid="{00000000-0005-0000-0000-0000F7300000}"/>
    <cellStyle name="標準 9 8 3 2 2" xfId="12008" xr:uid="{00000000-0005-0000-0000-0000F8300000}"/>
    <cellStyle name="標準 9 8 3 3" xfId="2999" xr:uid="{00000000-0005-0000-0000-0000F9300000}"/>
    <cellStyle name="標準 9 8 3 4" xfId="8360" xr:uid="{00000000-0005-0000-0000-0000FA300000}"/>
    <cellStyle name="標準 9 8 4" xfId="3455" xr:uid="{00000000-0005-0000-0000-0000FB300000}"/>
    <cellStyle name="標準 9 8 4 2" xfId="8816" xr:uid="{00000000-0005-0000-0000-0000FC300000}"/>
    <cellStyle name="標準 9 8 5" xfId="3912" xr:uid="{00000000-0005-0000-0000-0000FD300000}"/>
    <cellStyle name="標準 9 8 5 2" xfId="9272" xr:uid="{00000000-0005-0000-0000-0000FE300000}"/>
    <cellStyle name="標準 9 8 6" xfId="4824" xr:uid="{00000000-0005-0000-0000-0000FF300000}"/>
    <cellStyle name="標準 9 8 6 2" xfId="10184" xr:uid="{00000000-0005-0000-0000-000000310000}"/>
    <cellStyle name="標準 9 8 7" xfId="5736" xr:uid="{00000000-0005-0000-0000-000001310000}"/>
    <cellStyle name="標準 9 8 7 2" xfId="11096" xr:uid="{00000000-0005-0000-0000-000002310000}"/>
    <cellStyle name="標準 9 8 8" xfId="2087" xr:uid="{00000000-0005-0000-0000-000003310000}"/>
    <cellStyle name="標準 9 8 9" xfId="7448" xr:uid="{00000000-0005-0000-0000-000004310000}"/>
    <cellStyle name="標準 9 9" xfId="148" xr:uid="{00000000-0005-0000-0000-000005310000}"/>
    <cellStyle name="標準 9 9 2" xfId="605" xr:uid="{00000000-0005-0000-0000-000006310000}"/>
    <cellStyle name="標準 9 9 2 2" xfId="1517" xr:uid="{00000000-0005-0000-0000-000007310000}"/>
    <cellStyle name="標準 9 9 2 2 2" xfId="6876" xr:uid="{00000000-0005-0000-0000-000008310000}"/>
    <cellStyle name="標準 9 9 2 2 2 2" xfId="12236" xr:uid="{00000000-0005-0000-0000-000009310000}"/>
    <cellStyle name="標準 9 9 2 2 3" xfId="4140" xr:uid="{00000000-0005-0000-0000-00000A310000}"/>
    <cellStyle name="標準 9 9 2 2 4" xfId="9500" xr:uid="{00000000-0005-0000-0000-00000B310000}"/>
    <cellStyle name="標準 9 9 2 3" xfId="5052" xr:uid="{00000000-0005-0000-0000-00000C310000}"/>
    <cellStyle name="標準 9 9 2 3 2" xfId="10412" xr:uid="{00000000-0005-0000-0000-00000D310000}"/>
    <cellStyle name="標準 9 9 2 4" xfId="5964" xr:uid="{00000000-0005-0000-0000-00000E310000}"/>
    <cellStyle name="標準 9 9 2 4 2" xfId="11324" xr:uid="{00000000-0005-0000-0000-00000F310000}"/>
    <cellStyle name="標準 9 9 2 5" xfId="2771" xr:uid="{00000000-0005-0000-0000-000010310000}"/>
    <cellStyle name="標準 9 9 2 6" xfId="8132" xr:uid="{00000000-0005-0000-0000-000011310000}"/>
    <cellStyle name="標準 9 9 3" xfId="1061" xr:uid="{00000000-0005-0000-0000-000012310000}"/>
    <cellStyle name="標準 9 9 3 2" xfId="6420" xr:uid="{00000000-0005-0000-0000-000013310000}"/>
    <cellStyle name="標準 9 9 3 2 2" xfId="11780" xr:uid="{00000000-0005-0000-0000-000014310000}"/>
    <cellStyle name="標準 9 9 3 3" xfId="3227" xr:uid="{00000000-0005-0000-0000-000015310000}"/>
    <cellStyle name="標準 9 9 3 4" xfId="8588" xr:uid="{00000000-0005-0000-0000-000016310000}"/>
    <cellStyle name="標準 9 9 4" xfId="3684" xr:uid="{00000000-0005-0000-0000-000017310000}"/>
    <cellStyle name="標準 9 9 4 2" xfId="9044" xr:uid="{00000000-0005-0000-0000-000018310000}"/>
    <cellStyle name="標準 9 9 5" xfId="4596" xr:uid="{00000000-0005-0000-0000-000019310000}"/>
    <cellStyle name="標準 9 9 5 2" xfId="9956" xr:uid="{00000000-0005-0000-0000-00001A310000}"/>
    <cellStyle name="標準 9 9 6" xfId="5508" xr:uid="{00000000-0005-0000-0000-00001B310000}"/>
    <cellStyle name="標準 9 9 6 2" xfId="10868" xr:uid="{00000000-0005-0000-0000-00001C310000}"/>
    <cellStyle name="標準 9 9 7" xfId="2315" xr:uid="{00000000-0005-0000-0000-00001D310000}"/>
    <cellStyle name="標準 9 9 8" xfId="7676" xr:uid="{00000000-0005-0000-0000-00001E310000}"/>
  </cellStyles>
  <dxfs count="1">
    <dxf>
      <fill>
        <patternFill>
          <bgColor rgb="FFF7FF8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R349"/>
  <sheetViews>
    <sheetView tabSelected="1" topLeftCell="B3" zoomScale="90" zoomScaleNormal="90" workbookViewId="0">
      <pane xSplit="68" ySplit="5" topLeftCell="BR18" activePane="bottomRight" state="frozen"/>
      <selection activeCell="B3" sqref="B3"/>
      <selection pane="topRight" activeCell="BR3" sqref="BR3"/>
      <selection pane="bottomLeft" activeCell="B8" sqref="B8"/>
      <selection pane="bottomRight" activeCell="CA117" sqref="CA117"/>
    </sheetView>
  </sheetViews>
  <sheetFormatPr defaultRowHeight="13.5" outlineLevelCol="1" x14ac:dyDescent="0.15"/>
  <cols>
    <col min="1" max="1" width="12.375" style="1" customWidth="1"/>
    <col min="2" max="2" width="24.375" style="2" customWidth="1"/>
    <col min="3" max="3" width="9.5" style="2" hidden="1" customWidth="1" outlineLevel="1"/>
    <col min="4" max="4" width="4.75" style="2" hidden="1" customWidth="1" outlineLevel="1"/>
    <col min="5" max="5" width="11.375" style="2" hidden="1" customWidth="1" outlineLevel="1"/>
    <col min="6" max="6" width="3.75" style="2" hidden="1" customWidth="1" outlineLevel="1"/>
    <col min="7" max="7" width="29.375" style="3" hidden="1" customWidth="1" outlineLevel="1"/>
    <col min="8" max="8" width="16.375" style="3" hidden="1" customWidth="1" outlineLevel="1"/>
    <col min="9" max="9" width="28.75" style="3" hidden="1" customWidth="1" outlineLevel="1"/>
    <col min="10" max="10" width="6.375" style="3" hidden="1" customWidth="1" outlineLevel="1"/>
    <col min="11" max="11" width="7.125" style="3" hidden="1" customWidth="1" outlineLevel="1"/>
    <col min="12" max="12" width="10.875" style="3" hidden="1" customWidth="1" outlineLevel="1"/>
    <col min="13" max="13" width="9.375" style="3" hidden="1" customWidth="1" outlineLevel="1"/>
    <col min="14" max="14" width="8.5" style="3" hidden="1" customWidth="1" outlineLevel="1"/>
    <col min="15" max="15" width="35.125" style="3" hidden="1" customWidth="1" outlineLevel="1"/>
    <col min="16" max="16" width="9.375" style="3" hidden="1" customWidth="1" outlineLevel="1"/>
    <col min="17" max="17" width="9.625" style="1" hidden="1" customWidth="1" outlineLevel="1"/>
    <col min="18" max="18" width="42.5" style="4" hidden="1" customWidth="1" outlineLevel="1"/>
    <col min="19" max="19" width="5" style="4" customWidth="1" collapsed="1"/>
    <col min="20" max="20" width="35.375" style="4" hidden="1" customWidth="1"/>
    <col min="21" max="21" width="2.5" style="4" hidden="1" customWidth="1"/>
    <col min="22" max="49" width="9" style="4" hidden="1" customWidth="1"/>
    <col min="50" max="51" width="6.125" style="4" hidden="1" customWidth="1"/>
    <col min="52" max="61" width="6.125" style="4" hidden="1" customWidth="1" outlineLevel="1"/>
    <col min="62" max="62" width="7.75" style="3" hidden="1" customWidth="1" outlineLevel="1"/>
    <col min="63" max="63" width="5" style="3" hidden="1" customWidth="1" outlineLevel="1"/>
    <col min="64" max="64" width="4.75" style="3" hidden="1" customWidth="1" outlineLevel="1"/>
    <col min="65" max="65" width="7.125" style="3" hidden="1" customWidth="1" outlineLevel="1"/>
    <col min="66" max="66" width="7.5" style="3" hidden="1" customWidth="1" outlineLevel="1"/>
    <col min="67" max="67" width="6" style="4" customWidth="1" collapsed="1"/>
    <col min="68" max="68" width="6.5" style="4" customWidth="1"/>
    <col min="69" max="69" width="8.875" style="3" customWidth="1"/>
    <col min="70" max="70" width="7.625" style="3" customWidth="1"/>
    <col min="71" max="72" width="7.625" style="560" customWidth="1"/>
    <col min="73" max="78" width="7.625" style="3" customWidth="1"/>
    <col min="79" max="79" width="7.625" style="560" customWidth="1"/>
    <col min="80" max="80" width="11" style="4" customWidth="1"/>
    <col min="81" max="81" width="13.75" style="3" customWidth="1"/>
    <col min="82" max="89" width="9" style="3" hidden="1" customWidth="1"/>
    <col min="90" max="96" width="9" style="3" customWidth="1"/>
    <col min="97" max="97" width="9" style="560" customWidth="1"/>
    <col min="98" max="980" width="9" style="3" customWidth="1"/>
    <col min="981" max="1016" width="8.625" customWidth="1"/>
    <col min="1017" max="1024" width="10.5" customWidth="1"/>
  </cols>
  <sheetData>
    <row r="1" spans="1:97" ht="13.5" customHeight="1" x14ac:dyDescent="0.15">
      <c r="A1" s="1" t="s">
        <v>0</v>
      </c>
      <c r="S1" s="4">
        <v>0</v>
      </c>
    </row>
    <row r="2" spans="1:97" ht="14.25" customHeight="1" thickBot="1" x14ac:dyDescent="0.2"/>
    <row r="3" spans="1:97" ht="13.5" customHeight="1" thickTop="1" x14ac:dyDescent="0.15">
      <c r="B3" s="4" t="s">
        <v>1</v>
      </c>
      <c r="C3" s="4"/>
      <c r="D3" s="4"/>
      <c r="E3" s="4"/>
      <c r="F3" s="4"/>
      <c r="BJ3" s="4" t="s">
        <v>2</v>
      </c>
      <c r="BK3" s="4"/>
      <c r="BL3" s="4"/>
      <c r="BU3" s="3" t="s">
        <v>1075</v>
      </c>
      <c r="BV3" s="5" t="s">
        <v>1074</v>
      </c>
      <c r="BW3" s="5"/>
      <c r="BX3" s="5"/>
      <c r="BY3" s="566"/>
      <c r="BZ3" s="575"/>
      <c r="CA3" s="409"/>
    </row>
    <row r="4" spans="1:97" ht="14.25" customHeight="1" x14ac:dyDescent="0.15">
      <c r="B4" s="6" t="s">
        <v>3</v>
      </c>
      <c r="C4" s="6"/>
      <c r="D4" s="6"/>
      <c r="E4" s="6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8"/>
      <c r="BR4" s="410"/>
      <c r="BS4" s="410"/>
      <c r="BT4" s="410"/>
      <c r="BU4" s="410">
        <f t="shared" ref="BU4:BY4" si="0">CM5</f>
        <v>42.895807692307706</v>
      </c>
      <c r="BV4" s="411">
        <f t="shared" si="0"/>
        <v>56.640000000000015</v>
      </c>
      <c r="BW4" s="411">
        <f t="shared" si="0"/>
        <v>51.653987179487174</v>
      </c>
      <c r="BX4" s="411">
        <f t="shared" si="0"/>
        <v>56.135000000000012</v>
      </c>
      <c r="BY4" s="567">
        <f t="shared" si="0"/>
        <v>114.05350000000013</v>
      </c>
      <c r="BZ4" s="576">
        <f>CR5</f>
        <v>66.305833333333354</v>
      </c>
      <c r="CA4" s="412">
        <f>CS5</f>
        <v>98.1400000000001</v>
      </c>
    </row>
    <row r="5" spans="1:97" ht="18.75" customHeight="1" x14ac:dyDescent="0.15">
      <c r="B5" s="413" t="s">
        <v>4</v>
      </c>
      <c r="C5" s="413"/>
      <c r="D5" s="413"/>
      <c r="E5" s="413"/>
      <c r="F5" s="413"/>
      <c r="G5" s="414"/>
      <c r="H5" s="414"/>
      <c r="I5" s="414"/>
      <c r="J5" s="414"/>
      <c r="K5" s="414"/>
      <c r="L5" s="414"/>
      <c r="M5" s="414"/>
      <c r="N5" s="414"/>
      <c r="O5" s="414"/>
      <c r="P5" s="414"/>
      <c r="Q5" s="415"/>
      <c r="AT5" s="4">
        <v>53</v>
      </c>
      <c r="AU5" s="4">
        <v>54</v>
      </c>
      <c r="AV5" s="4">
        <v>55</v>
      </c>
      <c r="AW5" s="4">
        <v>56</v>
      </c>
      <c r="BR5" s="416"/>
      <c r="BS5" s="416">
        <v>43614</v>
      </c>
      <c r="BT5" s="416">
        <v>43616</v>
      </c>
      <c r="BU5" s="417">
        <v>43626</v>
      </c>
      <c r="BV5" s="417">
        <v>43628</v>
      </c>
      <c r="BW5" s="417">
        <v>43630</v>
      </c>
      <c r="BX5" s="417">
        <v>43642</v>
      </c>
      <c r="BY5" s="568">
        <v>43649</v>
      </c>
      <c r="BZ5" s="577">
        <v>43656</v>
      </c>
      <c r="CA5" s="418">
        <v>43663</v>
      </c>
      <c r="CC5" s="9" t="s">
        <v>5</v>
      </c>
      <c r="CD5" s="419">
        <f t="shared" ref="CD5:CM5" si="1">SUM(CD8:CD348)</f>
        <v>0</v>
      </c>
      <c r="CE5" s="419">
        <f t="shared" si="1"/>
        <v>0</v>
      </c>
      <c r="CF5" s="419">
        <f t="shared" si="1"/>
        <v>0</v>
      </c>
      <c r="CG5" s="419">
        <f t="shared" si="1"/>
        <v>0</v>
      </c>
      <c r="CH5" s="419">
        <f t="shared" si="1"/>
        <v>0</v>
      </c>
      <c r="CI5" s="419">
        <f t="shared" si="1"/>
        <v>0</v>
      </c>
      <c r="CJ5" s="419">
        <f t="shared" si="1"/>
        <v>0</v>
      </c>
      <c r="CK5" s="419">
        <f t="shared" si="1"/>
        <v>0</v>
      </c>
      <c r="CL5" s="419">
        <f t="shared" si="1"/>
        <v>0</v>
      </c>
      <c r="CM5" s="419">
        <f t="shared" si="1"/>
        <v>42.895807692307706</v>
      </c>
      <c r="CN5" s="419">
        <f>SUM(CN8:CN349)</f>
        <v>56.640000000000015</v>
      </c>
      <c r="CO5" s="419">
        <f>SUM(CO8:CO349)</f>
        <v>51.653987179487174</v>
      </c>
      <c r="CP5" s="419">
        <f>SUM(CP8:CP349)</f>
        <v>56.135000000000012</v>
      </c>
      <c r="CQ5" s="419">
        <f>SUM(CQ8:CQ349)</f>
        <v>114.05350000000013</v>
      </c>
      <c r="CR5" s="419">
        <f>SUM(CR8:CR349)</f>
        <v>66.305833333333354</v>
      </c>
      <c r="CS5" s="419">
        <f>SUM(CS8:CS349)</f>
        <v>98.1400000000001</v>
      </c>
    </row>
    <row r="6" spans="1:97" ht="13.5" customHeight="1" x14ac:dyDescent="0.15">
      <c r="B6" s="10" t="s">
        <v>6</v>
      </c>
      <c r="C6" s="10"/>
      <c r="D6" s="10"/>
      <c r="E6" s="10"/>
      <c r="F6" s="10"/>
      <c r="G6" s="561" t="s">
        <v>7</v>
      </c>
      <c r="H6" s="562"/>
      <c r="I6" s="562"/>
      <c r="J6" s="562"/>
      <c r="K6" s="562"/>
      <c r="L6" s="562"/>
      <c r="M6" s="562"/>
      <c r="N6" s="562"/>
      <c r="O6" s="562"/>
      <c r="P6" s="11" t="s">
        <v>8</v>
      </c>
      <c r="Q6" s="12" t="s">
        <v>9</v>
      </c>
      <c r="R6" s="10" t="s">
        <v>10</v>
      </c>
      <c r="S6" s="10" t="s">
        <v>11</v>
      </c>
      <c r="T6" s="10" t="s">
        <v>12</v>
      </c>
      <c r="U6" s="10"/>
      <c r="V6" s="10" t="s">
        <v>13</v>
      </c>
      <c r="W6" s="10" t="s">
        <v>14</v>
      </c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  <c r="AI6" s="15" t="s">
        <v>15</v>
      </c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 t="s">
        <v>16</v>
      </c>
      <c r="AV6" s="13"/>
      <c r="AW6" s="13"/>
      <c r="AX6" s="13"/>
      <c r="AY6" s="16" t="s">
        <v>17</v>
      </c>
      <c r="AZ6" s="14"/>
      <c r="BA6" s="14" t="s">
        <v>17</v>
      </c>
      <c r="BB6" s="14"/>
      <c r="BC6" s="14"/>
      <c r="BD6" s="14"/>
      <c r="BE6" s="14"/>
      <c r="BF6" s="14"/>
      <c r="BG6" s="14"/>
      <c r="BH6" s="14"/>
      <c r="BI6" s="14"/>
      <c r="BJ6" s="17" t="s">
        <v>18</v>
      </c>
      <c r="BK6" s="17" t="s">
        <v>19</v>
      </c>
      <c r="BL6" s="17" t="s">
        <v>20</v>
      </c>
      <c r="BM6" s="17" t="s">
        <v>21</v>
      </c>
      <c r="BN6" s="17" t="s">
        <v>22</v>
      </c>
      <c r="BO6" s="10" t="s">
        <v>23</v>
      </c>
      <c r="BP6" s="18" t="s">
        <v>24</v>
      </c>
      <c r="BQ6" s="19" t="s">
        <v>25</v>
      </c>
      <c r="BR6" s="20" t="s">
        <v>26</v>
      </c>
      <c r="BS6" s="21" t="s">
        <v>1073</v>
      </c>
      <c r="BT6" s="21" t="s">
        <v>1073</v>
      </c>
      <c r="BU6" s="21" t="s">
        <v>27</v>
      </c>
      <c r="BV6" s="21" t="s">
        <v>27</v>
      </c>
      <c r="BW6" s="21" t="s">
        <v>27</v>
      </c>
      <c r="BX6" s="21" t="s">
        <v>27</v>
      </c>
      <c r="BY6" s="569" t="s">
        <v>27</v>
      </c>
      <c r="BZ6" s="578" t="s">
        <v>1066</v>
      </c>
      <c r="CA6" s="557" t="s">
        <v>1066</v>
      </c>
      <c r="CB6" s="22" t="s">
        <v>28</v>
      </c>
      <c r="CC6" s="23" t="s">
        <v>29</v>
      </c>
      <c r="CD6" s="24" t="s">
        <v>30</v>
      </c>
      <c r="CE6" s="24" t="s">
        <v>30</v>
      </c>
      <c r="CF6" s="24" t="s">
        <v>30</v>
      </c>
      <c r="CG6" s="24" t="s">
        <v>30</v>
      </c>
      <c r="CH6" s="24" t="s">
        <v>30</v>
      </c>
      <c r="CI6" s="24" t="s">
        <v>30</v>
      </c>
      <c r="CJ6" s="24" t="s">
        <v>30</v>
      </c>
      <c r="CK6" s="24" t="s">
        <v>30</v>
      </c>
      <c r="CL6" s="24" t="s">
        <v>30</v>
      </c>
      <c r="CM6" s="24" t="s">
        <v>30</v>
      </c>
      <c r="CN6" s="24" t="s">
        <v>30</v>
      </c>
      <c r="CO6" s="24" t="s">
        <v>30</v>
      </c>
      <c r="CP6" s="24" t="s">
        <v>30</v>
      </c>
      <c r="CQ6" s="24" t="s">
        <v>30</v>
      </c>
      <c r="CR6" s="24" t="s">
        <v>30</v>
      </c>
      <c r="CS6" s="24" t="s">
        <v>30</v>
      </c>
    </row>
    <row r="7" spans="1:97" ht="30" customHeight="1" thickBot="1" x14ac:dyDescent="0.2">
      <c r="B7" s="25" t="s">
        <v>31</v>
      </c>
      <c r="C7" s="25"/>
      <c r="D7" s="25"/>
      <c r="E7" s="25"/>
      <c r="F7" s="25"/>
      <c r="G7" s="26" t="s">
        <v>32</v>
      </c>
      <c r="H7" s="26" t="s">
        <v>33</v>
      </c>
      <c r="I7" s="26" t="s">
        <v>34</v>
      </c>
      <c r="J7" s="26"/>
      <c r="K7" s="26" t="s">
        <v>35</v>
      </c>
      <c r="L7" s="26" t="s">
        <v>36</v>
      </c>
      <c r="M7" s="26"/>
      <c r="N7" s="26" t="s">
        <v>37</v>
      </c>
      <c r="O7" s="26"/>
      <c r="P7" s="26"/>
      <c r="Q7" s="27"/>
      <c r="R7" s="28"/>
      <c r="S7" s="28" t="s">
        <v>8</v>
      </c>
      <c r="T7" s="28"/>
      <c r="U7" s="28"/>
      <c r="V7" s="28"/>
      <c r="W7" s="28"/>
      <c r="X7" s="28" t="s">
        <v>38</v>
      </c>
      <c r="Y7" s="28" t="s">
        <v>39</v>
      </c>
      <c r="Z7" s="28" t="s">
        <v>40</v>
      </c>
      <c r="AA7" s="28" t="s">
        <v>41</v>
      </c>
      <c r="AB7" s="28" t="s">
        <v>42</v>
      </c>
      <c r="AC7" s="28" t="s">
        <v>43</v>
      </c>
      <c r="AD7" s="28" t="s">
        <v>44</v>
      </c>
      <c r="AE7" s="28" t="s">
        <v>45</v>
      </c>
      <c r="AF7" s="28" t="s">
        <v>46</v>
      </c>
      <c r="AG7" s="28" t="s">
        <v>47</v>
      </c>
      <c r="AH7" s="28" t="s">
        <v>48</v>
      </c>
      <c r="AI7" s="28" t="s">
        <v>49</v>
      </c>
      <c r="AJ7" s="28" t="s">
        <v>38</v>
      </c>
      <c r="AK7" s="28" t="s">
        <v>39</v>
      </c>
      <c r="AL7" s="28" t="s">
        <v>40</v>
      </c>
      <c r="AM7" s="28" t="s">
        <v>41</v>
      </c>
      <c r="AN7" s="28" t="s">
        <v>42</v>
      </c>
      <c r="AO7" s="28" t="s">
        <v>43</v>
      </c>
      <c r="AP7" s="28" t="s">
        <v>44</v>
      </c>
      <c r="AQ7" s="28" t="s">
        <v>45</v>
      </c>
      <c r="AR7" s="28" t="s">
        <v>46</v>
      </c>
      <c r="AS7" s="28" t="s">
        <v>47</v>
      </c>
      <c r="AT7" s="28" t="s">
        <v>48</v>
      </c>
      <c r="AU7" s="28" t="s">
        <v>49</v>
      </c>
      <c r="AV7" s="28" t="s">
        <v>38</v>
      </c>
      <c r="AW7" s="28" t="s">
        <v>39</v>
      </c>
      <c r="AX7" s="28" t="s">
        <v>40</v>
      </c>
      <c r="AY7" s="28" t="s">
        <v>41</v>
      </c>
      <c r="AZ7" s="28" t="s">
        <v>42</v>
      </c>
      <c r="BA7" s="28" t="s">
        <v>43</v>
      </c>
      <c r="BB7" s="28" t="s">
        <v>44</v>
      </c>
      <c r="BC7" s="28" t="s">
        <v>45</v>
      </c>
      <c r="BD7" s="28" t="s">
        <v>46</v>
      </c>
      <c r="BE7" s="28" t="s">
        <v>47</v>
      </c>
      <c r="BF7" s="28" t="s">
        <v>48</v>
      </c>
      <c r="BG7" s="28" t="s">
        <v>49</v>
      </c>
      <c r="BH7" s="28" t="s">
        <v>38</v>
      </c>
      <c r="BI7" s="28" t="s">
        <v>39</v>
      </c>
      <c r="BJ7" s="29" t="s">
        <v>50</v>
      </c>
      <c r="BK7" s="29"/>
      <c r="BL7" s="29"/>
      <c r="BM7" s="30"/>
      <c r="BN7" s="30"/>
      <c r="BO7" s="28"/>
      <c r="BP7" s="28"/>
      <c r="BQ7" s="31" t="s">
        <v>51</v>
      </c>
      <c r="BR7" s="420" t="s">
        <v>26</v>
      </c>
      <c r="BS7" s="421">
        <v>43603</v>
      </c>
      <c r="BT7" s="421">
        <v>43603</v>
      </c>
      <c r="BU7" s="421">
        <v>43610</v>
      </c>
      <c r="BV7" s="421">
        <v>43617</v>
      </c>
      <c r="BW7" s="421">
        <v>43617</v>
      </c>
      <c r="BX7" s="421">
        <v>43631</v>
      </c>
      <c r="BY7" s="570">
        <v>43638</v>
      </c>
      <c r="BZ7" s="556">
        <v>43645</v>
      </c>
      <c r="CA7" s="422">
        <v>43652</v>
      </c>
      <c r="CB7" s="32"/>
      <c r="CC7" s="33" t="s">
        <v>52</v>
      </c>
      <c r="CD7" s="423">
        <v>43531</v>
      </c>
      <c r="CE7" s="423">
        <v>43538</v>
      </c>
      <c r="CF7" s="423">
        <v>43545</v>
      </c>
      <c r="CG7" s="423">
        <v>43545</v>
      </c>
      <c r="CH7" s="423">
        <v>43561</v>
      </c>
      <c r="CI7" s="423">
        <v>43568</v>
      </c>
      <c r="CJ7" s="423">
        <v>43575</v>
      </c>
      <c r="CK7" s="423">
        <v>43583</v>
      </c>
      <c r="CL7" s="423">
        <v>43589</v>
      </c>
      <c r="CM7" s="423">
        <v>43604</v>
      </c>
      <c r="CN7" s="423">
        <v>43610</v>
      </c>
      <c r="CO7" s="423">
        <v>43617</v>
      </c>
      <c r="CP7" s="423">
        <v>43617</v>
      </c>
      <c r="CQ7" s="423">
        <v>43631</v>
      </c>
      <c r="CR7" s="423">
        <v>43638</v>
      </c>
      <c r="CS7" s="423">
        <v>43638</v>
      </c>
    </row>
    <row r="8" spans="1:97" ht="15" customHeight="1" thickTop="1" x14ac:dyDescent="0.15">
      <c r="B8" s="34" t="s">
        <v>53</v>
      </c>
      <c r="C8" s="34"/>
      <c r="D8" s="34"/>
      <c r="E8" s="34"/>
      <c r="F8" s="34"/>
      <c r="G8" s="35" t="s">
        <v>54</v>
      </c>
      <c r="H8" s="35" t="s">
        <v>55</v>
      </c>
      <c r="I8" s="35" t="s">
        <v>56</v>
      </c>
      <c r="J8" s="35">
        <v>50</v>
      </c>
      <c r="K8" s="35" t="s">
        <v>57</v>
      </c>
      <c r="L8" s="35">
        <v>5.7</v>
      </c>
      <c r="M8" s="35"/>
      <c r="N8" s="35"/>
      <c r="O8" s="35" t="s">
        <v>58</v>
      </c>
      <c r="P8" s="35"/>
      <c r="Q8" s="36"/>
      <c r="R8" s="37" t="s">
        <v>59</v>
      </c>
      <c r="S8" s="37"/>
      <c r="T8" s="37" t="s">
        <v>60</v>
      </c>
      <c r="U8" s="37"/>
      <c r="V8" s="37"/>
      <c r="X8" s="37"/>
      <c r="Y8" s="37"/>
      <c r="Z8" s="37"/>
      <c r="AA8" s="37"/>
      <c r="AB8" s="37"/>
      <c r="AC8" s="37"/>
      <c r="AD8" s="37"/>
      <c r="AE8" s="37"/>
      <c r="AF8" s="37">
        <v>0</v>
      </c>
      <c r="AG8" s="37">
        <v>0</v>
      </c>
      <c r="AH8" s="37">
        <v>0</v>
      </c>
      <c r="AI8" s="37">
        <v>0</v>
      </c>
      <c r="AJ8" s="37">
        <v>17.3</v>
      </c>
      <c r="AK8" s="37">
        <v>0</v>
      </c>
      <c r="AL8" s="37">
        <v>0</v>
      </c>
      <c r="AM8" s="37">
        <v>7.5</v>
      </c>
      <c r="AN8" s="37">
        <v>28.8</v>
      </c>
      <c r="AO8" s="37">
        <v>8.1999999999999993</v>
      </c>
      <c r="AP8" s="37">
        <v>38</v>
      </c>
      <c r="AQ8" s="37">
        <v>15.7</v>
      </c>
      <c r="AR8" s="37">
        <v>31.1</v>
      </c>
      <c r="AS8" s="37">
        <v>25.1</v>
      </c>
      <c r="AT8" s="37">
        <v>113</v>
      </c>
      <c r="AU8" s="37">
        <v>12</v>
      </c>
      <c r="AV8" s="37">
        <v>40</v>
      </c>
      <c r="AW8" s="37">
        <v>46</v>
      </c>
      <c r="AX8" s="37">
        <v>8</v>
      </c>
      <c r="AY8" s="37">
        <v>16</v>
      </c>
      <c r="AZ8" s="37">
        <v>29</v>
      </c>
      <c r="BA8" s="37">
        <v>25</v>
      </c>
      <c r="BB8" s="37">
        <v>19</v>
      </c>
      <c r="BC8" s="37">
        <v>28</v>
      </c>
      <c r="BD8" s="37">
        <v>30</v>
      </c>
      <c r="BE8" s="37">
        <v>14</v>
      </c>
      <c r="BF8" s="37">
        <v>17</v>
      </c>
      <c r="BG8" s="37">
        <v>24</v>
      </c>
      <c r="BH8" s="37">
        <v>22</v>
      </c>
      <c r="BI8" s="37">
        <v>37</v>
      </c>
      <c r="BJ8" s="424">
        <f t="shared" ref="BJ8:BJ17" si="2">AVERAGE(AZ8:BB8)</f>
        <v>24.333333333333332</v>
      </c>
      <c r="BK8" s="424">
        <f t="shared" ref="BK8:BK71" si="3">MAX(AQ8:BB8)</f>
        <v>113</v>
      </c>
      <c r="BL8" s="35">
        <f t="shared" ref="BL8:BL71" si="4">MIN(AQ8:BB8)</f>
        <v>8</v>
      </c>
      <c r="BM8" s="35">
        <v>40</v>
      </c>
      <c r="BN8" s="35">
        <v>41</v>
      </c>
      <c r="BO8" s="425">
        <f t="shared" ref="BO8:BO71" si="5">IFERROR(BM8-BN8,BM8)</f>
        <v>-1</v>
      </c>
      <c r="BP8" s="426">
        <v>3</v>
      </c>
      <c r="BQ8" s="38" t="str">
        <f>IF(((BP8*BJ8)-CB8)&lt;0.99,"",(BP8*BJ8)-CB8)</f>
        <v/>
      </c>
      <c r="BR8" s="38"/>
      <c r="BS8" s="39"/>
      <c r="BT8" s="39"/>
      <c r="BU8" s="39"/>
      <c r="BV8" s="39"/>
      <c r="BW8" s="39"/>
      <c r="BX8" s="39"/>
      <c r="BY8" s="39">
        <v>50</v>
      </c>
      <c r="BZ8" s="40"/>
      <c r="CA8" s="41">
        <v>50</v>
      </c>
      <c r="CB8" s="42">
        <f>SUM(BO8,BR8:CA8)</f>
        <v>99</v>
      </c>
      <c r="CC8" s="43">
        <f>CB8/BJ8</f>
        <v>4.0684931506849313</v>
      </c>
      <c r="CD8" s="38" t="str">
        <f>IFERROR(IF($S8*#REF!=0,"",$S8*#REF!),"")</f>
        <v/>
      </c>
      <c r="CE8" s="38" t="str">
        <f>IFERROR(IF($S8*#REF!=0,"",$S8*#REF!),"")</f>
        <v/>
      </c>
      <c r="CF8" s="38" t="str">
        <f>IFERROR(IF($S8*#REF!=0,"",$S8*#REF!),"")</f>
        <v/>
      </c>
      <c r="CG8" s="38" t="str">
        <f>IFERROR(IF($S8*#REF!=0,"",$S8*#REF!),"")</f>
        <v/>
      </c>
      <c r="CH8" s="38" t="str">
        <f>IFERROR(IF($S8*#REF!=0,"",$S8*#REF!),"")</f>
        <v/>
      </c>
      <c r="CI8" s="38" t="str">
        <f>IFERROR(IF($S8*#REF!=0,"",$S8*#REF!),"")</f>
        <v/>
      </c>
      <c r="CJ8" s="38" t="str">
        <f>IFERROR(IF($S8*#REF!=0,"",$S8*#REF!),"")</f>
        <v/>
      </c>
      <c r="CK8" s="38" t="str">
        <f>IFERROR(IF($S8*#REF!=0,"",$S8*#REF!),"")</f>
        <v/>
      </c>
      <c r="CL8" s="38" t="str">
        <f>IFERROR(IF($S8*#REF!=0,"",$S8*#REF!),"")</f>
        <v/>
      </c>
      <c r="CM8" s="38" t="str">
        <f t="shared" ref="CM8:CM71" si="6">IFERROR(IF($S8*BU8=0,"",$S8*BU8),"")</f>
        <v/>
      </c>
      <c r="CN8" s="38" t="str">
        <f t="shared" ref="CN8:CN71" si="7">IFERROR(IF($S8*BV8=0,"",$S8*BV8),"")</f>
        <v/>
      </c>
      <c r="CO8" s="38" t="str">
        <f t="shared" ref="CO8:CO71" si="8">IFERROR(IF($S8*BW8=0,"",$S8*BW8),"")</f>
        <v/>
      </c>
      <c r="CP8" s="38" t="str">
        <f t="shared" ref="CP8:CP71" si="9">IFERROR(IF($S8*BX8=0,"",$S8*BX8),"")</f>
        <v/>
      </c>
      <c r="CQ8" s="38" t="str">
        <f t="shared" ref="CQ8:CS71" si="10">IFERROR(IF($S8*BY8=0,"",$S8*BY8),"")</f>
        <v/>
      </c>
      <c r="CR8" s="38" t="str">
        <f t="shared" si="10"/>
        <v/>
      </c>
      <c r="CS8" s="38" t="str">
        <f t="shared" si="10"/>
        <v/>
      </c>
    </row>
    <row r="9" spans="1:97" ht="15" customHeight="1" x14ac:dyDescent="0.15">
      <c r="B9" s="44" t="s">
        <v>61</v>
      </c>
      <c r="C9" s="44"/>
      <c r="D9" s="44"/>
      <c r="E9" s="44"/>
      <c r="F9" s="44"/>
      <c r="G9" s="45" t="s">
        <v>62</v>
      </c>
      <c r="H9" s="45" t="s">
        <v>55</v>
      </c>
      <c r="I9" s="45" t="s">
        <v>63</v>
      </c>
      <c r="J9" s="45">
        <v>50</v>
      </c>
      <c r="K9" s="45" t="s">
        <v>57</v>
      </c>
      <c r="L9" s="45">
        <v>5.7</v>
      </c>
      <c r="M9" s="45"/>
      <c r="N9" s="45"/>
      <c r="O9" s="45" t="s">
        <v>64</v>
      </c>
      <c r="P9" s="45"/>
      <c r="Q9" s="46"/>
      <c r="R9" s="47" t="s">
        <v>59</v>
      </c>
      <c r="S9" s="47"/>
      <c r="T9" s="47" t="s">
        <v>65</v>
      </c>
      <c r="U9" s="47"/>
      <c r="V9" s="47"/>
      <c r="X9" s="47"/>
      <c r="Y9" s="47"/>
      <c r="Z9" s="47"/>
      <c r="AA9" s="47"/>
      <c r="AB9" s="47"/>
      <c r="AC9" s="47"/>
      <c r="AD9" s="47"/>
      <c r="AE9" s="47"/>
      <c r="AF9" s="47">
        <v>0</v>
      </c>
      <c r="AG9" s="47">
        <v>0</v>
      </c>
      <c r="AH9" s="47">
        <v>32.200000000000003</v>
      </c>
      <c r="AI9" s="47">
        <v>34</v>
      </c>
      <c r="AJ9" s="47">
        <v>29.1</v>
      </c>
      <c r="AK9" s="47">
        <v>18.3</v>
      </c>
      <c r="AL9" s="47">
        <v>46.9</v>
      </c>
      <c r="AM9" s="47">
        <v>138.9</v>
      </c>
      <c r="AN9" s="47">
        <v>181.4</v>
      </c>
      <c r="AO9" s="47">
        <v>45.5</v>
      </c>
      <c r="AP9" s="47">
        <v>80.599999999999994</v>
      </c>
      <c r="AQ9" s="47">
        <v>62.9</v>
      </c>
      <c r="AR9" s="47">
        <v>72.2</v>
      </c>
      <c r="AS9" s="47">
        <v>28.8</v>
      </c>
      <c r="AT9" s="47">
        <v>67</v>
      </c>
      <c r="AU9" s="47">
        <v>80</v>
      </c>
      <c r="AV9" s="47">
        <v>62</v>
      </c>
      <c r="AW9" s="47">
        <v>43</v>
      </c>
      <c r="AX9" s="47">
        <v>55</v>
      </c>
      <c r="AY9" s="47">
        <v>26</v>
      </c>
      <c r="AZ9" s="47">
        <v>46</v>
      </c>
      <c r="BA9" s="47">
        <v>44</v>
      </c>
      <c r="BB9" s="47">
        <v>17</v>
      </c>
      <c r="BC9" s="47">
        <v>21</v>
      </c>
      <c r="BD9" s="47">
        <v>39</v>
      </c>
      <c r="BE9" s="47">
        <v>37</v>
      </c>
      <c r="BF9" s="47">
        <v>38</v>
      </c>
      <c r="BG9" s="47">
        <v>7</v>
      </c>
      <c r="BH9" s="47">
        <v>8</v>
      </c>
      <c r="BI9" s="47">
        <v>31</v>
      </c>
      <c r="BJ9" s="427">
        <f t="shared" si="2"/>
        <v>35.666666666666664</v>
      </c>
      <c r="BK9" s="45">
        <f t="shared" si="3"/>
        <v>80</v>
      </c>
      <c r="BL9" s="45">
        <f t="shared" si="4"/>
        <v>17</v>
      </c>
      <c r="BM9" s="45">
        <v>90</v>
      </c>
      <c r="BN9" s="45">
        <v>18</v>
      </c>
      <c r="BO9" s="428">
        <f t="shared" si="5"/>
        <v>72</v>
      </c>
      <c r="BP9" s="429">
        <v>3</v>
      </c>
      <c r="BQ9" s="38" t="str">
        <f>IF(((BP9*BJ9)-CB9)&lt;0.99,"",(BP9*BJ9)-CB9)</f>
        <v/>
      </c>
      <c r="BR9" s="38"/>
      <c r="BS9" s="39"/>
      <c r="BT9" s="39"/>
      <c r="BU9" s="39"/>
      <c r="BV9" s="39"/>
      <c r="BW9" s="39"/>
      <c r="BX9" s="39"/>
      <c r="BY9" s="39">
        <v>50</v>
      </c>
      <c r="BZ9" s="40"/>
      <c r="CA9" s="41"/>
      <c r="CB9" s="42">
        <f t="shared" ref="CB9:CB72" si="11">SUM(BO9,BR9:CA9)</f>
        <v>122</v>
      </c>
      <c r="CC9" s="43">
        <f>CB9/BJ9</f>
        <v>3.4205607476635516</v>
      </c>
      <c r="CD9" s="38" t="str">
        <f>IFERROR(IF($S9*#REF!=0,"",$S9*#REF!),"")</f>
        <v/>
      </c>
      <c r="CE9" s="38" t="str">
        <f>IFERROR(IF($S9*#REF!=0,"",$S9*#REF!),"")</f>
        <v/>
      </c>
      <c r="CF9" s="38" t="str">
        <f>IFERROR(IF($S9*#REF!=0,"",$S9*#REF!),"")</f>
        <v/>
      </c>
      <c r="CG9" s="38" t="str">
        <f>IFERROR(IF($S9*#REF!=0,"",$S9*#REF!),"")</f>
        <v/>
      </c>
      <c r="CH9" s="38" t="str">
        <f>IFERROR(IF($S9*#REF!=0,"",$S9*#REF!),"")</f>
        <v/>
      </c>
      <c r="CI9" s="38" t="str">
        <f>IFERROR(IF($S9*#REF!=0,"",$S9*#REF!),"")</f>
        <v/>
      </c>
      <c r="CJ9" s="38" t="str">
        <f>IFERROR(IF($S9*#REF!=0,"",$S9*#REF!),"")</f>
        <v/>
      </c>
      <c r="CK9" s="38" t="str">
        <f>IFERROR(IF($S9*#REF!=0,"",$S9*#REF!),"")</f>
        <v/>
      </c>
      <c r="CL9" s="38" t="str">
        <f>IFERROR(IF($S9*#REF!=0,"",$S9*#REF!),"")</f>
        <v/>
      </c>
      <c r="CM9" s="38" t="str">
        <f t="shared" si="6"/>
        <v/>
      </c>
      <c r="CN9" s="38" t="str">
        <f t="shared" si="7"/>
        <v/>
      </c>
      <c r="CO9" s="38" t="str">
        <f t="shared" si="8"/>
        <v/>
      </c>
      <c r="CP9" s="38" t="str">
        <f t="shared" si="9"/>
        <v/>
      </c>
      <c r="CQ9" s="38" t="str">
        <f t="shared" si="10"/>
        <v/>
      </c>
      <c r="CR9" s="38" t="str">
        <f t="shared" si="10"/>
        <v/>
      </c>
      <c r="CS9" s="38" t="str">
        <f t="shared" si="10"/>
        <v/>
      </c>
    </row>
    <row r="10" spans="1:97" ht="15" customHeight="1" thickBot="1" x14ac:dyDescent="0.2">
      <c r="B10" s="48" t="s">
        <v>66</v>
      </c>
      <c r="C10" s="48"/>
      <c r="D10" s="48"/>
      <c r="E10" s="48"/>
      <c r="F10" s="48"/>
      <c r="G10" s="49" t="s">
        <v>67</v>
      </c>
      <c r="H10" s="49" t="s">
        <v>55</v>
      </c>
      <c r="I10" s="49" t="s">
        <v>68</v>
      </c>
      <c r="J10" s="49"/>
      <c r="K10" s="49" t="s">
        <v>57</v>
      </c>
      <c r="L10" s="49">
        <v>5.7</v>
      </c>
      <c r="M10" s="49"/>
      <c r="N10" s="49"/>
      <c r="O10" s="49" t="s">
        <v>69</v>
      </c>
      <c r="P10" s="49"/>
      <c r="Q10" s="50"/>
      <c r="R10" s="51" t="s">
        <v>59</v>
      </c>
      <c r="S10" s="51"/>
      <c r="T10" s="51" t="s">
        <v>70</v>
      </c>
      <c r="U10" s="51"/>
      <c r="V10" s="51"/>
      <c r="X10" s="51"/>
      <c r="Y10" s="51"/>
      <c r="Z10" s="51"/>
      <c r="AA10" s="51"/>
      <c r="AB10" s="51"/>
      <c r="AC10" s="51"/>
      <c r="AD10" s="51"/>
      <c r="AE10" s="51"/>
      <c r="AF10" s="51">
        <v>0</v>
      </c>
      <c r="AG10" s="51">
        <v>0</v>
      </c>
      <c r="AH10" s="51">
        <v>16.100000000000001</v>
      </c>
      <c r="AI10" s="51">
        <v>108.8</v>
      </c>
      <c r="AJ10" s="51">
        <v>30.7</v>
      </c>
      <c r="AK10" s="51">
        <v>10.8</v>
      </c>
      <c r="AL10" s="51">
        <v>56.5</v>
      </c>
      <c r="AM10" s="51">
        <v>44.2</v>
      </c>
      <c r="AN10" s="51">
        <v>63.7</v>
      </c>
      <c r="AO10" s="51">
        <v>59.7</v>
      </c>
      <c r="AP10" s="51">
        <v>71.900000000000006</v>
      </c>
      <c r="AQ10" s="51">
        <v>149.9</v>
      </c>
      <c r="AR10" s="51">
        <v>145.1</v>
      </c>
      <c r="AS10" s="51">
        <v>74.099999999999994</v>
      </c>
      <c r="AT10" s="51">
        <v>78</v>
      </c>
      <c r="AU10" s="51">
        <v>191</v>
      </c>
      <c r="AV10" s="51">
        <v>78</v>
      </c>
      <c r="AW10" s="51">
        <v>198</v>
      </c>
      <c r="AX10" s="51">
        <v>124</v>
      </c>
      <c r="AY10" s="51">
        <v>12</v>
      </c>
      <c r="AZ10" s="51">
        <v>44</v>
      </c>
      <c r="BA10" s="51">
        <v>26</v>
      </c>
      <c r="BB10" s="51">
        <v>16</v>
      </c>
      <c r="BC10" s="51">
        <v>63</v>
      </c>
      <c r="BD10" s="51">
        <v>74</v>
      </c>
      <c r="BE10" s="51">
        <v>34</v>
      </c>
      <c r="BF10" s="51">
        <v>96</v>
      </c>
      <c r="BG10" s="51">
        <v>41</v>
      </c>
      <c r="BH10" s="51">
        <v>45</v>
      </c>
      <c r="BI10" s="51">
        <v>158</v>
      </c>
      <c r="BJ10" s="430">
        <f t="shared" si="2"/>
        <v>28.666666666666668</v>
      </c>
      <c r="BK10" s="49">
        <f t="shared" si="3"/>
        <v>198</v>
      </c>
      <c r="BL10" s="49">
        <f t="shared" si="4"/>
        <v>12</v>
      </c>
      <c r="BM10" s="49">
        <v>360</v>
      </c>
      <c r="BN10" s="49">
        <v>33</v>
      </c>
      <c r="BO10" s="431">
        <f t="shared" si="5"/>
        <v>327</v>
      </c>
      <c r="BP10" s="432">
        <v>3</v>
      </c>
      <c r="BQ10" s="52" t="str">
        <f>IF(((BP10*BJ10)-CB10)&lt;0.99,"",(BP10*BJ10)-CB10)</f>
        <v/>
      </c>
      <c r="BR10" s="52"/>
      <c r="BS10" s="53"/>
      <c r="BT10" s="53"/>
      <c r="BU10" s="53"/>
      <c r="BV10" s="53"/>
      <c r="BW10" s="53"/>
      <c r="BX10" s="53"/>
      <c r="BY10" s="53"/>
      <c r="BZ10" s="54"/>
      <c r="CA10" s="55"/>
      <c r="CB10" s="56">
        <f t="shared" si="11"/>
        <v>327</v>
      </c>
      <c r="CC10" s="57">
        <f>CB10/BJ10</f>
        <v>11.406976744186046</v>
      </c>
      <c r="CD10" s="52" t="str">
        <f>IFERROR(IF($S10*#REF!=0,"",$S10*#REF!),"")</f>
        <v/>
      </c>
      <c r="CE10" s="52" t="str">
        <f>IFERROR(IF($S10*#REF!=0,"",$S10*#REF!),"")</f>
        <v/>
      </c>
      <c r="CF10" s="52" t="str">
        <f>IFERROR(IF($S10*#REF!=0,"",$S10*#REF!),"")</f>
        <v/>
      </c>
      <c r="CG10" s="52" t="str">
        <f>IFERROR(IF($S10*#REF!=0,"",$S10*#REF!),"")</f>
        <v/>
      </c>
      <c r="CH10" s="52" t="str">
        <f>IFERROR(IF($S10*#REF!=0,"",$S10*#REF!),"")</f>
        <v/>
      </c>
      <c r="CI10" s="52" t="str">
        <f>IFERROR(IF($S10*#REF!=0,"",$S10*#REF!),"")</f>
        <v/>
      </c>
      <c r="CJ10" s="52" t="str">
        <f>IFERROR(IF($S10*#REF!=0,"",$S10*#REF!),"")</f>
        <v/>
      </c>
      <c r="CK10" s="52" t="str">
        <f>IFERROR(IF($S10*#REF!=0,"",$S10*#REF!),"")</f>
        <v/>
      </c>
      <c r="CL10" s="52" t="str">
        <f>IFERROR(IF($S10*#REF!=0,"",$S10*#REF!),"")</f>
        <v/>
      </c>
      <c r="CM10" s="52" t="str">
        <f t="shared" si="6"/>
        <v/>
      </c>
      <c r="CN10" s="52" t="str">
        <f t="shared" si="7"/>
        <v/>
      </c>
      <c r="CO10" s="52" t="str">
        <f t="shared" si="8"/>
        <v/>
      </c>
      <c r="CP10" s="52" t="str">
        <f t="shared" si="9"/>
        <v/>
      </c>
      <c r="CQ10" s="52" t="str">
        <f t="shared" si="10"/>
        <v/>
      </c>
      <c r="CR10" s="52" t="str">
        <f t="shared" si="10"/>
        <v/>
      </c>
      <c r="CS10" s="52" t="str">
        <f t="shared" si="10"/>
        <v/>
      </c>
    </row>
    <row r="11" spans="1:97" ht="15" customHeight="1" x14ac:dyDescent="0.15">
      <c r="B11" s="58" t="s">
        <v>71</v>
      </c>
      <c r="C11" s="58"/>
      <c r="D11" s="58"/>
      <c r="E11" s="58"/>
      <c r="F11" s="58"/>
      <c r="G11" s="59" t="s">
        <v>72</v>
      </c>
      <c r="H11" s="59" t="s">
        <v>73</v>
      </c>
      <c r="I11" s="59" t="s">
        <v>74</v>
      </c>
      <c r="J11" s="59"/>
      <c r="K11" s="59" t="s">
        <v>57</v>
      </c>
      <c r="L11" s="59">
        <v>9.8000000000000007</v>
      </c>
      <c r="M11" s="59"/>
      <c r="N11" s="59"/>
      <c r="O11" s="59" t="s">
        <v>72</v>
      </c>
      <c r="P11" s="59"/>
      <c r="Q11" s="60"/>
      <c r="R11" s="61" t="s">
        <v>59</v>
      </c>
      <c r="S11" s="61"/>
      <c r="T11" s="61"/>
      <c r="U11" s="61"/>
      <c r="V11" s="433">
        <v>9</v>
      </c>
      <c r="W11" s="4">
        <v>1105.8</v>
      </c>
      <c r="X11" s="61">
        <v>37.200000000000003</v>
      </c>
      <c r="Y11" s="61">
        <v>129</v>
      </c>
      <c r="Z11" s="61">
        <v>55</v>
      </c>
      <c r="AA11" s="61">
        <v>54</v>
      </c>
      <c r="AB11" s="61">
        <v>115</v>
      </c>
      <c r="AC11" s="61">
        <v>107</v>
      </c>
      <c r="AD11" s="61">
        <v>38.6</v>
      </c>
      <c r="AE11" s="61">
        <v>80.3</v>
      </c>
      <c r="AF11" s="61">
        <v>31.2</v>
      </c>
      <c r="AG11" s="61">
        <v>105.8</v>
      </c>
      <c r="AH11" s="61">
        <v>56.9</v>
      </c>
      <c r="AI11" s="61">
        <v>55.3</v>
      </c>
      <c r="AJ11" s="61">
        <v>83.2</v>
      </c>
      <c r="AK11" s="61">
        <v>66.5</v>
      </c>
      <c r="AL11" s="61">
        <v>62.5</v>
      </c>
      <c r="AM11" s="61">
        <v>75.5</v>
      </c>
      <c r="AN11" s="61">
        <v>42.5</v>
      </c>
      <c r="AO11" s="61">
        <v>78.900000000000006</v>
      </c>
      <c r="AP11" s="61">
        <v>29.8</v>
      </c>
      <c r="AQ11" s="61">
        <v>135</v>
      </c>
      <c r="AR11" s="61">
        <v>43.3</v>
      </c>
      <c r="AS11" s="61">
        <v>18.5</v>
      </c>
      <c r="AT11" s="61">
        <v>71</v>
      </c>
      <c r="AU11" s="61">
        <v>56</v>
      </c>
      <c r="AV11" s="61">
        <v>49</v>
      </c>
      <c r="AW11" s="61">
        <v>77</v>
      </c>
      <c r="AX11" s="61">
        <v>57</v>
      </c>
      <c r="AY11" s="61">
        <v>74</v>
      </c>
      <c r="AZ11" s="61">
        <v>34</v>
      </c>
      <c r="BA11" s="61">
        <v>15</v>
      </c>
      <c r="BB11" s="61">
        <v>26</v>
      </c>
      <c r="BC11" s="61">
        <v>84</v>
      </c>
      <c r="BD11" s="61">
        <v>38</v>
      </c>
      <c r="BE11" s="61">
        <v>20</v>
      </c>
      <c r="BF11" s="61">
        <v>33</v>
      </c>
      <c r="BG11" s="61">
        <v>34</v>
      </c>
      <c r="BH11" s="61">
        <v>20</v>
      </c>
      <c r="BI11" s="61">
        <v>44</v>
      </c>
      <c r="BJ11" s="434">
        <f t="shared" si="2"/>
        <v>25</v>
      </c>
      <c r="BK11" s="59">
        <f t="shared" si="3"/>
        <v>135</v>
      </c>
      <c r="BL11" s="59">
        <f t="shared" si="4"/>
        <v>15</v>
      </c>
      <c r="BM11" s="59">
        <v>80</v>
      </c>
      <c r="BN11" s="59">
        <v>11</v>
      </c>
      <c r="BO11" s="435">
        <f t="shared" si="5"/>
        <v>69</v>
      </c>
      <c r="BP11" s="436">
        <v>3</v>
      </c>
      <c r="BQ11" s="62">
        <f>IF(((BP11*BJ11)-CB11)&lt;0.99,"",(BP11*BJ11)-CB11)</f>
        <v>6</v>
      </c>
      <c r="BR11" s="62"/>
      <c r="BS11" s="563"/>
      <c r="BT11" s="563"/>
      <c r="BU11" s="63"/>
      <c r="BV11" s="63"/>
      <c r="BW11" s="63"/>
      <c r="BX11" s="63"/>
      <c r="BY11" s="63"/>
      <c r="BZ11" s="64"/>
      <c r="CA11" s="65"/>
      <c r="CB11" s="66">
        <f t="shared" si="11"/>
        <v>69</v>
      </c>
      <c r="CC11" s="67">
        <f>CB11/BJ11</f>
        <v>2.76</v>
      </c>
      <c r="CD11" s="62" t="str">
        <f>IFERROR(IF($S11*#REF!=0,"",$S11*#REF!),"")</f>
        <v/>
      </c>
      <c r="CE11" s="62" t="str">
        <f>IFERROR(IF($S11*#REF!=0,"",$S11*#REF!),"")</f>
        <v/>
      </c>
      <c r="CF11" s="62" t="str">
        <f>IFERROR(IF($S11*#REF!=0,"",$S11*#REF!),"")</f>
        <v/>
      </c>
      <c r="CG11" s="62" t="str">
        <f>IFERROR(IF($S11*#REF!=0,"",$S11*#REF!),"")</f>
        <v/>
      </c>
      <c r="CH11" s="62" t="str">
        <f>IFERROR(IF($S11*#REF!=0,"",$S11*#REF!),"")</f>
        <v/>
      </c>
      <c r="CI11" s="62" t="str">
        <f>IFERROR(IF($S11*#REF!=0,"",$S11*#REF!),"")</f>
        <v/>
      </c>
      <c r="CJ11" s="62" t="str">
        <f>IFERROR(IF($S11*#REF!=0,"",$S11*#REF!),"")</f>
        <v/>
      </c>
      <c r="CK11" s="62" t="str">
        <f>IFERROR(IF($S11*#REF!=0,"",$S11*#REF!),"")</f>
        <v/>
      </c>
      <c r="CL11" s="62" t="str">
        <f>IFERROR(IF($S11*#REF!=0,"",$S11*#REF!),"")</f>
        <v/>
      </c>
      <c r="CM11" s="62" t="str">
        <f t="shared" si="6"/>
        <v/>
      </c>
      <c r="CN11" s="62" t="str">
        <f t="shared" si="7"/>
        <v/>
      </c>
      <c r="CO11" s="62" t="str">
        <f t="shared" si="8"/>
        <v/>
      </c>
      <c r="CP11" s="62" t="str">
        <f t="shared" si="9"/>
        <v/>
      </c>
      <c r="CQ11" s="62" t="str">
        <f t="shared" si="10"/>
        <v/>
      </c>
      <c r="CR11" s="62" t="str">
        <f t="shared" si="10"/>
        <v/>
      </c>
      <c r="CS11" s="62" t="str">
        <f t="shared" si="10"/>
        <v/>
      </c>
    </row>
    <row r="12" spans="1:97" ht="15" customHeight="1" thickBot="1" x14ac:dyDescent="0.2">
      <c r="B12" s="68" t="s">
        <v>75</v>
      </c>
      <c r="C12" s="68"/>
      <c r="D12" s="68"/>
      <c r="E12" s="68"/>
      <c r="F12" s="68"/>
      <c r="G12" s="69" t="s">
        <v>76</v>
      </c>
      <c r="H12" s="69" t="s">
        <v>73</v>
      </c>
      <c r="I12" s="69" t="s">
        <v>77</v>
      </c>
      <c r="J12" s="69"/>
      <c r="K12" s="69" t="s">
        <v>57</v>
      </c>
      <c r="L12" s="69">
        <v>9.8000000000000007</v>
      </c>
      <c r="M12" s="69"/>
      <c r="N12" s="69"/>
      <c r="O12" s="69" t="s">
        <v>76</v>
      </c>
      <c r="P12" s="69"/>
      <c r="Q12" s="70"/>
      <c r="R12" s="71" t="s">
        <v>59</v>
      </c>
      <c r="S12" s="71"/>
      <c r="T12" s="71"/>
      <c r="U12" s="71"/>
      <c r="V12" s="437">
        <v>9</v>
      </c>
      <c r="W12" s="4">
        <v>1241.96</v>
      </c>
      <c r="X12" s="71">
        <v>117.7</v>
      </c>
      <c r="Y12" s="71">
        <v>99</v>
      </c>
      <c r="Z12" s="71">
        <v>74</v>
      </c>
      <c r="AA12" s="71">
        <v>106</v>
      </c>
      <c r="AB12" s="71">
        <v>52</v>
      </c>
      <c r="AC12" s="71">
        <v>69</v>
      </c>
      <c r="AD12" s="71">
        <v>54.6</v>
      </c>
      <c r="AE12" s="71">
        <v>103.5</v>
      </c>
      <c r="AF12" s="71">
        <v>42.2</v>
      </c>
      <c r="AG12" s="71">
        <v>80.8</v>
      </c>
      <c r="AH12" s="71">
        <v>77.8</v>
      </c>
      <c r="AI12" s="71">
        <v>152.30000000000001</v>
      </c>
      <c r="AJ12" s="71">
        <v>133.19999999999999</v>
      </c>
      <c r="AK12" s="71">
        <v>100.5</v>
      </c>
      <c r="AL12" s="71">
        <v>74.5</v>
      </c>
      <c r="AM12" s="71">
        <v>112.8</v>
      </c>
      <c r="AN12" s="71">
        <v>45.5</v>
      </c>
      <c r="AO12" s="71">
        <v>46.5</v>
      </c>
      <c r="AP12" s="71">
        <v>51.2</v>
      </c>
      <c r="AQ12" s="71">
        <v>108.6</v>
      </c>
      <c r="AR12" s="71">
        <v>32.9</v>
      </c>
      <c r="AS12" s="71">
        <v>39</v>
      </c>
      <c r="AT12" s="71">
        <v>67</v>
      </c>
      <c r="AU12" s="71">
        <v>46</v>
      </c>
      <c r="AV12" s="71">
        <v>41</v>
      </c>
      <c r="AW12" s="71">
        <v>34</v>
      </c>
      <c r="AX12" s="71">
        <v>33</v>
      </c>
      <c r="AY12" s="71">
        <v>35</v>
      </c>
      <c r="AZ12" s="71">
        <v>31</v>
      </c>
      <c r="BA12" s="71">
        <v>40</v>
      </c>
      <c r="BB12" s="71">
        <v>12</v>
      </c>
      <c r="BC12" s="71">
        <v>59</v>
      </c>
      <c r="BD12" s="71">
        <v>65</v>
      </c>
      <c r="BE12" s="71">
        <v>32</v>
      </c>
      <c r="BF12" s="71">
        <v>28</v>
      </c>
      <c r="BG12" s="71">
        <v>17</v>
      </c>
      <c r="BH12" s="71">
        <v>39</v>
      </c>
      <c r="BI12" s="71">
        <v>44</v>
      </c>
      <c r="BJ12" s="438">
        <f t="shared" si="2"/>
        <v>27.666666666666668</v>
      </c>
      <c r="BK12" s="69">
        <f t="shared" si="3"/>
        <v>108.6</v>
      </c>
      <c r="BL12" s="69">
        <f t="shared" si="4"/>
        <v>12</v>
      </c>
      <c r="BM12" s="69">
        <v>80</v>
      </c>
      <c r="BN12" s="69">
        <v>12</v>
      </c>
      <c r="BO12" s="439">
        <f t="shared" si="5"/>
        <v>68</v>
      </c>
      <c r="BP12" s="440">
        <v>3</v>
      </c>
      <c r="BQ12" s="52" t="str">
        <f>IF(((BP12*BJ12)-CB12)&lt;0.99,"",(BP12*BJ12)-CB12)</f>
        <v/>
      </c>
      <c r="BR12" s="52"/>
      <c r="BS12" s="53"/>
      <c r="BT12" s="53"/>
      <c r="BU12" s="53"/>
      <c r="BV12" s="53"/>
      <c r="BW12" s="53"/>
      <c r="BX12" s="53">
        <v>50</v>
      </c>
      <c r="BY12" s="53"/>
      <c r="BZ12" s="54"/>
      <c r="CA12" s="55"/>
      <c r="CB12" s="56">
        <f t="shared" si="11"/>
        <v>118</v>
      </c>
      <c r="CC12" s="57">
        <f>CB12/BJ12</f>
        <v>4.2650602409638552</v>
      </c>
      <c r="CD12" s="52" t="str">
        <f>IFERROR(IF($S12*#REF!=0,"",$S12*#REF!),"")</f>
        <v/>
      </c>
      <c r="CE12" s="52" t="str">
        <f>IFERROR(IF($S12*#REF!=0,"",$S12*#REF!),"")</f>
        <v/>
      </c>
      <c r="CF12" s="52" t="str">
        <f>IFERROR(IF($S12*#REF!=0,"",$S12*#REF!),"")</f>
        <v/>
      </c>
      <c r="CG12" s="52" t="str">
        <f>IFERROR(IF($S12*#REF!=0,"",$S12*#REF!),"")</f>
        <v/>
      </c>
      <c r="CH12" s="52" t="str">
        <f>IFERROR(IF($S12*#REF!=0,"",$S12*#REF!),"")</f>
        <v/>
      </c>
      <c r="CI12" s="52" t="str">
        <f>IFERROR(IF($S12*#REF!=0,"",$S12*#REF!),"")</f>
        <v/>
      </c>
      <c r="CJ12" s="52" t="str">
        <f>IFERROR(IF($S12*#REF!=0,"",$S12*#REF!),"")</f>
        <v/>
      </c>
      <c r="CK12" s="52" t="str">
        <f>IFERROR(IF($S12*#REF!=0,"",$S12*#REF!),"")</f>
        <v/>
      </c>
      <c r="CL12" s="52" t="str">
        <f>IFERROR(IF($S12*#REF!=0,"",$S12*#REF!),"")</f>
        <v/>
      </c>
      <c r="CM12" s="52" t="str">
        <f t="shared" si="6"/>
        <v/>
      </c>
      <c r="CN12" s="52" t="str">
        <f t="shared" si="7"/>
        <v/>
      </c>
      <c r="CO12" s="52" t="str">
        <f t="shared" si="8"/>
        <v/>
      </c>
      <c r="CP12" s="52" t="str">
        <f t="shared" si="9"/>
        <v/>
      </c>
      <c r="CQ12" s="52" t="str">
        <f t="shared" si="10"/>
        <v/>
      </c>
      <c r="CR12" s="52" t="str">
        <f t="shared" si="10"/>
        <v/>
      </c>
      <c r="CS12" s="52" t="str">
        <f t="shared" si="10"/>
        <v/>
      </c>
    </row>
    <row r="13" spans="1:97" ht="15" customHeight="1" x14ac:dyDescent="0.15">
      <c r="B13" s="72" t="s">
        <v>78</v>
      </c>
      <c r="C13" s="72"/>
      <c r="D13" s="72"/>
      <c r="E13" s="72"/>
      <c r="F13" s="72"/>
      <c r="G13" s="73" t="s">
        <v>79</v>
      </c>
      <c r="H13" s="73" t="s">
        <v>80</v>
      </c>
      <c r="I13" s="73" t="s">
        <v>81</v>
      </c>
      <c r="J13" s="73">
        <v>50</v>
      </c>
      <c r="K13" s="73" t="s">
        <v>57</v>
      </c>
      <c r="L13" s="73">
        <v>7.8</v>
      </c>
      <c r="M13" s="73"/>
      <c r="N13" s="73"/>
      <c r="O13" s="73" t="s">
        <v>82</v>
      </c>
      <c r="P13" s="73"/>
      <c r="Q13" s="74"/>
      <c r="R13" s="75" t="s">
        <v>59</v>
      </c>
      <c r="S13" s="75"/>
      <c r="T13" s="75"/>
      <c r="U13" s="75"/>
      <c r="V13" s="75">
        <v>7.8</v>
      </c>
      <c r="W13" s="4">
        <v>1020.75</v>
      </c>
      <c r="X13" s="75">
        <v>114.9</v>
      </c>
      <c r="Y13" s="75">
        <v>37</v>
      </c>
      <c r="Z13" s="75">
        <v>96</v>
      </c>
      <c r="AA13" s="75">
        <v>144</v>
      </c>
      <c r="AB13" s="75">
        <v>78</v>
      </c>
      <c r="AC13" s="75">
        <v>88</v>
      </c>
      <c r="AD13" s="75">
        <v>89.1</v>
      </c>
      <c r="AE13" s="75">
        <v>140</v>
      </c>
      <c r="AF13" s="75">
        <v>76</v>
      </c>
      <c r="AG13" s="75">
        <v>147.9</v>
      </c>
      <c r="AH13" s="75">
        <v>149</v>
      </c>
      <c r="AI13" s="75">
        <v>68.7</v>
      </c>
      <c r="AJ13" s="75">
        <v>70.8</v>
      </c>
      <c r="AK13" s="75">
        <v>166</v>
      </c>
      <c r="AL13" s="75">
        <v>148.5</v>
      </c>
      <c r="AM13" s="75">
        <v>136.4</v>
      </c>
      <c r="AN13" s="75">
        <v>83</v>
      </c>
      <c r="AO13" s="75">
        <v>129.80000000000001</v>
      </c>
      <c r="AP13" s="75">
        <v>70.5</v>
      </c>
      <c r="AQ13" s="75">
        <v>149.19999999999999</v>
      </c>
      <c r="AR13" s="75">
        <v>67.7</v>
      </c>
      <c r="AS13" s="75">
        <v>82.1</v>
      </c>
      <c r="AT13" s="75">
        <v>35</v>
      </c>
      <c r="AU13" s="75">
        <v>33</v>
      </c>
      <c r="AV13" s="75">
        <v>198</v>
      </c>
      <c r="AW13" s="75">
        <v>80</v>
      </c>
      <c r="AX13" s="75">
        <v>101</v>
      </c>
      <c r="AY13" s="75">
        <v>78</v>
      </c>
      <c r="AZ13" s="75">
        <v>34</v>
      </c>
      <c r="BA13" s="75">
        <v>117</v>
      </c>
      <c r="BB13" s="75">
        <v>57</v>
      </c>
      <c r="BC13" s="75">
        <v>55</v>
      </c>
      <c r="BD13" s="75">
        <v>87</v>
      </c>
      <c r="BE13" s="75">
        <v>79</v>
      </c>
      <c r="BF13" s="75">
        <v>30</v>
      </c>
      <c r="BG13" s="75">
        <v>44</v>
      </c>
      <c r="BH13" s="75">
        <v>21</v>
      </c>
      <c r="BI13" s="75">
        <v>82</v>
      </c>
      <c r="BJ13" s="441">
        <f t="shared" si="2"/>
        <v>69.333333333333329</v>
      </c>
      <c r="BK13" s="73">
        <f t="shared" si="3"/>
        <v>198</v>
      </c>
      <c r="BL13" s="73">
        <f t="shared" si="4"/>
        <v>33</v>
      </c>
      <c r="BM13" s="73">
        <v>80</v>
      </c>
      <c r="BN13" s="73">
        <v>33</v>
      </c>
      <c r="BO13" s="442">
        <f t="shared" si="5"/>
        <v>47</v>
      </c>
      <c r="BP13" s="443">
        <v>3</v>
      </c>
      <c r="BQ13" s="76" t="str">
        <f>IF(((BP13*BJ13)-CB13)&lt;0.99,"",(BP13*BJ13)-CB13)</f>
        <v/>
      </c>
      <c r="BR13" s="76"/>
      <c r="BS13" s="77"/>
      <c r="BT13" s="77"/>
      <c r="BU13" s="77">
        <v>50</v>
      </c>
      <c r="BV13" s="77"/>
      <c r="BW13" s="77">
        <v>50</v>
      </c>
      <c r="BX13" s="77"/>
      <c r="BY13" s="77">
        <v>50</v>
      </c>
      <c r="BZ13" s="78"/>
      <c r="CA13" s="79">
        <v>50</v>
      </c>
      <c r="CB13" s="80">
        <f t="shared" si="11"/>
        <v>247</v>
      </c>
      <c r="CC13" s="81">
        <f>CB13/BJ13</f>
        <v>3.5625000000000004</v>
      </c>
      <c r="CD13" s="76" t="str">
        <f>IFERROR(IF($S13*#REF!=0,"",$S13*#REF!),"")</f>
        <v/>
      </c>
      <c r="CE13" s="76" t="str">
        <f>IFERROR(IF($S13*#REF!=0,"",$S13*#REF!),"")</f>
        <v/>
      </c>
      <c r="CF13" s="76" t="str">
        <f>IFERROR(IF($S13*#REF!=0,"",$S13*#REF!),"")</f>
        <v/>
      </c>
      <c r="CG13" s="76" t="str">
        <f>IFERROR(IF($S13*#REF!=0,"",$S13*#REF!),"")</f>
        <v/>
      </c>
      <c r="CH13" s="76" t="str">
        <f>IFERROR(IF($S13*#REF!=0,"",$S13*#REF!),"")</f>
        <v/>
      </c>
      <c r="CI13" s="76" t="str">
        <f>IFERROR(IF($S13*#REF!=0,"",$S13*#REF!),"")</f>
        <v/>
      </c>
      <c r="CJ13" s="76" t="str">
        <f>IFERROR(IF($S13*#REF!=0,"",$S13*#REF!),"")</f>
        <v/>
      </c>
      <c r="CK13" s="76" t="str">
        <f>IFERROR(IF($S13*#REF!=0,"",$S13*#REF!),"")</f>
        <v/>
      </c>
      <c r="CL13" s="76" t="str">
        <f>IFERROR(IF($S13*#REF!=0,"",$S13*#REF!),"")</f>
        <v/>
      </c>
      <c r="CM13" s="76" t="str">
        <f t="shared" si="6"/>
        <v/>
      </c>
      <c r="CN13" s="76" t="str">
        <f t="shared" si="7"/>
        <v/>
      </c>
      <c r="CO13" s="76" t="str">
        <f t="shared" si="8"/>
        <v/>
      </c>
      <c r="CP13" s="76" t="str">
        <f t="shared" si="9"/>
        <v/>
      </c>
      <c r="CQ13" s="76" t="str">
        <f t="shared" si="10"/>
        <v/>
      </c>
      <c r="CR13" s="76" t="str">
        <f t="shared" si="10"/>
        <v/>
      </c>
      <c r="CS13" s="76" t="str">
        <f t="shared" si="10"/>
        <v/>
      </c>
    </row>
    <row r="14" spans="1:97" ht="15" customHeight="1" x14ac:dyDescent="0.15">
      <c r="B14" s="44" t="s">
        <v>83</v>
      </c>
      <c r="C14" s="44"/>
      <c r="D14" s="44"/>
      <c r="E14" s="44"/>
      <c r="F14" s="44"/>
      <c r="G14" s="45" t="s">
        <v>84</v>
      </c>
      <c r="H14" s="45" t="s">
        <v>80</v>
      </c>
      <c r="I14" s="45" t="s">
        <v>85</v>
      </c>
      <c r="J14" s="45"/>
      <c r="K14" s="45" t="s">
        <v>57</v>
      </c>
      <c r="L14" s="45">
        <v>7.8</v>
      </c>
      <c r="M14" s="45"/>
      <c r="N14" s="45"/>
      <c r="O14" s="45" t="s">
        <v>86</v>
      </c>
      <c r="P14" s="45"/>
      <c r="Q14" s="46"/>
      <c r="R14" s="47" t="s">
        <v>59</v>
      </c>
      <c r="S14" s="47"/>
      <c r="T14" s="47"/>
      <c r="U14" s="47"/>
      <c r="V14" s="47">
        <v>7.8</v>
      </c>
      <c r="W14" s="4">
        <v>975.59</v>
      </c>
      <c r="X14" s="47">
        <v>239.5</v>
      </c>
      <c r="Y14" s="47">
        <v>63</v>
      </c>
      <c r="Z14" s="47">
        <v>118</v>
      </c>
      <c r="AA14" s="47">
        <v>175</v>
      </c>
      <c r="AB14" s="47">
        <v>81</v>
      </c>
      <c r="AC14" s="47">
        <v>70</v>
      </c>
      <c r="AD14" s="47">
        <v>77.3</v>
      </c>
      <c r="AE14" s="47">
        <v>127</v>
      </c>
      <c r="AF14" s="47">
        <v>208.5</v>
      </c>
      <c r="AG14" s="47">
        <v>118.5</v>
      </c>
      <c r="AH14" s="47">
        <v>146.30000000000001</v>
      </c>
      <c r="AI14" s="47">
        <v>164.8</v>
      </c>
      <c r="AJ14" s="47">
        <v>254.2</v>
      </c>
      <c r="AK14" s="47">
        <v>140.30000000000001</v>
      </c>
      <c r="AL14" s="47">
        <v>107.8</v>
      </c>
      <c r="AM14" s="47">
        <v>162.9</v>
      </c>
      <c r="AN14" s="47">
        <v>181.2</v>
      </c>
      <c r="AO14" s="47">
        <v>108.1</v>
      </c>
      <c r="AP14" s="47">
        <v>38.5</v>
      </c>
      <c r="AQ14" s="47">
        <v>111.4</v>
      </c>
      <c r="AR14" s="47">
        <v>68.2</v>
      </c>
      <c r="AS14" s="47">
        <v>154.9</v>
      </c>
      <c r="AT14" s="47">
        <v>57</v>
      </c>
      <c r="AU14" s="47">
        <v>59</v>
      </c>
      <c r="AV14" s="47">
        <v>212</v>
      </c>
      <c r="AW14" s="47">
        <v>99</v>
      </c>
      <c r="AX14" s="47">
        <v>115</v>
      </c>
      <c r="AY14" s="47">
        <v>111</v>
      </c>
      <c r="AZ14" s="47">
        <v>63</v>
      </c>
      <c r="BA14" s="47">
        <v>121</v>
      </c>
      <c r="BB14" s="47">
        <v>88</v>
      </c>
      <c r="BC14" s="47">
        <v>110</v>
      </c>
      <c r="BD14" s="47">
        <v>92</v>
      </c>
      <c r="BE14" s="47">
        <v>59</v>
      </c>
      <c r="BF14" s="47">
        <v>226</v>
      </c>
      <c r="BG14" s="47">
        <v>55</v>
      </c>
      <c r="BH14" s="47">
        <v>65</v>
      </c>
      <c r="BI14" s="47">
        <v>69</v>
      </c>
      <c r="BJ14" s="427">
        <f t="shared" si="2"/>
        <v>90.666666666666671</v>
      </c>
      <c r="BK14" s="45">
        <f t="shared" si="3"/>
        <v>212</v>
      </c>
      <c r="BL14" s="45">
        <f t="shared" si="4"/>
        <v>57</v>
      </c>
      <c r="BM14" s="45">
        <v>120</v>
      </c>
      <c r="BN14" s="45">
        <v>127</v>
      </c>
      <c r="BO14" s="428">
        <f t="shared" si="5"/>
        <v>-7</v>
      </c>
      <c r="BP14" s="429">
        <v>2.5</v>
      </c>
      <c r="BQ14" s="38" t="str">
        <f>IF(((BP14*BJ14)-CB14)&lt;0.99,"",(BP14*BJ14)-CB14)</f>
        <v/>
      </c>
      <c r="BR14" s="38"/>
      <c r="BS14" s="39">
        <v>150.5</v>
      </c>
      <c r="BT14" s="39"/>
      <c r="BU14" s="39">
        <v>50</v>
      </c>
      <c r="BV14" s="39"/>
      <c r="BW14" s="39"/>
      <c r="BX14" s="39"/>
      <c r="BY14" s="39"/>
      <c r="BZ14" s="40"/>
      <c r="CA14" s="41">
        <v>50</v>
      </c>
      <c r="CB14" s="42">
        <f t="shared" si="11"/>
        <v>243.5</v>
      </c>
      <c r="CC14" s="43">
        <f>CB14/BJ14</f>
        <v>2.6856617647058822</v>
      </c>
      <c r="CD14" s="38" t="str">
        <f>IFERROR(IF($S14*#REF!=0,"",$S14*#REF!),"")</f>
        <v/>
      </c>
      <c r="CE14" s="38" t="str">
        <f>IFERROR(IF($S14*#REF!=0,"",$S14*#REF!),"")</f>
        <v/>
      </c>
      <c r="CF14" s="38" t="str">
        <f>IFERROR(IF($S14*#REF!=0,"",$S14*#REF!),"")</f>
        <v/>
      </c>
      <c r="CG14" s="38" t="str">
        <f>IFERROR(IF($S14*#REF!=0,"",$S14*#REF!),"")</f>
        <v/>
      </c>
      <c r="CH14" s="38" t="str">
        <f>IFERROR(IF($S14*#REF!=0,"",$S14*#REF!),"")</f>
        <v/>
      </c>
      <c r="CI14" s="38" t="str">
        <f>IFERROR(IF($S14*#REF!=0,"",$S14*#REF!),"")</f>
        <v/>
      </c>
      <c r="CJ14" s="38" t="str">
        <f>IFERROR(IF($S14*#REF!=0,"",$S14*#REF!),"")</f>
        <v/>
      </c>
      <c r="CK14" s="38" t="str">
        <f>IFERROR(IF($S14*#REF!=0,"",$S14*#REF!),"")</f>
        <v/>
      </c>
      <c r="CL14" s="38" t="str">
        <f>IFERROR(IF($S14*#REF!=0,"",$S14*#REF!),"")</f>
        <v/>
      </c>
      <c r="CM14" s="38" t="str">
        <f t="shared" si="6"/>
        <v/>
      </c>
      <c r="CN14" s="38" t="str">
        <f t="shared" si="7"/>
        <v/>
      </c>
      <c r="CO14" s="38" t="str">
        <f t="shared" si="8"/>
        <v/>
      </c>
      <c r="CP14" s="38" t="str">
        <f t="shared" si="9"/>
        <v/>
      </c>
      <c r="CQ14" s="38" t="str">
        <f t="shared" si="10"/>
        <v/>
      </c>
      <c r="CR14" s="38" t="str">
        <f t="shared" si="10"/>
        <v/>
      </c>
      <c r="CS14" s="38" t="str">
        <f t="shared" si="10"/>
        <v/>
      </c>
    </row>
    <row r="15" spans="1:97" ht="15" customHeight="1" x14ac:dyDescent="0.15">
      <c r="B15" s="44" t="s">
        <v>87</v>
      </c>
      <c r="C15" s="44"/>
      <c r="D15" s="44"/>
      <c r="E15" s="44"/>
      <c r="F15" s="44"/>
      <c r="G15" s="45" t="s">
        <v>88</v>
      </c>
      <c r="H15" s="45" t="s">
        <v>80</v>
      </c>
      <c r="I15" s="45" t="s">
        <v>89</v>
      </c>
      <c r="J15" s="45">
        <v>50</v>
      </c>
      <c r="K15" s="45" t="s">
        <v>57</v>
      </c>
      <c r="L15" s="45">
        <v>7.8</v>
      </c>
      <c r="M15" s="45"/>
      <c r="N15" s="45"/>
      <c r="O15" s="45" t="s">
        <v>90</v>
      </c>
      <c r="P15" s="45"/>
      <c r="Q15" s="46"/>
      <c r="R15" s="47" t="s">
        <v>59</v>
      </c>
      <c r="S15" s="47"/>
      <c r="T15" s="47"/>
      <c r="U15" s="47"/>
      <c r="V15" s="47">
        <v>7.8</v>
      </c>
      <c r="W15" s="4">
        <v>1011.16</v>
      </c>
      <c r="X15" s="47">
        <v>35.9</v>
      </c>
      <c r="Y15" s="47">
        <v>52</v>
      </c>
      <c r="Z15" s="47">
        <v>32</v>
      </c>
      <c r="AA15" s="47">
        <v>44</v>
      </c>
      <c r="AB15" s="47">
        <v>75</v>
      </c>
      <c r="AC15" s="47">
        <v>55</v>
      </c>
      <c r="AD15" s="47">
        <v>51.3</v>
      </c>
      <c r="AE15" s="47">
        <v>51.8</v>
      </c>
      <c r="AF15" s="47">
        <v>47.8</v>
      </c>
      <c r="AG15" s="47">
        <v>48.8</v>
      </c>
      <c r="AH15" s="47">
        <v>86.9</v>
      </c>
      <c r="AI15" s="47">
        <v>20.9</v>
      </c>
      <c r="AJ15" s="47">
        <v>31.1</v>
      </c>
      <c r="AK15" s="47">
        <v>31.1</v>
      </c>
      <c r="AL15" s="47">
        <v>27.9</v>
      </c>
      <c r="AM15" s="47">
        <v>68.7</v>
      </c>
      <c r="AN15" s="47">
        <v>31.7</v>
      </c>
      <c r="AO15" s="47">
        <v>88.1</v>
      </c>
      <c r="AP15" s="47">
        <v>14</v>
      </c>
      <c r="AQ15" s="47">
        <v>88.8</v>
      </c>
      <c r="AR15" s="47">
        <v>28.5</v>
      </c>
      <c r="AS15" s="47">
        <v>28.7</v>
      </c>
      <c r="AT15" s="47">
        <v>29</v>
      </c>
      <c r="AU15" s="47">
        <v>51</v>
      </c>
      <c r="AV15" s="47">
        <v>29</v>
      </c>
      <c r="AW15" s="47">
        <v>29</v>
      </c>
      <c r="AX15" s="47">
        <v>14</v>
      </c>
      <c r="AY15" s="47">
        <v>5</v>
      </c>
      <c r="AZ15" s="47">
        <v>1</v>
      </c>
      <c r="BA15" s="47">
        <v>32</v>
      </c>
      <c r="BB15" s="47">
        <v>34</v>
      </c>
      <c r="BC15" s="47">
        <v>33</v>
      </c>
      <c r="BD15" s="47">
        <v>47</v>
      </c>
      <c r="BE15" s="47">
        <v>30</v>
      </c>
      <c r="BF15" s="47">
        <v>9</v>
      </c>
      <c r="BG15" s="47">
        <v>27</v>
      </c>
      <c r="BH15" s="47">
        <v>21</v>
      </c>
      <c r="BI15" s="47">
        <v>47</v>
      </c>
      <c r="BJ15" s="427">
        <f t="shared" si="2"/>
        <v>22.333333333333332</v>
      </c>
      <c r="BK15" s="45">
        <f t="shared" si="3"/>
        <v>88.8</v>
      </c>
      <c r="BL15" s="45">
        <f t="shared" si="4"/>
        <v>1</v>
      </c>
      <c r="BM15" s="45">
        <v>80</v>
      </c>
      <c r="BN15" s="45">
        <v>58</v>
      </c>
      <c r="BO15" s="428">
        <f t="shared" si="5"/>
        <v>22</v>
      </c>
      <c r="BP15" s="429">
        <v>3</v>
      </c>
      <c r="BQ15" s="38" t="str">
        <f>IF(((BP15*BJ15)-CB15)&lt;0.99,"",(BP15*BJ15)-CB15)</f>
        <v/>
      </c>
      <c r="BR15" s="38"/>
      <c r="BS15" s="39"/>
      <c r="BT15" s="39"/>
      <c r="BU15" s="39"/>
      <c r="BV15" s="39"/>
      <c r="BW15" s="39"/>
      <c r="BX15" s="39"/>
      <c r="BY15" s="39">
        <v>50</v>
      </c>
      <c r="BZ15" s="40"/>
      <c r="CA15" s="41"/>
      <c r="CB15" s="42">
        <f t="shared" si="11"/>
        <v>72</v>
      </c>
      <c r="CC15" s="444">
        <f>CB15/BJ15</f>
        <v>3.2238805970149254</v>
      </c>
      <c r="CD15" s="38" t="str">
        <f>IFERROR(IF($S15*#REF!=0,"",$S15*#REF!),"")</f>
        <v/>
      </c>
      <c r="CE15" s="38" t="str">
        <f>IFERROR(IF($S15*#REF!=0,"",$S15*#REF!),"")</f>
        <v/>
      </c>
      <c r="CF15" s="38" t="str">
        <f>IFERROR(IF($S15*#REF!=0,"",$S15*#REF!),"")</f>
        <v/>
      </c>
      <c r="CG15" s="38" t="str">
        <f>IFERROR(IF($S15*#REF!=0,"",$S15*#REF!),"")</f>
        <v/>
      </c>
      <c r="CH15" s="38" t="str">
        <f>IFERROR(IF($S15*#REF!=0,"",$S15*#REF!),"")</f>
        <v/>
      </c>
      <c r="CI15" s="38" t="str">
        <f>IFERROR(IF($S15*#REF!=0,"",$S15*#REF!),"")</f>
        <v/>
      </c>
      <c r="CJ15" s="38" t="str">
        <f>IFERROR(IF($S15*#REF!=0,"",$S15*#REF!),"")</f>
        <v/>
      </c>
      <c r="CK15" s="38" t="str">
        <f>IFERROR(IF($S15*#REF!=0,"",$S15*#REF!),"")</f>
        <v/>
      </c>
      <c r="CL15" s="38" t="str">
        <f>IFERROR(IF($S15*#REF!=0,"",$S15*#REF!),"")</f>
        <v/>
      </c>
      <c r="CM15" s="38" t="str">
        <f t="shared" si="6"/>
        <v/>
      </c>
      <c r="CN15" s="38" t="str">
        <f t="shared" si="7"/>
        <v/>
      </c>
      <c r="CO15" s="38" t="str">
        <f t="shared" si="8"/>
        <v/>
      </c>
      <c r="CP15" s="38" t="str">
        <f t="shared" si="9"/>
        <v/>
      </c>
      <c r="CQ15" s="38" t="str">
        <f t="shared" si="10"/>
        <v/>
      </c>
      <c r="CR15" s="38" t="str">
        <f t="shared" si="10"/>
        <v/>
      </c>
      <c r="CS15" s="38" t="str">
        <f t="shared" si="10"/>
        <v/>
      </c>
    </row>
    <row r="16" spans="1:97" ht="15" customHeight="1" x14ac:dyDescent="0.15">
      <c r="B16" s="44" t="s">
        <v>91</v>
      </c>
      <c r="C16" s="44"/>
      <c r="D16" s="44"/>
      <c r="E16" s="44"/>
      <c r="F16" s="44"/>
      <c r="G16" s="45" t="s">
        <v>92</v>
      </c>
      <c r="H16" s="45" t="s">
        <v>80</v>
      </c>
      <c r="I16" s="45" t="s">
        <v>93</v>
      </c>
      <c r="J16" s="45"/>
      <c r="K16" s="45" t="s">
        <v>57</v>
      </c>
      <c r="L16" s="45">
        <v>7.8</v>
      </c>
      <c r="M16" s="45"/>
      <c r="N16" s="45"/>
      <c r="O16" s="45" t="s">
        <v>94</v>
      </c>
      <c r="P16" s="45"/>
      <c r="Q16" s="46"/>
      <c r="R16" s="47" t="s">
        <v>59</v>
      </c>
      <c r="S16" s="47"/>
      <c r="T16" s="47"/>
      <c r="U16" s="47"/>
      <c r="V16" s="47">
        <v>7.8</v>
      </c>
      <c r="W16" s="4">
        <v>1013.94</v>
      </c>
      <c r="X16" s="47">
        <v>129.19999999999999</v>
      </c>
      <c r="Y16" s="47">
        <v>213</v>
      </c>
      <c r="Z16" s="47">
        <v>162</v>
      </c>
      <c r="AA16" s="47">
        <v>100</v>
      </c>
      <c r="AB16" s="47">
        <v>115</v>
      </c>
      <c r="AC16" s="47">
        <v>68</v>
      </c>
      <c r="AD16" s="47">
        <v>196.9</v>
      </c>
      <c r="AE16" s="47">
        <v>120.4</v>
      </c>
      <c r="AF16" s="47">
        <v>226.6</v>
      </c>
      <c r="AG16" s="47">
        <v>249.5</v>
      </c>
      <c r="AH16" s="47">
        <v>171.3</v>
      </c>
      <c r="AI16" s="47">
        <v>186.9</v>
      </c>
      <c r="AJ16" s="47">
        <v>179.6</v>
      </c>
      <c r="AK16" s="47">
        <v>236.8</v>
      </c>
      <c r="AL16" s="47">
        <v>179.5</v>
      </c>
      <c r="AM16" s="47">
        <v>252.1</v>
      </c>
      <c r="AN16" s="47">
        <v>282.3</v>
      </c>
      <c r="AO16" s="47">
        <v>194.4</v>
      </c>
      <c r="AP16" s="47">
        <v>292.89999999999998</v>
      </c>
      <c r="AQ16" s="47">
        <v>233.1</v>
      </c>
      <c r="AR16" s="47">
        <v>263.7</v>
      </c>
      <c r="AS16" s="47">
        <v>501.8</v>
      </c>
      <c r="AT16" s="47">
        <v>158</v>
      </c>
      <c r="AU16" s="47">
        <v>284</v>
      </c>
      <c r="AV16" s="47">
        <v>217</v>
      </c>
      <c r="AW16" s="47">
        <v>337</v>
      </c>
      <c r="AX16" s="47">
        <v>262</v>
      </c>
      <c r="AY16" s="47">
        <v>125</v>
      </c>
      <c r="AZ16" s="47">
        <v>113</v>
      </c>
      <c r="BA16" s="47">
        <v>154</v>
      </c>
      <c r="BB16" s="47">
        <v>191</v>
      </c>
      <c r="BC16" s="47">
        <v>255</v>
      </c>
      <c r="BD16" s="47">
        <v>97</v>
      </c>
      <c r="BE16" s="47">
        <v>275</v>
      </c>
      <c r="BF16" s="47">
        <v>206</v>
      </c>
      <c r="BG16" s="47">
        <v>106</v>
      </c>
      <c r="BH16" s="47">
        <v>113</v>
      </c>
      <c r="BI16" s="47">
        <v>229</v>
      </c>
      <c r="BJ16" s="427">
        <f t="shared" si="2"/>
        <v>152.66666666666666</v>
      </c>
      <c r="BK16" s="45">
        <f t="shared" si="3"/>
        <v>501.8</v>
      </c>
      <c r="BL16" s="45">
        <f t="shared" si="4"/>
        <v>113</v>
      </c>
      <c r="BM16" s="45">
        <v>300</v>
      </c>
      <c r="BN16" s="45">
        <v>79</v>
      </c>
      <c r="BO16" s="428">
        <f t="shared" si="5"/>
        <v>221</v>
      </c>
      <c r="BP16" s="429">
        <v>3</v>
      </c>
      <c r="BQ16" s="38" t="str">
        <f>IF(((BP16*BJ16)-CB16)&lt;0.99,"",(BP16*BJ16)-CB16)</f>
        <v/>
      </c>
      <c r="BR16" s="38"/>
      <c r="BS16" s="39">
        <v>48.8</v>
      </c>
      <c r="BT16" s="39"/>
      <c r="BU16" s="39">
        <v>50</v>
      </c>
      <c r="BV16" s="39"/>
      <c r="BW16" s="39"/>
      <c r="BX16" s="39"/>
      <c r="BY16" s="39"/>
      <c r="BZ16" s="40">
        <v>100</v>
      </c>
      <c r="CA16" s="41">
        <v>50</v>
      </c>
      <c r="CB16" s="42">
        <f t="shared" si="11"/>
        <v>469.8</v>
      </c>
      <c r="CC16" s="444">
        <f>CB16/BJ16</f>
        <v>3.0772925764192141</v>
      </c>
      <c r="CD16" s="38" t="str">
        <f>IFERROR(IF($S16*#REF!=0,"",$S16*#REF!),"")</f>
        <v/>
      </c>
      <c r="CE16" s="38" t="str">
        <f>IFERROR(IF($S16*#REF!=0,"",$S16*#REF!),"")</f>
        <v/>
      </c>
      <c r="CF16" s="38" t="str">
        <f>IFERROR(IF($S16*#REF!=0,"",$S16*#REF!),"")</f>
        <v/>
      </c>
      <c r="CG16" s="38" t="str">
        <f>IFERROR(IF($S16*#REF!=0,"",$S16*#REF!),"")</f>
        <v/>
      </c>
      <c r="CH16" s="38" t="str">
        <f>IFERROR(IF($S16*#REF!=0,"",$S16*#REF!),"")</f>
        <v/>
      </c>
      <c r="CI16" s="38" t="str">
        <f>IFERROR(IF($S16*#REF!=0,"",$S16*#REF!),"")</f>
        <v/>
      </c>
      <c r="CJ16" s="38" t="str">
        <f>IFERROR(IF($S16*#REF!=0,"",$S16*#REF!),"")</f>
        <v/>
      </c>
      <c r="CK16" s="38" t="str">
        <f>IFERROR(IF($S16*#REF!=0,"",$S16*#REF!),"")</f>
        <v/>
      </c>
      <c r="CL16" s="38" t="str">
        <f>IFERROR(IF($S16*#REF!=0,"",$S16*#REF!),"")</f>
        <v/>
      </c>
      <c r="CM16" s="38" t="str">
        <f t="shared" si="6"/>
        <v/>
      </c>
      <c r="CN16" s="38" t="str">
        <f t="shared" si="7"/>
        <v/>
      </c>
      <c r="CO16" s="38" t="str">
        <f t="shared" si="8"/>
        <v/>
      </c>
      <c r="CP16" s="38" t="str">
        <f t="shared" si="9"/>
        <v/>
      </c>
      <c r="CQ16" s="38" t="str">
        <f t="shared" si="10"/>
        <v/>
      </c>
      <c r="CR16" s="38" t="str">
        <f t="shared" si="10"/>
        <v/>
      </c>
      <c r="CS16" s="38" t="str">
        <f t="shared" si="10"/>
        <v/>
      </c>
    </row>
    <row r="17" spans="1:97" ht="15" customHeight="1" thickBot="1" x14ac:dyDescent="0.2">
      <c r="B17" s="48" t="s">
        <v>95</v>
      </c>
      <c r="C17" s="48"/>
      <c r="D17" s="48"/>
      <c r="E17" s="48"/>
      <c r="F17" s="48"/>
      <c r="G17" s="49" t="s">
        <v>96</v>
      </c>
      <c r="H17" s="49" t="s">
        <v>80</v>
      </c>
      <c r="I17" s="49" t="s">
        <v>97</v>
      </c>
      <c r="J17" s="49"/>
      <c r="K17" s="49" t="s">
        <v>57</v>
      </c>
      <c r="L17" s="49">
        <v>7.8</v>
      </c>
      <c r="M17" s="49"/>
      <c r="N17" s="49"/>
      <c r="O17" s="49" t="s">
        <v>98</v>
      </c>
      <c r="P17" s="49"/>
      <c r="Q17" s="50"/>
      <c r="R17" s="51" t="s">
        <v>59</v>
      </c>
      <c r="S17" s="51"/>
      <c r="T17" s="51"/>
      <c r="U17" s="51"/>
      <c r="V17" s="51">
        <v>7.8</v>
      </c>
      <c r="W17" s="4">
        <v>1012.13</v>
      </c>
      <c r="X17" s="51">
        <v>26.8</v>
      </c>
      <c r="Y17" s="51">
        <v>26</v>
      </c>
      <c r="Z17" s="51">
        <v>18</v>
      </c>
      <c r="AA17" s="51">
        <v>20</v>
      </c>
      <c r="AB17" s="51">
        <v>6</v>
      </c>
      <c r="AC17" s="51">
        <v>17</v>
      </c>
      <c r="AD17" s="51">
        <v>41.7</v>
      </c>
      <c r="AE17" s="51">
        <v>66.099999999999994</v>
      </c>
      <c r="AF17" s="51">
        <v>26.5</v>
      </c>
      <c r="AG17" s="51">
        <v>32</v>
      </c>
      <c r="AH17" s="51">
        <v>8.1</v>
      </c>
      <c r="AI17" s="51">
        <v>25.6</v>
      </c>
      <c r="AJ17" s="51">
        <v>67</v>
      </c>
      <c r="AK17" s="51">
        <v>11.1</v>
      </c>
      <c r="AL17" s="51">
        <v>28.6</v>
      </c>
      <c r="AM17" s="51">
        <v>1.8</v>
      </c>
      <c r="AN17" s="51">
        <v>27.4</v>
      </c>
      <c r="AO17" s="51">
        <v>29.4</v>
      </c>
      <c r="AP17" s="51">
        <v>13.7</v>
      </c>
      <c r="AQ17" s="51">
        <v>107.5</v>
      </c>
      <c r="AR17" s="51">
        <v>17.600000000000001</v>
      </c>
      <c r="AS17" s="51">
        <v>50.7</v>
      </c>
      <c r="AT17" s="51">
        <v>12</v>
      </c>
      <c r="AU17" s="51">
        <v>30</v>
      </c>
      <c r="AV17" s="51">
        <v>22</v>
      </c>
      <c r="AW17" s="51">
        <v>24</v>
      </c>
      <c r="AX17" s="51">
        <v>19</v>
      </c>
      <c r="AY17" s="51">
        <v>44</v>
      </c>
      <c r="AZ17" s="51">
        <v>27</v>
      </c>
      <c r="BA17" s="51">
        <v>15</v>
      </c>
      <c r="BB17" s="51">
        <v>19</v>
      </c>
      <c r="BC17" s="51">
        <v>7</v>
      </c>
      <c r="BD17" s="51">
        <v>43</v>
      </c>
      <c r="BE17" s="51">
        <v>12</v>
      </c>
      <c r="BF17" s="51">
        <v>29</v>
      </c>
      <c r="BG17" s="51">
        <v>17</v>
      </c>
      <c r="BH17" s="51">
        <v>34</v>
      </c>
      <c r="BI17" s="51">
        <v>13</v>
      </c>
      <c r="BJ17" s="430">
        <f t="shared" si="2"/>
        <v>20.333333333333332</v>
      </c>
      <c r="BK17" s="49">
        <f t="shared" si="3"/>
        <v>107.5</v>
      </c>
      <c r="BL17" s="49">
        <f t="shared" si="4"/>
        <v>12</v>
      </c>
      <c r="BM17" s="49">
        <v>90</v>
      </c>
      <c r="BN17" s="49">
        <v>15</v>
      </c>
      <c r="BO17" s="431">
        <f t="shared" si="5"/>
        <v>75</v>
      </c>
      <c r="BP17" s="432">
        <v>3</v>
      </c>
      <c r="BQ17" s="82" t="str">
        <f>IF(((BP17*BJ17)-CB17)&lt;0.99,"",(BP17*BJ17)-CB17)</f>
        <v/>
      </c>
      <c r="BR17" s="82"/>
      <c r="BS17" s="83"/>
      <c r="BT17" s="83"/>
      <c r="BU17" s="83"/>
      <c r="BV17" s="83"/>
      <c r="BW17" s="83"/>
      <c r="BX17" s="83"/>
      <c r="BY17" s="83"/>
      <c r="BZ17" s="84"/>
      <c r="CA17" s="85"/>
      <c r="CB17" s="86">
        <f t="shared" si="11"/>
        <v>75</v>
      </c>
      <c r="CC17" s="445">
        <f>CB17/BJ17</f>
        <v>3.6885245901639347</v>
      </c>
      <c r="CD17" s="82" t="str">
        <f>IFERROR(IF($S17*#REF!=0,"",$S17*#REF!),"")</f>
        <v/>
      </c>
      <c r="CE17" s="82" t="str">
        <f>IFERROR(IF($S17*#REF!=0,"",$S17*#REF!),"")</f>
        <v/>
      </c>
      <c r="CF17" s="82" t="str">
        <f>IFERROR(IF($S17*#REF!=0,"",$S17*#REF!),"")</f>
        <v/>
      </c>
      <c r="CG17" s="82" t="str">
        <f>IFERROR(IF($S17*#REF!=0,"",$S17*#REF!),"")</f>
        <v/>
      </c>
      <c r="CH17" s="82" t="str">
        <f>IFERROR(IF($S17*#REF!=0,"",$S17*#REF!),"")</f>
        <v/>
      </c>
      <c r="CI17" s="82" t="str">
        <f>IFERROR(IF($S17*#REF!=0,"",$S17*#REF!),"")</f>
        <v/>
      </c>
      <c r="CJ17" s="82" t="str">
        <f>IFERROR(IF($S17*#REF!=0,"",$S17*#REF!),"")</f>
        <v/>
      </c>
      <c r="CK17" s="82" t="str">
        <f>IFERROR(IF($S17*#REF!=0,"",$S17*#REF!),"")</f>
        <v/>
      </c>
      <c r="CL17" s="82" t="str">
        <f>IFERROR(IF($S17*#REF!=0,"",$S17*#REF!),"")</f>
        <v/>
      </c>
      <c r="CM17" s="82" t="str">
        <f t="shared" si="6"/>
        <v/>
      </c>
      <c r="CN17" s="82" t="str">
        <f t="shared" si="7"/>
        <v/>
      </c>
      <c r="CO17" s="82" t="str">
        <f t="shared" si="8"/>
        <v/>
      </c>
      <c r="CP17" s="82" t="str">
        <f t="shared" si="9"/>
        <v/>
      </c>
      <c r="CQ17" s="82" t="str">
        <f t="shared" si="10"/>
        <v/>
      </c>
      <c r="CR17" s="82" t="str">
        <f t="shared" si="10"/>
        <v/>
      </c>
      <c r="CS17" s="82" t="str">
        <f t="shared" si="10"/>
        <v/>
      </c>
    </row>
    <row r="18" spans="1:97" s="98" customFormat="1" ht="15" customHeight="1" x14ac:dyDescent="0.15">
      <c r="A18" s="87"/>
      <c r="B18" s="88" t="s">
        <v>99</v>
      </c>
      <c r="C18" s="88"/>
      <c r="D18" s="88"/>
      <c r="E18" s="88"/>
      <c r="F18" s="88"/>
      <c r="G18" s="89" t="s">
        <v>100</v>
      </c>
      <c r="H18" s="89"/>
      <c r="I18" s="89" t="s">
        <v>101</v>
      </c>
      <c r="J18" s="89"/>
      <c r="K18" s="89" t="s">
        <v>102</v>
      </c>
      <c r="L18" s="89">
        <v>8.6</v>
      </c>
      <c r="M18" s="89"/>
      <c r="N18" s="89"/>
      <c r="O18" s="89" t="s">
        <v>100</v>
      </c>
      <c r="P18" s="89"/>
      <c r="Q18" s="90"/>
      <c r="R18" s="91" t="s">
        <v>103</v>
      </c>
      <c r="S18" s="91">
        <v>0.02</v>
      </c>
      <c r="T18" s="91"/>
      <c r="U18" s="91"/>
      <c r="V18" s="91">
        <v>8.6</v>
      </c>
      <c r="W18" s="4">
        <v>1467.77</v>
      </c>
      <c r="X18" s="91">
        <v>0</v>
      </c>
      <c r="Y18" s="91">
        <v>3</v>
      </c>
      <c r="Z18" s="91">
        <v>46</v>
      </c>
      <c r="AA18" s="91">
        <v>17</v>
      </c>
      <c r="AB18" s="91">
        <v>10</v>
      </c>
      <c r="AC18" s="91">
        <v>4</v>
      </c>
      <c r="AD18" s="91">
        <v>4</v>
      </c>
      <c r="AE18" s="91">
        <v>16</v>
      </c>
      <c r="AF18" s="91">
        <v>17</v>
      </c>
      <c r="AG18" s="91">
        <v>14</v>
      </c>
      <c r="AH18" s="91">
        <v>10</v>
      </c>
      <c r="AI18" s="91">
        <v>25</v>
      </c>
      <c r="AJ18" s="91">
        <v>22</v>
      </c>
      <c r="AK18" s="91">
        <v>13</v>
      </c>
      <c r="AL18" s="91">
        <v>11</v>
      </c>
      <c r="AM18" s="91">
        <v>29</v>
      </c>
      <c r="AN18" s="91">
        <v>13</v>
      </c>
      <c r="AO18" s="91">
        <v>11</v>
      </c>
      <c r="AP18" s="91">
        <v>22</v>
      </c>
      <c r="AQ18" s="91">
        <v>22</v>
      </c>
      <c r="AR18" s="91">
        <v>31</v>
      </c>
      <c r="AS18" s="91">
        <v>13</v>
      </c>
      <c r="AT18" s="91">
        <v>12</v>
      </c>
      <c r="AU18" s="91">
        <v>25</v>
      </c>
      <c r="AV18" s="91">
        <v>17</v>
      </c>
      <c r="AW18" s="91">
        <v>16</v>
      </c>
      <c r="AX18" s="91">
        <v>20</v>
      </c>
      <c r="AY18" s="91">
        <v>15</v>
      </c>
      <c r="AZ18" s="91">
        <v>15</v>
      </c>
      <c r="BA18" s="91">
        <v>22</v>
      </c>
      <c r="BB18" s="91">
        <v>11</v>
      </c>
      <c r="BC18" s="91">
        <v>22</v>
      </c>
      <c r="BD18" s="91">
        <v>8</v>
      </c>
      <c r="BE18" s="91">
        <v>20</v>
      </c>
      <c r="BF18" s="91">
        <v>15</v>
      </c>
      <c r="BG18" s="91">
        <v>20</v>
      </c>
      <c r="BH18" s="91">
        <v>2</v>
      </c>
      <c r="BI18" s="91">
        <v>20</v>
      </c>
      <c r="BJ18" s="446">
        <v>10</v>
      </c>
      <c r="BK18" s="89">
        <f t="shared" si="3"/>
        <v>31</v>
      </c>
      <c r="BL18" s="89">
        <f t="shared" si="4"/>
        <v>11</v>
      </c>
      <c r="BM18" s="89">
        <v>15</v>
      </c>
      <c r="BN18" s="89">
        <v>17</v>
      </c>
      <c r="BO18" s="447">
        <f t="shared" si="5"/>
        <v>-2</v>
      </c>
      <c r="BP18" s="448">
        <v>2.1</v>
      </c>
      <c r="BQ18" s="92" t="str">
        <f>IF(((BP18*BJ18)-CB18)&lt;0.99,"",INT((BP18*BJ18)-CB18))</f>
        <v/>
      </c>
      <c r="BR18" s="93"/>
      <c r="BS18" s="94"/>
      <c r="BT18" s="94"/>
      <c r="BU18" s="94"/>
      <c r="BV18" s="94">
        <v>10</v>
      </c>
      <c r="BW18" s="94"/>
      <c r="BX18" s="94"/>
      <c r="BY18" s="94"/>
      <c r="BZ18" s="95">
        <v>10</v>
      </c>
      <c r="CA18" s="96">
        <v>10</v>
      </c>
      <c r="CB18" s="97">
        <f t="shared" si="11"/>
        <v>28</v>
      </c>
      <c r="CC18" s="449">
        <f>CB18/BJ18</f>
        <v>2.8</v>
      </c>
      <c r="CD18" s="93" t="str">
        <f>IFERROR(IF($S18*#REF!=0,"",$S18*#REF!),"")</f>
        <v/>
      </c>
      <c r="CE18" s="93" t="str">
        <f>IFERROR(IF($S18*#REF!=0,"",$S18*#REF!),"")</f>
        <v/>
      </c>
      <c r="CF18" s="93" t="str">
        <f>IFERROR(IF($S18*#REF!=0,"",$S18*#REF!),"")</f>
        <v/>
      </c>
      <c r="CG18" s="93" t="str">
        <f>IFERROR(IF($S18*#REF!=0,"",$S18*#REF!),"")</f>
        <v/>
      </c>
      <c r="CH18" s="93" t="str">
        <f>IFERROR(IF($S18*#REF!=0,"",$S18*#REF!),"")</f>
        <v/>
      </c>
      <c r="CI18" s="93" t="str">
        <f>IFERROR(IF($S18*#REF!=0,"",$S18*#REF!),"")</f>
        <v/>
      </c>
      <c r="CJ18" s="93" t="str">
        <f>IFERROR(IF($S18*#REF!=0,"",$S18*#REF!),"")</f>
        <v/>
      </c>
      <c r="CK18" s="93" t="str">
        <f>IFERROR(IF($S18*#REF!=0,"",$S18*#REF!),"")</f>
        <v/>
      </c>
      <c r="CL18" s="93" t="str">
        <f>IFERROR(IF($S18*#REF!=0,"",$S18*#REF!),"")</f>
        <v/>
      </c>
      <c r="CM18" s="93" t="str">
        <f t="shared" si="6"/>
        <v/>
      </c>
      <c r="CN18" s="93">
        <f t="shared" si="7"/>
        <v>0.2</v>
      </c>
      <c r="CO18" s="93" t="str">
        <f t="shared" si="8"/>
        <v/>
      </c>
      <c r="CP18" s="93" t="str">
        <f t="shared" si="9"/>
        <v/>
      </c>
      <c r="CQ18" s="93" t="str">
        <f t="shared" si="10"/>
        <v/>
      </c>
      <c r="CR18" s="93">
        <f t="shared" si="10"/>
        <v>0.2</v>
      </c>
      <c r="CS18" s="93">
        <f t="shared" si="10"/>
        <v>0.2</v>
      </c>
    </row>
    <row r="19" spans="1:97" ht="15" customHeight="1" x14ac:dyDescent="0.15">
      <c r="B19" s="99" t="s">
        <v>104</v>
      </c>
      <c r="C19" s="99"/>
      <c r="D19" s="99"/>
      <c r="E19" s="99"/>
      <c r="F19" s="99"/>
      <c r="G19" s="100" t="s">
        <v>105</v>
      </c>
      <c r="H19" s="100"/>
      <c r="I19" s="100" t="s">
        <v>106</v>
      </c>
      <c r="J19" s="100"/>
      <c r="K19" s="100" t="s">
        <v>102</v>
      </c>
      <c r="L19" s="100">
        <v>12.6</v>
      </c>
      <c r="M19" s="100"/>
      <c r="N19" s="100"/>
      <c r="O19" s="100" t="s">
        <v>105</v>
      </c>
      <c r="P19" s="100"/>
      <c r="Q19" s="101"/>
      <c r="R19" s="102" t="s">
        <v>103</v>
      </c>
      <c r="S19" s="102">
        <v>0.03</v>
      </c>
      <c r="T19" s="102"/>
      <c r="U19" s="102"/>
      <c r="V19" s="102">
        <v>12.6</v>
      </c>
      <c r="W19" s="4">
        <v>2033.25</v>
      </c>
      <c r="X19" s="102">
        <v>0</v>
      </c>
      <c r="Y19" s="102">
        <v>4</v>
      </c>
      <c r="Z19" s="102">
        <v>106</v>
      </c>
      <c r="AA19" s="102">
        <v>62</v>
      </c>
      <c r="AB19" s="102">
        <v>75</v>
      </c>
      <c r="AC19" s="102">
        <v>35</v>
      </c>
      <c r="AD19" s="102">
        <v>57</v>
      </c>
      <c r="AE19" s="102">
        <v>49</v>
      </c>
      <c r="AF19" s="102">
        <v>65</v>
      </c>
      <c r="AG19" s="102">
        <v>44</v>
      </c>
      <c r="AH19" s="102">
        <v>41</v>
      </c>
      <c r="AI19" s="102">
        <v>77</v>
      </c>
      <c r="AJ19" s="102">
        <v>63</v>
      </c>
      <c r="AK19" s="102">
        <v>85</v>
      </c>
      <c r="AL19" s="102">
        <v>70</v>
      </c>
      <c r="AM19" s="102">
        <v>80</v>
      </c>
      <c r="AN19" s="102">
        <v>54</v>
      </c>
      <c r="AO19" s="102">
        <v>101</v>
      </c>
      <c r="AP19" s="102">
        <v>77</v>
      </c>
      <c r="AQ19" s="102">
        <v>103</v>
      </c>
      <c r="AR19" s="102">
        <v>80</v>
      </c>
      <c r="AS19" s="102">
        <v>84</v>
      </c>
      <c r="AT19" s="102">
        <v>74</v>
      </c>
      <c r="AU19" s="102">
        <v>93</v>
      </c>
      <c r="AV19" s="102">
        <v>68</v>
      </c>
      <c r="AW19" s="102">
        <v>76</v>
      </c>
      <c r="AX19" s="102">
        <v>76</v>
      </c>
      <c r="AY19" s="102">
        <v>57</v>
      </c>
      <c r="AZ19" s="102">
        <v>58</v>
      </c>
      <c r="BA19" s="102">
        <v>68</v>
      </c>
      <c r="BB19" s="102">
        <v>42</v>
      </c>
      <c r="BC19" s="102">
        <v>71</v>
      </c>
      <c r="BD19" s="102">
        <v>70</v>
      </c>
      <c r="BE19" s="102">
        <v>53</v>
      </c>
      <c r="BF19" s="102">
        <v>74</v>
      </c>
      <c r="BG19" s="102">
        <v>60</v>
      </c>
      <c r="BH19" s="102">
        <v>34</v>
      </c>
      <c r="BI19" s="102">
        <v>87</v>
      </c>
      <c r="BJ19" s="450">
        <v>50</v>
      </c>
      <c r="BK19" s="100">
        <f t="shared" si="3"/>
        <v>103</v>
      </c>
      <c r="BL19" s="100">
        <f t="shared" si="4"/>
        <v>42</v>
      </c>
      <c r="BM19" s="100">
        <v>158</v>
      </c>
      <c r="BN19" s="100">
        <v>72</v>
      </c>
      <c r="BO19" s="451">
        <f t="shared" si="5"/>
        <v>86</v>
      </c>
      <c r="BP19" s="452">
        <v>2.1</v>
      </c>
      <c r="BQ19" s="103">
        <f>IF(((BP19*BJ19)-CB19)&lt;0.99,"",INT((BP19*BJ19)-CB19))</f>
        <v>9</v>
      </c>
      <c r="BR19" s="103"/>
      <c r="BS19" s="104"/>
      <c r="BT19" s="104"/>
      <c r="BU19" s="104"/>
      <c r="BV19" s="104"/>
      <c r="BW19" s="104">
        <v>10</v>
      </c>
      <c r="BX19" s="104"/>
      <c r="BY19" s="104"/>
      <c r="BZ19" s="105"/>
      <c r="CA19" s="106"/>
      <c r="CB19" s="107">
        <f t="shared" si="11"/>
        <v>96</v>
      </c>
      <c r="CC19" s="453">
        <f>CB19/BJ19</f>
        <v>1.92</v>
      </c>
      <c r="CD19" s="103" t="str">
        <f>IFERROR(IF($S19*#REF!=0,"",$S19*#REF!),"")</f>
        <v/>
      </c>
      <c r="CE19" s="103" t="str">
        <f>IFERROR(IF($S19*#REF!=0,"",$S19*#REF!),"")</f>
        <v/>
      </c>
      <c r="CF19" s="103" t="str">
        <f>IFERROR(IF($S19*#REF!=0,"",$S19*#REF!),"")</f>
        <v/>
      </c>
      <c r="CG19" s="103" t="str">
        <f>IFERROR(IF($S19*#REF!=0,"",$S19*#REF!),"")</f>
        <v/>
      </c>
      <c r="CH19" s="103" t="str">
        <f>IFERROR(IF($S19*#REF!=0,"",$S19*#REF!),"")</f>
        <v/>
      </c>
      <c r="CI19" s="103" t="str">
        <f>IFERROR(IF($S19*#REF!=0,"",$S19*#REF!),"")</f>
        <v/>
      </c>
      <c r="CJ19" s="103" t="str">
        <f>IFERROR(IF($S19*#REF!=0,"",$S19*#REF!),"")</f>
        <v/>
      </c>
      <c r="CK19" s="103" t="str">
        <f>IFERROR(IF($S19*#REF!=0,"",$S19*#REF!),"")</f>
        <v/>
      </c>
      <c r="CL19" s="103" t="str">
        <f>IFERROR(IF($S19*#REF!=0,"",$S19*#REF!),"")</f>
        <v/>
      </c>
      <c r="CM19" s="103" t="str">
        <f t="shared" si="6"/>
        <v/>
      </c>
      <c r="CN19" s="103" t="str">
        <f t="shared" si="7"/>
        <v/>
      </c>
      <c r="CO19" s="103">
        <f t="shared" si="8"/>
        <v>0.3</v>
      </c>
      <c r="CP19" s="103" t="str">
        <f t="shared" si="9"/>
        <v/>
      </c>
      <c r="CQ19" s="103" t="str">
        <f t="shared" si="10"/>
        <v/>
      </c>
      <c r="CR19" s="103" t="str">
        <f t="shared" si="10"/>
        <v/>
      </c>
      <c r="CS19" s="103" t="str">
        <f t="shared" si="10"/>
        <v/>
      </c>
    </row>
    <row r="20" spans="1:97" ht="15" customHeight="1" x14ac:dyDescent="0.15">
      <c r="B20" s="99" t="s">
        <v>107</v>
      </c>
      <c r="C20" s="99"/>
      <c r="D20" s="99"/>
      <c r="E20" s="99"/>
      <c r="F20" s="99"/>
      <c r="G20" s="100" t="s">
        <v>108</v>
      </c>
      <c r="H20" s="100"/>
      <c r="I20" s="100" t="s">
        <v>109</v>
      </c>
      <c r="J20" s="100"/>
      <c r="K20" s="100" t="s">
        <v>110</v>
      </c>
      <c r="L20" s="100">
        <v>166.8</v>
      </c>
      <c r="M20" s="100"/>
      <c r="N20" s="100"/>
      <c r="O20" s="100" t="s">
        <v>108</v>
      </c>
      <c r="P20" s="100"/>
      <c r="Q20" s="101"/>
      <c r="R20" s="102" t="s">
        <v>103</v>
      </c>
      <c r="S20" s="102">
        <v>1.25</v>
      </c>
      <c r="T20" s="102"/>
      <c r="U20" s="102"/>
      <c r="V20" s="102">
        <v>187.7</v>
      </c>
      <c r="W20" s="4">
        <v>20636.939999999999</v>
      </c>
      <c r="X20" s="102">
        <v>6</v>
      </c>
      <c r="Y20" s="102">
        <v>8</v>
      </c>
      <c r="Z20" s="102">
        <v>16</v>
      </c>
      <c r="AA20" s="102">
        <v>17</v>
      </c>
      <c r="AB20" s="102">
        <v>15</v>
      </c>
      <c r="AC20" s="102">
        <v>7</v>
      </c>
      <c r="AD20" s="102">
        <v>9</v>
      </c>
      <c r="AE20" s="102">
        <v>9</v>
      </c>
      <c r="AF20" s="102">
        <v>13</v>
      </c>
      <c r="AG20" s="102">
        <v>14</v>
      </c>
      <c r="AH20" s="102">
        <v>7</v>
      </c>
      <c r="AI20" s="102">
        <v>14</v>
      </c>
      <c r="AJ20" s="102">
        <v>9</v>
      </c>
      <c r="AK20" s="102">
        <v>16</v>
      </c>
      <c r="AL20" s="102">
        <v>12</v>
      </c>
      <c r="AM20" s="102">
        <v>15</v>
      </c>
      <c r="AN20" s="102">
        <v>8</v>
      </c>
      <c r="AO20" s="102">
        <v>17</v>
      </c>
      <c r="AP20" s="102">
        <v>12</v>
      </c>
      <c r="AQ20" s="102">
        <v>18</v>
      </c>
      <c r="AR20" s="102">
        <v>11</v>
      </c>
      <c r="AS20" s="102">
        <v>14</v>
      </c>
      <c r="AT20" s="102">
        <v>0</v>
      </c>
      <c r="AU20" s="102">
        <v>0</v>
      </c>
      <c r="AV20" s="102">
        <v>1</v>
      </c>
      <c r="AW20" s="102">
        <v>17</v>
      </c>
      <c r="AX20" s="102">
        <v>16</v>
      </c>
      <c r="AY20" s="102">
        <v>12</v>
      </c>
      <c r="AZ20" s="102">
        <v>15</v>
      </c>
      <c r="BA20" s="102">
        <v>13</v>
      </c>
      <c r="BB20" s="102">
        <v>9</v>
      </c>
      <c r="BC20" s="102">
        <v>9</v>
      </c>
      <c r="BD20" s="102">
        <v>11</v>
      </c>
      <c r="BE20" s="102">
        <v>10</v>
      </c>
      <c r="BF20" s="102">
        <v>19</v>
      </c>
      <c r="BG20" s="102">
        <v>11</v>
      </c>
      <c r="BH20" s="102">
        <v>8</v>
      </c>
      <c r="BI20" s="102">
        <v>16</v>
      </c>
      <c r="BJ20" s="450">
        <v>15</v>
      </c>
      <c r="BK20" s="100">
        <f t="shared" si="3"/>
        <v>18</v>
      </c>
      <c r="BL20" s="100">
        <f t="shared" si="4"/>
        <v>0</v>
      </c>
      <c r="BM20" s="100">
        <v>16</v>
      </c>
      <c r="BN20" s="100">
        <v>13</v>
      </c>
      <c r="BO20" s="451">
        <f t="shared" si="5"/>
        <v>3</v>
      </c>
      <c r="BP20" s="452">
        <v>2.1</v>
      </c>
      <c r="BQ20" s="103" t="str">
        <f>IF(((BP20*BJ20)-CB20)&lt;0.99,"",INT((BP20*BJ20)-CB20))</f>
        <v/>
      </c>
      <c r="BR20" s="103"/>
      <c r="BS20" s="104">
        <v>5</v>
      </c>
      <c r="BT20" s="104"/>
      <c r="BU20" s="104">
        <v>3</v>
      </c>
      <c r="BV20" s="104">
        <v>3</v>
      </c>
      <c r="BW20" s="104">
        <v>3</v>
      </c>
      <c r="BX20" s="104">
        <v>3</v>
      </c>
      <c r="BY20" s="104"/>
      <c r="BZ20" s="105">
        <v>2</v>
      </c>
      <c r="CA20" s="106">
        <v>9</v>
      </c>
      <c r="CB20" s="107">
        <f t="shared" si="11"/>
        <v>31</v>
      </c>
      <c r="CC20" s="453">
        <f>CB20/BJ20</f>
        <v>2.0666666666666669</v>
      </c>
      <c r="CD20" s="103" t="str">
        <f>IFERROR(IF($S20*#REF!=0,"",$S20*#REF!),"")</f>
        <v/>
      </c>
      <c r="CE20" s="103" t="str">
        <f>IFERROR(IF($S20*#REF!=0,"",$S20*#REF!),"")</f>
        <v/>
      </c>
      <c r="CF20" s="103" t="str">
        <f>IFERROR(IF($S20*#REF!=0,"",$S20*#REF!),"")</f>
        <v/>
      </c>
      <c r="CG20" s="103" t="str">
        <f>IFERROR(IF($S20*#REF!=0,"",$S20*#REF!),"")</f>
        <v/>
      </c>
      <c r="CH20" s="103" t="str">
        <f>IFERROR(IF($S20*#REF!=0,"",$S20*#REF!),"")</f>
        <v/>
      </c>
      <c r="CI20" s="103" t="str">
        <f>IFERROR(IF($S20*#REF!=0,"",$S20*#REF!),"")</f>
        <v/>
      </c>
      <c r="CJ20" s="103" t="str">
        <f>IFERROR(IF($S20*#REF!=0,"",$S20*#REF!),"")</f>
        <v/>
      </c>
      <c r="CK20" s="103" t="str">
        <f>IFERROR(IF($S20*#REF!=0,"",$S20*#REF!),"")</f>
        <v/>
      </c>
      <c r="CL20" s="103" t="str">
        <f>IFERROR(IF($S20*#REF!=0,"",$S20*#REF!),"")</f>
        <v/>
      </c>
      <c r="CM20" s="103">
        <f t="shared" si="6"/>
        <v>3.75</v>
      </c>
      <c r="CN20" s="103">
        <f t="shared" si="7"/>
        <v>3.75</v>
      </c>
      <c r="CO20" s="103">
        <f t="shared" si="8"/>
        <v>3.75</v>
      </c>
      <c r="CP20" s="103">
        <f t="shared" si="9"/>
        <v>3.75</v>
      </c>
      <c r="CQ20" s="103" t="str">
        <f t="shared" si="10"/>
        <v/>
      </c>
      <c r="CR20" s="103">
        <f t="shared" si="10"/>
        <v>2.5</v>
      </c>
      <c r="CS20" s="103">
        <f t="shared" si="10"/>
        <v>11.25</v>
      </c>
    </row>
    <row r="21" spans="1:97" ht="15" customHeight="1" x14ac:dyDescent="0.15">
      <c r="B21" s="99" t="s">
        <v>111</v>
      </c>
      <c r="C21" s="99"/>
      <c r="D21" s="99"/>
      <c r="E21" s="99"/>
      <c r="F21" s="99"/>
      <c r="G21" s="100" t="s">
        <v>112</v>
      </c>
      <c r="H21" s="100"/>
      <c r="I21" s="100" t="s">
        <v>113</v>
      </c>
      <c r="J21" s="100">
        <v>2</v>
      </c>
      <c r="K21" s="100" t="s">
        <v>110</v>
      </c>
      <c r="L21" s="100">
        <v>129.1</v>
      </c>
      <c r="M21" s="100"/>
      <c r="N21" s="100"/>
      <c r="O21" s="100" t="s">
        <v>112</v>
      </c>
      <c r="P21" s="100"/>
      <c r="Q21" s="101"/>
      <c r="R21" s="102" t="s">
        <v>103</v>
      </c>
      <c r="S21" s="102">
        <v>0.82</v>
      </c>
      <c r="T21" s="102"/>
      <c r="U21" s="102"/>
      <c r="V21" s="102">
        <v>129.1</v>
      </c>
      <c r="W21" s="4">
        <v>14733.4</v>
      </c>
      <c r="X21" s="102">
        <v>0</v>
      </c>
      <c r="Y21" s="102">
        <v>1</v>
      </c>
      <c r="Z21" s="102">
        <v>2</v>
      </c>
      <c r="AA21" s="102">
        <v>1</v>
      </c>
      <c r="AB21" s="102">
        <v>2</v>
      </c>
      <c r="AC21" s="102">
        <v>1</v>
      </c>
      <c r="AD21" s="102">
        <v>0</v>
      </c>
      <c r="AE21" s="102">
        <v>0</v>
      </c>
      <c r="AF21" s="102">
        <v>3</v>
      </c>
      <c r="AG21" s="102">
        <v>2</v>
      </c>
      <c r="AH21" s="102">
        <v>2</v>
      </c>
      <c r="AI21" s="102">
        <v>0</v>
      </c>
      <c r="AJ21" s="102">
        <v>0</v>
      </c>
      <c r="AK21" s="102">
        <v>2</v>
      </c>
      <c r="AL21" s="102">
        <v>5</v>
      </c>
      <c r="AM21" s="102">
        <v>2</v>
      </c>
      <c r="AN21" s="102">
        <v>1</v>
      </c>
      <c r="AO21" s="102">
        <v>7</v>
      </c>
      <c r="AP21" s="102">
        <v>1</v>
      </c>
      <c r="AQ21" s="102">
        <v>5</v>
      </c>
      <c r="AR21" s="102">
        <v>2</v>
      </c>
      <c r="AS21" s="102">
        <v>5</v>
      </c>
      <c r="AT21" s="102">
        <v>1</v>
      </c>
      <c r="AU21" s="102">
        <v>5</v>
      </c>
      <c r="AV21" s="102">
        <v>0</v>
      </c>
      <c r="AW21" s="102">
        <v>2</v>
      </c>
      <c r="AX21" s="102">
        <v>3</v>
      </c>
      <c r="AY21" s="102">
        <v>1</v>
      </c>
      <c r="AZ21" s="102">
        <v>4</v>
      </c>
      <c r="BA21" s="102">
        <v>3</v>
      </c>
      <c r="BB21" s="102">
        <v>2</v>
      </c>
      <c r="BC21" s="102">
        <v>1</v>
      </c>
      <c r="BD21" s="102">
        <v>3</v>
      </c>
      <c r="BE21" s="102">
        <v>3</v>
      </c>
      <c r="BF21" s="102">
        <v>5</v>
      </c>
      <c r="BG21" s="102">
        <v>3</v>
      </c>
      <c r="BH21" s="102">
        <v>1</v>
      </c>
      <c r="BI21" s="102">
        <v>3</v>
      </c>
      <c r="BJ21" s="450">
        <v>3</v>
      </c>
      <c r="BK21" s="100">
        <f t="shared" si="3"/>
        <v>5</v>
      </c>
      <c r="BL21" s="100">
        <f t="shared" si="4"/>
        <v>0</v>
      </c>
      <c r="BM21" s="100">
        <v>4</v>
      </c>
      <c r="BN21" s="100">
        <v>3</v>
      </c>
      <c r="BO21" s="451">
        <f t="shared" si="5"/>
        <v>1</v>
      </c>
      <c r="BP21" s="452">
        <v>2.1</v>
      </c>
      <c r="BQ21" s="103" t="str">
        <f>IF(((BP21*BJ21)-CB21)&lt;0.99,"",INT((BP21*BJ21)-CB21))</f>
        <v/>
      </c>
      <c r="BR21" s="103"/>
      <c r="BS21" s="104"/>
      <c r="BT21" s="104"/>
      <c r="BU21" s="104"/>
      <c r="BV21" s="104"/>
      <c r="BW21" s="104">
        <v>1</v>
      </c>
      <c r="BX21" s="104">
        <v>2</v>
      </c>
      <c r="BY21" s="104">
        <v>2</v>
      </c>
      <c r="BZ21" s="105"/>
      <c r="CA21" s="106"/>
      <c r="CB21" s="107">
        <f t="shared" si="11"/>
        <v>6</v>
      </c>
      <c r="CC21" s="453">
        <f>CB21/BJ21</f>
        <v>2</v>
      </c>
      <c r="CD21" s="103" t="str">
        <f>IFERROR(IF($S21*#REF!=0,"",$S21*#REF!),"")</f>
        <v/>
      </c>
      <c r="CE21" s="103" t="str">
        <f>IFERROR(IF($S21*#REF!=0,"",$S21*#REF!),"")</f>
        <v/>
      </c>
      <c r="CF21" s="103" t="str">
        <f>IFERROR(IF($S21*#REF!=0,"",$S21*#REF!),"")</f>
        <v/>
      </c>
      <c r="CG21" s="103" t="str">
        <f>IFERROR(IF($S21*#REF!=0,"",$S21*#REF!),"")</f>
        <v/>
      </c>
      <c r="CH21" s="103" t="str">
        <f>IFERROR(IF($S21*#REF!=0,"",$S21*#REF!),"")</f>
        <v/>
      </c>
      <c r="CI21" s="103" t="str">
        <f>IFERROR(IF($S21*#REF!=0,"",$S21*#REF!),"")</f>
        <v/>
      </c>
      <c r="CJ21" s="103" t="str">
        <f>IFERROR(IF($S21*#REF!=0,"",$S21*#REF!),"")</f>
        <v/>
      </c>
      <c r="CK21" s="103" t="str">
        <f>IFERROR(IF($S21*#REF!=0,"",$S21*#REF!),"")</f>
        <v/>
      </c>
      <c r="CL21" s="103" t="str">
        <f>IFERROR(IF($S21*#REF!=0,"",$S21*#REF!),"")</f>
        <v/>
      </c>
      <c r="CM21" s="103" t="str">
        <f t="shared" si="6"/>
        <v/>
      </c>
      <c r="CN21" s="103" t="str">
        <f t="shared" si="7"/>
        <v/>
      </c>
      <c r="CO21" s="103">
        <f t="shared" si="8"/>
        <v>0.82</v>
      </c>
      <c r="CP21" s="103">
        <f t="shared" si="9"/>
        <v>1.64</v>
      </c>
      <c r="CQ21" s="103">
        <f t="shared" si="10"/>
        <v>1.64</v>
      </c>
      <c r="CR21" s="103" t="str">
        <f t="shared" si="10"/>
        <v/>
      </c>
      <c r="CS21" s="103" t="str">
        <f t="shared" si="10"/>
        <v/>
      </c>
    </row>
    <row r="22" spans="1:97" ht="15" customHeight="1" x14ac:dyDescent="0.15">
      <c r="B22" s="99" t="s">
        <v>114</v>
      </c>
      <c r="C22" s="99"/>
      <c r="D22" s="99"/>
      <c r="E22" s="99"/>
      <c r="F22" s="99"/>
      <c r="G22" s="100" t="s">
        <v>115</v>
      </c>
      <c r="H22" s="100"/>
      <c r="I22" s="100" t="s">
        <v>113</v>
      </c>
      <c r="J22" s="100"/>
      <c r="K22" s="100" t="s">
        <v>110</v>
      </c>
      <c r="L22" s="100">
        <v>129.1</v>
      </c>
      <c r="M22" s="100"/>
      <c r="N22" s="100"/>
      <c r="O22" s="100" t="s">
        <v>115</v>
      </c>
      <c r="P22" s="100"/>
      <c r="Q22" s="101"/>
      <c r="R22" s="102" t="s">
        <v>103</v>
      </c>
      <c r="S22" s="102">
        <v>0.82</v>
      </c>
      <c r="T22" s="102"/>
      <c r="U22" s="102"/>
      <c r="V22" s="102">
        <v>129.1</v>
      </c>
      <c r="W22" s="4">
        <v>14733.4</v>
      </c>
      <c r="X22" s="102">
        <v>0</v>
      </c>
      <c r="Y22" s="102">
        <v>0</v>
      </c>
      <c r="Z22" s="102">
        <v>0</v>
      </c>
      <c r="AA22" s="102">
        <v>0</v>
      </c>
      <c r="AB22" s="102">
        <v>1</v>
      </c>
      <c r="AC22" s="102">
        <v>2</v>
      </c>
      <c r="AD22" s="102">
        <v>1</v>
      </c>
      <c r="AE22" s="102">
        <v>1</v>
      </c>
      <c r="AF22" s="102">
        <v>3</v>
      </c>
      <c r="AG22" s="102">
        <v>1</v>
      </c>
      <c r="AH22" s="102">
        <v>1</v>
      </c>
      <c r="AI22" s="102">
        <v>0</v>
      </c>
      <c r="AJ22" s="102">
        <v>1</v>
      </c>
      <c r="AK22" s="102">
        <v>3</v>
      </c>
      <c r="AL22" s="102">
        <v>1</v>
      </c>
      <c r="AM22" s="102">
        <v>0</v>
      </c>
      <c r="AN22" s="102">
        <v>1</v>
      </c>
      <c r="AO22" s="102">
        <v>2</v>
      </c>
      <c r="AP22" s="102">
        <v>2</v>
      </c>
      <c r="AQ22" s="102">
        <v>4</v>
      </c>
      <c r="AR22" s="102">
        <v>4</v>
      </c>
      <c r="AS22" s="102">
        <v>2</v>
      </c>
      <c r="AT22" s="102">
        <v>4</v>
      </c>
      <c r="AU22" s="102">
        <v>2</v>
      </c>
      <c r="AV22" s="102">
        <v>1</v>
      </c>
      <c r="AW22" s="102">
        <v>2</v>
      </c>
      <c r="AX22" s="102">
        <v>3</v>
      </c>
      <c r="AY22" s="102">
        <v>1</v>
      </c>
      <c r="AZ22" s="102">
        <v>4</v>
      </c>
      <c r="BA22" s="102">
        <v>0</v>
      </c>
      <c r="BB22" s="102">
        <v>2</v>
      </c>
      <c r="BC22" s="102">
        <v>2</v>
      </c>
      <c r="BD22" s="102">
        <v>2</v>
      </c>
      <c r="BE22" s="102">
        <v>4</v>
      </c>
      <c r="BF22" s="102">
        <v>1</v>
      </c>
      <c r="BG22" s="102">
        <v>4</v>
      </c>
      <c r="BH22" s="102">
        <v>1</v>
      </c>
      <c r="BI22" s="102">
        <v>1</v>
      </c>
      <c r="BJ22" s="450">
        <v>3</v>
      </c>
      <c r="BK22" s="100">
        <f t="shared" si="3"/>
        <v>4</v>
      </c>
      <c r="BL22" s="100">
        <f t="shared" si="4"/>
        <v>0</v>
      </c>
      <c r="BM22" s="100">
        <v>5</v>
      </c>
      <c r="BN22" s="100">
        <v>2</v>
      </c>
      <c r="BO22" s="451">
        <f t="shared" si="5"/>
        <v>3</v>
      </c>
      <c r="BP22" s="452">
        <v>2.1</v>
      </c>
      <c r="BQ22" s="103" t="str">
        <f>IF(((BP22*BJ22)-CB22)&lt;0.99,"",INT((BP22*BJ22)-CB22))</f>
        <v/>
      </c>
      <c r="BR22" s="103"/>
      <c r="BS22" s="104"/>
      <c r="BT22" s="104"/>
      <c r="BU22" s="104"/>
      <c r="BV22" s="104"/>
      <c r="BW22" s="104"/>
      <c r="BX22" s="104"/>
      <c r="BY22" s="104"/>
      <c r="BZ22" s="105">
        <v>3</v>
      </c>
      <c r="CA22" s="106"/>
      <c r="CB22" s="107">
        <f t="shared" si="11"/>
        <v>6</v>
      </c>
      <c r="CC22" s="453">
        <f>CB22/BJ22</f>
        <v>2</v>
      </c>
      <c r="CD22" s="103" t="str">
        <f>IFERROR(IF($S22*#REF!=0,"",$S22*#REF!),"")</f>
        <v/>
      </c>
      <c r="CE22" s="103" t="str">
        <f>IFERROR(IF($S22*#REF!=0,"",$S22*#REF!),"")</f>
        <v/>
      </c>
      <c r="CF22" s="103" t="str">
        <f>IFERROR(IF($S22*#REF!=0,"",$S22*#REF!),"")</f>
        <v/>
      </c>
      <c r="CG22" s="103" t="str">
        <f>IFERROR(IF($S22*#REF!=0,"",$S22*#REF!),"")</f>
        <v/>
      </c>
      <c r="CH22" s="103" t="str">
        <f>IFERROR(IF($S22*#REF!=0,"",$S22*#REF!),"")</f>
        <v/>
      </c>
      <c r="CI22" s="103" t="str">
        <f>IFERROR(IF($S22*#REF!=0,"",$S22*#REF!),"")</f>
        <v/>
      </c>
      <c r="CJ22" s="103" t="str">
        <f>IFERROR(IF($S22*#REF!=0,"",$S22*#REF!),"")</f>
        <v/>
      </c>
      <c r="CK22" s="103" t="str">
        <f>IFERROR(IF($S22*#REF!=0,"",$S22*#REF!),"")</f>
        <v/>
      </c>
      <c r="CL22" s="103" t="str">
        <f>IFERROR(IF($S22*#REF!=0,"",$S22*#REF!),"")</f>
        <v/>
      </c>
      <c r="CM22" s="103" t="str">
        <f t="shared" si="6"/>
        <v/>
      </c>
      <c r="CN22" s="103" t="str">
        <f t="shared" si="7"/>
        <v/>
      </c>
      <c r="CO22" s="103" t="str">
        <f t="shared" si="8"/>
        <v/>
      </c>
      <c r="CP22" s="103" t="str">
        <f t="shared" si="9"/>
        <v/>
      </c>
      <c r="CQ22" s="103" t="str">
        <f t="shared" si="10"/>
        <v/>
      </c>
      <c r="CR22" s="103">
        <f t="shared" si="10"/>
        <v>2.46</v>
      </c>
      <c r="CS22" s="103" t="str">
        <f t="shared" si="10"/>
        <v/>
      </c>
    </row>
    <row r="23" spans="1:97" ht="15" customHeight="1" x14ac:dyDescent="0.15">
      <c r="A23" s="1" t="s">
        <v>116</v>
      </c>
      <c r="B23" s="99" t="s">
        <v>117</v>
      </c>
      <c r="C23" s="99"/>
      <c r="D23" s="99"/>
      <c r="E23" s="99"/>
      <c r="F23" s="99"/>
      <c r="G23" s="100" t="s">
        <v>118</v>
      </c>
      <c r="H23" s="100"/>
      <c r="I23" s="100" t="s">
        <v>119</v>
      </c>
      <c r="J23" s="100">
        <v>5</v>
      </c>
      <c r="K23" s="100" t="s">
        <v>110</v>
      </c>
      <c r="L23" s="100">
        <v>140.30000000000001</v>
      </c>
      <c r="M23" s="100"/>
      <c r="N23" s="100"/>
      <c r="O23" s="100" t="s">
        <v>118</v>
      </c>
      <c r="P23" s="100"/>
      <c r="Q23" s="101"/>
      <c r="R23" s="102" t="s">
        <v>103</v>
      </c>
      <c r="S23" s="102">
        <v>1</v>
      </c>
      <c r="T23" s="102"/>
      <c r="U23" s="102"/>
      <c r="V23" s="102">
        <v>148.6</v>
      </c>
      <c r="W23" s="4">
        <v>17643.84</v>
      </c>
      <c r="X23" s="102">
        <v>3</v>
      </c>
      <c r="Y23" s="102">
        <v>4</v>
      </c>
      <c r="Z23" s="102">
        <v>7</v>
      </c>
      <c r="AA23" s="102">
        <v>12</v>
      </c>
      <c r="AB23" s="102">
        <v>12</v>
      </c>
      <c r="AC23" s="102">
        <v>6</v>
      </c>
      <c r="AD23" s="102">
        <v>8</v>
      </c>
      <c r="AE23" s="102">
        <v>7</v>
      </c>
      <c r="AF23" s="102">
        <v>7</v>
      </c>
      <c r="AG23" s="102">
        <v>2</v>
      </c>
      <c r="AH23" s="102">
        <v>2</v>
      </c>
      <c r="AI23" s="102">
        <v>13</v>
      </c>
      <c r="AJ23" s="102">
        <v>10</v>
      </c>
      <c r="AK23" s="102">
        <v>14</v>
      </c>
      <c r="AL23" s="102">
        <v>7</v>
      </c>
      <c r="AM23" s="102">
        <v>13</v>
      </c>
      <c r="AN23" s="102">
        <v>11</v>
      </c>
      <c r="AO23" s="102">
        <v>14</v>
      </c>
      <c r="AP23" s="102">
        <v>16</v>
      </c>
      <c r="AQ23" s="102">
        <v>17</v>
      </c>
      <c r="AR23" s="102">
        <v>13</v>
      </c>
      <c r="AS23" s="102">
        <v>13</v>
      </c>
      <c r="AT23" s="102">
        <v>7</v>
      </c>
      <c r="AU23" s="102">
        <v>10</v>
      </c>
      <c r="AV23" s="102">
        <v>13</v>
      </c>
      <c r="AW23" s="102">
        <v>13</v>
      </c>
      <c r="AX23" s="102">
        <v>11</v>
      </c>
      <c r="AY23" s="102">
        <v>7</v>
      </c>
      <c r="AZ23" s="102">
        <v>4</v>
      </c>
      <c r="BA23" s="102">
        <v>8</v>
      </c>
      <c r="BB23" s="102">
        <v>7</v>
      </c>
      <c r="BC23" s="102">
        <v>12</v>
      </c>
      <c r="BD23" s="102">
        <v>10</v>
      </c>
      <c r="BE23" s="102">
        <v>5</v>
      </c>
      <c r="BF23" s="102">
        <v>10</v>
      </c>
      <c r="BG23" s="102">
        <v>9</v>
      </c>
      <c r="BH23" s="102">
        <v>2</v>
      </c>
      <c r="BI23" s="102">
        <v>14</v>
      </c>
      <c r="BJ23" s="450">
        <v>10</v>
      </c>
      <c r="BK23" s="100">
        <f t="shared" si="3"/>
        <v>17</v>
      </c>
      <c r="BL23" s="100">
        <f t="shared" si="4"/>
        <v>4</v>
      </c>
      <c r="BM23" s="100">
        <v>22</v>
      </c>
      <c r="BN23" s="100">
        <v>14</v>
      </c>
      <c r="BO23" s="451">
        <f t="shared" si="5"/>
        <v>8</v>
      </c>
      <c r="BP23" s="452">
        <v>2.1</v>
      </c>
      <c r="BQ23" s="103" t="str">
        <f>IF(((BP23*BJ23)-CB23)&lt;0.99,"",INT((BP23*BJ23)-CB23))</f>
        <v/>
      </c>
      <c r="BR23" s="103"/>
      <c r="BS23" s="104"/>
      <c r="BT23" s="104"/>
      <c r="BU23" s="104">
        <v>2</v>
      </c>
      <c r="BV23" s="104">
        <v>2</v>
      </c>
      <c r="BW23" s="104"/>
      <c r="BX23" s="104">
        <v>2</v>
      </c>
      <c r="BY23" s="104">
        <v>5</v>
      </c>
      <c r="BZ23" s="105">
        <v>1</v>
      </c>
      <c r="CA23" s="106">
        <v>1</v>
      </c>
      <c r="CB23" s="107">
        <f t="shared" si="11"/>
        <v>21</v>
      </c>
      <c r="CC23" s="453">
        <f>CB23/BJ23</f>
        <v>2.1</v>
      </c>
      <c r="CD23" s="103" t="str">
        <f>IFERROR(IF($S23*#REF!=0,"",$S23*#REF!),"")</f>
        <v/>
      </c>
      <c r="CE23" s="103" t="str">
        <f>IFERROR(IF($S23*#REF!=0,"",$S23*#REF!),"")</f>
        <v/>
      </c>
      <c r="CF23" s="103" t="str">
        <f>IFERROR(IF($S23*#REF!=0,"",$S23*#REF!),"")</f>
        <v/>
      </c>
      <c r="CG23" s="103" t="str">
        <f>IFERROR(IF($S23*#REF!=0,"",$S23*#REF!),"")</f>
        <v/>
      </c>
      <c r="CH23" s="103" t="str">
        <f>IFERROR(IF($S23*#REF!=0,"",$S23*#REF!),"")</f>
        <v/>
      </c>
      <c r="CI23" s="103" t="str">
        <f>IFERROR(IF($S23*#REF!=0,"",$S23*#REF!),"")</f>
        <v/>
      </c>
      <c r="CJ23" s="103" t="str">
        <f>IFERROR(IF($S23*#REF!=0,"",$S23*#REF!),"")</f>
        <v/>
      </c>
      <c r="CK23" s="103" t="str">
        <f>IFERROR(IF($S23*#REF!=0,"",$S23*#REF!),"")</f>
        <v/>
      </c>
      <c r="CL23" s="103" t="str">
        <f>IFERROR(IF($S23*#REF!=0,"",$S23*#REF!),"")</f>
        <v/>
      </c>
      <c r="CM23" s="103">
        <f t="shared" si="6"/>
        <v>2</v>
      </c>
      <c r="CN23" s="103">
        <f t="shared" si="7"/>
        <v>2</v>
      </c>
      <c r="CO23" s="103" t="str">
        <f t="shared" si="8"/>
        <v/>
      </c>
      <c r="CP23" s="103">
        <f t="shared" si="9"/>
        <v>2</v>
      </c>
      <c r="CQ23" s="103">
        <f t="shared" si="10"/>
        <v>5</v>
      </c>
      <c r="CR23" s="103">
        <f t="shared" si="10"/>
        <v>1</v>
      </c>
      <c r="CS23" s="103">
        <f t="shared" si="10"/>
        <v>1</v>
      </c>
    </row>
    <row r="24" spans="1:97" ht="15" customHeight="1" x14ac:dyDescent="0.15">
      <c r="A24" s="1" t="s">
        <v>120</v>
      </c>
      <c r="B24" s="99" t="s">
        <v>121</v>
      </c>
      <c r="C24" s="99"/>
      <c r="D24" s="99"/>
      <c r="E24" s="99"/>
      <c r="F24" s="99"/>
      <c r="G24" s="100" t="s">
        <v>122</v>
      </c>
      <c r="H24" s="100"/>
      <c r="I24" s="100" t="s">
        <v>119</v>
      </c>
      <c r="J24" s="100">
        <v>1</v>
      </c>
      <c r="K24" s="100" t="s">
        <v>110</v>
      </c>
      <c r="L24" s="100">
        <v>140.30000000000001</v>
      </c>
      <c r="M24" s="100"/>
      <c r="N24" s="100"/>
      <c r="O24" s="100" t="s">
        <v>122</v>
      </c>
      <c r="P24" s="100"/>
      <c r="Q24" s="101"/>
      <c r="R24" s="102" t="s">
        <v>103</v>
      </c>
      <c r="S24" s="102">
        <v>1</v>
      </c>
      <c r="T24" s="102"/>
      <c r="U24" s="102"/>
      <c r="V24" s="102">
        <v>148.6</v>
      </c>
      <c r="W24" s="4">
        <v>17540.93</v>
      </c>
      <c r="X24" s="102">
        <v>3</v>
      </c>
      <c r="Y24" s="102">
        <v>4</v>
      </c>
      <c r="Z24" s="102">
        <v>10</v>
      </c>
      <c r="AA24" s="102">
        <v>5</v>
      </c>
      <c r="AB24" s="102">
        <v>9</v>
      </c>
      <c r="AC24" s="102">
        <v>3</v>
      </c>
      <c r="AD24" s="102">
        <v>6</v>
      </c>
      <c r="AE24" s="102">
        <v>7</v>
      </c>
      <c r="AF24" s="102">
        <v>13</v>
      </c>
      <c r="AG24" s="102">
        <v>6</v>
      </c>
      <c r="AH24" s="102">
        <v>8</v>
      </c>
      <c r="AI24" s="102">
        <v>14</v>
      </c>
      <c r="AJ24" s="102">
        <v>14</v>
      </c>
      <c r="AK24" s="102">
        <v>9</v>
      </c>
      <c r="AL24" s="102">
        <v>8</v>
      </c>
      <c r="AM24" s="102">
        <v>13</v>
      </c>
      <c r="AN24" s="102">
        <v>6</v>
      </c>
      <c r="AO24" s="102">
        <v>15</v>
      </c>
      <c r="AP24" s="102">
        <v>11</v>
      </c>
      <c r="AQ24" s="102">
        <v>14</v>
      </c>
      <c r="AR24" s="102">
        <v>13</v>
      </c>
      <c r="AS24" s="102">
        <v>14</v>
      </c>
      <c r="AT24" s="102">
        <v>11</v>
      </c>
      <c r="AU24" s="102">
        <v>14</v>
      </c>
      <c r="AV24" s="102">
        <v>9</v>
      </c>
      <c r="AW24" s="102">
        <v>6</v>
      </c>
      <c r="AX24" s="102">
        <v>8</v>
      </c>
      <c r="AY24" s="102">
        <v>10</v>
      </c>
      <c r="AZ24" s="102">
        <v>5</v>
      </c>
      <c r="BA24" s="102">
        <v>8</v>
      </c>
      <c r="BB24" s="102">
        <v>5</v>
      </c>
      <c r="BC24" s="102">
        <v>13</v>
      </c>
      <c r="BD24" s="102">
        <v>9</v>
      </c>
      <c r="BE24" s="102">
        <v>8</v>
      </c>
      <c r="BF24" s="102">
        <v>9</v>
      </c>
      <c r="BG24" s="102">
        <v>4</v>
      </c>
      <c r="BH24" s="102">
        <v>6</v>
      </c>
      <c r="BI24" s="102">
        <v>14</v>
      </c>
      <c r="BJ24" s="450">
        <v>10</v>
      </c>
      <c r="BK24" s="100">
        <f t="shared" si="3"/>
        <v>14</v>
      </c>
      <c r="BL24" s="100">
        <f t="shared" si="4"/>
        <v>5</v>
      </c>
      <c r="BM24" s="100">
        <v>11</v>
      </c>
      <c r="BN24" s="100">
        <v>6</v>
      </c>
      <c r="BO24" s="451">
        <f t="shared" si="5"/>
        <v>5</v>
      </c>
      <c r="BP24" s="452">
        <v>2.1</v>
      </c>
      <c r="BQ24" s="103" t="str">
        <f>IF(((BP24*BJ24)-CB24)&lt;0.99,"",INT((BP24*BJ24)-CB24))</f>
        <v/>
      </c>
      <c r="BR24" s="103"/>
      <c r="BS24" s="104">
        <v>3</v>
      </c>
      <c r="BT24" s="104"/>
      <c r="BU24" s="104">
        <v>3</v>
      </c>
      <c r="BV24" s="104">
        <v>2</v>
      </c>
      <c r="BW24" s="104">
        <v>2</v>
      </c>
      <c r="BX24" s="104">
        <v>2</v>
      </c>
      <c r="BY24" s="104">
        <v>1</v>
      </c>
      <c r="BZ24" s="105">
        <v>1</v>
      </c>
      <c r="CA24" s="106">
        <v>2</v>
      </c>
      <c r="CB24" s="107">
        <f t="shared" si="11"/>
        <v>21</v>
      </c>
      <c r="CC24" s="453">
        <f>CB24/BJ24</f>
        <v>2.1</v>
      </c>
      <c r="CD24" s="103" t="str">
        <f>IFERROR(IF($S24*#REF!=0,"",$S24*#REF!),"")</f>
        <v/>
      </c>
      <c r="CE24" s="103" t="str">
        <f>IFERROR(IF($S24*#REF!=0,"",$S24*#REF!),"")</f>
        <v/>
      </c>
      <c r="CF24" s="103" t="str">
        <f>IFERROR(IF($S24*#REF!=0,"",$S24*#REF!),"")</f>
        <v/>
      </c>
      <c r="CG24" s="103" t="str">
        <f>IFERROR(IF($S24*#REF!=0,"",$S24*#REF!),"")</f>
        <v/>
      </c>
      <c r="CH24" s="103" t="str">
        <f>IFERROR(IF($S24*#REF!=0,"",$S24*#REF!),"")</f>
        <v/>
      </c>
      <c r="CI24" s="103" t="str">
        <f>IFERROR(IF($S24*#REF!=0,"",$S24*#REF!),"")</f>
        <v/>
      </c>
      <c r="CJ24" s="103" t="str">
        <f>IFERROR(IF($S24*#REF!=0,"",$S24*#REF!),"")</f>
        <v/>
      </c>
      <c r="CK24" s="103" t="str">
        <f>IFERROR(IF($S24*#REF!=0,"",$S24*#REF!),"")</f>
        <v/>
      </c>
      <c r="CL24" s="103" t="str">
        <f>IFERROR(IF($S24*#REF!=0,"",$S24*#REF!),"")</f>
        <v/>
      </c>
      <c r="CM24" s="103">
        <f t="shared" si="6"/>
        <v>3</v>
      </c>
      <c r="CN24" s="103">
        <f t="shared" si="7"/>
        <v>2</v>
      </c>
      <c r="CO24" s="103">
        <f t="shared" si="8"/>
        <v>2</v>
      </c>
      <c r="CP24" s="103">
        <f t="shared" si="9"/>
        <v>2</v>
      </c>
      <c r="CQ24" s="103">
        <f t="shared" si="10"/>
        <v>1</v>
      </c>
      <c r="CR24" s="103">
        <f t="shared" si="10"/>
        <v>1</v>
      </c>
      <c r="CS24" s="103">
        <f t="shared" si="10"/>
        <v>2</v>
      </c>
    </row>
    <row r="25" spans="1:97" ht="15" customHeight="1" x14ac:dyDescent="0.15">
      <c r="A25" s="1" t="s">
        <v>123</v>
      </c>
      <c r="B25" s="99" t="s">
        <v>124</v>
      </c>
      <c r="C25" s="99"/>
      <c r="D25" s="99"/>
      <c r="E25" s="99"/>
      <c r="F25" s="99"/>
      <c r="G25" s="100" t="s">
        <v>125</v>
      </c>
      <c r="H25" s="100" t="s">
        <v>126</v>
      </c>
      <c r="I25" s="100"/>
      <c r="J25" s="100"/>
      <c r="K25" s="100" t="s">
        <v>102</v>
      </c>
      <c r="L25" s="100">
        <v>54.3</v>
      </c>
      <c r="M25" s="100"/>
      <c r="N25" s="100"/>
      <c r="O25" s="100" t="s">
        <v>125</v>
      </c>
      <c r="P25" s="100"/>
      <c r="Q25" s="101"/>
      <c r="R25" s="102" t="s">
        <v>103</v>
      </c>
      <c r="S25" s="102">
        <v>0.2</v>
      </c>
      <c r="T25" s="102"/>
      <c r="U25" s="102"/>
      <c r="V25" s="102">
        <v>50</v>
      </c>
      <c r="W25" s="4">
        <v>6423.05</v>
      </c>
      <c r="X25" s="102">
        <v>1</v>
      </c>
      <c r="Y25" s="102">
        <v>5</v>
      </c>
      <c r="Z25" s="102">
        <v>7</v>
      </c>
      <c r="AA25" s="102">
        <v>5</v>
      </c>
      <c r="AB25" s="102">
        <v>6</v>
      </c>
      <c r="AC25" s="102">
        <v>5</v>
      </c>
      <c r="AD25" s="102">
        <v>2</v>
      </c>
      <c r="AE25" s="102">
        <v>3</v>
      </c>
      <c r="AF25" s="102">
        <v>3</v>
      </c>
      <c r="AG25" s="102">
        <v>4</v>
      </c>
      <c r="AH25" s="102">
        <v>4</v>
      </c>
      <c r="AI25" s="102">
        <v>5</v>
      </c>
      <c r="AJ25" s="102">
        <v>3</v>
      </c>
      <c r="AK25" s="102">
        <v>9</v>
      </c>
      <c r="AL25" s="102">
        <v>6</v>
      </c>
      <c r="AM25" s="102">
        <v>2</v>
      </c>
      <c r="AN25" s="102">
        <v>5</v>
      </c>
      <c r="AO25" s="102">
        <v>5</v>
      </c>
      <c r="AP25" s="102">
        <v>8</v>
      </c>
      <c r="AQ25" s="102">
        <v>7</v>
      </c>
      <c r="AR25" s="102">
        <v>5</v>
      </c>
      <c r="AS25" s="102">
        <v>8</v>
      </c>
      <c r="AT25" s="102">
        <v>6</v>
      </c>
      <c r="AU25" s="102">
        <v>6</v>
      </c>
      <c r="AV25" s="102">
        <v>6</v>
      </c>
      <c r="AW25" s="102">
        <v>7</v>
      </c>
      <c r="AX25" s="102">
        <v>7</v>
      </c>
      <c r="AY25" s="102">
        <v>7</v>
      </c>
      <c r="AZ25" s="102">
        <v>4</v>
      </c>
      <c r="BA25" s="102">
        <v>6</v>
      </c>
      <c r="BB25" s="102">
        <v>4</v>
      </c>
      <c r="BC25" s="102">
        <v>4</v>
      </c>
      <c r="BD25" s="102">
        <v>2</v>
      </c>
      <c r="BE25" s="102">
        <v>3</v>
      </c>
      <c r="BF25" s="102">
        <v>4</v>
      </c>
      <c r="BG25" s="102">
        <v>3</v>
      </c>
      <c r="BH25" s="102">
        <v>0</v>
      </c>
      <c r="BI25" s="102">
        <v>9</v>
      </c>
      <c r="BJ25" s="450">
        <v>10</v>
      </c>
      <c r="BK25" s="100">
        <f t="shared" si="3"/>
        <v>8</v>
      </c>
      <c r="BL25" s="100">
        <f t="shared" si="4"/>
        <v>4</v>
      </c>
      <c r="BM25" s="100">
        <v>23</v>
      </c>
      <c r="BN25" s="100">
        <v>6</v>
      </c>
      <c r="BO25" s="451">
        <f t="shared" si="5"/>
        <v>17</v>
      </c>
      <c r="BP25" s="452">
        <v>2.1</v>
      </c>
      <c r="BQ25" s="103" t="str">
        <f>IF(((BP25*BJ25)-CB25)&lt;0.99,"",INT((BP25*BJ25)-CB25))</f>
        <v/>
      </c>
      <c r="BR25" s="103"/>
      <c r="BS25" s="104"/>
      <c r="BT25" s="104"/>
      <c r="BU25" s="108"/>
      <c r="BV25" s="108"/>
      <c r="BW25" s="108"/>
      <c r="BX25" s="108">
        <v>2</v>
      </c>
      <c r="BY25" s="108"/>
      <c r="BZ25" s="109"/>
      <c r="CA25" s="110">
        <v>2</v>
      </c>
      <c r="CB25" s="107">
        <f t="shared" si="11"/>
        <v>21</v>
      </c>
      <c r="CC25" s="453">
        <f>CB25/BJ25</f>
        <v>2.1</v>
      </c>
      <c r="CD25" s="103" t="str">
        <f>IFERROR(IF($S25*#REF!=0,"",$S25*#REF!),"")</f>
        <v/>
      </c>
      <c r="CE25" s="103" t="str">
        <f>IFERROR(IF($S25*#REF!=0,"",$S25*#REF!),"")</f>
        <v/>
      </c>
      <c r="CF25" s="103" t="str">
        <f>IFERROR(IF($S25*#REF!=0,"",$S25*#REF!),"")</f>
        <v/>
      </c>
      <c r="CG25" s="103" t="str">
        <f>IFERROR(IF($S25*#REF!=0,"",$S25*#REF!),"")</f>
        <v/>
      </c>
      <c r="CH25" s="103" t="str">
        <f>IFERROR(IF($S25*#REF!=0,"",$S25*#REF!),"")</f>
        <v/>
      </c>
      <c r="CI25" s="103" t="str">
        <f>IFERROR(IF($S25*#REF!=0,"",$S25*#REF!),"")</f>
        <v/>
      </c>
      <c r="CJ25" s="103" t="str">
        <f>IFERROR(IF($S25*#REF!=0,"",$S25*#REF!),"")</f>
        <v/>
      </c>
      <c r="CK25" s="103" t="str">
        <f>IFERROR(IF($S25*#REF!=0,"",$S25*#REF!),"")</f>
        <v/>
      </c>
      <c r="CL25" s="103" t="str">
        <f>IFERROR(IF($S25*#REF!=0,"",$S25*#REF!),"")</f>
        <v/>
      </c>
      <c r="CM25" s="103" t="str">
        <f t="shared" si="6"/>
        <v/>
      </c>
      <c r="CN25" s="103" t="str">
        <f t="shared" si="7"/>
        <v/>
      </c>
      <c r="CO25" s="103" t="str">
        <f t="shared" si="8"/>
        <v/>
      </c>
      <c r="CP25" s="103">
        <f t="shared" si="9"/>
        <v>0.4</v>
      </c>
      <c r="CQ25" s="103" t="str">
        <f t="shared" si="10"/>
        <v/>
      </c>
      <c r="CR25" s="103" t="str">
        <f t="shared" si="10"/>
        <v/>
      </c>
      <c r="CS25" s="103">
        <f t="shared" si="10"/>
        <v>0.4</v>
      </c>
    </row>
    <row r="26" spans="1:97" ht="15" customHeight="1" x14ac:dyDescent="0.15">
      <c r="A26" s="1" t="s">
        <v>127</v>
      </c>
      <c r="B26" s="99" t="s">
        <v>128</v>
      </c>
      <c r="C26" s="99"/>
      <c r="D26" s="99"/>
      <c r="E26" s="99"/>
      <c r="F26" s="99"/>
      <c r="G26" s="100" t="s">
        <v>129</v>
      </c>
      <c r="H26" s="100"/>
      <c r="I26" s="100" t="s">
        <v>119</v>
      </c>
      <c r="J26" s="100"/>
      <c r="K26" s="100" t="s">
        <v>110</v>
      </c>
      <c r="L26" s="100">
        <v>136.80000000000001</v>
      </c>
      <c r="M26" s="100"/>
      <c r="N26" s="100"/>
      <c r="O26" s="100" t="s">
        <v>129</v>
      </c>
      <c r="P26" s="100"/>
      <c r="Q26" s="101"/>
      <c r="R26" s="102" t="s">
        <v>103</v>
      </c>
      <c r="S26" s="102">
        <v>1</v>
      </c>
      <c r="T26" s="102"/>
      <c r="U26" s="102"/>
      <c r="V26" s="102">
        <v>145.1</v>
      </c>
      <c r="W26" s="4">
        <v>17071.18</v>
      </c>
      <c r="X26" s="102">
        <v>0</v>
      </c>
      <c r="Y26" s="102">
        <v>3</v>
      </c>
      <c r="Z26" s="102">
        <v>6</v>
      </c>
      <c r="AA26" s="102">
        <v>1</v>
      </c>
      <c r="AB26" s="102">
        <v>6</v>
      </c>
      <c r="AC26" s="102">
        <v>5</v>
      </c>
      <c r="AD26" s="102">
        <v>5</v>
      </c>
      <c r="AE26" s="102">
        <v>6</v>
      </c>
      <c r="AF26" s="102">
        <v>8</v>
      </c>
      <c r="AG26" s="102">
        <v>3</v>
      </c>
      <c r="AH26" s="102">
        <v>6</v>
      </c>
      <c r="AI26" s="102">
        <v>9</v>
      </c>
      <c r="AJ26" s="102">
        <v>11</v>
      </c>
      <c r="AK26" s="102">
        <v>9</v>
      </c>
      <c r="AL26" s="102">
        <v>7</v>
      </c>
      <c r="AM26" s="102">
        <v>7</v>
      </c>
      <c r="AN26" s="102">
        <v>5</v>
      </c>
      <c r="AO26" s="102">
        <v>13</v>
      </c>
      <c r="AP26" s="102">
        <v>11</v>
      </c>
      <c r="AQ26" s="102">
        <v>9</v>
      </c>
      <c r="AR26" s="102">
        <v>11</v>
      </c>
      <c r="AS26" s="102">
        <v>11</v>
      </c>
      <c r="AT26" s="102">
        <v>0</v>
      </c>
      <c r="AU26" s="102">
        <v>0</v>
      </c>
      <c r="AV26" s="102">
        <v>0</v>
      </c>
      <c r="AW26" s="102">
        <v>4</v>
      </c>
      <c r="AX26" s="102">
        <v>8</v>
      </c>
      <c r="AY26" s="102">
        <v>9</v>
      </c>
      <c r="AZ26" s="102">
        <v>7</v>
      </c>
      <c r="BA26" s="102">
        <v>6</v>
      </c>
      <c r="BB26" s="102">
        <v>3</v>
      </c>
      <c r="BC26" s="102">
        <v>13</v>
      </c>
      <c r="BD26" s="102">
        <v>5</v>
      </c>
      <c r="BE26" s="102">
        <v>7</v>
      </c>
      <c r="BF26" s="102">
        <v>4</v>
      </c>
      <c r="BG26" s="102">
        <v>5</v>
      </c>
      <c r="BH26" s="102">
        <v>5</v>
      </c>
      <c r="BI26" s="102">
        <v>8</v>
      </c>
      <c r="BJ26" s="450">
        <v>10</v>
      </c>
      <c r="BK26" s="100">
        <f t="shared" si="3"/>
        <v>11</v>
      </c>
      <c r="BL26" s="100">
        <f t="shared" si="4"/>
        <v>0</v>
      </c>
      <c r="BM26" s="100">
        <v>15</v>
      </c>
      <c r="BN26" s="100">
        <v>4</v>
      </c>
      <c r="BO26" s="451">
        <f t="shared" si="5"/>
        <v>11</v>
      </c>
      <c r="BP26" s="452">
        <v>2.1</v>
      </c>
      <c r="BQ26" s="103" t="str">
        <f>IF(((BP26*BJ26)-CB26)&lt;0.99,"",INT((BP26*BJ26)-CB26))</f>
        <v/>
      </c>
      <c r="BR26" s="103"/>
      <c r="BS26" s="104">
        <v>3</v>
      </c>
      <c r="BT26" s="104"/>
      <c r="BU26" s="108">
        <v>3</v>
      </c>
      <c r="BV26" s="108">
        <v>1</v>
      </c>
      <c r="BW26" s="108"/>
      <c r="BX26" s="108"/>
      <c r="BY26" s="108"/>
      <c r="BZ26" s="109"/>
      <c r="CA26" s="110">
        <v>3</v>
      </c>
      <c r="CB26" s="107">
        <f t="shared" si="11"/>
        <v>21</v>
      </c>
      <c r="CC26" s="453">
        <f>CB26/BJ26</f>
        <v>2.1</v>
      </c>
      <c r="CD26" s="103" t="str">
        <f>IFERROR(IF($S26*#REF!=0,"",$S26*#REF!),"")</f>
        <v/>
      </c>
      <c r="CE26" s="103" t="str">
        <f>IFERROR(IF($S26*#REF!=0,"",$S26*#REF!),"")</f>
        <v/>
      </c>
      <c r="CF26" s="103" t="str">
        <f>IFERROR(IF($S26*#REF!=0,"",$S26*#REF!),"")</f>
        <v/>
      </c>
      <c r="CG26" s="103" t="str">
        <f>IFERROR(IF($S26*#REF!=0,"",$S26*#REF!),"")</f>
        <v/>
      </c>
      <c r="CH26" s="103" t="str">
        <f>IFERROR(IF($S26*#REF!=0,"",$S26*#REF!),"")</f>
        <v/>
      </c>
      <c r="CI26" s="103" t="str">
        <f>IFERROR(IF($S26*#REF!=0,"",$S26*#REF!),"")</f>
        <v/>
      </c>
      <c r="CJ26" s="103" t="str">
        <f>IFERROR(IF($S26*#REF!=0,"",$S26*#REF!),"")</f>
        <v/>
      </c>
      <c r="CK26" s="103" t="str">
        <f>IFERROR(IF($S26*#REF!=0,"",$S26*#REF!),"")</f>
        <v/>
      </c>
      <c r="CL26" s="103" t="str">
        <f>IFERROR(IF($S26*#REF!=0,"",$S26*#REF!),"")</f>
        <v/>
      </c>
      <c r="CM26" s="103">
        <f t="shared" si="6"/>
        <v>3</v>
      </c>
      <c r="CN26" s="103">
        <f t="shared" si="7"/>
        <v>1</v>
      </c>
      <c r="CO26" s="103" t="str">
        <f t="shared" si="8"/>
        <v/>
      </c>
      <c r="CP26" s="103" t="str">
        <f t="shared" si="9"/>
        <v/>
      </c>
      <c r="CQ26" s="103" t="str">
        <f t="shared" si="10"/>
        <v/>
      </c>
      <c r="CR26" s="103" t="str">
        <f t="shared" si="10"/>
        <v/>
      </c>
      <c r="CS26" s="103">
        <f t="shared" si="10"/>
        <v>3</v>
      </c>
    </row>
    <row r="27" spans="1:97" ht="15" customHeight="1" thickBot="1" x14ac:dyDescent="0.2">
      <c r="B27" s="111" t="s">
        <v>130</v>
      </c>
      <c r="C27" s="111"/>
      <c r="D27" s="111"/>
      <c r="E27" s="111"/>
      <c r="F27" s="111"/>
      <c r="G27" s="112" t="s">
        <v>131</v>
      </c>
      <c r="H27" s="112"/>
      <c r="I27" s="112" t="s">
        <v>119</v>
      </c>
      <c r="J27" s="112">
        <v>1</v>
      </c>
      <c r="K27" s="112" t="s">
        <v>110</v>
      </c>
      <c r="L27" s="112">
        <v>136.80000000000001</v>
      </c>
      <c r="M27" s="112"/>
      <c r="N27" s="112"/>
      <c r="O27" s="112" t="s">
        <v>131</v>
      </c>
      <c r="P27" s="112"/>
      <c r="Q27" s="113"/>
      <c r="R27" s="114" t="s">
        <v>103</v>
      </c>
      <c r="S27" s="114">
        <v>1</v>
      </c>
      <c r="T27" s="114"/>
      <c r="U27" s="114"/>
      <c r="V27" s="114">
        <v>145.1</v>
      </c>
      <c r="W27" s="4">
        <v>17142.3</v>
      </c>
      <c r="X27" s="114">
        <v>2</v>
      </c>
      <c r="Y27" s="114">
        <v>4</v>
      </c>
      <c r="Z27" s="114">
        <v>5</v>
      </c>
      <c r="AA27" s="114">
        <v>9</v>
      </c>
      <c r="AB27" s="114">
        <v>7</v>
      </c>
      <c r="AC27" s="114">
        <v>2</v>
      </c>
      <c r="AD27" s="114">
        <v>3</v>
      </c>
      <c r="AE27" s="114">
        <v>6</v>
      </c>
      <c r="AF27" s="114">
        <v>4</v>
      </c>
      <c r="AG27" s="114">
        <v>2</v>
      </c>
      <c r="AH27" s="114">
        <v>4</v>
      </c>
      <c r="AI27" s="114">
        <v>12</v>
      </c>
      <c r="AJ27" s="114">
        <v>7</v>
      </c>
      <c r="AK27" s="114">
        <v>12</v>
      </c>
      <c r="AL27" s="114">
        <v>10</v>
      </c>
      <c r="AM27" s="114">
        <v>12</v>
      </c>
      <c r="AN27" s="114">
        <v>8</v>
      </c>
      <c r="AO27" s="114">
        <v>14</v>
      </c>
      <c r="AP27" s="114">
        <v>12</v>
      </c>
      <c r="AQ27" s="114">
        <v>15</v>
      </c>
      <c r="AR27" s="114">
        <v>11</v>
      </c>
      <c r="AS27" s="114">
        <v>9</v>
      </c>
      <c r="AT27" s="114">
        <v>3</v>
      </c>
      <c r="AU27" s="114">
        <v>8</v>
      </c>
      <c r="AV27" s="114">
        <v>11</v>
      </c>
      <c r="AW27" s="114">
        <v>10</v>
      </c>
      <c r="AX27" s="114">
        <v>9</v>
      </c>
      <c r="AY27" s="114">
        <v>3</v>
      </c>
      <c r="AZ27" s="114">
        <v>4</v>
      </c>
      <c r="BA27" s="114">
        <v>7</v>
      </c>
      <c r="BB27" s="114">
        <v>4</v>
      </c>
      <c r="BC27" s="114">
        <v>6</v>
      </c>
      <c r="BD27" s="114">
        <v>10</v>
      </c>
      <c r="BE27" s="114">
        <v>4</v>
      </c>
      <c r="BF27" s="114">
        <v>6</v>
      </c>
      <c r="BG27" s="114">
        <v>8</v>
      </c>
      <c r="BH27" s="114">
        <v>2</v>
      </c>
      <c r="BI27" s="114">
        <v>12</v>
      </c>
      <c r="BJ27" s="454">
        <v>10</v>
      </c>
      <c r="BK27" s="112">
        <f t="shared" si="3"/>
        <v>15</v>
      </c>
      <c r="BL27" s="112">
        <f t="shared" si="4"/>
        <v>3</v>
      </c>
      <c r="BM27" s="112">
        <v>27</v>
      </c>
      <c r="BN27" s="112">
        <v>9</v>
      </c>
      <c r="BO27" s="455">
        <f t="shared" si="5"/>
        <v>18</v>
      </c>
      <c r="BP27" s="456">
        <v>2.1</v>
      </c>
      <c r="BQ27" s="115" t="str">
        <f>IF(((BP27*BJ27)-CB27)&lt;0.99,"",INT((BP27*BJ27)-CB27))</f>
        <v/>
      </c>
      <c r="BR27" s="115"/>
      <c r="BS27" s="158"/>
      <c r="BT27" s="158"/>
      <c r="BU27" s="116"/>
      <c r="BV27" s="116"/>
      <c r="BW27" s="116"/>
      <c r="BX27" s="116"/>
      <c r="BY27" s="116">
        <v>1</v>
      </c>
      <c r="BZ27" s="117">
        <v>1</v>
      </c>
      <c r="CA27" s="118">
        <v>1</v>
      </c>
      <c r="CB27" s="119">
        <f t="shared" si="11"/>
        <v>21</v>
      </c>
      <c r="CC27" s="457">
        <f>CB27/BJ27</f>
        <v>2.1</v>
      </c>
      <c r="CD27" s="115" t="str">
        <f>IFERROR(IF($S27*#REF!=0,"",$S27*#REF!),"")</f>
        <v/>
      </c>
      <c r="CE27" s="115" t="str">
        <f>IFERROR(IF($S27*#REF!=0,"",$S27*#REF!),"")</f>
        <v/>
      </c>
      <c r="CF27" s="115" t="str">
        <f>IFERROR(IF($S27*#REF!=0,"",$S27*#REF!),"")</f>
        <v/>
      </c>
      <c r="CG27" s="115" t="str">
        <f>IFERROR(IF($S27*#REF!=0,"",$S27*#REF!),"")</f>
        <v/>
      </c>
      <c r="CH27" s="115" t="str">
        <f>IFERROR(IF($S27*#REF!=0,"",$S27*#REF!),"")</f>
        <v/>
      </c>
      <c r="CI27" s="115" t="str">
        <f>IFERROR(IF($S27*#REF!=0,"",$S27*#REF!),"")</f>
        <v/>
      </c>
      <c r="CJ27" s="115" t="str">
        <f>IFERROR(IF($S27*#REF!=0,"",$S27*#REF!),"")</f>
        <v/>
      </c>
      <c r="CK27" s="115" t="str">
        <f>IFERROR(IF($S27*#REF!=0,"",$S27*#REF!),"")</f>
        <v/>
      </c>
      <c r="CL27" s="115" t="str">
        <f>IFERROR(IF($S27*#REF!=0,"",$S27*#REF!),"")</f>
        <v/>
      </c>
      <c r="CM27" s="115" t="str">
        <f t="shared" si="6"/>
        <v/>
      </c>
      <c r="CN27" s="115" t="str">
        <f t="shared" si="7"/>
        <v/>
      </c>
      <c r="CO27" s="115" t="str">
        <f t="shared" si="8"/>
        <v/>
      </c>
      <c r="CP27" s="115" t="str">
        <f t="shared" si="9"/>
        <v/>
      </c>
      <c r="CQ27" s="115">
        <f t="shared" si="10"/>
        <v>1</v>
      </c>
      <c r="CR27" s="115">
        <f t="shared" si="10"/>
        <v>1</v>
      </c>
      <c r="CS27" s="115">
        <f t="shared" si="10"/>
        <v>1</v>
      </c>
    </row>
    <row r="28" spans="1:97" ht="15" customHeight="1" x14ac:dyDescent="0.15">
      <c r="B28" s="120" t="s">
        <v>132</v>
      </c>
      <c r="C28" s="120"/>
      <c r="D28" s="120"/>
      <c r="E28" s="120"/>
      <c r="F28" s="120"/>
      <c r="G28" s="121" t="s">
        <v>133</v>
      </c>
      <c r="H28" s="121" t="s">
        <v>134</v>
      </c>
      <c r="I28" s="121" t="s">
        <v>135</v>
      </c>
      <c r="J28" s="121"/>
      <c r="K28" s="121" t="s">
        <v>136</v>
      </c>
      <c r="L28" s="121">
        <v>264.7</v>
      </c>
      <c r="M28" s="121"/>
      <c r="N28" s="121"/>
      <c r="O28" s="121" t="s">
        <v>137</v>
      </c>
      <c r="P28" s="121"/>
      <c r="Q28" s="122"/>
      <c r="R28" s="123" t="s">
        <v>103</v>
      </c>
      <c r="S28" s="123">
        <v>1.63</v>
      </c>
      <c r="T28" s="123"/>
      <c r="U28" s="123"/>
      <c r="V28" s="123">
        <v>264.7</v>
      </c>
      <c r="W28" s="4">
        <v>27398.720000000001</v>
      </c>
      <c r="X28" s="123">
        <v>22</v>
      </c>
      <c r="Y28" s="123">
        <v>32</v>
      </c>
      <c r="Z28" s="123">
        <v>29</v>
      </c>
      <c r="AA28" s="123">
        <v>17</v>
      </c>
      <c r="AB28" s="123">
        <v>18</v>
      </c>
      <c r="AC28" s="123">
        <v>21</v>
      </c>
      <c r="AD28" s="123">
        <v>18</v>
      </c>
      <c r="AE28" s="123">
        <v>29</v>
      </c>
      <c r="AF28" s="123">
        <v>18</v>
      </c>
      <c r="AG28" s="123">
        <v>27</v>
      </c>
      <c r="AH28" s="123">
        <v>20</v>
      </c>
      <c r="AI28" s="123">
        <v>12</v>
      </c>
      <c r="AJ28" s="123">
        <v>24</v>
      </c>
      <c r="AK28" s="123">
        <v>14</v>
      </c>
      <c r="AL28" s="123">
        <v>12</v>
      </c>
      <c r="AM28" s="123">
        <v>18</v>
      </c>
      <c r="AN28" s="123">
        <v>11</v>
      </c>
      <c r="AO28" s="123">
        <v>18</v>
      </c>
      <c r="AP28" s="123">
        <v>10</v>
      </c>
      <c r="AQ28" s="123">
        <v>24</v>
      </c>
      <c r="AR28" s="123">
        <v>16</v>
      </c>
      <c r="AS28" s="123">
        <v>20</v>
      </c>
      <c r="AT28" s="123">
        <v>14</v>
      </c>
      <c r="AU28" s="123">
        <v>18</v>
      </c>
      <c r="AV28" s="123">
        <v>16</v>
      </c>
      <c r="AW28" s="123">
        <v>18</v>
      </c>
      <c r="AX28" s="123">
        <v>21</v>
      </c>
      <c r="AY28" s="123">
        <v>10</v>
      </c>
      <c r="AZ28" s="123">
        <v>16</v>
      </c>
      <c r="BA28" s="123">
        <v>12</v>
      </c>
      <c r="BB28" s="123">
        <v>19</v>
      </c>
      <c r="BC28" s="123">
        <v>26</v>
      </c>
      <c r="BD28" s="123">
        <v>13</v>
      </c>
      <c r="BE28" s="123">
        <v>21</v>
      </c>
      <c r="BF28" s="123">
        <v>24</v>
      </c>
      <c r="BG28" s="123">
        <v>13</v>
      </c>
      <c r="BH28" s="123">
        <v>12</v>
      </c>
      <c r="BI28" s="123">
        <v>24</v>
      </c>
      <c r="BJ28" s="458">
        <v>28</v>
      </c>
      <c r="BK28" s="121">
        <f t="shared" si="3"/>
        <v>24</v>
      </c>
      <c r="BL28" s="121">
        <f t="shared" si="4"/>
        <v>10</v>
      </c>
      <c r="BM28" s="121">
        <v>36</v>
      </c>
      <c r="BN28" s="121">
        <v>16</v>
      </c>
      <c r="BO28" s="459">
        <f t="shared" si="5"/>
        <v>20</v>
      </c>
      <c r="BP28" s="460">
        <v>2.1</v>
      </c>
      <c r="BQ28" s="124"/>
      <c r="BR28" s="124"/>
      <c r="BS28" s="175"/>
      <c r="BT28" s="175">
        <v>8</v>
      </c>
      <c r="BU28" s="125">
        <v>3</v>
      </c>
      <c r="BV28" s="125"/>
      <c r="BW28" s="125"/>
      <c r="BX28" s="125"/>
      <c r="BY28" s="125"/>
      <c r="BZ28" s="126"/>
      <c r="CA28" s="127"/>
      <c r="CB28" s="128">
        <f t="shared" si="11"/>
        <v>31</v>
      </c>
      <c r="CC28" s="461">
        <f>CB28/BJ28</f>
        <v>1.1071428571428572</v>
      </c>
      <c r="CD28" s="124" t="str">
        <f>IFERROR(IF($S28*#REF!=0,"",$S28*#REF!),"")</f>
        <v/>
      </c>
      <c r="CE28" s="124" t="str">
        <f>IFERROR(IF($S28*#REF!=0,"",$S28*#REF!),"")</f>
        <v/>
      </c>
      <c r="CF28" s="124" t="str">
        <f>IFERROR(IF($S28*#REF!=0,"",$S28*#REF!),"")</f>
        <v/>
      </c>
      <c r="CG28" s="124" t="str">
        <f>IFERROR(IF($S28*#REF!=0,"",$S28*#REF!),"")</f>
        <v/>
      </c>
      <c r="CH28" s="124" t="str">
        <f>IFERROR(IF($S28*#REF!=0,"",$S28*#REF!),"")</f>
        <v/>
      </c>
      <c r="CI28" s="124" t="str">
        <f>IFERROR(IF($S28*#REF!=0,"",$S28*#REF!),"")</f>
        <v/>
      </c>
      <c r="CJ28" s="124" t="str">
        <f>IFERROR(IF($S28*#REF!=0,"",$S28*#REF!),"")</f>
        <v/>
      </c>
      <c r="CK28" s="124" t="str">
        <f>IFERROR(IF($S28*#REF!=0,"",$S28*#REF!),"")</f>
        <v/>
      </c>
      <c r="CL28" s="124" t="str">
        <f>IFERROR(IF($S28*#REF!=0,"",$S28*#REF!),"")</f>
        <v/>
      </c>
      <c r="CM28" s="124">
        <f t="shared" si="6"/>
        <v>4.8899999999999997</v>
      </c>
      <c r="CN28" s="124" t="str">
        <f t="shared" si="7"/>
        <v/>
      </c>
      <c r="CO28" s="124" t="str">
        <f t="shared" si="8"/>
        <v/>
      </c>
      <c r="CP28" s="124" t="str">
        <f t="shared" si="9"/>
        <v/>
      </c>
      <c r="CQ28" s="124" t="str">
        <f t="shared" si="10"/>
        <v/>
      </c>
      <c r="CR28" s="124" t="str">
        <f t="shared" si="10"/>
        <v/>
      </c>
      <c r="CS28" s="124" t="str">
        <f t="shared" si="10"/>
        <v/>
      </c>
    </row>
    <row r="29" spans="1:97" ht="15" customHeight="1" x14ac:dyDescent="0.15">
      <c r="A29" s="1" t="s">
        <v>138</v>
      </c>
      <c r="B29" s="129" t="s">
        <v>139</v>
      </c>
      <c r="C29" s="129"/>
      <c r="D29" s="129"/>
      <c r="E29" s="129"/>
      <c r="F29" s="129"/>
      <c r="G29" s="130" t="s">
        <v>140</v>
      </c>
      <c r="H29" s="130" t="s">
        <v>134</v>
      </c>
      <c r="I29" s="130"/>
      <c r="J29" s="100"/>
      <c r="K29" s="100" t="s">
        <v>102</v>
      </c>
      <c r="L29" s="130">
        <v>219.3</v>
      </c>
      <c r="M29" s="130"/>
      <c r="N29" s="130"/>
      <c r="O29" s="130" t="s">
        <v>141</v>
      </c>
      <c r="P29" s="130"/>
      <c r="Q29" s="131"/>
      <c r="R29" s="132"/>
      <c r="S29" s="132">
        <v>1.2</v>
      </c>
      <c r="T29" s="132"/>
      <c r="U29" s="132"/>
      <c r="V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>
        <v>0</v>
      </c>
      <c r="AL29" s="132"/>
      <c r="AM29" s="132"/>
      <c r="AN29" s="132">
        <v>0</v>
      </c>
      <c r="AO29" s="132">
        <v>0</v>
      </c>
      <c r="AP29" s="132">
        <v>0</v>
      </c>
      <c r="AQ29" s="132">
        <v>0</v>
      </c>
      <c r="AR29" s="132">
        <v>0</v>
      </c>
      <c r="AS29" s="132">
        <v>0</v>
      </c>
      <c r="AT29" s="132"/>
      <c r="AU29" s="132">
        <v>1</v>
      </c>
      <c r="AV29" s="132">
        <v>1</v>
      </c>
      <c r="AW29" s="132">
        <v>3</v>
      </c>
      <c r="AX29" s="132">
        <v>0</v>
      </c>
      <c r="AY29" s="132">
        <v>4</v>
      </c>
      <c r="AZ29" s="132">
        <v>1</v>
      </c>
      <c r="BA29" s="132">
        <v>4</v>
      </c>
      <c r="BB29" s="132">
        <v>2</v>
      </c>
      <c r="BC29" s="132">
        <v>6</v>
      </c>
      <c r="BD29" s="132">
        <v>3</v>
      </c>
      <c r="BE29" s="132">
        <v>6</v>
      </c>
      <c r="BF29" s="132">
        <v>5</v>
      </c>
      <c r="BG29" s="132">
        <v>1</v>
      </c>
      <c r="BH29" s="132">
        <v>3</v>
      </c>
      <c r="BI29" s="132">
        <v>2</v>
      </c>
      <c r="BJ29" s="462">
        <v>9</v>
      </c>
      <c r="BK29" s="130">
        <f t="shared" si="3"/>
        <v>4</v>
      </c>
      <c r="BL29" s="130">
        <f t="shared" si="4"/>
        <v>0</v>
      </c>
      <c r="BM29" s="130">
        <v>17</v>
      </c>
      <c r="BN29" s="130">
        <v>3</v>
      </c>
      <c r="BO29" s="459">
        <f t="shared" si="5"/>
        <v>14</v>
      </c>
      <c r="BP29" s="463">
        <v>2.1</v>
      </c>
      <c r="BQ29" s="133">
        <f>IF(((BP29*BJ29)-CB29)&lt;0.99,"",INT((BP29*BJ29)-CB29))</f>
        <v>1</v>
      </c>
      <c r="BR29" s="133"/>
      <c r="BS29" s="564">
        <v>1</v>
      </c>
      <c r="BT29" s="564"/>
      <c r="BU29" s="134"/>
      <c r="BV29" s="134"/>
      <c r="BW29" s="134"/>
      <c r="BX29" s="134">
        <v>2</v>
      </c>
      <c r="BY29" s="134"/>
      <c r="BZ29" s="135"/>
      <c r="CA29" s="136"/>
      <c r="CB29" s="137">
        <f t="shared" si="11"/>
        <v>17</v>
      </c>
      <c r="CC29" s="464">
        <f>CB29/BJ29</f>
        <v>1.8888888888888888</v>
      </c>
      <c r="CD29" s="133" t="str">
        <f>IFERROR(IF($S29*#REF!=0,"",$S29*#REF!),"")</f>
        <v/>
      </c>
      <c r="CE29" s="133" t="str">
        <f>IFERROR(IF($S29*#REF!=0,"",$S29*#REF!),"")</f>
        <v/>
      </c>
      <c r="CF29" s="133" t="str">
        <f>IFERROR(IF($S29*#REF!=0,"",$S29*#REF!),"")</f>
        <v/>
      </c>
      <c r="CG29" s="133" t="str">
        <f>IFERROR(IF($S29*#REF!=0,"",$S29*#REF!),"")</f>
        <v/>
      </c>
      <c r="CH29" s="133" t="str">
        <f>IFERROR(IF($S29*#REF!=0,"",$S29*#REF!),"")</f>
        <v/>
      </c>
      <c r="CI29" s="133" t="str">
        <f>IFERROR(IF($S29*#REF!=0,"",$S29*#REF!),"")</f>
        <v/>
      </c>
      <c r="CJ29" s="133" t="str">
        <f>IFERROR(IF($S29*#REF!=0,"",$S29*#REF!),"")</f>
        <v/>
      </c>
      <c r="CK29" s="133" t="str">
        <f>IFERROR(IF($S29*#REF!=0,"",$S29*#REF!),"")</f>
        <v/>
      </c>
      <c r="CL29" s="133" t="str">
        <f>IFERROR(IF($S29*#REF!=0,"",$S29*#REF!),"")</f>
        <v/>
      </c>
      <c r="CM29" s="133" t="str">
        <f t="shared" si="6"/>
        <v/>
      </c>
      <c r="CN29" s="133" t="str">
        <f t="shared" si="7"/>
        <v/>
      </c>
      <c r="CO29" s="133" t="str">
        <f t="shared" si="8"/>
        <v/>
      </c>
      <c r="CP29" s="133">
        <f t="shared" si="9"/>
        <v>2.4</v>
      </c>
      <c r="CQ29" s="133" t="str">
        <f t="shared" si="10"/>
        <v/>
      </c>
      <c r="CR29" s="133" t="str">
        <f t="shared" si="10"/>
        <v/>
      </c>
      <c r="CS29" s="133" t="str">
        <f t="shared" si="10"/>
        <v/>
      </c>
    </row>
    <row r="30" spans="1:97" ht="15" customHeight="1" thickBot="1" x14ac:dyDescent="0.2">
      <c r="B30" s="138" t="s">
        <v>142</v>
      </c>
      <c r="C30" s="138"/>
      <c r="D30" s="138"/>
      <c r="E30" s="138"/>
      <c r="F30" s="138"/>
      <c r="G30" s="139" t="s">
        <v>143</v>
      </c>
      <c r="H30" s="139"/>
      <c r="I30" s="139"/>
      <c r="J30" s="139"/>
      <c r="K30" s="100" t="s">
        <v>102</v>
      </c>
      <c r="L30" s="139">
        <v>54.2</v>
      </c>
      <c r="M30" s="139"/>
      <c r="N30" s="139"/>
      <c r="O30" s="139"/>
      <c r="P30" s="139"/>
      <c r="Q30" s="140"/>
      <c r="R30" s="141" t="s">
        <v>103</v>
      </c>
      <c r="S30" s="141">
        <v>0</v>
      </c>
      <c r="T30" s="141"/>
      <c r="U30" s="141"/>
      <c r="V30" s="141"/>
      <c r="W30" s="4">
        <v>7065.1</v>
      </c>
      <c r="X30" s="141">
        <v>22</v>
      </c>
      <c r="Y30" s="141">
        <v>32</v>
      </c>
      <c r="Z30" s="141">
        <v>29</v>
      </c>
      <c r="AA30" s="141">
        <v>17</v>
      </c>
      <c r="AB30" s="141">
        <v>18</v>
      </c>
      <c r="AC30" s="141">
        <v>21</v>
      </c>
      <c r="AD30" s="141">
        <v>18</v>
      </c>
      <c r="AE30" s="141">
        <v>29</v>
      </c>
      <c r="AF30" s="141">
        <v>18</v>
      </c>
      <c r="AG30" s="141">
        <v>27</v>
      </c>
      <c r="AH30" s="141">
        <v>20</v>
      </c>
      <c r="AI30" s="141">
        <v>12</v>
      </c>
      <c r="AJ30" s="141">
        <v>24</v>
      </c>
      <c r="AK30" s="141">
        <v>14</v>
      </c>
      <c r="AL30" s="141">
        <v>12</v>
      </c>
      <c r="AM30" s="141">
        <v>18</v>
      </c>
      <c r="AN30" s="141">
        <v>11</v>
      </c>
      <c r="AO30" s="141">
        <v>18</v>
      </c>
      <c r="AP30" s="141">
        <v>10</v>
      </c>
      <c r="AQ30" s="141">
        <v>24</v>
      </c>
      <c r="AR30" s="141">
        <v>16</v>
      </c>
      <c r="AS30" s="141">
        <v>20</v>
      </c>
      <c r="AT30" s="141">
        <v>14</v>
      </c>
      <c r="AU30" s="141">
        <v>18</v>
      </c>
      <c r="AV30" s="141">
        <v>16</v>
      </c>
      <c r="AW30" s="141">
        <v>19</v>
      </c>
      <c r="AX30" s="141">
        <v>22</v>
      </c>
      <c r="AY30" s="141">
        <v>12</v>
      </c>
      <c r="AZ30" s="141">
        <v>19</v>
      </c>
      <c r="BA30" s="141">
        <v>14</v>
      </c>
      <c r="BB30" s="141">
        <v>20</v>
      </c>
      <c r="BC30" s="141">
        <v>30</v>
      </c>
      <c r="BD30" s="141">
        <v>15</v>
      </c>
      <c r="BE30" s="141">
        <v>23</v>
      </c>
      <c r="BF30" s="141">
        <v>27</v>
      </c>
      <c r="BG30" s="141">
        <v>14</v>
      </c>
      <c r="BH30" s="141">
        <v>14</v>
      </c>
      <c r="BI30" s="141">
        <v>25</v>
      </c>
      <c r="BJ30" s="465">
        <v>30</v>
      </c>
      <c r="BK30" s="139">
        <f t="shared" si="3"/>
        <v>24</v>
      </c>
      <c r="BL30" s="139">
        <f t="shared" si="4"/>
        <v>12</v>
      </c>
      <c r="BM30" s="139">
        <v>45</v>
      </c>
      <c r="BN30" s="139">
        <v>19</v>
      </c>
      <c r="BO30" s="466">
        <f t="shared" si="5"/>
        <v>26</v>
      </c>
      <c r="BP30" s="467">
        <v>2.1</v>
      </c>
      <c r="BQ30" s="142"/>
      <c r="BR30" s="142"/>
      <c r="BS30" s="154"/>
      <c r="BT30" s="154"/>
      <c r="BU30" s="143"/>
      <c r="BV30" s="143"/>
      <c r="BW30" s="143"/>
      <c r="BX30" s="143"/>
      <c r="BY30" s="143"/>
      <c r="BZ30" s="144"/>
      <c r="CA30" s="145"/>
      <c r="CB30" s="146">
        <f t="shared" si="11"/>
        <v>26</v>
      </c>
      <c r="CC30" s="468">
        <f>CB30/BJ30</f>
        <v>0.8666666666666667</v>
      </c>
      <c r="CD30" s="142" t="str">
        <f>IFERROR(IF($S30*#REF!=0,"",$S30*#REF!),"")</f>
        <v/>
      </c>
      <c r="CE30" s="142" t="str">
        <f>IFERROR(IF($S30*#REF!=0,"",$S30*#REF!),"")</f>
        <v/>
      </c>
      <c r="CF30" s="142" t="str">
        <f>IFERROR(IF($S30*#REF!=0,"",$S30*#REF!),"")</f>
        <v/>
      </c>
      <c r="CG30" s="142" t="str">
        <f>IFERROR(IF($S30*#REF!=0,"",$S30*#REF!),"")</f>
        <v/>
      </c>
      <c r="CH30" s="142" t="str">
        <f>IFERROR(IF($S30*#REF!=0,"",$S30*#REF!),"")</f>
        <v/>
      </c>
      <c r="CI30" s="142" t="str">
        <f>IFERROR(IF($S30*#REF!=0,"",$S30*#REF!),"")</f>
        <v/>
      </c>
      <c r="CJ30" s="142" t="str">
        <f>IFERROR(IF($S30*#REF!=0,"",$S30*#REF!),"")</f>
        <v/>
      </c>
      <c r="CK30" s="142" t="str">
        <f>IFERROR(IF($S30*#REF!=0,"",$S30*#REF!),"")</f>
        <v/>
      </c>
      <c r="CL30" s="142" t="str">
        <f>IFERROR(IF($S30*#REF!=0,"",$S30*#REF!),"")</f>
        <v/>
      </c>
      <c r="CM30" s="142" t="str">
        <f t="shared" si="6"/>
        <v/>
      </c>
      <c r="CN30" s="142" t="str">
        <f t="shared" si="7"/>
        <v/>
      </c>
      <c r="CO30" s="142" t="str">
        <f t="shared" si="8"/>
        <v/>
      </c>
      <c r="CP30" s="142" t="str">
        <f t="shared" si="9"/>
        <v/>
      </c>
      <c r="CQ30" s="142" t="str">
        <f t="shared" si="10"/>
        <v/>
      </c>
      <c r="CR30" s="142" t="str">
        <f t="shared" si="10"/>
        <v/>
      </c>
      <c r="CS30" s="142" t="str">
        <f t="shared" si="10"/>
        <v/>
      </c>
    </row>
    <row r="31" spans="1:97" ht="15" customHeight="1" x14ac:dyDescent="0.15">
      <c r="B31" s="88" t="s">
        <v>144</v>
      </c>
      <c r="C31" s="88"/>
      <c r="D31" s="88"/>
      <c r="E31" s="88"/>
      <c r="F31" s="88"/>
      <c r="G31" s="89" t="s">
        <v>145</v>
      </c>
      <c r="H31" s="89" t="s">
        <v>146</v>
      </c>
      <c r="I31" s="89" t="s">
        <v>109</v>
      </c>
      <c r="J31" s="89"/>
      <c r="K31" s="89" t="s">
        <v>102</v>
      </c>
      <c r="L31" s="89">
        <v>218.8</v>
      </c>
      <c r="M31" s="89"/>
      <c r="N31" s="89"/>
      <c r="O31" s="89" t="s">
        <v>145</v>
      </c>
      <c r="P31" s="89"/>
      <c r="Q31" s="90"/>
      <c r="R31" s="91" t="s">
        <v>103</v>
      </c>
      <c r="S31" s="91">
        <v>1.18</v>
      </c>
      <c r="T31" s="91"/>
      <c r="U31" s="91"/>
      <c r="V31" s="91">
        <v>218.8</v>
      </c>
      <c r="W31" s="4">
        <v>23851.040000000001</v>
      </c>
      <c r="X31" s="91">
        <v>4</v>
      </c>
      <c r="Y31" s="91">
        <v>8</v>
      </c>
      <c r="Z31" s="91">
        <v>9</v>
      </c>
      <c r="AA31" s="91">
        <v>9</v>
      </c>
      <c r="AB31" s="91">
        <v>6</v>
      </c>
      <c r="AC31" s="91">
        <v>6</v>
      </c>
      <c r="AD31" s="91">
        <v>4</v>
      </c>
      <c r="AE31" s="91">
        <v>10</v>
      </c>
      <c r="AF31" s="91">
        <v>7</v>
      </c>
      <c r="AG31" s="91">
        <v>7</v>
      </c>
      <c r="AH31" s="91">
        <v>9</v>
      </c>
      <c r="AI31" s="91">
        <v>5</v>
      </c>
      <c r="AJ31" s="91">
        <v>5</v>
      </c>
      <c r="AK31" s="91">
        <v>9</v>
      </c>
      <c r="AL31" s="91">
        <v>7</v>
      </c>
      <c r="AM31" s="91">
        <v>5</v>
      </c>
      <c r="AN31" s="91">
        <v>9</v>
      </c>
      <c r="AO31" s="91">
        <v>4</v>
      </c>
      <c r="AP31" s="91">
        <v>4</v>
      </c>
      <c r="AQ31" s="91">
        <v>14</v>
      </c>
      <c r="AR31" s="91">
        <v>5</v>
      </c>
      <c r="AS31" s="91">
        <v>10</v>
      </c>
      <c r="AT31" s="91">
        <v>12</v>
      </c>
      <c r="AU31" s="91">
        <v>8</v>
      </c>
      <c r="AV31" s="91">
        <v>7</v>
      </c>
      <c r="AW31" s="91">
        <v>10</v>
      </c>
      <c r="AX31" s="91">
        <v>10</v>
      </c>
      <c r="AY31" s="91">
        <v>0</v>
      </c>
      <c r="AZ31" s="91">
        <v>8</v>
      </c>
      <c r="BA31" s="91">
        <v>5</v>
      </c>
      <c r="BB31" s="91">
        <v>7</v>
      </c>
      <c r="BC31" s="91">
        <v>14</v>
      </c>
      <c r="BD31" s="91">
        <v>6</v>
      </c>
      <c r="BE31" s="91">
        <v>3</v>
      </c>
      <c r="BF31" s="91">
        <v>12</v>
      </c>
      <c r="BG31" s="91">
        <v>7</v>
      </c>
      <c r="BH31" s="91">
        <v>5</v>
      </c>
      <c r="BI31" s="91">
        <v>12</v>
      </c>
      <c r="BJ31" s="446">
        <v>10</v>
      </c>
      <c r="BK31" s="89">
        <f t="shared" si="3"/>
        <v>14</v>
      </c>
      <c r="BL31" s="89">
        <f t="shared" si="4"/>
        <v>0</v>
      </c>
      <c r="BM31" s="89">
        <v>11</v>
      </c>
      <c r="BN31" s="89">
        <v>19</v>
      </c>
      <c r="BO31" s="447">
        <f t="shared" si="5"/>
        <v>-8</v>
      </c>
      <c r="BP31" s="448">
        <v>2.1</v>
      </c>
      <c r="BQ31" s="93" t="str">
        <f>IF(((BP31*BJ31)-CB31)&lt;0.99,"",INT((BP31*BJ31)-CB31))</f>
        <v/>
      </c>
      <c r="BR31" s="93"/>
      <c r="BS31" s="94"/>
      <c r="BT31" s="94">
        <v>12</v>
      </c>
      <c r="BU31" s="147">
        <v>4</v>
      </c>
      <c r="BV31" s="147">
        <v>3</v>
      </c>
      <c r="BW31" s="147"/>
      <c r="BX31" s="147">
        <v>2</v>
      </c>
      <c r="BY31" s="147"/>
      <c r="BZ31" s="148">
        <v>3</v>
      </c>
      <c r="CA31" s="149">
        <v>5</v>
      </c>
      <c r="CB31" s="97">
        <f t="shared" si="11"/>
        <v>21</v>
      </c>
      <c r="CC31" s="449">
        <f>CB31/BJ31</f>
        <v>2.1</v>
      </c>
      <c r="CD31" s="93" t="str">
        <f>IFERROR(IF($S31*#REF!=0,"",$S31*#REF!),"")</f>
        <v/>
      </c>
      <c r="CE31" s="93" t="str">
        <f>IFERROR(IF($S31*#REF!=0,"",$S31*#REF!),"")</f>
        <v/>
      </c>
      <c r="CF31" s="93" t="str">
        <f>IFERROR(IF($S31*#REF!=0,"",$S31*#REF!),"")</f>
        <v/>
      </c>
      <c r="CG31" s="93" t="str">
        <f>IFERROR(IF($S31*#REF!=0,"",$S31*#REF!),"")</f>
        <v/>
      </c>
      <c r="CH31" s="93" t="str">
        <f>IFERROR(IF($S31*#REF!=0,"",$S31*#REF!),"")</f>
        <v/>
      </c>
      <c r="CI31" s="93" t="str">
        <f>IFERROR(IF($S31*#REF!=0,"",$S31*#REF!),"")</f>
        <v/>
      </c>
      <c r="CJ31" s="93" t="str">
        <f>IFERROR(IF($S31*#REF!=0,"",$S31*#REF!),"")</f>
        <v/>
      </c>
      <c r="CK31" s="93" t="str">
        <f>IFERROR(IF($S31*#REF!=0,"",$S31*#REF!),"")</f>
        <v/>
      </c>
      <c r="CL31" s="93" t="str">
        <f>IFERROR(IF($S31*#REF!=0,"",$S31*#REF!),"")</f>
        <v/>
      </c>
      <c r="CM31" s="93">
        <f t="shared" si="6"/>
        <v>4.72</v>
      </c>
      <c r="CN31" s="93">
        <f t="shared" si="7"/>
        <v>3.54</v>
      </c>
      <c r="CO31" s="93" t="str">
        <f t="shared" si="8"/>
        <v/>
      </c>
      <c r="CP31" s="93">
        <f t="shared" si="9"/>
        <v>2.36</v>
      </c>
      <c r="CQ31" s="93" t="str">
        <f t="shared" si="10"/>
        <v/>
      </c>
      <c r="CR31" s="93">
        <f t="shared" si="10"/>
        <v>3.54</v>
      </c>
      <c r="CS31" s="93">
        <f t="shared" si="10"/>
        <v>5.8999999999999995</v>
      </c>
    </row>
    <row r="32" spans="1:97" ht="15" customHeight="1" x14ac:dyDescent="0.15">
      <c r="B32" s="99" t="s">
        <v>147</v>
      </c>
      <c r="C32" s="99"/>
      <c r="D32" s="99"/>
      <c r="E32" s="99"/>
      <c r="F32" s="99"/>
      <c r="G32" s="100" t="s">
        <v>148</v>
      </c>
      <c r="H32" s="100" t="s">
        <v>149</v>
      </c>
      <c r="I32" s="100"/>
      <c r="J32" s="100">
        <v>5</v>
      </c>
      <c r="K32" s="100" t="s">
        <v>102</v>
      </c>
      <c r="L32" s="100">
        <v>70.8</v>
      </c>
      <c r="M32" s="100"/>
      <c r="N32" s="100"/>
      <c r="O32" s="100" t="s">
        <v>148</v>
      </c>
      <c r="P32" s="100"/>
      <c r="Q32" s="101"/>
      <c r="R32" s="102" t="s">
        <v>103</v>
      </c>
      <c r="S32" s="102">
        <v>0.18</v>
      </c>
      <c r="T32" s="102"/>
      <c r="U32" s="102"/>
      <c r="V32" s="102">
        <v>70.8</v>
      </c>
      <c r="W32" s="4">
        <v>9071.6299999999992</v>
      </c>
      <c r="X32" s="102">
        <v>7</v>
      </c>
      <c r="Y32" s="102">
        <v>9</v>
      </c>
      <c r="Z32" s="102">
        <v>9</v>
      </c>
      <c r="AA32" s="102">
        <v>9</v>
      </c>
      <c r="AB32" s="102">
        <v>4</v>
      </c>
      <c r="AC32" s="102">
        <v>9</v>
      </c>
      <c r="AD32" s="102">
        <v>9</v>
      </c>
      <c r="AE32" s="102">
        <v>11</v>
      </c>
      <c r="AF32" s="102">
        <v>12</v>
      </c>
      <c r="AG32" s="102">
        <v>5</v>
      </c>
      <c r="AH32" s="102">
        <v>6</v>
      </c>
      <c r="AI32" s="102">
        <v>7</v>
      </c>
      <c r="AJ32" s="102">
        <v>10</v>
      </c>
      <c r="AK32" s="102">
        <v>12</v>
      </c>
      <c r="AL32" s="102">
        <v>12</v>
      </c>
      <c r="AM32" s="102">
        <v>7</v>
      </c>
      <c r="AN32" s="102">
        <v>7</v>
      </c>
      <c r="AO32" s="102">
        <v>7</v>
      </c>
      <c r="AP32" s="102">
        <v>7</v>
      </c>
      <c r="AQ32" s="102">
        <v>15</v>
      </c>
      <c r="AR32" s="102">
        <v>7</v>
      </c>
      <c r="AS32" s="102">
        <v>12</v>
      </c>
      <c r="AT32" s="102">
        <v>0</v>
      </c>
      <c r="AU32" s="102">
        <v>0</v>
      </c>
      <c r="AV32" s="102">
        <v>0</v>
      </c>
      <c r="AW32" s="102">
        <v>9</v>
      </c>
      <c r="AX32" s="102">
        <v>12</v>
      </c>
      <c r="AY32" s="102">
        <v>17</v>
      </c>
      <c r="AZ32" s="102">
        <v>7</v>
      </c>
      <c r="BA32" s="102">
        <v>8</v>
      </c>
      <c r="BB32" s="102">
        <v>9</v>
      </c>
      <c r="BC32" s="102">
        <v>13</v>
      </c>
      <c r="BD32" s="102">
        <v>5</v>
      </c>
      <c r="BE32" s="102">
        <v>11</v>
      </c>
      <c r="BF32" s="102">
        <v>11</v>
      </c>
      <c r="BG32" s="102">
        <v>10</v>
      </c>
      <c r="BH32" s="102">
        <v>6</v>
      </c>
      <c r="BI32" s="102">
        <v>15</v>
      </c>
      <c r="BJ32" s="450">
        <v>10</v>
      </c>
      <c r="BK32" s="100">
        <f t="shared" si="3"/>
        <v>17</v>
      </c>
      <c r="BL32" s="100">
        <f t="shared" si="4"/>
        <v>0</v>
      </c>
      <c r="BM32" s="100">
        <v>11</v>
      </c>
      <c r="BN32" s="100">
        <v>16</v>
      </c>
      <c r="BO32" s="451">
        <f t="shared" si="5"/>
        <v>-5</v>
      </c>
      <c r="BP32" s="452">
        <v>2.1</v>
      </c>
      <c r="BQ32" s="103" t="str">
        <f>IF(((BP32*BJ32)-CB32)&lt;0.99,"",INT((BP32*BJ32)-CB32))</f>
        <v/>
      </c>
      <c r="BR32" s="103"/>
      <c r="BS32" s="104"/>
      <c r="BT32" s="104">
        <v>4</v>
      </c>
      <c r="BU32" s="104">
        <v>4</v>
      </c>
      <c r="BV32" s="104">
        <v>3</v>
      </c>
      <c r="BW32" s="104">
        <v>1</v>
      </c>
      <c r="BX32" s="104">
        <v>2</v>
      </c>
      <c r="BY32" s="104">
        <v>5</v>
      </c>
      <c r="BZ32" s="105">
        <v>5</v>
      </c>
      <c r="CA32" s="106">
        <v>2</v>
      </c>
      <c r="CB32" s="107">
        <f t="shared" si="11"/>
        <v>21</v>
      </c>
      <c r="CC32" s="453">
        <f>CB32/BJ32</f>
        <v>2.1</v>
      </c>
      <c r="CD32" s="103" t="str">
        <f>IFERROR(IF($S32*#REF!=0,"",$S32*#REF!),"")</f>
        <v/>
      </c>
      <c r="CE32" s="103" t="str">
        <f>IFERROR(IF($S32*#REF!=0,"",$S32*#REF!),"")</f>
        <v/>
      </c>
      <c r="CF32" s="103" t="str">
        <f>IFERROR(IF($S32*#REF!=0,"",$S32*#REF!),"")</f>
        <v/>
      </c>
      <c r="CG32" s="103" t="str">
        <f>IFERROR(IF($S32*#REF!=0,"",$S32*#REF!),"")</f>
        <v/>
      </c>
      <c r="CH32" s="103" t="str">
        <f>IFERROR(IF($S32*#REF!=0,"",$S32*#REF!),"")</f>
        <v/>
      </c>
      <c r="CI32" s="103" t="str">
        <f>IFERROR(IF($S32*#REF!=0,"",$S32*#REF!),"")</f>
        <v/>
      </c>
      <c r="CJ32" s="103" t="str">
        <f>IFERROR(IF($S32*#REF!=0,"",$S32*#REF!),"")</f>
        <v/>
      </c>
      <c r="CK32" s="103" t="str">
        <f>IFERROR(IF($S32*#REF!=0,"",$S32*#REF!),"")</f>
        <v/>
      </c>
      <c r="CL32" s="103" t="str">
        <f>IFERROR(IF($S32*#REF!=0,"",$S32*#REF!),"")</f>
        <v/>
      </c>
      <c r="CM32" s="103">
        <f t="shared" si="6"/>
        <v>0.72</v>
      </c>
      <c r="CN32" s="103">
        <f t="shared" si="7"/>
        <v>0.54</v>
      </c>
      <c r="CO32" s="103">
        <f t="shared" si="8"/>
        <v>0.18</v>
      </c>
      <c r="CP32" s="103">
        <f t="shared" si="9"/>
        <v>0.36</v>
      </c>
      <c r="CQ32" s="103">
        <f t="shared" si="10"/>
        <v>0.89999999999999991</v>
      </c>
      <c r="CR32" s="103">
        <f t="shared" si="10"/>
        <v>0.89999999999999991</v>
      </c>
      <c r="CS32" s="103">
        <f t="shared" si="10"/>
        <v>0.36</v>
      </c>
    </row>
    <row r="33" spans="1:97" ht="15" customHeight="1" x14ac:dyDescent="0.15">
      <c r="B33" s="99" t="s">
        <v>150</v>
      </c>
      <c r="C33" s="99"/>
      <c r="D33" s="99"/>
      <c r="E33" s="99"/>
      <c r="F33" s="99"/>
      <c r="G33" s="100" t="s">
        <v>151</v>
      </c>
      <c r="H33" s="100" t="s">
        <v>152</v>
      </c>
      <c r="I33" s="100"/>
      <c r="J33" s="100">
        <v>10</v>
      </c>
      <c r="K33" s="100" t="s">
        <v>102</v>
      </c>
      <c r="L33" s="100">
        <v>9.1999999999999993</v>
      </c>
      <c r="M33" s="100"/>
      <c r="N33" s="100"/>
      <c r="O33" s="100" t="s">
        <v>151</v>
      </c>
      <c r="P33" s="100"/>
      <c r="Q33" s="101"/>
      <c r="R33" s="102" t="s">
        <v>103</v>
      </c>
      <c r="S33" s="102">
        <v>0.02</v>
      </c>
      <c r="T33" s="102"/>
      <c r="U33" s="102"/>
      <c r="V33" s="102">
        <v>9.1999999999999993</v>
      </c>
      <c r="W33" s="4">
        <v>1176.29</v>
      </c>
      <c r="X33" s="102">
        <v>30</v>
      </c>
      <c r="Y33" s="102">
        <v>41</v>
      </c>
      <c r="Z33" s="102">
        <v>46</v>
      </c>
      <c r="AA33" s="102">
        <v>19</v>
      </c>
      <c r="AB33" s="102">
        <v>18</v>
      </c>
      <c r="AC33" s="102">
        <v>18</v>
      </c>
      <c r="AD33" s="102">
        <v>19</v>
      </c>
      <c r="AE33" s="102">
        <v>40</v>
      </c>
      <c r="AF33" s="102">
        <v>22</v>
      </c>
      <c r="AG33" s="102">
        <v>27</v>
      </c>
      <c r="AH33" s="102">
        <v>18</v>
      </c>
      <c r="AI33" s="102">
        <v>10</v>
      </c>
      <c r="AJ33" s="102">
        <v>33</v>
      </c>
      <c r="AK33" s="102">
        <v>32</v>
      </c>
      <c r="AL33" s="102">
        <v>30</v>
      </c>
      <c r="AM33" s="102">
        <v>18</v>
      </c>
      <c r="AN33" s="102">
        <v>29</v>
      </c>
      <c r="AO33" s="102">
        <v>22</v>
      </c>
      <c r="AP33" s="102">
        <v>15</v>
      </c>
      <c r="AQ33" s="102">
        <v>37</v>
      </c>
      <c r="AR33" s="102">
        <v>17</v>
      </c>
      <c r="AS33" s="102">
        <v>30</v>
      </c>
      <c r="AT33" s="102">
        <v>20</v>
      </c>
      <c r="AU33" s="102">
        <v>16</v>
      </c>
      <c r="AV33" s="102">
        <v>45</v>
      </c>
      <c r="AW33" s="102">
        <v>17</v>
      </c>
      <c r="AX33" s="102">
        <v>35</v>
      </c>
      <c r="AY33" s="102">
        <v>31</v>
      </c>
      <c r="AZ33" s="102">
        <v>22</v>
      </c>
      <c r="BA33" s="102">
        <v>15</v>
      </c>
      <c r="BB33" s="102">
        <v>20</v>
      </c>
      <c r="BC33" s="102">
        <v>31</v>
      </c>
      <c r="BD33" s="102">
        <v>25</v>
      </c>
      <c r="BE33" s="102">
        <v>27</v>
      </c>
      <c r="BF33" s="102">
        <v>34</v>
      </c>
      <c r="BG33" s="102">
        <v>18</v>
      </c>
      <c r="BH33" s="102">
        <v>15</v>
      </c>
      <c r="BI33" s="102">
        <v>38</v>
      </c>
      <c r="BJ33" s="450">
        <v>25</v>
      </c>
      <c r="BK33" s="100">
        <f t="shared" si="3"/>
        <v>45</v>
      </c>
      <c r="BL33" s="100">
        <f t="shared" si="4"/>
        <v>15</v>
      </c>
      <c r="BM33" s="100">
        <v>43</v>
      </c>
      <c r="BN33" s="100">
        <v>27</v>
      </c>
      <c r="BO33" s="451">
        <f t="shared" si="5"/>
        <v>16</v>
      </c>
      <c r="BP33" s="452">
        <v>2.1</v>
      </c>
      <c r="BQ33" s="103" t="str">
        <f>IF(((BP33*BJ33)-CB33)&lt;0.99,"",INT((BP33*BJ33)-CB33))</f>
        <v/>
      </c>
      <c r="BR33" s="103"/>
      <c r="BS33" s="104">
        <v>10</v>
      </c>
      <c r="BT33" s="104"/>
      <c r="BU33" s="104">
        <v>10</v>
      </c>
      <c r="BV33" s="104"/>
      <c r="BW33" s="104"/>
      <c r="BX33" s="104"/>
      <c r="BY33" s="104">
        <v>10</v>
      </c>
      <c r="BZ33" s="105"/>
      <c r="CA33" s="106">
        <v>10</v>
      </c>
      <c r="CB33" s="107">
        <f t="shared" si="11"/>
        <v>56</v>
      </c>
      <c r="CC33" s="453">
        <f>CB33/BJ33</f>
        <v>2.2400000000000002</v>
      </c>
      <c r="CD33" s="103" t="str">
        <f>IFERROR(IF($S33*#REF!=0,"",$S33*#REF!),"")</f>
        <v/>
      </c>
      <c r="CE33" s="103" t="str">
        <f>IFERROR(IF($S33*#REF!=0,"",$S33*#REF!),"")</f>
        <v/>
      </c>
      <c r="CF33" s="103" t="str">
        <f>IFERROR(IF($S33*#REF!=0,"",$S33*#REF!),"")</f>
        <v/>
      </c>
      <c r="CG33" s="103" t="str">
        <f>IFERROR(IF($S33*#REF!=0,"",$S33*#REF!),"")</f>
        <v/>
      </c>
      <c r="CH33" s="103" t="str">
        <f>IFERROR(IF($S33*#REF!=0,"",$S33*#REF!),"")</f>
        <v/>
      </c>
      <c r="CI33" s="103" t="str">
        <f>IFERROR(IF($S33*#REF!=0,"",$S33*#REF!),"")</f>
        <v/>
      </c>
      <c r="CJ33" s="103" t="str">
        <f>IFERROR(IF($S33*#REF!=0,"",$S33*#REF!),"")</f>
        <v/>
      </c>
      <c r="CK33" s="103" t="str">
        <f>IFERROR(IF($S33*#REF!=0,"",$S33*#REF!),"")</f>
        <v/>
      </c>
      <c r="CL33" s="103" t="str">
        <f>IFERROR(IF($S33*#REF!=0,"",$S33*#REF!),"")</f>
        <v/>
      </c>
      <c r="CM33" s="103">
        <f t="shared" si="6"/>
        <v>0.2</v>
      </c>
      <c r="CN33" s="103" t="str">
        <f t="shared" si="7"/>
        <v/>
      </c>
      <c r="CO33" s="103" t="str">
        <f t="shared" si="8"/>
        <v/>
      </c>
      <c r="CP33" s="103" t="str">
        <f t="shared" si="9"/>
        <v/>
      </c>
      <c r="CQ33" s="103">
        <f t="shared" si="10"/>
        <v>0.2</v>
      </c>
      <c r="CR33" s="103" t="str">
        <f t="shared" si="10"/>
        <v/>
      </c>
      <c r="CS33" s="103">
        <f t="shared" si="10"/>
        <v>0.2</v>
      </c>
    </row>
    <row r="34" spans="1:97" ht="15" customHeight="1" x14ac:dyDescent="0.15">
      <c r="B34" s="99" t="s">
        <v>153</v>
      </c>
      <c r="C34" s="99"/>
      <c r="D34" s="99"/>
      <c r="E34" s="99"/>
      <c r="F34" s="99"/>
      <c r="G34" s="100" t="s">
        <v>154</v>
      </c>
      <c r="H34" s="100"/>
      <c r="I34" s="100"/>
      <c r="J34" s="100"/>
      <c r="K34" s="100" t="s">
        <v>102</v>
      </c>
      <c r="L34" s="100">
        <v>17.100000000000001</v>
      </c>
      <c r="M34" s="100"/>
      <c r="N34" s="100"/>
      <c r="O34" s="100" t="s">
        <v>154</v>
      </c>
      <c r="P34" s="100"/>
      <c r="Q34" s="101"/>
      <c r="R34" s="102" t="s">
        <v>103</v>
      </c>
      <c r="S34" s="102">
        <v>0.03</v>
      </c>
      <c r="T34" s="102"/>
      <c r="U34" s="102"/>
      <c r="V34" s="102">
        <v>17.100000000000001</v>
      </c>
      <c r="W34" s="4">
        <v>2192.81</v>
      </c>
      <c r="X34" s="102">
        <v>44</v>
      </c>
      <c r="Y34" s="102">
        <v>58</v>
      </c>
      <c r="Z34" s="102">
        <v>75</v>
      </c>
      <c r="AA34" s="102">
        <v>51</v>
      </c>
      <c r="AB34" s="102">
        <v>42</v>
      </c>
      <c r="AC34" s="102">
        <v>59</v>
      </c>
      <c r="AD34" s="102">
        <v>48</v>
      </c>
      <c r="AE34" s="102">
        <v>62</v>
      </c>
      <c r="AF34" s="102">
        <v>50</v>
      </c>
      <c r="AG34" s="102">
        <v>50</v>
      </c>
      <c r="AH34" s="102">
        <v>43</v>
      </c>
      <c r="AI34" s="102">
        <v>39</v>
      </c>
      <c r="AJ34" s="102">
        <v>69</v>
      </c>
      <c r="AK34" s="102">
        <v>90</v>
      </c>
      <c r="AL34" s="102">
        <v>62</v>
      </c>
      <c r="AM34" s="102">
        <v>37</v>
      </c>
      <c r="AN34" s="102">
        <v>44</v>
      </c>
      <c r="AO34" s="102">
        <v>56</v>
      </c>
      <c r="AP34" s="102">
        <v>54</v>
      </c>
      <c r="AQ34" s="102">
        <v>85</v>
      </c>
      <c r="AR34" s="102">
        <v>44</v>
      </c>
      <c r="AS34" s="102">
        <v>74</v>
      </c>
      <c r="AT34" s="102">
        <v>76</v>
      </c>
      <c r="AU34" s="102">
        <v>44</v>
      </c>
      <c r="AV34" s="102">
        <v>83</v>
      </c>
      <c r="AW34" s="102">
        <v>53</v>
      </c>
      <c r="AX34" s="102">
        <v>80</v>
      </c>
      <c r="AY34" s="102">
        <v>90</v>
      </c>
      <c r="AZ34" s="102">
        <v>62</v>
      </c>
      <c r="BA34" s="102">
        <v>53</v>
      </c>
      <c r="BB34" s="102">
        <v>63</v>
      </c>
      <c r="BC34" s="102">
        <v>84</v>
      </c>
      <c r="BD34" s="102">
        <v>39</v>
      </c>
      <c r="BE34" s="102">
        <v>73</v>
      </c>
      <c r="BF34" s="102">
        <v>98</v>
      </c>
      <c r="BG34" s="102">
        <v>74</v>
      </c>
      <c r="BH34" s="102">
        <v>39</v>
      </c>
      <c r="BI34" s="102">
        <v>111</v>
      </c>
      <c r="BJ34" s="450">
        <v>30</v>
      </c>
      <c r="BK34" s="100">
        <f t="shared" si="3"/>
        <v>90</v>
      </c>
      <c r="BL34" s="100">
        <f t="shared" si="4"/>
        <v>44</v>
      </c>
      <c r="BM34" s="100">
        <v>268</v>
      </c>
      <c r="BN34" s="100">
        <v>122</v>
      </c>
      <c r="BO34" s="451">
        <f t="shared" si="5"/>
        <v>146</v>
      </c>
      <c r="BP34" s="452">
        <v>2.1</v>
      </c>
      <c r="BQ34" s="103" t="str">
        <f>IF(((BP34*BJ34)-CB34)&lt;0.99,"",INT((BP34*BJ34)-CB34))</f>
        <v/>
      </c>
      <c r="BR34" s="103"/>
      <c r="BS34" s="104"/>
      <c r="BT34" s="104"/>
      <c r="BU34" s="104"/>
      <c r="BV34" s="104"/>
      <c r="BW34" s="104"/>
      <c r="BX34" s="104"/>
      <c r="BY34" s="104"/>
      <c r="BZ34" s="105"/>
      <c r="CA34" s="106"/>
      <c r="CB34" s="107">
        <f t="shared" si="11"/>
        <v>146</v>
      </c>
      <c r="CC34" s="453">
        <f>CB34/BJ34</f>
        <v>4.8666666666666663</v>
      </c>
      <c r="CD34" s="103" t="str">
        <f>IFERROR(IF($S34*#REF!=0,"",$S34*#REF!),"")</f>
        <v/>
      </c>
      <c r="CE34" s="103" t="str">
        <f>IFERROR(IF($S34*#REF!=0,"",$S34*#REF!),"")</f>
        <v/>
      </c>
      <c r="CF34" s="103" t="str">
        <f>IFERROR(IF($S34*#REF!=0,"",$S34*#REF!),"")</f>
        <v/>
      </c>
      <c r="CG34" s="103" t="str">
        <f>IFERROR(IF($S34*#REF!=0,"",$S34*#REF!),"")</f>
        <v/>
      </c>
      <c r="CH34" s="103" t="str">
        <f>IFERROR(IF($S34*#REF!=0,"",$S34*#REF!),"")</f>
        <v/>
      </c>
      <c r="CI34" s="103" t="str">
        <f>IFERROR(IF($S34*#REF!=0,"",$S34*#REF!),"")</f>
        <v/>
      </c>
      <c r="CJ34" s="103" t="str">
        <f>IFERROR(IF($S34*#REF!=0,"",$S34*#REF!),"")</f>
        <v/>
      </c>
      <c r="CK34" s="103" t="str">
        <f>IFERROR(IF($S34*#REF!=0,"",$S34*#REF!),"")</f>
        <v/>
      </c>
      <c r="CL34" s="103" t="str">
        <f>IFERROR(IF($S34*#REF!=0,"",$S34*#REF!),"")</f>
        <v/>
      </c>
      <c r="CM34" s="103" t="str">
        <f t="shared" si="6"/>
        <v/>
      </c>
      <c r="CN34" s="103" t="str">
        <f t="shared" si="7"/>
        <v/>
      </c>
      <c r="CO34" s="103" t="str">
        <f t="shared" si="8"/>
        <v/>
      </c>
      <c r="CP34" s="103" t="str">
        <f t="shared" si="9"/>
        <v/>
      </c>
      <c r="CQ34" s="103" t="str">
        <f t="shared" si="10"/>
        <v/>
      </c>
      <c r="CR34" s="103" t="str">
        <f t="shared" si="10"/>
        <v/>
      </c>
      <c r="CS34" s="103" t="str">
        <f t="shared" si="10"/>
        <v/>
      </c>
    </row>
    <row r="35" spans="1:97" ht="15" customHeight="1" x14ac:dyDescent="0.15">
      <c r="B35" s="99" t="s">
        <v>155</v>
      </c>
      <c r="C35" s="99"/>
      <c r="D35" s="99"/>
      <c r="E35" s="99"/>
      <c r="F35" s="99"/>
      <c r="G35" s="100" t="s">
        <v>156</v>
      </c>
      <c r="H35" s="100" t="s">
        <v>146</v>
      </c>
      <c r="I35" s="100" t="s">
        <v>119</v>
      </c>
      <c r="J35" s="100"/>
      <c r="K35" s="100" t="s">
        <v>102</v>
      </c>
      <c r="L35" s="100">
        <v>160.9</v>
      </c>
      <c r="M35" s="100"/>
      <c r="N35" s="100"/>
      <c r="O35" s="100" t="s">
        <v>156</v>
      </c>
      <c r="P35" s="100"/>
      <c r="Q35" s="101"/>
      <c r="R35" s="102" t="s">
        <v>103</v>
      </c>
      <c r="S35" s="102">
        <v>0.98</v>
      </c>
      <c r="T35" s="102"/>
      <c r="U35" s="102"/>
      <c r="V35" s="102">
        <v>160.9</v>
      </c>
      <c r="W35" s="4">
        <v>18817.09</v>
      </c>
      <c r="X35" s="102">
        <v>5</v>
      </c>
      <c r="Y35" s="102">
        <v>12</v>
      </c>
      <c r="Z35" s="102">
        <v>16</v>
      </c>
      <c r="AA35" s="102">
        <v>9</v>
      </c>
      <c r="AB35" s="102">
        <v>10</v>
      </c>
      <c r="AC35" s="102">
        <v>14</v>
      </c>
      <c r="AD35" s="102">
        <v>8</v>
      </c>
      <c r="AE35" s="102">
        <v>17</v>
      </c>
      <c r="AF35" s="102">
        <v>9</v>
      </c>
      <c r="AG35" s="102">
        <v>12</v>
      </c>
      <c r="AH35" s="102">
        <v>5</v>
      </c>
      <c r="AI35" s="102">
        <v>8</v>
      </c>
      <c r="AJ35" s="102">
        <v>15</v>
      </c>
      <c r="AK35" s="102">
        <v>15</v>
      </c>
      <c r="AL35" s="102">
        <v>15</v>
      </c>
      <c r="AM35" s="102">
        <v>5</v>
      </c>
      <c r="AN35" s="102">
        <v>6</v>
      </c>
      <c r="AO35" s="102">
        <v>10</v>
      </c>
      <c r="AP35" s="102">
        <v>6</v>
      </c>
      <c r="AQ35" s="102">
        <v>22</v>
      </c>
      <c r="AR35" s="102">
        <v>9</v>
      </c>
      <c r="AS35" s="102">
        <v>15</v>
      </c>
      <c r="AT35" s="102">
        <v>0</v>
      </c>
      <c r="AU35" s="102">
        <v>0</v>
      </c>
      <c r="AV35" s="102">
        <v>0</v>
      </c>
      <c r="AW35" s="102">
        <v>8</v>
      </c>
      <c r="AX35" s="102">
        <v>16</v>
      </c>
      <c r="AY35" s="102">
        <v>15</v>
      </c>
      <c r="AZ35" s="102">
        <v>10</v>
      </c>
      <c r="BA35" s="102">
        <v>11</v>
      </c>
      <c r="BB35" s="102">
        <v>10</v>
      </c>
      <c r="BC35" s="102">
        <v>14</v>
      </c>
      <c r="BD35" s="102">
        <v>5</v>
      </c>
      <c r="BE35" s="102">
        <v>13</v>
      </c>
      <c r="BF35" s="102">
        <v>13</v>
      </c>
      <c r="BG35" s="102">
        <v>10</v>
      </c>
      <c r="BH35" s="102">
        <v>7</v>
      </c>
      <c r="BI35" s="102">
        <v>15</v>
      </c>
      <c r="BJ35" s="450">
        <v>20</v>
      </c>
      <c r="BK35" s="100">
        <f t="shared" si="3"/>
        <v>22</v>
      </c>
      <c r="BL35" s="100">
        <f t="shared" si="4"/>
        <v>0</v>
      </c>
      <c r="BM35" s="100">
        <v>35</v>
      </c>
      <c r="BN35" s="100">
        <v>19</v>
      </c>
      <c r="BO35" s="451">
        <f t="shared" si="5"/>
        <v>16</v>
      </c>
      <c r="BP35" s="452">
        <v>2.1</v>
      </c>
      <c r="BQ35" s="103"/>
      <c r="BR35" s="103"/>
      <c r="BS35" s="104"/>
      <c r="BT35" s="104">
        <v>2</v>
      </c>
      <c r="BU35" s="104"/>
      <c r="BV35" s="104"/>
      <c r="BW35" s="104"/>
      <c r="BX35" s="104"/>
      <c r="BY35" s="104"/>
      <c r="BZ35" s="105"/>
      <c r="CA35" s="106"/>
      <c r="CB35" s="107">
        <f t="shared" si="11"/>
        <v>18</v>
      </c>
      <c r="CC35" s="453">
        <f>CB35/BJ35</f>
        <v>0.9</v>
      </c>
      <c r="CD35" s="103" t="str">
        <f>IFERROR(IF($S35*#REF!=0,"",$S35*#REF!),"")</f>
        <v/>
      </c>
      <c r="CE35" s="103" t="str">
        <f>IFERROR(IF($S35*#REF!=0,"",$S35*#REF!),"")</f>
        <v/>
      </c>
      <c r="CF35" s="103" t="str">
        <f>IFERROR(IF($S35*#REF!=0,"",$S35*#REF!),"")</f>
        <v/>
      </c>
      <c r="CG35" s="103" t="str">
        <f>IFERROR(IF($S35*#REF!=0,"",$S35*#REF!),"")</f>
        <v/>
      </c>
      <c r="CH35" s="103" t="str">
        <f>IFERROR(IF($S35*#REF!=0,"",$S35*#REF!),"")</f>
        <v/>
      </c>
      <c r="CI35" s="103" t="str">
        <f>IFERROR(IF($S35*#REF!=0,"",$S35*#REF!),"")</f>
        <v/>
      </c>
      <c r="CJ35" s="103" t="str">
        <f>IFERROR(IF($S35*#REF!=0,"",$S35*#REF!),"")</f>
        <v/>
      </c>
      <c r="CK35" s="103" t="str">
        <f>IFERROR(IF($S35*#REF!=0,"",$S35*#REF!),"")</f>
        <v/>
      </c>
      <c r="CL35" s="103" t="str">
        <f>IFERROR(IF($S35*#REF!=0,"",$S35*#REF!),"")</f>
        <v/>
      </c>
      <c r="CM35" s="103" t="str">
        <f t="shared" si="6"/>
        <v/>
      </c>
      <c r="CN35" s="103" t="str">
        <f t="shared" si="7"/>
        <v/>
      </c>
      <c r="CO35" s="103" t="str">
        <f t="shared" si="8"/>
        <v/>
      </c>
      <c r="CP35" s="103" t="str">
        <f t="shared" si="9"/>
        <v/>
      </c>
      <c r="CQ35" s="103" t="str">
        <f t="shared" si="10"/>
        <v/>
      </c>
      <c r="CR35" s="103" t="str">
        <f t="shared" si="10"/>
        <v/>
      </c>
      <c r="CS35" s="103" t="str">
        <f t="shared" si="10"/>
        <v/>
      </c>
    </row>
    <row r="36" spans="1:97" ht="15" customHeight="1" x14ac:dyDescent="0.15">
      <c r="B36" s="99" t="s">
        <v>157</v>
      </c>
      <c r="C36" s="99"/>
      <c r="D36" s="99"/>
      <c r="E36" s="99"/>
      <c r="F36" s="99"/>
      <c r="G36" s="100" t="s">
        <v>158</v>
      </c>
      <c r="H36" s="100" t="s">
        <v>146</v>
      </c>
      <c r="I36" s="100" t="s">
        <v>119</v>
      </c>
      <c r="J36" s="100"/>
      <c r="K36" s="100" t="s">
        <v>102</v>
      </c>
      <c r="L36" s="100">
        <v>160.9</v>
      </c>
      <c r="M36" s="100"/>
      <c r="N36" s="100"/>
      <c r="O36" s="100" t="s">
        <v>158</v>
      </c>
      <c r="P36" s="100"/>
      <c r="Q36" s="101"/>
      <c r="R36" s="102" t="s">
        <v>103</v>
      </c>
      <c r="S36" s="102">
        <v>0.98</v>
      </c>
      <c r="T36" s="102"/>
      <c r="U36" s="102"/>
      <c r="V36" s="102">
        <v>160.9</v>
      </c>
      <c r="W36" s="4">
        <v>18680.7</v>
      </c>
      <c r="X36" s="102">
        <v>13</v>
      </c>
      <c r="Y36" s="102">
        <v>10</v>
      </c>
      <c r="Z36" s="102">
        <v>12</v>
      </c>
      <c r="AA36" s="102">
        <v>6</v>
      </c>
      <c r="AB36" s="102">
        <v>4</v>
      </c>
      <c r="AC36" s="102">
        <v>8</v>
      </c>
      <c r="AD36" s="102">
        <v>7</v>
      </c>
      <c r="AE36" s="102">
        <v>6</v>
      </c>
      <c r="AF36" s="102">
        <v>7</v>
      </c>
      <c r="AG36" s="102">
        <v>5</v>
      </c>
      <c r="AH36" s="102">
        <v>8</v>
      </c>
      <c r="AI36" s="102">
        <v>6</v>
      </c>
      <c r="AJ36" s="102">
        <v>14</v>
      </c>
      <c r="AK36" s="102">
        <v>17</v>
      </c>
      <c r="AL36" s="102">
        <v>8</v>
      </c>
      <c r="AM36" s="102">
        <v>8</v>
      </c>
      <c r="AN36" s="102">
        <v>6</v>
      </c>
      <c r="AO36" s="102">
        <v>13</v>
      </c>
      <c r="AP36" s="102">
        <v>14</v>
      </c>
      <c r="AQ36" s="102">
        <v>7</v>
      </c>
      <c r="AR36" s="102">
        <v>9</v>
      </c>
      <c r="AS36" s="102">
        <v>11</v>
      </c>
      <c r="AT36" s="102">
        <v>10</v>
      </c>
      <c r="AU36" s="102">
        <v>8</v>
      </c>
      <c r="AV36" s="102">
        <v>17</v>
      </c>
      <c r="AW36" s="102">
        <v>6</v>
      </c>
      <c r="AX36" s="102">
        <v>12</v>
      </c>
      <c r="AY36" s="102">
        <v>14</v>
      </c>
      <c r="AZ36" s="102">
        <v>9</v>
      </c>
      <c r="BA36" s="102">
        <v>9</v>
      </c>
      <c r="BB36" s="102">
        <v>14</v>
      </c>
      <c r="BC36" s="102">
        <v>10</v>
      </c>
      <c r="BD36" s="102">
        <v>6</v>
      </c>
      <c r="BE36" s="102">
        <v>13</v>
      </c>
      <c r="BF36" s="102">
        <v>16</v>
      </c>
      <c r="BG36" s="102">
        <v>7</v>
      </c>
      <c r="BH36" s="102">
        <v>4</v>
      </c>
      <c r="BI36" s="102">
        <v>14</v>
      </c>
      <c r="BJ36" s="450">
        <v>20</v>
      </c>
      <c r="BK36" s="100">
        <f t="shared" si="3"/>
        <v>17</v>
      </c>
      <c r="BL36" s="100">
        <f t="shared" si="4"/>
        <v>6</v>
      </c>
      <c r="BM36" s="100">
        <v>28</v>
      </c>
      <c r="BN36" s="100">
        <v>15</v>
      </c>
      <c r="BO36" s="451">
        <f t="shared" si="5"/>
        <v>13</v>
      </c>
      <c r="BP36" s="452">
        <v>2.1</v>
      </c>
      <c r="BQ36" s="103" t="str">
        <f>IF(((BP36*BJ36)-CB36)&lt;0.99,"",INT((BP36*BJ36)-CB36))</f>
        <v/>
      </c>
      <c r="BR36" s="103"/>
      <c r="BS36" s="104"/>
      <c r="BT36" s="104">
        <v>4</v>
      </c>
      <c r="BU36" s="104">
        <v>4</v>
      </c>
      <c r="BV36" s="104">
        <v>2</v>
      </c>
      <c r="BW36" s="104">
        <v>2</v>
      </c>
      <c r="BX36" s="104">
        <v>2</v>
      </c>
      <c r="BY36" s="104"/>
      <c r="BZ36" s="105">
        <v>5</v>
      </c>
      <c r="CA36" s="106">
        <v>10</v>
      </c>
      <c r="CB36" s="107">
        <f t="shared" si="11"/>
        <v>42</v>
      </c>
      <c r="CC36" s="453">
        <f>CB36/BJ36</f>
        <v>2.1</v>
      </c>
      <c r="CD36" s="103" t="str">
        <f>IFERROR(IF($S36*#REF!=0,"",$S36*#REF!),"")</f>
        <v/>
      </c>
      <c r="CE36" s="103" t="str">
        <f>IFERROR(IF($S36*#REF!=0,"",$S36*#REF!),"")</f>
        <v/>
      </c>
      <c r="CF36" s="103" t="str">
        <f>IFERROR(IF($S36*#REF!=0,"",$S36*#REF!),"")</f>
        <v/>
      </c>
      <c r="CG36" s="103" t="str">
        <f>IFERROR(IF($S36*#REF!=0,"",$S36*#REF!),"")</f>
        <v/>
      </c>
      <c r="CH36" s="103" t="str">
        <f>IFERROR(IF($S36*#REF!=0,"",$S36*#REF!),"")</f>
        <v/>
      </c>
      <c r="CI36" s="103" t="str">
        <f>IFERROR(IF($S36*#REF!=0,"",$S36*#REF!),"")</f>
        <v/>
      </c>
      <c r="CJ36" s="103" t="str">
        <f>IFERROR(IF($S36*#REF!=0,"",$S36*#REF!),"")</f>
        <v/>
      </c>
      <c r="CK36" s="103" t="str">
        <f>IFERROR(IF($S36*#REF!=0,"",$S36*#REF!),"")</f>
        <v/>
      </c>
      <c r="CL36" s="103" t="str">
        <f>IFERROR(IF($S36*#REF!=0,"",$S36*#REF!),"")</f>
        <v/>
      </c>
      <c r="CM36" s="103">
        <f t="shared" si="6"/>
        <v>3.92</v>
      </c>
      <c r="CN36" s="103">
        <f t="shared" si="7"/>
        <v>1.96</v>
      </c>
      <c r="CO36" s="103">
        <f t="shared" si="8"/>
        <v>1.96</v>
      </c>
      <c r="CP36" s="103">
        <f t="shared" si="9"/>
        <v>1.96</v>
      </c>
      <c r="CQ36" s="103" t="str">
        <f t="shared" si="10"/>
        <v/>
      </c>
      <c r="CR36" s="103">
        <f t="shared" si="10"/>
        <v>4.9000000000000004</v>
      </c>
      <c r="CS36" s="103">
        <f t="shared" si="10"/>
        <v>9.8000000000000007</v>
      </c>
    </row>
    <row r="37" spans="1:97" ht="15" customHeight="1" x14ac:dyDescent="0.15">
      <c r="B37" s="99" t="s">
        <v>159</v>
      </c>
      <c r="C37" s="99"/>
      <c r="D37" s="99"/>
      <c r="E37" s="99"/>
      <c r="F37" s="99"/>
      <c r="G37" s="100" t="s">
        <v>160</v>
      </c>
      <c r="H37" s="100" t="s">
        <v>146</v>
      </c>
      <c r="I37" s="100" t="s">
        <v>119</v>
      </c>
      <c r="J37" s="100"/>
      <c r="K37" s="100" t="s">
        <v>102</v>
      </c>
      <c r="L37" s="100">
        <v>158</v>
      </c>
      <c r="M37" s="100"/>
      <c r="N37" s="100"/>
      <c r="O37" s="100" t="s">
        <v>160</v>
      </c>
      <c r="P37" s="100"/>
      <c r="Q37" s="101"/>
      <c r="R37" s="102" t="s">
        <v>103</v>
      </c>
      <c r="S37" s="102">
        <v>0.98</v>
      </c>
      <c r="T37" s="102"/>
      <c r="U37" s="102"/>
      <c r="V37" s="102">
        <v>158</v>
      </c>
      <c r="W37" s="4">
        <v>18300.87</v>
      </c>
      <c r="X37" s="102">
        <v>13</v>
      </c>
      <c r="Y37" s="102">
        <v>8</v>
      </c>
      <c r="Z37" s="102">
        <v>12</v>
      </c>
      <c r="AA37" s="102">
        <v>6</v>
      </c>
      <c r="AB37" s="102">
        <v>4</v>
      </c>
      <c r="AC37" s="102">
        <v>8</v>
      </c>
      <c r="AD37" s="102">
        <v>7</v>
      </c>
      <c r="AE37" s="102">
        <v>4</v>
      </c>
      <c r="AF37" s="102">
        <v>8</v>
      </c>
      <c r="AG37" s="102">
        <v>5</v>
      </c>
      <c r="AH37" s="102">
        <v>8</v>
      </c>
      <c r="AI37" s="102">
        <v>4</v>
      </c>
      <c r="AJ37" s="102">
        <v>11</v>
      </c>
      <c r="AK37" s="102">
        <v>17</v>
      </c>
      <c r="AL37" s="102">
        <v>8</v>
      </c>
      <c r="AM37" s="102">
        <v>9</v>
      </c>
      <c r="AN37" s="102">
        <v>7</v>
      </c>
      <c r="AO37" s="102">
        <v>12</v>
      </c>
      <c r="AP37" s="102">
        <v>12</v>
      </c>
      <c r="AQ37" s="102">
        <v>8</v>
      </c>
      <c r="AR37" s="102">
        <v>7</v>
      </c>
      <c r="AS37" s="102">
        <v>11</v>
      </c>
      <c r="AT37" s="102">
        <v>11</v>
      </c>
      <c r="AU37" s="102">
        <v>5</v>
      </c>
      <c r="AV37" s="102">
        <v>16</v>
      </c>
      <c r="AW37" s="102">
        <v>7</v>
      </c>
      <c r="AX37" s="102">
        <v>11</v>
      </c>
      <c r="AY37" s="102">
        <v>12</v>
      </c>
      <c r="AZ37" s="102">
        <v>9</v>
      </c>
      <c r="BA37" s="102">
        <v>9</v>
      </c>
      <c r="BB37" s="102">
        <v>11</v>
      </c>
      <c r="BC37" s="102">
        <v>13</v>
      </c>
      <c r="BD37" s="102">
        <v>7</v>
      </c>
      <c r="BE37" s="102">
        <v>15</v>
      </c>
      <c r="BF37" s="102">
        <v>18</v>
      </c>
      <c r="BG37" s="102">
        <v>14</v>
      </c>
      <c r="BH37" s="102">
        <v>4</v>
      </c>
      <c r="BI37" s="102">
        <v>22</v>
      </c>
      <c r="BJ37" s="450">
        <v>15</v>
      </c>
      <c r="BK37" s="100">
        <f t="shared" si="3"/>
        <v>16</v>
      </c>
      <c r="BL37" s="100">
        <f t="shared" si="4"/>
        <v>5</v>
      </c>
      <c r="BM37" s="100">
        <v>22</v>
      </c>
      <c r="BN37" s="100">
        <v>11</v>
      </c>
      <c r="BO37" s="451">
        <f t="shared" si="5"/>
        <v>11</v>
      </c>
      <c r="BP37" s="452">
        <v>2.1</v>
      </c>
      <c r="BQ37" s="103" t="str">
        <f>IF(((BP37*BJ37)-CB37)&lt;0.99,"",INT((BP37*BJ37)-CB37))</f>
        <v/>
      </c>
      <c r="BR37" s="103"/>
      <c r="BS37" s="104"/>
      <c r="BT37" s="104"/>
      <c r="BU37" s="104">
        <v>6</v>
      </c>
      <c r="BV37" s="150">
        <v>2</v>
      </c>
      <c r="BW37" s="150">
        <v>4</v>
      </c>
      <c r="BX37" s="150">
        <v>2</v>
      </c>
      <c r="BY37" s="150"/>
      <c r="BZ37" s="151"/>
      <c r="CA37" s="152">
        <v>6</v>
      </c>
      <c r="CB37" s="107">
        <f t="shared" si="11"/>
        <v>31</v>
      </c>
      <c r="CC37" s="453">
        <f>CB37/BJ37</f>
        <v>2.0666666666666669</v>
      </c>
      <c r="CD37" s="103" t="str">
        <f>IFERROR(IF($S37*#REF!=0,"",$S37*#REF!),"")</f>
        <v/>
      </c>
      <c r="CE37" s="103" t="str">
        <f>IFERROR(IF($S37*#REF!=0,"",$S37*#REF!),"")</f>
        <v/>
      </c>
      <c r="CF37" s="103" t="str">
        <f>IFERROR(IF($S37*#REF!=0,"",$S37*#REF!),"")</f>
        <v/>
      </c>
      <c r="CG37" s="103" t="str">
        <f>IFERROR(IF($S37*#REF!=0,"",$S37*#REF!),"")</f>
        <v/>
      </c>
      <c r="CH37" s="103" t="str">
        <f>IFERROR(IF($S37*#REF!=0,"",$S37*#REF!),"")</f>
        <v/>
      </c>
      <c r="CI37" s="103" t="str">
        <f>IFERROR(IF($S37*#REF!=0,"",$S37*#REF!),"")</f>
        <v/>
      </c>
      <c r="CJ37" s="103" t="str">
        <f>IFERROR(IF($S37*#REF!=0,"",$S37*#REF!),"")</f>
        <v/>
      </c>
      <c r="CK37" s="103" t="str">
        <f>IFERROR(IF($S37*#REF!=0,"",$S37*#REF!),"")</f>
        <v/>
      </c>
      <c r="CL37" s="103" t="str">
        <f>IFERROR(IF($S37*#REF!=0,"",$S37*#REF!),"")</f>
        <v/>
      </c>
      <c r="CM37" s="103">
        <f t="shared" si="6"/>
        <v>5.88</v>
      </c>
      <c r="CN37" s="103">
        <f t="shared" si="7"/>
        <v>1.96</v>
      </c>
      <c r="CO37" s="103">
        <f t="shared" si="8"/>
        <v>3.92</v>
      </c>
      <c r="CP37" s="103">
        <f t="shared" si="9"/>
        <v>1.96</v>
      </c>
      <c r="CQ37" s="103" t="str">
        <f t="shared" si="10"/>
        <v/>
      </c>
      <c r="CR37" s="103" t="str">
        <f t="shared" si="10"/>
        <v/>
      </c>
      <c r="CS37" s="103">
        <f t="shared" si="10"/>
        <v>5.88</v>
      </c>
    </row>
    <row r="38" spans="1:97" ht="15" customHeight="1" x14ac:dyDescent="0.15">
      <c r="B38" s="138" t="s">
        <v>161</v>
      </c>
      <c r="C38" s="138"/>
      <c r="D38" s="138"/>
      <c r="E38" s="138"/>
      <c r="F38" s="138"/>
      <c r="G38" s="139" t="s">
        <v>162</v>
      </c>
      <c r="H38" s="139" t="s">
        <v>146</v>
      </c>
      <c r="I38" s="139" t="s">
        <v>119</v>
      </c>
      <c r="J38" s="139">
        <v>8</v>
      </c>
      <c r="K38" s="139" t="s">
        <v>102</v>
      </c>
      <c r="L38" s="139">
        <v>158</v>
      </c>
      <c r="M38" s="139"/>
      <c r="N38" s="139"/>
      <c r="O38" s="139" t="s">
        <v>162</v>
      </c>
      <c r="P38" s="139"/>
      <c r="Q38" s="140"/>
      <c r="R38" s="141" t="s">
        <v>103</v>
      </c>
      <c r="S38" s="141">
        <v>0.98</v>
      </c>
      <c r="T38" s="141"/>
      <c r="U38" s="141"/>
      <c r="V38" s="141">
        <v>158</v>
      </c>
      <c r="W38" s="4">
        <v>18457.009999999998</v>
      </c>
      <c r="X38" s="141">
        <v>5</v>
      </c>
      <c r="Y38" s="141">
        <v>10</v>
      </c>
      <c r="Z38" s="141">
        <v>15</v>
      </c>
      <c r="AA38" s="141">
        <v>8</v>
      </c>
      <c r="AB38" s="141">
        <v>9</v>
      </c>
      <c r="AC38" s="141">
        <v>13</v>
      </c>
      <c r="AD38" s="141">
        <v>10</v>
      </c>
      <c r="AE38" s="141">
        <v>15</v>
      </c>
      <c r="AF38" s="141">
        <v>10</v>
      </c>
      <c r="AG38" s="141">
        <v>12</v>
      </c>
      <c r="AH38" s="141">
        <v>5</v>
      </c>
      <c r="AI38" s="141">
        <v>8</v>
      </c>
      <c r="AJ38" s="141">
        <v>14</v>
      </c>
      <c r="AK38" s="141">
        <v>16</v>
      </c>
      <c r="AL38" s="141">
        <v>14</v>
      </c>
      <c r="AM38" s="141">
        <v>5</v>
      </c>
      <c r="AN38" s="141">
        <v>6</v>
      </c>
      <c r="AO38" s="141">
        <v>10</v>
      </c>
      <c r="AP38" s="141">
        <v>5</v>
      </c>
      <c r="AQ38" s="141">
        <v>19</v>
      </c>
      <c r="AR38" s="141">
        <v>8</v>
      </c>
      <c r="AS38" s="141">
        <v>15</v>
      </c>
      <c r="AT38" s="141">
        <v>15</v>
      </c>
      <c r="AU38" s="141">
        <v>6</v>
      </c>
      <c r="AV38" s="141">
        <v>16</v>
      </c>
      <c r="AW38" s="141">
        <v>8</v>
      </c>
      <c r="AX38" s="141">
        <v>16</v>
      </c>
      <c r="AY38" s="141">
        <v>13</v>
      </c>
      <c r="AZ38" s="141">
        <v>13</v>
      </c>
      <c r="BA38" s="141">
        <v>12</v>
      </c>
      <c r="BB38" s="141">
        <v>11</v>
      </c>
      <c r="BC38" s="141">
        <v>15</v>
      </c>
      <c r="BD38" s="141">
        <v>6</v>
      </c>
      <c r="BE38" s="141">
        <v>16</v>
      </c>
      <c r="BF38" s="141">
        <v>14</v>
      </c>
      <c r="BG38" s="141">
        <v>14</v>
      </c>
      <c r="BH38" s="141">
        <v>9</v>
      </c>
      <c r="BI38" s="141">
        <v>21</v>
      </c>
      <c r="BJ38" s="465">
        <v>15</v>
      </c>
      <c r="BK38" s="139">
        <f t="shared" si="3"/>
        <v>19</v>
      </c>
      <c r="BL38" s="139">
        <f t="shared" si="4"/>
        <v>6</v>
      </c>
      <c r="BM38" s="153">
        <v>23</v>
      </c>
      <c r="BN38" s="139">
        <v>28</v>
      </c>
      <c r="BO38" s="466">
        <f t="shared" si="5"/>
        <v>-5</v>
      </c>
      <c r="BP38" s="467">
        <v>2.1</v>
      </c>
      <c r="BQ38" s="142" t="str">
        <f>IF(((BP38*BJ38)-CB38)&lt;0.99,"",INT((BP38*BJ38)-CB38))</f>
        <v/>
      </c>
      <c r="BR38" s="142"/>
      <c r="BS38" s="154"/>
      <c r="BT38" s="154">
        <v>8</v>
      </c>
      <c r="BU38" s="154">
        <v>2</v>
      </c>
      <c r="BV38" s="155">
        <v>5</v>
      </c>
      <c r="BW38" s="155">
        <v>1</v>
      </c>
      <c r="BX38" s="155">
        <v>3</v>
      </c>
      <c r="BY38" s="155">
        <v>8</v>
      </c>
      <c r="BZ38" s="156">
        <v>4</v>
      </c>
      <c r="CA38" s="157">
        <v>5</v>
      </c>
      <c r="CB38" s="146">
        <f t="shared" si="11"/>
        <v>31</v>
      </c>
      <c r="CC38" s="468">
        <f>CB38/BJ38</f>
        <v>2.0666666666666669</v>
      </c>
      <c r="CD38" s="142" t="str">
        <f>IFERROR(IF($S38*#REF!=0,"",$S38*#REF!),"")</f>
        <v/>
      </c>
      <c r="CE38" s="142" t="str">
        <f>IFERROR(IF($S38*#REF!=0,"",$S38*#REF!),"")</f>
        <v/>
      </c>
      <c r="CF38" s="142" t="str">
        <f>IFERROR(IF($S38*#REF!=0,"",$S38*#REF!),"")</f>
        <v/>
      </c>
      <c r="CG38" s="142" t="str">
        <f>IFERROR(IF($S38*#REF!=0,"",$S38*#REF!),"")</f>
        <v/>
      </c>
      <c r="CH38" s="142" t="str">
        <f>IFERROR(IF($S38*#REF!=0,"",$S38*#REF!),"")</f>
        <v/>
      </c>
      <c r="CI38" s="142" t="str">
        <f>IFERROR(IF($S38*#REF!=0,"",$S38*#REF!),"")</f>
        <v/>
      </c>
      <c r="CJ38" s="142" t="str">
        <f>IFERROR(IF($S38*#REF!=0,"",$S38*#REF!),"")</f>
        <v/>
      </c>
      <c r="CK38" s="142" t="str">
        <f>IFERROR(IF($S38*#REF!=0,"",$S38*#REF!),"")</f>
        <v/>
      </c>
      <c r="CL38" s="142" t="str">
        <f>IFERROR(IF($S38*#REF!=0,"",$S38*#REF!),"")</f>
        <v/>
      </c>
      <c r="CM38" s="142">
        <f t="shared" si="6"/>
        <v>1.96</v>
      </c>
      <c r="CN38" s="142">
        <f t="shared" si="7"/>
        <v>4.9000000000000004</v>
      </c>
      <c r="CO38" s="142">
        <f t="shared" si="8"/>
        <v>0.98</v>
      </c>
      <c r="CP38" s="142">
        <f t="shared" si="9"/>
        <v>2.94</v>
      </c>
      <c r="CQ38" s="142">
        <f t="shared" si="10"/>
        <v>7.84</v>
      </c>
      <c r="CR38" s="142">
        <f t="shared" si="10"/>
        <v>3.92</v>
      </c>
      <c r="CS38" s="142">
        <f t="shared" si="10"/>
        <v>4.9000000000000004</v>
      </c>
    </row>
    <row r="39" spans="1:97" ht="15" customHeight="1" x14ac:dyDescent="0.15">
      <c r="A39" s="1" t="s">
        <v>138</v>
      </c>
      <c r="B39" s="99" t="s">
        <v>163</v>
      </c>
      <c r="C39" s="99"/>
      <c r="D39" s="99"/>
      <c r="E39" s="99"/>
      <c r="F39" s="99"/>
      <c r="G39" s="100" t="s">
        <v>164</v>
      </c>
      <c r="H39" s="100" t="s">
        <v>146</v>
      </c>
      <c r="I39" s="100" t="s">
        <v>119</v>
      </c>
      <c r="J39" s="100"/>
      <c r="K39" s="100" t="s">
        <v>102</v>
      </c>
      <c r="L39" s="100">
        <v>174.9</v>
      </c>
      <c r="M39" s="100"/>
      <c r="N39" s="100"/>
      <c r="O39" s="100" t="s">
        <v>164</v>
      </c>
      <c r="P39" s="100"/>
      <c r="Q39" s="101"/>
      <c r="R39" s="102" t="s">
        <v>103</v>
      </c>
      <c r="S39" s="102">
        <v>1</v>
      </c>
      <c r="T39" s="102"/>
      <c r="U39" s="102"/>
      <c r="V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>
        <v>0</v>
      </c>
      <c r="AL39" s="102"/>
      <c r="AM39" s="102"/>
      <c r="AN39" s="102">
        <v>0</v>
      </c>
      <c r="AO39" s="102">
        <v>0</v>
      </c>
      <c r="AP39" s="102">
        <v>0</v>
      </c>
      <c r="AQ39" s="102">
        <v>0</v>
      </c>
      <c r="AR39" s="102">
        <v>0</v>
      </c>
      <c r="AS39" s="102">
        <v>0</v>
      </c>
      <c r="AT39" s="102"/>
      <c r="AU39" s="102">
        <v>0</v>
      </c>
      <c r="AV39" s="102">
        <v>0</v>
      </c>
      <c r="AW39" s="102">
        <v>1</v>
      </c>
      <c r="AX39" s="102">
        <v>1</v>
      </c>
      <c r="AY39" s="102">
        <v>0</v>
      </c>
      <c r="AZ39" s="102">
        <v>1</v>
      </c>
      <c r="BA39" s="102">
        <v>0</v>
      </c>
      <c r="BB39" s="102">
        <v>1</v>
      </c>
      <c r="BC39" s="102">
        <v>3</v>
      </c>
      <c r="BD39" s="102">
        <v>1</v>
      </c>
      <c r="BE39" s="102">
        <v>4</v>
      </c>
      <c r="BF39" s="102">
        <v>4</v>
      </c>
      <c r="BG39" s="102">
        <v>8</v>
      </c>
      <c r="BH39" s="102">
        <v>1</v>
      </c>
      <c r="BI39" s="102">
        <v>7</v>
      </c>
      <c r="BJ39" s="450">
        <v>5</v>
      </c>
      <c r="BK39" s="100">
        <f t="shared" si="3"/>
        <v>1</v>
      </c>
      <c r="BL39" s="100">
        <f t="shared" si="4"/>
        <v>0</v>
      </c>
      <c r="BM39" s="100">
        <v>12</v>
      </c>
      <c r="BN39" s="100">
        <v>1</v>
      </c>
      <c r="BO39" s="451">
        <f t="shared" si="5"/>
        <v>11</v>
      </c>
      <c r="BP39" s="452">
        <v>2.1</v>
      </c>
      <c r="BQ39" s="103" t="str">
        <f>IF(((BP39*BJ39)-CB39)&lt;0.99,"",INT((BP39*BJ39)-CB39))</f>
        <v/>
      </c>
      <c r="BR39" s="103"/>
      <c r="BS39" s="104"/>
      <c r="BT39" s="104"/>
      <c r="BU39" s="104"/>
      <c r="BV39" s="104"/>
      <c r="BW39" s="104"/>
      <c r="BX39" s="104">
        <v>1</v>
      </c>
      <c r="BY39" s="104"/>
      <c r="BZ39" s="105"/>
      <c r="CA39" s="106"/>
      <c r="CB39" s="107">
        <f t="shared" si="11"/>
        <v>12</v>
      </c>
      <c r="CC39" s="453">
        <f>CB39/BJ39</f>
        <v>2.4</v>
      </c>
      <c r="CD39" s="103" t="str">
        <f>IFERROR(IF($S39*#REF!=0,"",$S39*#REF!),"")</f>
        <v/>
      </c>
      <c r="CE39" s="103" t="str">
        <f>IFERROR(IF($S39*#REF!=0,"",$S39*#REF!),"")</f>
        <v/>
      </c>
      <c r="CF39" s="103" t="str">
        <f>IFERROR(IF($S39*#REF!=0,"",$S39*#REF!),"")</f>
        <v/>
      </c>
      <c r="CG39" s="103" t="str">
        <f>IFERROR(IF($S39*#REF!=0,"",$S39*#REF!),"")</f>
        <v/>
      </c>
      <c r="CH39" s="103" t="str">
        <f>IFERROR(IF($S39*#REF!=0,"",$S39*#REF!),"")</f>
        <v/>
      </c>
      <c r="CI39" s="103" t="str">
        <f>IFERROR(IF($S39*#REF!=0,"",$S39*#REF!),"")</f>
        <v/>
      </c>
      <c r="CJ39" s="103" t="str">
        <f>IFERROR(IF($S39*#REF!=0,"",$S39*#REF!),"")</f>
        <v/>
      </c>
      <c r="CK39" s="103" t="str">
        <f>IFERROR(IF($S39*#REF!=0,"",$S39*#REF!),"")</f>
        <v/>
      </c>
      <c r="CL39" s="103" t="str">
        <f>IFERROR(IF($S39*#REF!=0,"",$S39*#REF!),"")</f>
        <v/>
      </c>
      <c r="CM39" s="103" t="str">
        <f t="shared" si="6"/>
        <v/>
      </c>
      <c r="CN39" s="103" t="str">
        <f t="shared" si="7"/>
        <v/>
      </c>
      <c r="CO39" s="103" t="str">
        <f t="shared" si="8"/>
        <v/>
      </c>
      <c r="CP39" s="103">
        <f t="shared" si="9"/>
        <v>1</v>
      </c>
      <c r="CQ39" s="103" t="str">
        <f t="shared" si="10"/>
        <v/>
      </c>
      <c r="CR39" s="103" t="str">
        <f t="shared" si="10"/>
        <v/>
      </c>
      <c r="CS39" s="103" t="str">
        <f t="shared" si="10"/>
        <v/>
      </c>
    </row>
    <row r="40" spans="1:97" ht="15" customHeight="1" thickBot="1" x14ac:dyDescent="0.2">
      <c r="A40" s="1" t="s">
        <v>138</v>
      </c>
      <c r="B40" s="111" t="s">
        <v>165</v>
      </c>
      <c r="C40" s="111"/>
      <c r="D40" s="111"/>
      <c r="E40" s="111"/>
      <c r="F40" s="111"/>
      <c r="G40" s="112" t="s">
        <v>166</v>
      </c>
      <c r="H40" s="112" t="s">
        <v>146</v>
      </c>
      <c r="I40" s="112" t="s">
        <v>119</v>
      </c>
      <c r="J40" s="112">
        <v>6</v>
      </c>
      <c r="K40" s="112" t="s">
        <v>102</v>
      </c>
      <c r="L40" s="112">
        <v>174.9</v>
      </c>
      <c r="M40" s="112"/>
      <c r="N40" s="112"/>
      <c r="O40" s="112" t="s">
        <v>166</v>
      </c>
      <c r="P40" s="112"/>
      <c r="Q40" s="113"/>
      <c r="R40" s="114" t="s">
        <v>103</v>
      </c>
      <c r="S40" s="114">
        <v>1</v>
      </c>
      <c r="T40" s="114"/>
      <c r="U40" s="114"/>
      <c r="V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>
        <v>0</v>
      </c>
      <c r="AL40" s="114"/>
      <c r="AM40" s="114"/>
      <c r="AN40" s="114">
        <v>0</v>
      </c>
      <c r="AO40" s="114">
        <v>0</v>
      </c>
      <c r="AP40" s="114">
        <v>0</v>
      </c>
      <c r="AQ40" s="114">
        <v>0</v>
      </c>
      <c r="AR40" s="114">
        <v>0</v>
      </c>
      <c r="AS40" s="114">
        <v>0</v>
      </c>
      <c r="AT40" s="114"/>
      <c r="AU40" s="114">
        <v>0</v>
      </c>
      <c r="AV40" s="114">
        <v>0</v>
      </c>
      <c r="AW40" s="114">
        <v>0</v>
      </c>
      <c r="AX40" s="114">
        <v>1</v>
      </c>
      <c r="AY40" s="114">
        <v>0</v>
      </c>
      <c r="AZ40" s="114">
        <v>3</v>
      </c>
      <c r="BA40" s="114">
        <v>1</v>
      </c>
      <c r="BB40" s="114">
        <v>1</v>
      </c>
      <c r="BC40" s="114">
        <v>0</v>
      </c>
      <c r="BD40" s="114">
        <v>1</v>
      </c>
      <c r="BE40" s="114">
        <v>4</v>
      </c>
      <c r="BF40" s="114">
        <v>3</v>
      </c>
      <c r="BG40" s="114">
        <v>2</v>
      </c>
      <c r="BH40" s="114">
        <v>3</v>
      </c>
      <c r="BI40" s="114">
        <v>7</v>
      </c>
      <c r="BJ40" s="454">
        <v>5</v>
      </c>
      <c r="BK40" s="112">
        <f t="shared" si="3"/>
        <v>3</v>
      </c>
      <c r="BL40" s="112">
        <f t="shared" si="4"/>
        <v>0</v>
      </c>
      <c r="BM40" s="112">
        <v>8</v>
      </c>
      <c r="BN40" s="112">
        <v>11</v>
      </c>
      <c r="BO40" s="455">
        <f t="shared" si="5"/>
        <v>-3</v>
      </c>
      <c r="BP40" s="456">
        <v>2.1</v>
      </c>
      <c r="BQ40" s="115" t="str">
        <f>IF(((BP40*BJ40)-CB40)&lt;0.99,"",INT((BP40*BJ40)-CB40))</f>
        <v/>
      </c>
      <c r="BR40" s="115"/>
      <c r="BS40" s="158">
        <v>1</v>
      </c>
      <c r="BT40" s="158">
        <v>4</v>
      </c>
      <c r="BU40" s="158"/>
      <c r="BV40" s="159"/>
      <c r="BW40" s="159"/>
      <c r="BX40" s="159"/>
      <c r="BY40" s="159">
        <v>6</v>
      </c>
      <c r="BZ40" s="160"/>
      <c r="CA40" s="161">
        <v>2</v>
      </c>
      <c r="CB40" s="119">
        <f t="shared" si="11"/>
        <v>10</v>
      </c>
      <c r="CC40" s="457">
        <f>CB40/BJ40</f>
        <v>2</v>
      </c>
      <c r="CD40" s="115" t="str">
        <f>IFERROR(IF($S40*#REF!=0,"",$S40*#REF!),"")</f>
        <v/>
      </c>
      <c r="CE40" s="115" t="str">
        <f>IFERROR(IF($S40*#REF!=0,"",$S40*#REF!),"")</f>
        <v/>
      </c>
      <c r="CF40" s="115" t="str">
        <f>IFERROR(IF($S40*#REF!=0,"",$S40*#REF!),"")</f>
        <v/>
      </c>
      <c r="CG40" s="115" t="str">
        <f>IFERROR(IF($S40*#REF!=0,"",$S40*#REF!),"")</f>
        <v/>
      </c>
      <c r="CH40" s="115" t="str">
        <f>IFERROR(IF($S40*#REF!=0,"",$S40*#REF!),"")</f>
        <v/>
      </c>
      <c r="CI40" s="115" t="str">
        <f>IFERROR(IF($S40*#REF!=0,"",$S40*#REF!),"")</f>
        <v/>
      </c>
      <c r="CJ40" s="115" t="str">
        <f>IFERROR(IF($S40*#REF!=0,"",$S40*#REF!),"")</f>
        <v/>
      </c>
      <c r="CK40" s="115" t="str">
        <f>IFERROR(IF($S40*#REF!=0,"",$S40*#REF!),"")</f>
        <v/>
      </c>
      <c r="CL40" s="115" t="str">
        <f>IFERROR(IF($S40*#REF!=0,"",$S40*#REF!),"")</f>
        <v/>
      </c>
      <c r="CM40" s="115" t="str">
        <f t="shared" si="6"/>
        <v/>
      </c>
      <c r="CN40" s="115" t="str">
        <f t="shared" si="7"/>
        <v/>
      </c>
      <c r="CO40" s="115" t="str">
        <f t="shared" si="8"/>
        <v/>
      </c>
      <c r="CP40" s="115" t="str">
        <f t="shared" si="9"/>
        <v/>
      </c>
      <c r="CQ40" s="115">
        <f t="shared" si="10"/>
        <v>6</v>
      </c>
      <c r="CR40" s="115" t="str">
        <f t="shared" si="10"/>
        <v/>
      </c>
      <c r="CS40" s="115">
        <f t="shared" si="10"/>
        <v>2</v>
      </c>
    </row>
    <row r="41" spans="1:97" ht="15" customHeight="1" x14ac:dyDescent="0.15">
      <c r="B41" s="88" t="s">
        <v>167</v>
      </c>
      <c r="C41" s="88"/>
      <c r="D41" s="88"/>
      <c r="E41" s="88"/>
      <c r="F41" s="88"/>
      <c r="G41" s="89" t="s">
        <v>168</v>
      </c>
      <c r="H41" s="89" t="s">
        <v>169</v>
      </c>
      <c r="I41" s="89"/>
      <c r="J41" s="89">
        <v>3</v>
      </c>
      <c r="K41" s="89" t="s">
        <v>102</v>
      </c>
      <c r="L41" s="89">
        <v>184.8</v>
      </c>
      <c r="M41" s="89"/>
      <c r="N41" s="89"/>
      <c r="O41" s="89" t="s">
        <v>168</v>
      </c>
      <c r="P41" s="89"/>
      <c r="Q41" s="90"/>
      <c r="R41" s="91" t="s">
        <v>103</v>
      </c>
      <c r="S41" s="91">
        <v>1.06</v>
      </c>
      <c r="T41" s="91"/>
      <c r="U41" s="91"/>
      <c r="V41" s="91">
        <v>184.8</v>
      </c>
      <c r="W41" s="4">
        <v>24067.19</v>
      </c>
      <c r="X41" s="91">
        <v>13</v>
      </c>
      <c r="Y41" s="91">
        <v>9</v>
      </c>
      <c r="Z41" s="91">
        <v>8</v>
      </c>
      <c r="AA41" s="91">
        <v>17</v>
      </c>
      <c r="AB41" s="91">
        <v>14</v>
      </c>
      <c r="AC41" s="91">
        <v>9</v>
      </c>
      <c r="AD41" s="91">
        <v>9</v>
      </c>
      <c r="AE41" s="91">
        <v>16</v>
      </c>
      <c r="AF41" s="91">
        <v>13</v>
      </c>
      <c r="AG41" s="91">
        <v>13</v>
      </c>
      <c r="AH41" s="91">
        <v>6</v>
      </c>
      <c r="AI41" s="91">
        <v>8</v>
      </c>
      <c r="AJ41" s="91">
        <v>9</v>
      </c>
      <c r="AK41" s="91">
        <v>6</v>
      </c>
      <c r="AL41" s="91">
        <v>14</v>
      </c>
      <c r="AM41" s="91">
        <v>6</v>
      </c>
      <c r="AN41" s="91">
        <v>8</v>
      </c>
      <c r="AO41" s="91">
        <v>15</v>
      </c>
      <c r="AP41" s="91">
        <v>11</v>
      </c>
      <c r="AQ41" s="91">
        <v>11</v>
      </c>
      <c r="AR41" s="91">
        <v>14</v>
      </c>
      <c r="AS41" s="91">
        <v>6</v>
      </c>
      <c r="AT41" s="91">
        <v>6</v>
      </c>
      <c r="AU41" s="91">
        <v>13</v>
      </c>
      <c r="AV41" s="91">
        <v>9</v>
      </c>
      <c r="AW41" s="91">
        <v>10</v>
      </c>
      <c r="AX41" s="91">
        <v>13</v>
      </c>
      <c r="AY41" s="91">
        <v>7</v>
      </c>
      <c r="AZ41" s="91">
        <v>7</v>
      </c>
      <c r="BA41" s="91">
        <v>8</v>
      </c>
      <c r="BB41" s="91">
        <v>8</v>
      </c>
      <c r="BC41" s="91">
        <v>8</v>
      </c>
      <c r="BD41" s="91">
        <v>12</v>
      </c>
      <c r="BE41" s="91">
        <v>6</v>
      </c>
      <c r="BF41" s="91">
        <v>12</v>
      </c>
      <c r="BG41" s="91">
        <v>5</v>
      </c>
      <c r="BH41" s="91">
        <v>8</v>
      </c>
      <c r="BI41" s="91">
        <v>12</v>
      </c>
      <c r="BJ41" s="446">
        <v>11</v>
      </c>
      <c r="BK41" s="89">
        <f t="shared" si="3"/>
        <v>14</v>
      </c>
      <c r="BL41" s="89">
        <f t="shared" si="4"/>
        <v>6</v>
      </c>
      <c r="BM41" s="89">
        <v>16</v>
      </c>
      <c r="BN41" s="89">
        <v>8</v>
      </c>
      <c r="BO41" s="447">
        <f t="shared" si="5"/>
        <v>8</v>
      </c>
      <c r="BP41" s="448">
        <v>2.1</v>
      </c>
      <c r="BQ41" s="93" t="str">
        <f>IF(((BP41*BJ41)-CB41)&lt;0.99,"",INT((BP41*BJ41)-CB41))</f>
        <v/>
      </c>
      <c r="BR41" s="93"/>
      <c r="BS41" s="94">
        <v>1</v>
      </c>
      <c r="BT41" s="94"/>
      <c r="BU41" s="94">
        <v>5</v>
      </c>
      <c r="BV41" s="94">
        <v>2</v>
      </c>
      <c r="BW41" s="94"/>
      <c r="BX41" s="94">
        <v>3</v>
      </c>
      <c r="BY41" s="94">
        <v>3</v>
      </c>
      <c r="BZ41" s="95">
        <v>1</v>
      </c>
      <c r="CA41" s="96"/>
      <c r="CB41" s="97">
        <f t="shared" si="11"/>
        <v>23</v>
      </c>
      <c r="CC41" s="449">
        <f>CB41/BJ41</f>
        <v>2.0909090909090908</v>
      </c>
      <c r="CD41" s="93" t="str">
        <f>IFERROR(IF($S41*#REF!=0,"",$S41*#REF!),"")</f>
        <v/>
      </c>
      <c r="CE41" s="93" t="str">
        <f>IFERROR(IF($S41*#REF!=0,"",$S41*#REF!),"")</f>
        <v/>
      </c>
      <c r="CF41" s="93" t="str">
        <f>IFERROR(IF($S41*#REF!=0,"",$S41*#REF!),"")</f>
        <v/>
      </c>
      <c r="CG41" s="93" t="str">
        <f>IFERROR(IF($S41*#REF!=0,"",$S41*#REF!),"")</f>
        <v/>
      </c>
      <c r="CH41" s="93" t="str">
        <f>IFERROR(IF($S41*#REF!=0,"",$S41*#REF!),"")</f>
        <v/>
      </c>
      <c r="CI41" s="93" t="str">
        <f>IFERROR(IF($S41*#REF!=0,"",$S41*#REF!),"")</f>
        <v/>
      </c>
      <c r="CJ41" s="93" t="str">
        <f>IFERROR(IF($S41*#REF!=0,"",$S41*#REF!),"")</f>
        <v/>
      </c>
      <c r="CK41" s="93" t="str">
        <f>IFERROR(IF($S41*#REF!=0,"",$S41*#REF!),"")</f>
        <v/>
      </c>
      <c r="CL41" s="93" t="str">
        <f>IFERROR(IF($S41*#REF!=0,"",$S41*#REF!),"")</f>
        <v/>
      </c>
      <c r="CM41" s="93">
        <f t="shared" si="6"/>
        <v>5.3000000000000007</v>
      </c>
      <c r="CN41" s="93">
        <f t="shared" si="7"/>
        <v>2.12</v>
      </c>
      <c r="CO41" s="93" t="str">
        <f t="shared" si="8"/>
        <v/>
      </c>
      <c r="CP41" s="93">
        <f t="shared" si="9"/>
        <v>3.18</v>
      </c>
      <c r="CQ41" s="93">
        <f t="shared" si="10"/>
        <v>3.18</v>
      </c>
      <c r="CR41" s="93">
        <f t="shared" si="10"/>
        <v>1.06</v>
      </c>
      <c r="CS41" s="93" t="str">
        <f t="shared" si="10"/>
        <v/>
      </c>
    </row>
    <row r="42" spans="1:97" ht="15" customHeight="1" x14ac:dyDescent="0.15">
      <c r="B42" s="99" t="s">
        <v>170</v>
      </c>
      <c r="C42" s="99"/>
      <c r="D42" s="99"/>
      <c r="E42" s="99"/>
      <c r="F42" s="99"/>
      <c r="G42" s="100" t="s">
        <v>171</v>
      </c>
      <c r="H42" s="100" t="s">
        <v>172</v>
      </c>
      <c r="I42" s="100"/>
      <c r="J42" s="100">
        <v>7</v>
      </c>
      <c r="K42" s="100" t="s">
        <v>102</v>
      </c>
      <c r="L42" s="100">
        <v>210.3</v>
      </c>
      <c r="M42" s="100"/>
      <c r="N42" s="100"/>
      <c r="O42" s="100" t="s">
        <v>171</v>
      </c>
      <c r="P42" s="100"/>
      <c r="Q42" s="101"/>
      <c r="R42" s="102" t="s">
        <v>103</v>
      </c>
      <c r="S42" s="102">
        <v>1.32</v>
      </c>
      <c r="T42" s="102"/>
      <c r="U42" s="102"/>
      <c r="V42" s="102">
        <v>210.3</v>
      </c>
      <c r="W42" s="4">
        <v>27254.41</v>
      </c>
      <c r="X42" s="102">
        <v>19</v>
      </c>
      <c r="Y42" s="102">
        <v>11</v>
      </c>
      <c r="Z42" s="102">
        <v>6</v>
      </c>
      <c r="AA42" s="102">
        <v>23</v>
      </c>
      <c r="AB42" s="102">
        <v>19</v>
      </c>
      <c r="AC42" s="102">
        <v>12</v>
      </c>
      <c r="AD42" s="102">
        <v>12</v>
      </c>
      <c r="AE42" s="102">
        <v>16</v>
      </c>
      <c r="AF42" s="102">
        <v>11</v>
      </c>
      <c r="AG42" s="102">
        <v>15</v>
      </c>
      <c r="AH42" s="102">
        <v>12</v>
      </c>
      <c r="AI42" s="102">
        <v>11</v>
      </c>
      <c r="AJ42" s="102">
        <v>15</v>
      </c>
      <c r="AK42" s="102">
        <v>21</v>
      </c>
      <c r="AL42" s="102">
        <v>12</v>
      </c>
      <c r="AM42" s="102">
        <v>14</v>
      </c>
      <c r="AN42" s="102">
        <v>15</v>
      </c>
      <c r="AO42" s="102">
        <v>16</v>
      </c>
      <c r="AP42" s="102">
        <v>11</v>
      </c>
      <c r="AQ42" s="102">
        <v>10</v>
      </c>
      <c r="AR42" s="102">
        <v>12</v>
      </c>
      <c r="AS42" s="102">
        <v>9</v>
      </c>
      <c r="AT42" s="102">
        <v>0</v>
      </c>
      <c r="AU42" s="102">
        <v>0</v>
      </c>
      <c r="AV42" s="102">
        <v>0</v>
      </c>
      <c r="AW42" s="102">
        <v>12</v>
      </c>
      <c r="AX42" s="102">
        <v>6</v>
      </c>
      <c r="AY42" s="102">
        <v>9</v>
      </c>
      <c r="AZ42" s="102">
        <v>10</v>
      </c>
      <c r="BA42" s="102">
        <v>20</v>
      </c>
      <c r="BB42" s="102">
        <v>10</v>
      </c>
      <c r="BC42" s="102">
        <v>12</v>
      </c>
      <c r="BD42" s="102">
        <v>15</v>
      </c>
      <c r="BE42" s="102">
        <v>8</v>
      </c>
      <c r="BF42" s="102">
        <v>13</v>
      </c>
      <c r="BG42" s="102">
        <v>12</v>
      </c>
      <c r="BH42" s="102">
        <v>9</v>
      </c>
      <c r="BI42" s="102">
        <v>15</v>
      </c>
      <c r="BJ42" s="450">
        <v>13</v>
      </c>
      <c r="BK42" s="100">
        <f t="shared" si="3"/>
        <v>20</v>
      </c>
      <c r="BL42" s="100">
        <f t="shared" si="4"/>
        <v>0</v>
      </c>
      <c r="BM42" s="100">
        <v>23</v>
      </c>
      <c r="BN42" s="100">
        <v>19</v>
      </c>
      <c r="BO42" s="451">
        <f t="shared" si="5"/>
        <v>4</v>
      </c>
      <c r="BP42" s="452">
        <v>2.1</v>
      </c>
      <c r="BQ42" s="103" t="str">
        <f>IF(((BP42*BJ42)-CB42)&lt;0.99,"",INT((BP42*BJ42)-CB42))</f>
        <v/>
      </c>
      <c r="BR42" s="103"/>
      <c r="BS42" s="104">
        <v>3</v>
      </c>
      <c r="BT42" s="104"/>
      <c r="BU42" s="104"/>
      <c r="BV42" s="104">
        <v>1</v>
      </c>
      <c r="BW42" s="104">
        <v>3</v>
      </c>
      <c r="BX42" s="104">
        <v>3</v>
      </c>
      <c r="BY42" s="104">
        <v>7</v>
      </c>
      <c r="BZ42" s="105">
        <v>4</v>
      </c>
      <c r="CA42" s="106">
        <v>2</v>
      </c>
      <c r="CB42" s="107">
        <f t="shared" si="11"/>
        <v>27</v>
      </c>
      <c r="CC42" s="453">
        <f>CB42/BJ42</f>
        <v>2.0769230769230771</v>
      </c>
      <c r="CD42" s="103" t="str">
        <f>IFERROR(IF($S42*#REF!=0,"",$S42*#REF!),"")</f>
        <v/>
      </c>
      <c r="CE42" s="103" t="str">
        <f>IFERROR(IF($S42*#REF!=0,"",$S42*#REF!),"")</f>
        <v/>
      </c>
      <c r="CF42" s="103" t="str">
        <f>IFERROR(IF($S42*#REF!=0,"",$S42*#REF!),"")</f>
        <v/>
      </c>
      <c r="CG42" s="103" t="str">
        <f>IFERROR(IF($S42*#REF!=0,"",$S42*#REF!),"")</f>
        <v/>
      </c>
      <c r="CH42" s="103" t="str">
        <f>IFERROR(IF($S42*#REF!=0,"",$S42*#REF!),"")</f>
        <v/>
      </c>
      <c r="CI42" s="103" t="str">
        <f>IFERROR(IF($S42*#REF!=0,"",$S42*#REF!),"")</f>
        <v/>
      </c>
      <c r="CJ42" s="103" t="str">
        <f>IFERROR(IF($S42*#REF!=0,"",$S42*#REF!),"")</f>
        <v/>
      </c>
      <c r="CK42" s="103" t="str">
        <f>IFERROR(IF($S42*#REF!=0,"",$S42*#REF!),"")</f>
        <v/>
      </c>
      <c r="CL42" s="103" t="str">
        <f>IFERROR(IF($S42*#REF!=0,"",$S42*#REF!),"")</f>
        <v/>
      </c>
      <c r="CM42" s="103" t="str">
        <f t="shared" si="6"/>
        <v/>
      </c>
      <c r="CN42" s="103">
        <f t="shared" si="7"/>
        <v>1.32</v>
      </c>
      <c r="CO42" s="103">
        <f t="shared" si="8"/>
        <v>3.96</v>
      </c>
      <c r="CP42" s="103">
        <f t="shared" si="9"/>
        <v>3.96</v>
      </c>
      <c r="CQ42" s="103">
        <f t="shared" si="10"/>
        <v>9.24</v>
      </c>
      <c r="CR42" s="103">
        <f t="shared" si="10"/>
        <v>5.28</v>
      </c>
      <c r="CS42" s="103">
        <f t="shared" si="10"/>
        <v>2.64</v>
      </c>
    </row>
    <row r="43" spans="1:97" ht="15" customHeight="1" x14ac:dyDescent="0.15">
      <c r="B43" s="99" t="s">
        <v>173</v>
      </c>
      <c r="C43" s="99"/>
      <c r="D43" s="99"/>
      <c r="E43" s="99"/>
      <c r="F43" s="99"/>
      <c r="G43" s="100" t="s">
        <v>174</v>
      </c>
      <c r="H43" s="100" t="s">
        <v>175</v>
      </c>
      <c r="I43" s="100"/>
      <c r="J43" s="100">
        <v>3</v>
      </c>
      <c r="K43" s="100" t="s">
        <v>102</v>
      </c>
      <c r="L43" s="100">
        <v>165.4</v>
      </c>
      <c r="M43" s="100"/>
      <c r="N43" s="100"/>
      <c r="O43" s="100" t="s">
        <v>174</v>
      </c>
      <c r="P43" s="100"/>
      <c r="Q43" s="101"/>
      <c r="R43" s="102" t="s">
        <v>103</v>
      </c>
      <c r="S43" s="102">
        <v>1.04</v>
      </c>
      <c r="T43" s="102"/>
      <c r="U43" s="102"/>
      <c r="V43" s="102">
        <v>165.4</v>
      </c>
      <c r="W43" s="4">
        <v>21119.23</v>
      </c>
      <c r="X43" s="102">
        <v>12</v>
      </c>
      <c r="Y43" s="102">
        <v>19</v>
      </c>
      <c r="Z43" s="102">
        <v>12</v>
      </c>
      <c r="AA43" s="102">
        <v>5</v>
      </c>
      <c r="AB43" s="102">
        <v>13</v>
      </c>
      <c r="AC43" s="102">
        <v>11</v>
      </c>
      <c r="AD43" s="102">
        <v>8</v>
      </c>
      <c r="AE43" s="102">
        <v>9</v>
      </c>
      <c r="AF43" s="102">
        <v>12</v>
      </c>
      <c r="AG43" s="102">
        <v>15</v>
      </c>
      <c r="AH43" s="102">
        <v>8</v>
      </c>
      <c r="AI43" s="102">
        <v>10</v>
      </c>
      <c r="AJ43" s="102">
        <v>9</v>
      </c>
      <c r="AK43" s="102">
        <v>9</v>
      </c>
      <c r="AL43" s="102">
        <v>7</v>
      </c>
      <c r="AM43" s="102">
        <v>13</v>
      </c>
      <c r="AN43" s="102">
        <v>6</v>
      </c>
      <c r="AO43" s="102">
        <v>15</v>
      </c>
      <c r="AP43" s="102">
        <v>14</v>
      </c>
      <c r="AQ43" s="102">
        <v>13</v>
      </c>
      <c r="AR43" s="102">
        <v>12</v>
      </c>
      <c r="AS43" s="102">
        <v>8</v>
      </c>
      <c r="AT43" s="102">
        <v>6</v>
      </c>
      <c r="AU43" s="102">
        <v>10</v>
      </c>
      <c r="AV43" s="102">
        <v>17</v>
      </c>
      <c r="AW43" s="102">
        <v>13</v>
      </c>
      <c r="AX43" s="102">
        <v>8</v>
      </c>
      <c r="AY43" s="102">
        <v>10</v>
      </c>
      <c r="AZ43" s="102">
        <v>6</v>
      </c>
      <c r="BA43" s="102">
        <v>11</v>
      </c>
      <c r="BB43" s="102">
        <v>9</v>
      </c>
      <c r="BC43" s="102">
        <v>7</v>
      </c>
      <c r="BD43" s="102">
        <v>12</v>
      </c>
      <c r="BE43" s="102">
        <v>10</v>
      </c>
      <c r="BF43" s="102">
        <v>12</v>
      </c>
      <c r="BG43" s="102">
        <v>17</v>
      </c>
      <c r="BH43" s="102">
        <v>7</v>
      </c>
      <c r="BI43" s="102">
        <v>9</v>
      </c>
      <c r="BJ43" s="450">
        <v>12</v>
      </c>
      <c r="BK43" s="100">
        <f t="shared" si="3"/>
        <v>17</v>
      </c>
      <c r="BL43" s="100">
        <f t="shared" si="4"/>
        <v>6</v>
      </c>
      <c r="BM43" s="100">
        <v>22</v>
      </c>
      <c r="BN43" s="100">
        <v>11</v>
      </c>
      <c r="BO43" s="451">
        <f t="shared" si="5"/>
        <v>11</v>
      </c>
      <c r="BP43" s="452">
        <v>2.1</v>
      </c>
      <c r="BQ43" s="103" t="str">
        <f>IF(((BP43*BJ43)-CB43)&lt;0.99,"",INT((BP43*BJ43)-CB43))</f>
        <v/>
      </c>
      <c r="BR43" s="103"/>
      <c r="BS43" s="104">
        <v>1</v>
      </c>
      <c r="BT43" s="104"/>
      <c r="BU43" s="104"/>
      <c r="BV43" s="104">
        <v>3</v>
      </c>
      <c r="BW43" s="104">
        <v>3</v>
      </c>
      <c r="BX43" s="104"/>
      <c r="BY43" s="104">
        <v>3</v>
      </c>
      <c r="BZ43" s="105">
        <v>3</v>
      </c>
      <c r="CA43" s="106">
        <v>1</v>
      </c>
      <c r="CB43" s="107">
        <f t="shared" si="11"/>
        <v>25</v>
      </c>
      <c r="CC43" s="453">
        <f>CB43/BJ43</f>
        <v>2.0833333333333335</v>
      </c>
      <c r="CD43" s="103" t="str">
        <f>IFERROR(IF($S43*#REF!=0,"",$S43*#REF!),"")</f>
        <v/>
      </c>
      <c r="CE43" s="103" t="str">
        <f>IFERROR(IF($S43*#REF!=0,"",$S43*#REF!),"")</f>
        <v/>
      </c>
      <c r="CF43" s="103" t="str">
        <f>IFERROR(IF($S43*#REF!=0,"",$S43*#REF!),"")</f>
        <v/>
      </c>
      <c r="CG43" s="103" t="str">
        <f>IFERROR(IF($S43*#REF!=0,"",$S43*#REF!),"")</f>
        <v/>
      </c>
      <c r="CH43" s="103" t="str">
        <f>IFERROR(IF($S43*#REF!=0,"",$S43*#REF!),"")</f>
        <v/>
      </c>
      <c r="CI43" s="103" t="str">
        <f>IFERROR(IF($S43*#REF!=0,"",$S43*#REF!),"")</f>
        <v/>
      </c>
      <c r="CJ43" s="103" t="str">
        <f>IFERROR(IF($S43*#REF!=0,"",$S43*#REF!),"")</f>
        <v/>
      </c>
      <c r="CK43" s="103" t="str">
        <f>IFERROR(IF($S43*#REF!=0,"",$S43*#REF!),"")</f>
        <v/>
      </c>
      <c r="CL43" s="103" t="str">
        <f>IFERROR(IF($S43*#REF!=0,"",$S43*#REF!),"")</f>
        <v/>
      </c>
      <c r="CM43" s="103" t="str">
        <f t="shared" si="6"/>
        <v/>
      </c>
      <c r="CN43" s="103">
        <f t="shared" si="7"/>
        <v>3.12</v>
      </c>
      <c r="CO43" s="103">
        <f t="shared" si="8"/>
        <v>3.12</v>
      </c>
      <c r="CP43" s="103" t="str">
        <f t="shared" si="9"/>
        <v/>
      </c>
      <c r="CQ43" s="103">
        <f t="shared" si="10"/>
        <v>3.12</v>
      </c>
      <c r="CR43" s="103">
        <f t="shared" si="10"/>
        <v>3.12</v>
      </c>
      <c r="CS43" s="103">
        <f t="shared" si="10"/>
        <v>1.04</v>
      </c>
    </row>
    <row r="44" spans="1:97" ht="15" customHeight="1" x14ac:dyDescent="0.15">
      <c r="B44" s="99" t="s">
        <v>176</v>
      </c>
      <c r="C44" s="99"/>
      <c r="D44" s="99"/>
      <c r="E44" s="99"/>
      <c r="F44" s="99"/>
      <c r="G44" s="100" t="s">
        <v>177</v>
      </c>
      <c r="H44" s="100" t="s">
        <v>178</v>
      </c>
      <c r="I44" s="100"/>
      <c r="J44" s="100">
        <v>4</v>
      </c>
      <c r="K44" s="100" t="s">
        <v>102</v>
      </c>
      <c r="L44" s="100">
        <v>165.4</v>
      </c>
      <c r="M44" s="100"/>
      <c r="N44" s="100"/>
      <c r="O44" s="100" t="s">
        <v>177</v>
      </c>
      <c r="P44" s="100"/>
      <c r="Q44" s="101"/>
      <c r="R44" s="102" t="s">
        <v>103</v>
      </c>
      <c r="S44" s="102">
        <v>1.04</v>
      </c>
      <c r="T44" s="102"/>
      <c r="U44" s="102"/>
      <c r="V44" s="102">
        <v>165.4</v>
      </c>
      <c r="W44" s="4">
        <v>21276</v>
      </c>
      <c r="X44" s="102">
        <v>9</v>
      </c>
      <c r="Y44" s="102">
        <v>5</v>
      </c>
      <c r="Z44" s="102">
        <v>17</v>
      </c>
      <c r="AA44" s="102">
        <v>10</v>
      </c>
      <c r="AB44" s="102">
        <v>14</v>
      </c>
      <c r="AC44" s="102">
        <v>7</v>
      </c>
      <c r="AD44" s="102">
        <v>9</v>
      </c>
      <c r="AE44" s="102">
        <v>13</v>
      </c>
      <c r="AF44" s="102">
        <v>16</v>
      </c>
      <c r="AG44" s="102">
        <v>9</v>
      </c>
      <c r="AH44" s="102">
        <v>9</v>
      </c>
      <c r="AI44" s="102">
        <v>13</v>
      </c>
      <c r="AJ44" s="102">
        <v>8</v>
      </c>
      <c r="AK44" s="102">
        <v>14</v>
      </c>
      <c r="AL44" s="102">
        <v>11</v>
      </c>
      <c r="AM44" s="102">
        <v>6</v>
      </c>
      <c r="AN44" s="102">
        <v>12</v>
      </c>
      <c r="AO44" s="102">
        <v>11</v>
      </c>
      <c r="AP44" s="102">
        <v>5</v>
      </c>
      <c r="AQ44" s="102">
        <v>14</v>
      </c>
      <c r="AR44" s="102">
        <v>5</v>
      </c>
      <c r="AS44" s="102">
        <v>8</v>
      </c>
      <c r="AT44" s="102">
        <v>9</v>
      </c>
      <c r="AU44" s="102">
        <v>10</v>
      </c>
      <c r="AV44" s="102">
        <v>13</v>
      </c>
      <c r="AW44" s="102">
        <v>11</v>
      </c>
      <c r="AX44" s="102">
        <v>10</v>
      </c>
      <c r="AY44" s="102">
        <v>11</v>
      </c>
      <c r="AZ44" s="102">
        <v>9</v>
      </c>
      <c r="BA44" s="102">
        <v>10</v>
      </c>
      <c r="BB44" s="102">
        <v>13</v>
      </c>
      <c r="BC44" s="102">
        <v>12</v>
      </c>
      <c r="BD44" s="102">
        <v>13</v>
      </c>
      <c r="BE44" s="102">
        <v>13</v>
      </c>
      <c r="BF44" s="102">
        <v>14</v>
      </c>
      <c r="BG44" s="102">
        <v>14</v>
      </c>
      <c r="BH44" s="102">
        <v>5</v>
      </c>
      <c r="BI44" s="102">
        <v>12</v>
      </c>
      <c r="BJ44" s="450">
        <v>13</v>
      </c>
      <c r="BK44" s="100">
        <f t="shared" si="3"/>
        <v>14</v>
      </c>
      <c r="BL44" s="100">
        <f t="shared" si="4"/>
        <v>5</v>
      </c>
      <c r="BM44" s="100">
        <v>19</v>
      </c>
      <c r="BN44" s="100">
        <v>7</v>
      </c>
      <c r="BO44" s="451">
        <f t="shared" si="5"/>
        <v>12</v>
      </c>
      <c r="BP44" s="452">
        <v>2.1</v>
      </c>
      <c r="BQ44" s="103" t="str">
        <f>IF(((BP44*BJ44)-CB44)&lt;0.99,"",INT((BP44*BJ44)-CB44))</f>
        <v/>
      </c>
      <c r="BR44" s="103"/>
      <c r="BS44" s="104">
        <v>4</v>
      </c>
      <c r="BT44" s="104"/>
      <c r="BU44" s="104"/>
      <c r="BV44" s="104">
        <v>2</v>
      </c>
      <c r="BW44" s="104">
        <v>1</v>
      </c>
      <c r="BX44" s="104">
        <v>2</v>
      </c>
      <c r="BY44" s="104">
        <v>4</v>
      </c>
      <c r="BZ44" s="105"/>
      <c r="CA44" s="106">
        <v>2</v>
      </c>
      <c r="CB44" s="107">
        <f t="shared" si="11"/>
        <v>27</v>
      </c>
      <c r="CC44" s="453">
        <f>CB44/BJ44</f>
        <v>2.0769230769230771</v>
      </c>
      <c r="CD44" s="103" t="str">
        <f>IFERROR(IF($S44*#REF!=0,"",$S44*#REF!),"")</f>
        <v/>
      </c>
      <c r="CE44" s="103" t="str">
        <f>IFERROR(IF($S44*#REF!=0,"",$S44*#REF!),"")</f>
        <v/>
      </c>
      <c r="CF44" s="103" t="str">
        <f>IFERROR(IF($S44*#REF!=0,"",$S44*#REF!),"")</f>
        <v/>
      </c>
      <c r="CG44" s="103" t="str">
        <f>IFERROR(IF($S44*#REF!=0,"",$S44*#REF!),"")</f>
        <v/>
      </c>
      <c r="CH44" s="103" t="str">
        <f>IFERROR(IF($S44*#REF!=0,"",$S44*#REF!),"")</f>
        <v/>
      </c>
      <c r="CI44" s="103" t="str">
        <f>IFERROR(IF($S44*#REF!=0,"",$S44*#REF!),"")</f>
        <v/>
      </c>
      <c r="CJ44" s="103" t="str">
        <f>IFERROR(IF($S44*#REF!=0,"",$S44*#REF!),"")</f>
        <v/>
      </c>
      <c r="CK44" s="103" t="str">
        <f>IFERROR(IF($S44*#REF!=0,"",$S44*#REF!),"")</f>
        <v/>
      </c>
      <c r="CL44" s="103" t="str">
        <f>IFERROR(IF($S44*#REF!=0,"",$S44*#REF!),"")</f>
        <v/>
      </c>
      <c r="CM44" s="103" t="str">
        <f t="shared" si="6"/>
        <v/>
      </c>
      <c r="CN44" s="103">
        <f t="shared" si="7"/>
        <v>2.08</v>
      </c>
      <c r="CO44" s="103">
        <f t="shared" si="8"/>
        <v>1.04</v>
      </c>
      <c r="CP44" s="103">
        <f t="shared" si="9"/>
        <v>2.08</v>
      </c>
      <c r="CQ44" s="103">
        <f t="shared" si="10"/>
        <v>4.16</v>
      </c>
      <c r="CR44" s="103" t="str">
        <f t="shared" si="10"/>
        <v/>
      </c>
      <c r="CS44" s="103">
        <f t="shared" si="10"/>
        <v>2.08</v>
      </c>
    </row>
    <row r="45" spans="1:97" ht="15" customHeight="1" x14ac:dyDescent="0.15">
      <c r="B45" s="99" t="s">
        <v>179</v>
      </c>
      <c r="C45" s="99"/>
      <c r="D45" s="99"/>
      <c r="E45" s="99"/>
      <c r="F45" s="99"/>
      <c r="G45" s="100" t="s">
        <v>180</v>
      </c>
      <c r="H45" s="100" t="s">
        <v>181</v>
      </c>
      <c r="I45" s="100"/>
      <c r="J45" s="100">
        <v>1</v>
      </c>
      <c r="K45" s="100" t="s">
        <v>102</v>
      </c>
      <c r="L45" s="100">
        <v>45.2</v>
      </c>
      <c r="M45" s="100"/>
      <c r="N45" s="100"/>
      <c r="O45" s="100" t="s">
        <v>180</v>
      </c>
      <c r="P45" s="100"/>
      <c r="Q45" s="101"/>
      <c r="R45" s="102" t="s">
        <v>103</v>
      </c>
      <c r="S45" s="102">
        <v>0.14000000000000001</v>
      </c>
      <c r="T45" s="102"/>
      <c r="U45" s="102"/>
      <c r="V45" s="102">
        <v>45.2</v>
      </c>
      <c r="W45" s="4">
        <v>5849.52</v>
      </c>
      <c r="X45" s="102">
        <v>13</v>
      </c>
      <c r="Y45" s="102">
        <v>8</v>
      </c>
      <c r="Z45" s="102">
        <v>10</v>
      </c>
      <c r="AA45" s="102">
        <v>16</v>
      </c>
      <c r="AB45" s="102">
        <v>16</v>
      </c>
      <c r="AC45" s="102">
        <v>9</v>
      </c>
      <c r="AD45" s="102">
        <v>4</v>
      </c>
      <c r="AE45" s="102">
        <v>18</v>
      </c>
      <c r="AF45" s="102">
        <v>11</v>
      </c>
      <c r="AG45" s="102">
        <v>18</v>
      </c>
      <c r="AH45" s="102">
        <v>10</v>
      </c>
      <c r="AI45" s="102">
        <v>14</v>
      </c>
      <c r="AJ45" s="102">
        <v>12</v>
      </c>
      <c r="AK45" s="102">
        <v>14</v>
      </c>
      <c r="AL45" s="102">
        <v>10</v>
      </c>
      <c r="AM45" s="102">
        <v>5</v>
      </c>
      <c r="AN45" s="102">
        <v>12</v>
      </c>
      <c r="AO45" s="102">
        <v>16</v>
      </c>
      <c r="AP45" s="102">
        <v>9</v>
      </c>
      <c r="AQ45" s="102">
        <v>9</v>
      </c>
      <c r="AR45" s="102">
        <v>14</v>
      </c>
      <c r="AS45" s="102">
        <v>9</v>
      </c>
      <c r="AT45" s="102">
        <v>7</v>
      </c>
      <c r="AU45" s="102">
        <v>11</v>
      </c>
      <c r="AV45" s="102">
        <v>16</v>
      </c>
      <c r="AW45" s="102">
        <v>11</v>
      </c>
      <c r="AX45" s="102">
        <v>7</v>
      </c>
      <c r="AY45" s="102">
        <v>5</v>
      </c>
      <c r="AZ45" s="102">
        <v>7</v>
      </c>
      <c r="BA45" s="102">
        <v>8</v>
      </c>
      <c r="BB45" s="102">
        <v>2</v>
      </c>
      <c r="BC45" s="102">
        <v>6</v>
      </c>
      <c r="BD45" s="102">
        <v>10</v>
      </c>
      <c r="BE45" s="102">
        <v>8</v>
      </c>
      <c r="BF45" s="102">
        <v>5</v>
      </c>
      <c r="BG45" s="102">
        <v>7</v>
      </c>
      <c r="BH45" s="102">
        <v>7</v>
      </c>
      <c r="BI45" s="102">
        <v>6</v>
      </c>
      <c r="BJ45" s="450">
        <v>9</v>
      </c>
      <c r="BK45" s="100">
        <f t="shared" si="3"/>
        <v>16</v>
      </c>
      <c r="BL45" s="100">
        <f t="shared" si="4"/>
        <v>2</v>
      </c>
      <c r="BM45" s="100">
        <v>18</v>
      </c>
      <c r="BN45" s="100">
        <v>6</v>
      </c>
      <c r="BO45" s="451">
        <f t="shared" si="5"/>
        <v>12</v>
      </c>
      <c r="BP45" s="452">
        <v>2.1</v>
      </c>
      <c r="BQ45" s="103" t="str">
        <f>IF(((BP45*BJ45)-CB45)&lt;0.99,"",INT((BP45*BJ45)-CB45))</f>
        <v/>
      </c>
      <c r="BR45" s="103"/>
      <c r="BS45" s="104"/>
      <c r="BT45" s="104"/>
      <c r="BU45" s="104"/>
      <c r="BV45" s="104"/>
      <c r="BW45" s="104">
        <v>1</v>
      </c>
      <c r="BX45" s="104">
        <v>2</v>
      </c>
      <c r="BY45" s="104">
        <v>1</v>
      </c>
      <c r="BZ45" s="105">
        <v>2</v>
      </c>
      <c r="CA45" s="106"/>
      <c r="CB45" s="107">
        <f t="shared" si="11"/>
        <v>18</v>
      </c>
      <c r="CC45" s="453">
        <f>CB45/BJ45</f>
        <v>2</v>
      </c>
      <c r="CD45" s="103" t="str">
        <f>IFERROR(IF($S45*#REF!=0,"",$S45*#REF!),"")</f>
        <v/>
      </c>
      <c r="CE45" s="103" t="str">
        <f>IFERROR(IF($S45*#REF!=0,"",$S45*#REF!),"")</f>
        <v/>
      </c>
      <c r="CF45" s="103" t="str">
        <f>IFERROR(IF($S45*#REF!=0,"",$S45*#REF!),"")</f>
        <v/>
      </c>
      <c r="CG45" s="103" t="str">
        <f>IFERROR(IF($S45*#REF!=0,"",$S45*#REF!),"")</f>
        <v/>
      </c>
      <c r="CH45" s="103" t="str">
        <f>IFERROR(IF($S45*#REF!=0,"",$S45*#REF!),"")</f>
        <v/>
      </c>
      <c r="CI45" s="103" t="str">
        <f>IFERROR(IF($S45*#REF!=0,"",$S45*#REF!),"")</f>
        <v/>
      </c>
      <c r="CJ45" s="103" t="str">
        <f>IFERROR(IF($S45*#REF!=0,"",$S45*#REF!),"")</f>
        <v/>
      </c>
      <c r="CK45" s="103" t="str">
        <f>IFERROR(IF($S45*#REF!=0,"",$S45*#REF!),"")</f>
        <v/>
      </c>
      <c r="CL45" s="103" t="str">
        <f>IFERROR(IF($S45*#REF!=0,"",$S45*#REF!),"")</f>
        <v/>
      </c>
      <c r="CM45" s="103" t="str">
        <f t="shared" si="6"/>
        <v/>
      </c>
      <c r="CN45" s="103" t="str">
        <f t="shared" si="7"/>
        <v/>
      </c>
      <c r="CO45" s="103">
        <f t="shared" si="8"/>
        <v>0.14000000000000001</v>
      </c>
      <c r="CP45" s="103">
        <f t="shared" si="9"/>
        <v>0.28000000000000003</v>
      </c>
      <c r="CQ45" s="103">
        <f t="shared" si="10"/>
        <v>0.14000000000000001</v>
      </c>
      <c r="CR45" s="103">
        <f t="shared" si="10"/>
        <v>0.28000000000000003</v>
      </c>
      <c r="CS45" s="103" t="str">
        <f t="shared" si="10"/>
        <v/>
      </c>
    </row>
    <row r="46" spans="1:97" ht="15" customHeight="1" x14ac:dyDescent="0.15">
      <c r="B46" s="99" t="s">
        <v>182</v>
      </c>
      <c r="C46" s="99"/>
      <c r="D46" s="99"/>
      <c r="E46" s="99"/>
      <c r="F46" s="99"/>
      <c r="G46" s="100" t="s">
        <v>183</v>
      </c>
      <c r="H46" s="100" t="s">
        <v>184</v>
      </c>
      <c r="I46" s="100"/>
      <c r="J46" s="100"/>
      <c r="K46" s="100" t="s">
        <v>102</v>
      </c>
      <c r="L46" s="100">
        <v>59.2</v>
      </c>
      <c r="M46" s="100"/>
      <c r="N46" s="100"/>
      <c r="O46" s="100" t="s">
        <v>183</v>
      </c>
      <c r="P46" s="100"/>
      <c r="Q46" s="101"/>
      <c r="R46" s="102" t="s">
        <v>103</v>
      </c>
      <c r="S46" s="102">
        <v>0.24</v>
      </c>
      <c r="T46" s="102"/>
      <c r="U46" s="102"/>
      <c r="V46" s="102">
        <v>59.2</v>
      </c>
      <c r="W46" s="4">
        <v>7741.89</v>
      </c>
      <c r="X46" s="102">
        <v>3</v>
      </c>
      <c r="Y46" s="102">
        <v>4</v>
      </c>
      <c r="Z46" s="102">
        <v>5</v>
      </c>
      <c r="AA46" s="102">
        <v>2</v>
      </c>
      <c r="AB46" s="102">
        <v>2</v>
      </c>
      <c r="AC46" s="102">
        <v>5</v>
      </c>
      <c r="AD46" s="102">
        <v>2</v>
      </c>
      <c r="AE46" s="102">
        <v>3</v>
      </c>
      <c r="AF46" s="102">
        <v>6</v>
      </c>
      <c r="AG46" s="102">
        <v>3</v>
      </c>
      <c r="AH46" s="102">
        <v>5</v>
      </c>
      <c r="AI46" s="102">
        <v>2</v>
      </c>
      <c r="AJ46" s="102">
        <v>0</v>
      </c>
      <c r="AK46" s="102">
        <v>2</v>
      </c>
      <c r="AL46" s="102">
        <v>0</v>
      </c>
      <c r="AM46" s="102">
        <v>0</v>
      </c>
      <c r="AN46" s="102">
        <v>1</v>
      </c>
      <c r="AO46" s="102">
        <v>0</v>
      </c>
      <c r="AP46" s="102">
        <v>3</v>
      </c>
      <c r="AQ46" s="102">
        <v>2</v>
      </c>
      <c r="AR46" s="102">
        <v>2</v>
      </c>
      <c r="AS46" s="102">
        <v>1</v>
      </c>
      <c r="AT46" s="102">
        <v>1</v>
      </c>
      <c r="AU46" s="102">
        <v>1</v>
      </c>
      <c r="AV46" s="102">
        <v>2</v>
      </c>
      <c r="AW46" s="102">
        <v>1</v>
      </c>
      <c r="AX46" s="102">
        <v>0</v>
      </c>
      <c r="AY46" s="102">
        <v>1</v>
      </c>
      <c r="AZ46" s="102">
        <v>1</v>
      </c>
      <c r="BA46" s="102">
        <v>0</v>
      </c>
      <c r="BB46" s="102">
        <v>2</v>
      </c>
      <c r="BC46" s="102">
        <v>0</v>
      </c>
      <c r="BD46" s="102">
        <v>0</v>
      </c>
      <c r="BE46" s="102">
        <v>0</v>
      </c>
      <c r="BF46" s="102">
        <v>0</v>
      </c>
      <c r="BG46" s="102">
        <v>0</v>
      </c>
      <c r="BH46" s="102">
        <v>0</v>
      </c>
      <c r="BI46" s="102">
        <v>0</v>
      </c>
      <c r="BJ46" s="450"/>
      <c r="BK46" s="100">
        <f t="shared" si="3"/>
        <v>2</v>
      </c>
      <c r="BL46" s="100">
        <f t="shared" si="4"/>
        <v>0</v>
      </c>
      <c r="BM46" s="100">
        <v>5</v>
      </c>
      <c r="BN46" s="100">
        <v>0</v>
      </c>
      <c r="BO46" s="451">
        <f t="shared" si="5"/>
        <v>5</v>
      </c>
      <c r="BP46" s="452">
        <v>2.1</v>
      </c>
      <c r="BQ46" s="103" t="str">
        <f>IF(((BP46*BJ46)-CB46)&lt;0.99,"",INT((BP46*BJ46)-CB46))</f>
        <v/>
      </c>
      <c r="BR46" s="103"/>
      <c r="BS46" s="104"/>
      <c r="BT46" s="104"/>
      <c r="BU46" s="104"/>
      <c r="BV46" s="104"/>
      <c r="BW46" s="104"/>
      <c r="BX46" s="104"/>
      <c r="BY46" s="104"/>
      <c r="BZ46" s="105"/>
      <c r="CA46" s="106"/>
      <c r="CB46" s="107">
        <f t="shared" si="11"/>
        <v>5</v>
      </c>
      <c r="CC46" s="453" t="e">
        <f>CB46/BJ46</f>
        <v>#DIV/0!</v>
      </c>
      <c r="CD46" s="103" t="str">
        <f>IFERROR(IF($S46*#REF!=0,"",$S46*#REF!),"")</f>
        <v/>
      </c>
      <c r="CE46" s="103" t="str">
        <f>IFERROR(IF($S46*#REF!=0,"",$S46*#REF!),"")</f>
        <v/>
      </c>
      <c r="CF46" s="103" t="str">
        <f>IFERROR(IF($S46*#REF!=0,"",$S46*#REF!),"")</f>
        <v/>
      </c>
      <c r="CG46" s="103" t="str">
        <f>IFERROR(IF($S46*#REF!=0,"",$S46*#REF!),"")</f>
        <v/>
      </c>
      <c r="CH46" s="103" t="str">
        <f>IFERROR(IF($S46*#REF!=0,"",$S46*#REF!),"")</f>
        <v/>
      </c>
      <c r="CI46" s="103" t="str">
        <f>IFERROR(IF($S46*#REF!=0,"",$S46*#REF!),"")</f>
        <v/>
      </c>
      <c r="CJ46" s="103" t="str">
        <f>IFERROR(IF($S46*#REF!=0,"",$S46*#REF!),"")</f>
        <v/>
      </c>
      <c r="CK46" s="103" t="str">
        <f>IFERROR(IF($S46*#REF!=0,"",$S46*#REF!),"")</f>
        <v/>
      </c>
      <c r="CL46" s="103" t="str">
        <f>IFERROR(IF($S46*#REF!=0,"",$S46*#REF!),"")</f>
        <v/>
      </c>
      <c r="CM46" s="103" t="str">
        <f t="shared" si="6"/>
        <v/>
      </c>
      <c r="CN46" s="103" t="str">
        <f t="shared" si="7"/>
        <v/>
      </c>
      <c r="CO46" s="103" t="str">
        <f t="shared" si="8"/>
        <v/>
      </c>
      <c r="CP46" s="103" t="str">
        <f t="shared" si="9"/>
        <v/>
      </c>
      <c r="CQ46" s="103" t="str">
        <f t="shared" si="10"/>
        <v/>
      </c>
      <c r="CR46" s="103" t="str">
        <f t="shared" si="10"/>
        <v/>
      </c>
      <c r="CS46" s="103" t="str">
        <f t="shared" si="10"/>
        <v/>
      </c>
    </row>
    <row r="47" spans="1:97" ht="15" customHeight="1" x14ac:dyDescent="0.15">
      <c r="B47" s="99" t="s">
        <v>185</v>
      </c>
      <c r="C47" s="99"/>
      <c r="D47" s="99"/>
      <c r="E47" s="99"/>
      <c r="F47" s="99"/>
      <c r="G47" s="100" t="s">
        <v>186</v>
      </c>
      <c r="H47" s="100" t="s">
        <v>187</v>
      </c>
      <c r="I47" s="100"/>
      <c r="J47" s="100">
        <v>4</v>
      </c>
      <c r="K47" s="100" t="s">
        <v>102</v>
      </c>
      <c r="L47" s="100">
        <v>166.3</v>
      </c>
      <c r="M47" s="100"/>
      <c r="N47" s="100"/>
      <c r="O47" s="100" t="s">
        <v>186</v>
      </c>
      <c r="P47" s="100"/>
      <c r="Q47" s="101"/>
      <c r="R47" s="102" t="s">
        <v>103</v>
      </c>
      <c r="S47" s="102">
        <v>1.06</v>
      </c>
      <c r="T47" s="102"/>
      <c r="U47" s="102"/>
      <c r="V47" s="102">
        <v>166.3</v>
      </c>
      <c r="W47" s="4">
        <v>21314.46</v>
      </c>
      <c r="X47" s="102">
        <v>10</v>
      </c>
      <c r="Y47" s="102">
        <v>5</v>
      </c>
      <c r="Z47" s="102">
        <v>16</v>
      </c>
      <c r="AA47" s="102">
        <v>10</v>
      </c>
      <c r="AB47" s="102">
        <v>14</v>
      </c>
      <c r="AC47" s="102">
        <v>7</v>
      </c>
      <c r="AD47" s="102">
        <v>9</v>
      </c>
      <c r="AE47" s="102">
        <v>13</v>
      </c>
      <c r="AF47" s="102">
        <v>16</v>
      </c>
      <c r="AG47" s="102">
        <v>9</v>
      </c>
      <c r="AH47" s="102">
        <v>9</v>
      </c>
      <c r="AI47" s="102">
        <v>13</v>
      </c>
      <c r="AJ47" s="102">
        <v>8</v>
      </c>
      <c r="AK47" s="102">
        <v>14</v>
      </c>
      <c r="AL47" s="102">
        <v>12</v>
      </c>
      <c r="AM47" s="102">
        <v>7</v>
      </c>
      <c r="AN47" s="102">
        <v>12</v>
      </c>
      <c r="AO47" s="102">
        <v>14</v>
      </c>
      <c r="AP47" s="102">
        <v>5</v>
      </c>
      <c r="AQ47" s="102">
        <v>14</v>
      </c>
      <c r="AR47" s="102">
        <v>5</v>
      </c>
      <c r="AS47" s="102">
        <v>8</v>
      </c>
      <c r="AT47" s="102">
        <v>9</v>
      </c>
      <c r="AU47" s="102">
        <v>10</v>
      </c>
      <c r="AV47" s="102">
        <v>13</v>
      </c>
      <c r="AW47" s="102">
        <v>11</v>
      </c>
      <c r="AX47" s="102">
        <v>11</v>
      </c>
      <c r="AY47" s="102">
        <v>11</v>
      </c>
      <c r="AZ47" s="102">
        <v>9</v>
      </c>
      <c r="BA47" s="102">
        <v>10</v>
      </c>
      <c r="BB47" s="102">
        <v>12</v>
      </c>
      <c r="BC47" s="102">
        <v>12</v>
      </c>
      <c r="BD47" s="102">
        <v>12</v>
      </c>
      <c r="BE47" s="102">
        <v>15</v>
      </c>
      <c r="BF47" s="102">
        <v>13</v>
      </c>
      <c r="BG47" s="102">
        <v>13</v>
      </c>
      <c r="BH47" s="102">
        <v>5</v>
      </c>
      <c r="BI47" s="102">
        <v>12</v>
      </c>
      <c r="BJ47" s="450">
        <v>12</v>
      </c>
      <c r="BK47" s="100">
        <f t="shared" si="3"/>
        <v>14</v>
      </c>
      <c r="BL47" s="100">
        <f t="shared" si="4"/>
        <v>5</v>
      </c>
      <c r="BM47" s="100">
        <v>17</v>
      </c>
      <c r="BN47" s="100">
        <v>7</v>
      </c>
      <c r="BO47" s="451">
        <f t="shared" si="5"/>
        <v>10</v>
      </c>
      <c r="BP47" s="452">
        <v>2.1</v>
      </c>
      <c r="BQ47" s="103" t="str">
        <f>IF(((BP47*BJ47)-CB47)&lt;0.99,"",INT((BP47*BJ47)-CB47))</f>
        <v/>
      </c>
      <c r="BR47" s="103"/>
      <c r="BS47" s="104">
        <v>3</v>
      </c>
      <c r="BT47" s="104"/>
      <c r="BU47" s="104">
        <v>1</v>
      </c>
      <c r="BV47" s="104">
        <v>2</v>
      </c>
      <c r="BW47" s="104">
        <v>1</v>
      </c>
      <c r="BX47" s="104">
        <v>1</v>
      </c>
      <c r="BY47" s="104">
        <v>4</v>
      </c>
      <c r="BZ47" s="105"/>
      <c r="CA47" s="106">
        <v>3</v>
      </c>
      <c r="CB47" s="107">
        <f t="shared" si="11"/>
        <v>25</v>
      </c>
      <c r="CC47" s="453">
        <f>CB47/BJ47</f>
        <v>2.0833333333333335</v>
      </c>
      <c r="CD47" s="103" t="str">
        <f>IFERROR(IF($S47*#REF!=0,"",$S47*#REF!),"")</f>
        <v/>
      </c>
      <c r="CE47" s="103" t="str">
        <f>IFERROR(IF($S47*#REF!=0,"",$S47*#REF!),"")</f>
        <v/>
      </c>
      <c r="CF47" s="103" t="str">
        <f>IFERROR(IF($S47*#REF!=0,"",$S47*#REF!),"")</f>
        <v/>
      </c>
      <c r="CG47" s="103" t="str">
        <f>IFERROR(IF($S47*#REF!=0,"",$S47*#REF!),"")</f>
        <v/>
      </c>
      <c r="CH47" s="103" t="str">
        <f>IFERROR(IF($S47*#REF!=0,"",$S47*#REF!),"")</f>
        <v/>
      </c>
      <c r="CI47" s="103" t="str">
        <f>IFERROR(IF($S47*#REF!=0,"",$S47*#REF!),"")</f>
        <v/>
      </c>
      <c r="CJ47" s="103" t="str">
        <f>IFERROR(IF($S47*#REF!=0,"",$S47*#REF!),"")</f>
        <v/>
      </c>
      <c r="CK47" s="103" t="str">
        <f>IFERROR(IF($S47*#REF!=0,"",$S47*#REF!),"")</f>
        <v/>
      </c>
      <c r="CL47" s="103" t="str">
        <f>IFERROR(IF($S47*#REF!=0,"",$S47*#REF!),"")</f>
        <v/>
      </c>
      <c r="CM47" s="103">
        <f t="shared" si="6"/>
        <v>1.06</v>
      </c>
      <c r="CN47" s="103">
        <f t="shared" si="7"/>
        <v>2.12</v>
      </c>
      <c r="CO47" s="103">
        <f t="shared" si="8"/>
        <v>1.06</v>
      </c>
      <c r="CP47" s="103">
        <f t="shared" si="9"/>
        <v>1.06</v>
      </c>
      <c r="CQ47" s="103">
        <f t="shared" si="10"/>
        <v>4.24</v>
      </c>
      <c r="CR47" s="103" t="str">
        <f t="shared" si="10"/>
        <v/>
      </c>
      <c r="CS47" s="103">
        <f t="shared" si="10"/>
        <v>3.18</v>
      </c>
    </row>
    <row r="48" spans="1:97" ht="15" customHeight="1" x14ac:dyDescent="0.15">
      <c r="B48" s="138" t="s">
        <v>188</v>
      </c>
      <c r="C48" s="138"/>
      <c r="D48" s="138"/>
      <c r="E48" s="138"/>
      <c r="F48" s="138"/>
      <c r="G48" s="139" t="s">
        <v>189</v>
      </c>
      <c r="H48" s="139" t="s">
        <v>190</v>
      </c>
      <c r="I48" s="139"/>
      <c r="J48" s="139">
        <v>3</v>
      </c>
      <c r="K48" s="139" t="s">
        <v>102</v>
      </c>
      <c r="L48" s="139">
        <v>166.3</v>
      </c>
      <c r="M48" s="139"/>
      <c r="N48" s="139"/>
      <c r="O48" s="139" t="s">
        <v>189</v>
      </c>
      <c r="P48" s="139"/>
      <c r="Q48" s="140"/>
      <c r="R48" s="141" t="s">
        <v>103</v>
      </c>
      <c r="S48" s="141">
        <v>1.06</v>
      </c>
      <c r="T48" s="141"/>
      <c r="U48" s="141"/>
      <c r="V48" s="141">
        <v>166.3</v>
      </c>
      <c r="W48" s="4">
        <v>21294.11</v>
      </c>
      <c r="X48" s="141">
        <v>12</v>
      </c>
      <c r="Y48" s="141">
        <v>19</v>
      </c>
      <c r="Z48" s="141">
        <v>12</v>
      </c>
      <c r="AA48" s="141">
        <v>5</v>
      </c>
      <c r="AB48" s="141">
        <v>13</v>
      </c>
      <c r="AC48" s="141">
        <v>11</v>
      </c>
      <c r="AD48" s="141">
        <v>8</v>
      </c>
      <c r="AE48" s="141">
        <v>9</v>
      </c>
      <c r="AF48" s="141">
        <v>12</v>
      </c>
      <c r="AG48" s="141">
        <v>16</v>
      </c>
      <c r="AH48" s="141">
        <v>8</v>
      </c>
      <c r="AI48" s="141">
        <v>10</v>
      </c>
      <c r="AJ48" s="141">
        <v>9</v>
      </c>
      <c r="AK48" s="141">
        <v>9</v>
      </c>
      <c r="AL48" s="141">
        <v>5</v>
      </c>
      <c r="AM48" s="141">
        <v>12</v>
      </c>
      <c r="AN48" s="141">
        <v>5</v>
      </c>
      <c r="AO48" s="141">
        <v>12</v>
      </c>
      <c r="AP48" s="141">
        <v>12</v>
      </c>
      <c r="AQ48" s="141">
        <v>12</v>
      </c>
      <c r="AR48" s="141">
        <v>12</v>
      </c>
      <c r="AS48" s="141">
        <v>8</v>
      </c>
      <c r="AT48" s="141">
        <v>6</v>
      </c>
      <c r="AU48" s="141">
        <v>10</v>
      </c>
      <c r="AV48" s="141">
        <v>17</v>
      </c>
      <c r="AW48" s="141">
        <v>13</v>
      </c>
      <c r="AX48" s="141">
        <v>8</v>
      </c>
      <c r="AY48" s="141">
        <v>10</v>
      </c>
      <c r="AZ48" s="141">
        <v>6</v>
      </c>
      <c r="BA48" s="141">
        <v>11</v>
      </c>
      <c r="BB48" s="141">
        <v>9</v>
      </c>
      <c r="BC48" s="141">
        <v>7</v>
      </c>
      <c r="BD48" s="141">
        <v>12</v>
      </c>
      <c r="BE48" s="141">
        <v>10</v>
      </c>
      <c r="BF48" s="141">
        <v>12</v>
      </c>
      <c r="BG48" s="141">
        <v>17</v>
      </c>
      <c r="BH48" s="141">
        <v>7</v>
      </c>
      <c r="BI48" s="141">
        <v>9</v>
      </c>
      <c r="BJ48" s="465">
        <v>11</v>
      </c>
      <c r="BK48" s="139">
        <f t="shared" si="3"/>
        <v>17</v>
      </c>
      <c r="BL48" s="139">
        <f t="shared" si="4"/>
        <v>6</v>
      </c>
      <c r="BM48" s="139">
        <v>21</v>
      </c>
      <c r="BN48" s="139">
        <v>11</v>
      </c>
      <c r="BO48" s="466">
        <f t="shared" si="5"/>
        <v>10</v>
      </c>
      <c r="BP48" s="467">
        <v>2.1</v>
      </c>
      <c r="BQ48" s="142" t="str">
        <f>IF(((BP48*BJ48)-CB48)&lt;0.99,"",INT((BP48*BJ48)-CB48))</f>
        <v/>
      </c>
      <c r="BR48" s="142"/>
      <c r="BS48" s="154">
        <v>2</v>
      </c>
      <c r="BT48" s="154"/>
      <c r="BU48" s="154"/>
      <c r="BV48" s="154">
        <v>3</v>
      </c>
      <c r="BW48" s="154">
        <v>1</v>
      </c>
      <c r="BX48" s="154"/>
      <c r="BY48" s="154">
        <v>3</v>
      </c>
      <c r="BZ48" s="162">
        <v>3</v>
      </c>
      <c r="CA48" s="163">
        <v>1</v>
      </c>
      <c r="CB48" s="146">
        <f t="shared" si="11"/>
        <v>23</v>
      </c>
      <c r="CC48" s="468">
        <f>CB48/BJ48</f>
        <v>2.0909090909090908</v>
      </c>
      <c r="CD48" s="142" t="str">
        <f>IFERROR(IF($S48*#REF!=0,"",$S48*#REF!),"")</f>
        <v/>
      </c>
      <c r="CE48" s="142" t="str">
        <f>IFERROR(IF($S48*#REF!=0,"",$S48*#REF!),"")</f>
        <v/>
      </c>
      <c r="CF48" s="142" t="str">
        <f>IFERROR(IF($S48*#REF!=0,"",$S48*#REF!),"")</f>
        <v/>
      </c>
      <c r="CG48" s="142" t="str">
        <f>IFERROR(IF($S48*#REF!=0,"",$S48*#REF!),"")</f>
        <v/>
      </c>
      <c r="CH48" s="142" t="str">
        <f>IFERROR(IF($S48*#REF!=0,"",$S48*#REF!),"")</f>
        <v/>
      </c>
      <c r="CI48" s="142" t="str">
        <f>IFERROR(IF($S48*#REF!=0,"",$S48*#REF!),"")</f>
        <v/>
      </c>
      <c r="CJ48" s="142" t="str">
        <f>IFERROR(IF($S48*#REF!=0,"",$S48*#REF!),"")</f>
        <v/>
      </c>
      <c r="CK48" s="142" t="str">
        <f>IFERROR(IF($S48*#REF!=0,"",$S48*#REF!),"")</f>
        <v/>
      </c>
      <c r="CL48" s="142" t="str">
        <f>IFERROR(IF($S48*#REF!=0,"",$S48*#REF!),"")</f>
        <v/>
      </c>
      <c r="CM48" s="142" t="str">
        <f t="shared" si="6"/>
        <v/>
      </c>
      <c r="CN48" s="142">
        <f t="shared" si="7"/>
        <v>3.18</v>
      </c>
      <c r="CO48" s="142">
        <f t="shared" si="8"/>
        <v>1.06</v>
      </c>
      <c r="CP48" s="142" t="str">
        <f t="shared" si="9"/>
        <v/>
      </c>
      <c r="CQ48" s="142">
        <f t="shared" si="10"/>
        <v>3.18</v>
      </c>
      <c r="CR48" s="142">
        <f t="shared" si="10"/>
        <v>3.18</v>
      </c>
      <c r="CS48" s="142">
        <f t="shared" si="10"/>
        <v>1.06</v>
      </c>
    </row>
    <row r="49" spans="1:97" ht="15" customHeight="1" thickBot="1" x14ac:dyDescent="0.2">
      <c r="B49" s="111" t="s">
        <v>191</v>
      </c>
      <c r="C49" s="111"/>
      <c r="D49" s="111"/>
      <c r="E49" s="111"/>
      <c r="F49" s="111"/>
      <c r="G49" s="112" t="s">
        <v>192</v>
      </c>
      <c r="H49" s="112" t="s">
        <v>193</v>
      </c>
      <c r="I49" s="112"/>
      <c r="J49" s="112">
        <v>10</v>
      </c>
      <c r="K49" s="112" t="s">
        <v>102</v>
      </c>
      <c r="L49" s="112">
        <v>18.100000000000001</v>
      </c>
      <c r="M49" s="112"/>
      <c r="N49" s="112"/>
      <c r="O49" s="112" t="s">
        <v>194</v>
      </c>
      <c r="P49" s="112"/>
      <c r="Q49" s="113"/>
      <c r="R49" s="114" t="s">
        <v>103</v>
      </c>
      <c r="S49" s="114">
        <f>0.12/2</f>
        <v>0.06</v>
      </c>
      <c r="T49" s="114"/>
      <c r="U49" s="114"/>
      <c r="V49" s="114">
        <v>18.100000000000001</v>
      </c>
      <c r="W49" s="4">
        <v>2327.9699999999998</v>
      </c>
      <c r="X49" s="114">
        <v>24</v>
      </c>
      <c r="Y49" s="114">
        <v>30</v>
      </c>
      <c r="Z49" s="114">
        <v>25</v>
      </c>
      <c r="AA49" s="114">
        <v>26</v>
      </c>
      <c r="AB49" s="114">
        <v>27</v>
      </c>
      <c r="AC49" s="114">
        <v>28</v>
      </c>
      <c r="AD49" s="114">
        <v>20</v>
      </c>
      <c r="AE49" s="114">
        <v>39</v>
      </c>
      <c r="AF49" s="114">
        <v>38</v>
      </c>
      <c r="AG49" s="114">
        <v>38</v>
      </c>
      <c r="AH49" s="114">
        <v>25</v>
      </c>
      <c r="AI49" s="114">
        <v>28</v>
      </c>
      <c r="AJ49" s="114">
        <v>25</v>
      </c>
      <c r="AK49" s="114">
        <v>24</v>
      </c>
      <c r="AL49" s="114">
        <v>18</v>
      </c>
      <c r="AM49" s="114">
        <v>23</v>
      </c>
      <c r="AN49" s="114">
        <v>19</v>
      </c>
      <c r="AO49" s="114">
        <v>35</v>
      </c>
      <c r="AP49" s="114">
        <v>16</v>
      </c>
      <c r="AQ49" s="114">
        <v>30</v>
      </c>
      <c r="AR49" s="114">
        <v>28</v>
      </c>
      <c r="AS49" s="114">
        <v>17</v>
      </c>
      <c r="AT49" s="114">
        <v>12</v>
      </c>
      <c r="AU49" s="114">
        <v>21</v>
      </c>
      <c r="AV49" s="114">
        <v>34</v>
      </c>
      <c r="AW49" s="114">
        <v>28</v>
      </c>
      <c r="AX49" s="114">
        <v>23</v>
      </c>
      <c r="AY49" s="114">
        <v>17</v>
      </c>
      <c r="AZ49" s="114">
        <v>21</v>
      </c>
      <c r="BA49" s="114">
        <v>30</v>
      </c>
      <c r="BB49" s="114">
        <v>41</v>
      </c>
      <c r="BC49" s="114">
        <v>44</v>
      </c>
      <c r="BD49" s="114">
        <v>28</v>
      </c>
      <c r="BE49" s="114">
        <v>25</v>
      </c>
      <c r="BF49" s="114">
        <v>46</v>
      </c>
      <c r="BG49" s="114">
        <v>40</v>
      </c>
      <c r="BH49" s="114">
        <v>21</v>
      </c>
      <c r="BI49" s="114">
        <v>20</v>
      </c>
      <c r="BJ49" s="469">
        <f t="shared" ref="BJ49:BJ80" si="12">AVERAGE(AZ49:BB49)</f>
        <v>30.666666666666668</v>
      </c>
      <c r="BK49" s="112">
        <f t="shared" si="3"/>
        <v>41</v>
      </c>
      <c r="BL49" s="112">
        <f t="shared" si="4"/>
        <v>12</v>
      </c>
      <c r="BM49" s="112">
        <v>57</v>
      </c>
      <c r="BN49" s="112">
        <v>26</v>
      </c>
      <c r="BO49" s="455">
        <f t="shared" si="5"/>
        <v>31</v>
      </c>
      <c r="BP49" s="470">
        <v>2.1</v>
      </c>
      <c r="BQ49" s="115" t="str">
        <f>IF(((BP49*BJ49)-CB49)&lt;0.99,"",INT((BP49*BJ49)-CB49))</f>
        <v/>
      </c>
      <c r="BR49" s="115"/>
      <c r="BS49" s="158"/>
      <c r="BT49" s="158"/>
      <c r="BU49" s="158"/>
      <c r="BV49" s="158">
        <v>20</v>
      </c>
      <c r="BW49" s="158"/>
      <c r="BX49" s="158"/>
      <c r="BY49" s="158">
        <v>10</v>
      </c>
      <c r="BZ49" s="164">
        <v>10</v>
      </c>
      <c r="CA49" s="165"/>
      <c r="CB49" s="119">
        <f t="shared" si="11"/>
        <v>71</v>
      </c>
      <c r="CC49" s="457">
        <f>CB49/BJ49</f>
        <v>2.3152173913043477</v>
      </c>
      <c r="CD49" s="115" t="str">
        <f>IFERROR(IF($S49*#REF!=0,"",$S49*#REF!),"")</f>
        <v/>
      </c>
      <c r="CE49" s="115" t="str">
        <f>IFERROR(IF($S49*#REF!=0,"",$S49*#REF!),"")</f>
        <v/>
      </c>
      <c r="CF49" s="115" t="str">
        <f>IFERROR(IF($S49*#REF!=0,"",$S49*#REF!),"")</f>
        <v/>
      </c>
      <c r="CG49" s="115" t="str">
        <f>IFERROR(IF($S49*#REF!=0,"",$S49*#REF!),"")</f>
        <v/>
      </c>
      <c r="CH49" s="115" t="str">
        <f>IFERROR(IF($S49*#REF!=0,"",$S49*#REF!),"")</f>
        <v/>
      </c>
      <c r="CI49" s="115" t="str">
        <f>IFERROR(IF($S49*#REF!=0,"",$S49*#REF!),"")</f>
        <v/>
      </c>
      <c r="CJ49" s="115" t="str">
        <f>IFERROR(IF($S49*#REF!=0,"",$S49*#REF!),"")</f>
        <v/>
      </c>
      <c r="CK49" s="115" t="str">
        <f>IFERROR(IF($S49*#REF!=0,"",$S49*#REF!),"")</f>
        <v/>
      </c>
      <c r="CL49" s="115" t="str">
        <f>IFERROR(IF($S49*#REF!=0,"",$S49*#REF!),"")</f>
        <v/>
      </c>
      <c r="CM49" s="115" t="str">
        <f t="shared" si="6"/>
        <v/>
      </c>
      <c r="CN49" s="115">
        <f t="shared" si="7"/>
        <v>1.2</v>
      </c>
      <c r="CO49" s="115" t="str">
        <f t="shared" si="8"/>
        <v/>
      </c>
      <c r="CP49" s="115" t="str">
        <f t="shared" si="9"/>
        <v/>
      </c>
      <c r="CQ49" s="115">
        <f t="shared" si="10"/>
        <v>0.6</v>
      </c>
      <c r="CR49" s="115">
        <f t="shared" si="10"/>
        <v>0.6</v>
      </c>
      <c r="CS49" s="115" t="str">
        <f t="shared" si="10"/>
        <v/>
      </c>
    </row>
    <row r="50" spans="1:97" ht="15" customHeight="1" thickBot="1" x14ac:dyDescent="0.2">
      <c r="B50" s="166" t="s">
        <v>195</v>
      </c>
      <c r="C50" s="166"/>
      <c r="D50" s="166"/>
      <c r="E50" s="166"/>
      <c r="F50" s="166"/>
      <c r="G50" s="167" t="s">
        <v>196</v>
      </c>
      <c r="H50" s="167" t="s">
        <v>197</v>
      </c>
      <c r="I50" s="167" t="s">
        <v>198</v>
      </c>
      <c r="J50" s="167"/>
      <c r="K50" s="167" t="s">
        <v>102</v>
      </c>
      <c r="L50" s="167">
        <v>220.5</v>
      </c>
      <c r="M50" s="167"/>
      <c r="N50" s="167"/>
      <c r="O50" s="167" t="s">
        <v>199</v>
      </c>
      <c r="P50" s="167"/>
      <c r="Q50" s="168"/>
      <c r="R50" s="169" t="s">
        <v>103</v>
      </c>
      <c r="S50" s="169">
        <v>1.24</v>
      </c>
      <c r="T50" s="169"/>
      <c r="U50" s="169"/>
      <c r="V50" s="169">
        <v>220.5</v>
      </c>
      <c r="W50" s="4">
        <v>28315.65</v>
      </c>
      <c r="X50" s="169">
        <v>0</v>
      </c>
      <c r="Y50" s="169">
        <v>0</v>
      </c>
      <c r="Z50" s="169">
        <v>1</v>
      </c>
      <c r="AA50" s="169">
        <v>0</v>
      </c>
      <c r="AB50" s="169">
        <v>2</v>
      </c>
      <c r="AC50" s="169">
        <v>0</v>
      </c>
      <c r="AD50" s="169">
        <v>0</v>
      </c>
      <c r="AE50" s="169">
        <v>0</v>
      </c>
      <c r="AF50" s="169">
        <v>0</v>
      </c>
      <c r="AG50" s="169">
        <v>0</v>
      </c>
      <c r="AH50" s="169">
        <v>1</v>
      </c>
      <c r="AI50" s="169">
        <v>0</v>
      </c>
      <c r="AJ50" s="169">
        <v>0</v>
      </c>
      <c r="AK50" s="169">
        <v>0</v>
      </c>
      <c r="AL50" s="169">
        <v>0</v>
      </c>
      <c r="AM50" s="169">
        <v>1</v>
      </c>
      <c r="AN50" s="169">
        <v>0</v>
      </c>
      <c r="AO50" s="169">
        <v>1</v>
      </c>
      <c r="AP50" s="169">
        <v>2</v>
      </c>
      <c r="AQ50" s="169">
        <v>1</v>
      </c>
      <c r="AR50" s="169">
        <v>1</v>
      </c>
      <c r="AS50" s="169">
        <v>1</v>
      </c>
      <c r="AT50" s="169">
        <v>0</v>
      </c>
      <c r="AU50" s="169">
        <v>0</v>
      </c>
      <c r="AV50" s="169">
        <v>1</v>
      </c>
      <c r="AW50" s="169">
        <v>0</v>
      </c>
      <c r="AX50" s="169">
        <v>1</v>
      </c>
      <c r="AY50" s="169">
        <v>1</v>
      </c>
      <c r="AZ50" s="169">
        <v>0</v>
      </c>
      <c r="BA50" s="169">
        <v>0</v>
      </c>
      <c r="BB50" s="169">
        <v>0</v>
      </c>
      <c r="BC50" s="169">
        <v>0</v>
      </c>
      <c r="BD50" s="169">
        <v>0</v>
      </c>
      <c r="BE50" s="169">
        <v>0</v>
      </c>
      <c r="BF50" s="169">
        <v>0</v>
      </c>
      <c r="BG50" s="169">
        <v>0</v>
      </c>
      <c r="BH50" s="169">
        <v>0</v>
      </c>
      <c r="BI50" s="169">
        <v>0</v>
      </c>
      <c r="BJ50" s="471">
        <f t="shared" si="12"/>
        <v>0</v>
      </c>
      <c r="BK50" s="167">
        <f t="shared" si="3"/>
        <v>1</v>
      </c>
      <c r="BL50" s="167">
        <f t="shared" si="4"/>
        <v>0</v>
      </c>
      <c r="BM50" s="167">
        <v>2</v>
      </c>
      <c r="BN50" s="167">
        <v>0</v>
      </c>
      <c r="BO50" s="472">
        <f t="shared" si="5"/>
        <v>2</v>
      </c>
      <c r="BP50" s="473">
        <v>2.2999999999999998</v>
      </c>
      <c r="BQ50" s="170" t="str">
        <f>IF(((BP50*BJ50)-CB50)&lt;0.99,"",INT((BP50*BJ50)-CB50))</f>
        <v/>
      </c>
      <c r="BR50" s="170"/>
      <c r="BS50" s="171"/>
      <c r="BT50" s="171"/>
      <c r="BU50" s="171"/>
      <c r="BV50" s="171"/>
      <c r="BW50" s="171"/>
      <c r="BX50" s="171"/>
      <c r="BY50" s="171"/>
      <c r="BZ50" s="172"/>
      <c r="CA50" s="173"/>
      <c r="CB50" s="174">
        <f t="shared" si="11"/>
        <v>2</v>
      </c>
      <c r="CC50" s="474" t="e">
        <f>CB50/BJ50</f>
        <v>#DIV/0!</v>
      </c>
      <c r="CD50" s="170" t="str">
        <f>IFERROR(IF($S50*#REF!=0,"",$S50*#REF!),"")</f>
        <v/>
      </c>
      <c r="CE50" s="170" t="str">
        <f>IFERROR(IF($S50*#REF!=0,"",$S50*#REF!),"")</f>
        <v/>
      </c>
      <c r="CF50" s="170" t="str">
        <f>IFERROR(IF($S50*#REF!=0,"",$S50*#REF!),"")</f>
        <v/>
      </c>
      <c r="CG50" s="170" t="str">
        <f>IFERROR(IF($S50*#REF!=0,"",$S50*#REF!),"")</f>
        <v/>
      </c>
      <c r="CH50" s="170" t="str">
        <f>IFERROR(IF($S50*#REF!=0,"",$S50*#REF!),"")</f>
        <v/>
      </c>
      <c r="CI50" s="170" t="str">
        <f>IFERROR(IF($S50*#REF!=0,"",$S50*#REF!),"")</f>
        <v/>
      </c>
      <c r="CJ50" s="170" t="str">
        <f>IFERROR(IF($S50*#REF!=0,"",$S50*#REF!),"")</f>
        <v/>
      </c>
      <c r="CK50" s="170" t="str">
        <f>IFERROR(IF($S50*#REF!=0,"",$S50*#REF!),"")</f>
        <v/>
      </c>
      <c r="CL50" s="170" t="str">
        <f>IFERROR(IF($S50*#REF!=0,"",$S50*#REF!),"")</f>
        <v/>
      </c>
      <c r="CM50" s="170" t="str">
        <f t="shared" si="6"/>
        <v/>
      </c>
      <c r="CN50" s="170" t="str">
        <f t="shared" si="7"/>
        <v/>
      </c>
      <c r="CO50" s="170" t="str">
        <f t="shared" si="8"/>
        <v/>
      </c>
      <c r="CP50" s="170" t="str">
        <f t="shared" si="9"/>
        <v/>
      </c>
      <c r="CQ50" s="170" t="str">
        <f t="shared" si="10"/>
        <v/>
      </c>
      <c r="CR50" s="170" t="str">
        <f t="shared" si="10"/>
        <v/>
      </c>
      <c r="CS50" s="170" t="str">
        <f t="shared" si="10"/>
        <v/>
      </c>
    </row>
    <row r="51" spans="1:97" ht="15" customHeight="1" x14ac:dyDescent="0.15">
      <c r="B51" s="120" t="s">
        <v>200</v>
      </c>
      <c r="C51" s="120"/>
      <c r="D51" s="120"/>
      <c r="E51" s="120"/>
      <c r="F51" s="120"/>
      <c r="G51" s="121" t="s">
        <v>201</v>
      </c>
      <c r="H51" s="121"/>
      <c r="I51" s="121" t="s">
        <v>202</v>
      </c>
      <c r="J51" s="121"/>
      <c r="K51" s="121" t="s">
        <v>102</v>
      </c>
      <c r="L51" s="121">
        <v>101</v>
      </c>
      <c r="M51" s="121"/>
      <c r="N51" s="121"/>
      <c r="O51" s="121" t="s">
        <v>203</v>
      </c>
      <c r="P51" s="121"/>
      <c r="Q51" s="122"/>
      <c r="R51" s="123" t="s">
        <v>103</v>
      </c>
      <c r="S51" s="123">
        <v>0.19</v>
      </c>
      <c r="T51" s="123"/>
      <c r="U51" s="123"/>
      <c r="V51" s="123">
        <v>101</v>
      </c>
      <c r="W51" s="4">
        <v>12987.76</v>
      </c>
      <c r="X51" s="123">
        <v>0</v>
      </c>
      <c r="Y51" s="123">
        <v>0</v>
      </c>
      <c r="Z51" s="123">
        <v>1</v>
      </c>
      <c r="AA51" s="123">
        <v>0</v>
      </c>
      <c r="AB51" s="123">
        <v>0</v>
      </c>
      <c r="AC51" s="123">
        <v>0</v>
      </c>
      <c r="AD51" s="123">
        <v>0</v>
      </c>
      <c r="AE51" s="123">
        <v>0</v>
      </c>
      <c r="AF51" s="123">
        <v>0</v>
      </c>
      <c r="AG51" s="123">
        <v>0</v>
      </c>
      <c r="AH51" s="123">
        <v>0</v>
      </c>
      <c r="AI51" s="123">
        <v>0</v>
      </c>
      <c r="AJ51" s="123">
        <v>0</v>
      </c>
      <c r="AK51" s="123">
        <v>0</v>
      </c>
      <c r="AL51" s="123">
        <v>0</v>
      </c>
      <c r="AM51" s="123">
        <v>0</v>
      </c>
      <c r="AN51" s="123">
        <v>0</v>
      </c>
      <c r="AO51" s="123">
        <v>1</v>
      </c>
      <c r="AP51" s="123">
        <v>2</v>
      </c>
      <c r="AQ51" s="123">
        <v>0</v>
      </c>
      <c r="AR51" s="123">
        <v>0</v>
      </c>
      <c r="AS51" s="123">
        <v>0</v>
      </c>
      <c r="AT51" s="123">
        <v>0</v>
      </c>
      <c r="AU51" s="123">
        <v>0</v>
      </c>
      <c r="AV51" s="123">
        <v>0</v>
      </c>
      <c r="AW51" s="123">
        <v>0</v>
      </c>
      <c r="AX51" s="123">
        <v>0</v>
      </c>
      <c r="AY51" s="123">
        <v>0</v>
      </c>
      <c r="AZ51" s="123">
        <v>0</v>
      </c>
      <c r="BA51" s="123">
        <v>0</v>
      </c>
      <c r="BB51" s="123">
        <v>0</v>
      </c>
      <c r="BC51" s="123">
        <v>0</v>
      </c>
      <c r="BD51" s="123">
        <v>0</v>
      </c>
      <c r="BE51" s="123">
        <v>0</v>
      </c>
      <c r="BF51" s="123">
        <v>0</v>
      </c>
      <c r="BG51" s="123">
        <v>0</v>
      </c>
      <c r="BH51" s="123">
        <v>0</v>
      </c>
      <c r="BI51" s="123">
        <v>0</v>
      </c>
      <c r="BJ51" s="475">
        <f t="shared" si="12"/>
        <v>0</v>
      </c>
      <c r="BK51" s="121">
        <f t="shared" si="3"/>
        <v>0</v>
      </c>
      <c r="BL51" s="121">
        <f t="shared" si="4"/>
        <v>0</v>
      </c>
      <c r="BM51" s="121">
        <v>4</v>
      </c>
      <c r="BN51" s="121">
        <v>0</v>
      </c>
      <c r="BO51" s="459">
        <f t="shared" si="5"/>
        <v>4</v>
      </c>
      <c r="BP51" s="476">
        <v>2.2999999999999998</v>
      </c>
      <c r="BQ51" s="124" t="str">
        <f>IF(((BP51*BJ51)-CB51)&lt;0.99,"",INT((BP51*BJ51)-CB51))</f>
        <v/>
      </c>
      <c r="BR51" s="124"/>
      <c r="BS51" s="175"/>
      <c r="BT51" s="175"/>
      <c r="BU51" s="175"/>
      <c r="BV51" s="175"/>
      <c r="BW51" s="175"/>
      <c r="BX51" s="175"/>
      <c r="BY51" s="175"/>
      <c r="BZ51" s="176"/>
      <c r="CA51" s="177"/>
      <c r="CB51" s="128">
        <f t="shared" si="11"/>
        <v>4</v>
      </c>
      <c r="CC51" s="461" t="e">
        <f>CB51/BJ51</f>
        <v>#DIV/0!</v>
      </c>
      <c r="CD51" s="124" t="str">
        <f>IFERROR(IF($S51*#REF!=0,"",$S51*#REF!),"")</f>
        <v/>
      </c>
      <c r="CE51" s="124" t="str">
        <f>IFERROR(IF($S51*#REF!=0,"",$S51*#REF!),"")</f>
        <v/>
      </c>
      <c r="CF51" s="124" t="str">
        <f>IFERROR(IF($S51*#REF!=0,"",$S51*#REF!),"")</f>
        <v/>
      </c>
      <c r="CG51" s="124" t="str">
        <f>IFERROR(IF($S51*#REF!=0,"",$S51*#REF!),"")</f>
        <v/>
      </c>
      <c r="CH51" s="124" t="str">
        <f>IFERROR(IF($S51*#REF!=0,"",$S51*#REF!),"")</f>
        <v/>
      </c>
      <c r="CI51" s="124" t="str">
        <f>IFERROR(IF($S51*#REF!=0,"",$S51*#REF!),"")</f>
        <v/>
      </c>
      <c r="CJ51" s="124" t="str">
        <f>IFERROR(IF($S51*#REF!=0,"",$S51*#REF!),"")</f>
        <v/>
      </c>
      <c r="CK51" s="124" t="str">
        <f>IFERROR(IF($S51*#REF!=0,"",$S51*#REF!),"")</f>
        <v/>
      </c>
      <c r="CL51" s="124" t="str">
        <f>IFERROR(IF($S51*#REF!=0,"",$S51*#REF!),"")</f>
        <v/>
      </c>
      <c r="CM51" s="124" t="str">
        <f t="shared" si="6"/>
        <v/>
      </c>
      <c r="CN51" s="124" t="str">
        <f t="shared" si="7"/>
        <v/>
      </c>
      <c r="CO51" s="124" t="str">
        <f t="shared" si="8"/>
        <v/>
      </c>
      <c r="CP51" s="124" t="str">
        <f t="shared" si="9"/>
        <v/>
      </c>
      <c r="CQ51" s="124" t="str">
        <f t="shared" si="10"/>
        <v/>
      </c>
      <c r="CR51" s="124" t="str">
        <f t="shared" si="10"/>
        <v/>
      </c>
      <c r="CS51" s="124" t="str">
        <f t="shared" si="10"/>
        <v/>
      </c>
    </row>
    <row r="52" spans="1:97" ht="15" customHeight="1" x14ac:dyDescent="0.15">
      <c r="B52" s="99" t="s">
        <v>204</v>
      </c>
      <c r="C52" s="99"/>
      <c r="D52" s="99"/>
      <c r="E52" s="99"/>
      <c r="F52" s="99"/>
      <c r="G52" s="100" t="s">
        <v>205</v>
      </c>
      <c r="H52" s="100" t="s">
        <v>206</v>
      </c>
      <c r="I52" s="100"/>
      <c r="J52" s="100"/>
      <c r="K52" s="100" t="s">
        <v>102</v>
      </c>
      <c r="L52" s="100">
        <v>198</v>
      </c>
      <c r="M52" s="100"/>
      <c r="N52" s="100"/>
      <c r="O52" s="100" t="s">
        <v>207</v>
      </c>
      <c r="P52" s="100"/>
      <c r="Q52" s="101"/>
      <c r="R52" s="102" t="s">
        <v>103</v>
      </c>
      <c r="S52" s="102">
        <v>0.76</v>
      </c>
      <c r="T52" s="102"/>
      <c r="U52" s="102"/>
      <c r="V52" s="102">
        <v>198</v>
      </c>
      <c r="W52" s="4">
        <v>25398.43</v>
      </c>
      <c r="X52" s="102">
        <v>0</v>
      </c>
      <c r="Y52" s="102">
        <v>0</v>
      </c>
      <c r="Z52" s="102">
        <v>6</v>
      </c>
      <c r="AA52" s="102">
        <v>0</v>
      </c>
      <c r="AB52" s="102">
        <v>1</v>
      </c>
      <c r="AC52" s="102">
        <v>0</v>
      </c>
      <c r="AD52" s="102">
        <v>0</v>
      </c>
      <c r="AE52" s="102">
        <v>1</v>
      </c>
      <c r="AF52" s="102">
        <v>0</v>
      </c>
      <c r="AG52" s="102">
        <v>1</v>
      </c>
      <c r="AH52" s="102">
        <v>1</v>
      </c>
      <c r="AI52" s="102">
        <v>0</v>
      </c>
      <c r="AJ52" s="102">
        <v>0</v>
      </c>
      <c r="AK52" s="102">
        <v>0</v>
      </c>
      <c r="AL52" s="102">
        <v>0</v>
      </c>
      <c r="AM52" s="102">
        <v>1</v>
      </c>
      <c r="AN52" s="102">
        <v>0</v>
      </c>
      <c r="AO52" s="102">
        <v>0</v>
      </c>
      <c r="AP52" s="102">
        <v>1</v>
      </c>
      <c r="AQ52" s="102">
        <v>0</v>
      </c>
      <c r="AR52" s="102">
        <v>0</v>
      </c>
      <c r="AS52" s="102">
        <v>0</v>
      </c>
      <c r="AT52" s="102">
        <v>0</v>
      </c>
      <c r="AU52" s="102">
        <v>0</v>
      </c>
      <c r="AV52" s="102">
        <v>1</v>
      </c>
      <c r="AW52" s="102">
        <v>0</v>
      </c>
      <c r="AX52" s="102">
        <v>0</v>
      </c>
      <c r="AY52" s="102">
        <v>0</v>
      </c>
      <c r="AZ52" s="102">
        <v>0</v>
      </c>
      <c r="BA52" s="102">
        <v>0</v>
      </c>
      <c r="BB52" s="102">
        <v>0</v>
      </c>
      <c r="BC52" s="102">
        <v>0</v>
      </c>
      <c r="BD52" s="102">
        <v>0</v>
      </c>
      <c r="BE52" s="102">
        <v>0</v>
      </c>
      <c r="BF52" s="102">
        <v>0</v>
      </c>
      <c r="BG52" s="102">
        <v>0</v>
      </c>
      <c r="BH52" s="102">
        <v>0</v>
      </c>
      <c r="BI52" s="102">
        <v>0</v>
      </c>
      <c r="BJ52" s="477">
        <f t="shared" si="12"/>
        <v>0</v>
      </c>
      <c r="BK52" s="100">
        <f t="shared" si="3"/>
        <v>1</v>
      </c>
      <c r="BL52" s="100">
        <f t="shared" si="4"/>
        <v>0</v>
      </c>
      <c r="BM52" s="100">
        <v>6</v>
      </c>
      <c r="BN52" s="100">
        <v>0</v>
      </c>
      <c r="BO52" s="451">
        <f t="shared" si="5"/>
        <v>6</v>
      </c>
      <c r="BP52" s="478">
        <v>2.2999999999999998</v>
      </c>
      <c r="BQ52" s="103" t="str">
        <f>IF(((BP52*BJ52)-CB52)&lt;0.99,"",INT((BP52*BJ52)-CB52))</f>
        <v/>
      </c>
      <c r="BR52" s="103"/>
      <c r="BS52" s="104"/>
      <c r="BT52" s="104"/>
      <c r="BU52" s="104"/>
      <c r="BV52" s="104"/>
      <c r="BW52" s="104"/>
      <c r="BX52" s="104"/>
      <c r="BY52" s="104"/>
      <c r="BZ52" s="105"/>
      <c r="CA52" s="106"/>
      <c r="CB52" s="107">
        <f t="shared" si="11"/>
        <v>6</v>
      </c>
      <c r="CC52" s="453" t="e">
        <f>CB52/BJ52</f>
        <v>#DIV/0!</v>
      </c>
      <c r="CD52" s="103" t="str">
        <f>IFERROR(IF($S52*#REF!=0,"",$S52*#REF!),"")</f>
        <v/>
      </c>
      <c r="CE52" s="103" t="str">
        <f>IFERROR(IF($S52*#REF!=0,"",$S52*#REF!),"")</f>
        <v/>
      </c>
      <c r="CF52" s="103" t="str">
        <f>IFERROR(IF($S52*#REF!=0,"",$S52*#REF!),"")</f>
        <v/>
      </c>
      <c r="CG52" s="103" t="str">
        <f>IFERROR(IF($S52*#REF!=0,"",$S52*#REF!),"")</f>
        <v/>
      </c>
      <c r="CH52" s="103" t="str">
        <f>IFERROR(IF($S52*#REF!=0,"",$S52*#REF!),"")</f>
        <v/>
      </c>
      <c r="CI52" s="103" t="str">
        <f>IFERROR(IF($S52*#REF!=0,"",$S52*#REF!),"")</f>
        <v/>
      </c>
      <c r="CJ52" s="103" t="str">
        <f>IFERROR(IF($S52*#REF!=0,"",$S52*#REF!),"")</f>
        <v/>
      </c>
      <c r="CK52" s="103" t="str">
        <f>IFERROR(IF($S52*#REF!=0,"",$S52*#REF!),"")</f>
        <v/>
      </c>
      <c r="CL52" s="103" t="str">
        <f>IFERROR(IF($S52*#REF!=0,"",$S52*#REF!),"")</f>
        <v/>
      </c>
      <c r="CM52" s="103" t="str">
        <f t="shared" si="6"/>
        <v/>
      </c>
      <c r="CN52" s="103" t="str">
        <f t="shared" si="7"/>
        <v/>
      </c>
      <c r="CO52" s="103" t="str">
        <f t="shared" si="8"/>
        <v/>
      </c>
      <c r="CP52" s="103" t="str">
        <f t="shared" si="9"/>
        <v/>
      </c>
      <c r="CQ52" s="103" t="str">
        <f t="shared" si="10"/>
        <v/>
      </c>
      <c r="CR52" s="103" t="str">
        <f t="shared" si="10"/>
        <v/>
      </c>
      <c r="CS52" s="103" t="str">
        <f t="shared" si="10"/>
        <v/>
      </c>
    </row>
    <row r="53" spans="1:97" ht="15" customHeight="1" thickBot="1" x14ac:dyDescent="0.2">
      <c r="B53" s="138" t="s">
        <v>208</v>
      </c>
      <c r="C53" s="138"/>
      <c r="D53" s="138"/>
      <c r="E53" s="138"/>
      <c r="F53" s="138"/>
      <c r="G53" s="139" t="s">
        <v>209</v>
      </c>
      <c r="H53" s="139" t="s">
        <v>206</v>
      </c>
      <c r="I53" s="139"/>
      <c r="J53" s="139"/>
      <c r="K53" s="139" t="s">
        <v>102</v>
      </c>
      <c r="L53" s="139">
        <v>198</v>
      </c>
      <c r="M53" s="139"/>
      <c r="N53" s="139"/>
      <c r="O53" s="139" t="s">
        <v>210</v>
      </c>
      <c r="P53" s="139"/>
      <c r="Q53" s="140"/>
      <c r="R53" s="141" t="s">
        <v>103</v>
      </c>
      <c r="S53" s="141">
        <v>0.76</v>
      </c>
      <c r="T53" s="141"/>
      <c r="U53" s="141"/>
      <c r="V53" s="141">
        <v>198</v>
      </c>
      <c r="W53" s="4">
        <v>25398.43</v>
      </c>
      <c r="X53" s="141">
        <v>0</v>
      </c>
      <c r="Y53" s="141">
        <v>0</v>
      </c>
      <c r="Z53" s="141">
        <v>6</v>
      </c>
      <c r="AA53" s="141">
        <v>0</v>
      </c>
      <c r="AB53" s="141">
        <v>1</v>
      </c>
      <c r="AC53" s="141">
        <v>0</v>
      </c>
      <c r="AD53" s="141">
        <v>0</v>
      </c>
      <c r="AE53" s="141">
        <v>1</v>
      </c>
      <c r="AF53" s="141">
        <v>0</v>
      </c>
      <c r="AG53" s="141">
        <v>1</v>
      </c>
      <c r="AH53" s="141">
        <v>1</v>
      </c>
      <c r="AI53" s="141">
        <v>0</v>
      </c>
      <c r="AJ53" s="141">
        <v>0</v>
      </c>
      <c r="AK53" s="141">
        <v>0</v>
      </c>
      <c r="AL53" s="141">
        <v>0</v>
      </c>
      <c r="AM53" s="141">
        <v>1</v>
      </c>
      <c r="AN53" s="141">
        <v>0</v>
      </c>
      <c r="AO53" s="141">
        <v>0</v>
      </c>
      <c r="AP53" s="141">
        <v>1</v>
      </c>
      <c r="AQ53" s="141">
        <v>0</v>
      </c>
      <c r="AR53" s="141">
        <v>0</v>
      </c>
      <c r="AS53" s="141">
        <v>0</v>
      </c>
      <c r="AT53" s="141">
        <v>0</v>
      </c>
      <c r="AU53" s="141">
        <v>0</v>
      </c>
      <c r="AV53" s="141">
        <v>1</v>
      </c>
      <c r="AW53" s="141">
        <v>0</v>
      </c>
      <c r="AX53" s="141">
        <v>0</v>
      </c>
      <c r="AY53" s="141">
        <v>0</v>
      </c>
      <c r="AZ53" s="141">
        <v>0</v>
      </c>
      <c r="BA53" s="141">
        <v>0</v>
      </c>
      <c r="BB53" s="141">
        <v>0</v>
      </c>
      <c r="BC53" s="141">
        <v>0</v>
      </c>
      <c r="BD53" s="141">
        <v>0</v>
      </c>
      <c r="BE53" s="141">
        <v>0</v>
      </c>
      <c r="BF53" s="141">
        <v>0</v>
      </c>
      <c r="BG53" s="141">
        <v>0</v>
      </c>
      <c r="BH53" s="141">
        <v>0</v>
      </c>
      <c r="BI53" s="141">
        <v>0</v>
      </c>
      <c r="BJ53" s="479">
        <f t="shared" si="12"/>
        <v>0</v>
      </c>
      <c r="BK53" s="139">
        <f t="shared" si="3"/>
        <v>1</v>
      </c>
      <c r="BL53" s="139">
        <f t="shared" si="4"/>
        <v>0</v>
      </c>
      <c r="BM53" s="139">
        <v>9</v>
      </c>
      <c r="BN53" s="139">
        <v>0</v>
      </c>
      <c r="BO53" s="466">
        <f t="shared" si="5"/>
        <v>9</v>
      </c>
      <c r="BP53" s="480">
        <v>2.2999999999999998</v>
      </c>
      <c r="BQ53" s="142" t="str">
        <f>IF(((BP53*BJ53)-CB53)&lt;0.99,"",INT((BP53*BJ53)-CB53))</f>
        <v/>
      </c>
      <c r="BR53" s="142"/>
      <c r="BS53" s="154"/>
      <c r="BT53" s="154"/>
      <c r="BU53" s="154"/>
      <c r="BV53" s="154"/>
      <c r="BW53" s="154"/>
      <c r="BX53" s="154"/>
      <c r="BY53" s="154"/>
      <c r="BZ53" s="162"/>
      <c r="CA53" s="163"/>
      <c r="CB53" s="146">
        <f t="shared" si="11"/>
        <v>9</v>
      </c>
      <c r="CC53" s="468" t="e">
        <f>CB53/BJ53</f>
        <v>#DIV/0!</v>
      </c>
      <c r="CD53" s="142" t="str">
        <f>IFERROR(IF($S53*#REF!=0,"",$S53*#REF!),"")</f>
        <v/>
      </c>
      <c r="CE53" s="142" t="str">
        <f>IFERROR(IF($S53*#REF!=0,"",$S53*#REF!),"")</f>
        <v/>
      </c>
      <c r="CF53" s="142" t="str">
        <f>IFERROR(IF($S53*#REF!=0,"",$S53*#REF!),"")</f>
        <v/>
      </c>
      <c r="CG53" s="142" t="str">
        <f>IFERROR(IF($S53*#REF!=0,"",$S53*#REF!),"")</f>
        <v/>
      </c>
      <c r="CH53" s="142" t="str">
        <f>IFERROR(IF($S53*#REF!=0,"",$S53*#REF!),"")</f>
        <v/>
      </c>
      <c r="CI53" s="142" t="str">
        <f>IFERROR(IF($S53*#REF!=0,"",$S53*#REF!),"")</f>
        <v/>
      </c>
      <c r="CJ53" s="142" t="str">
        <f>IFERROR(IF($S53*#REF!=0,"",$S53*#REF!),"")</f>
        <v/>
      </c>
      <c r="CK53" s="142" t="str">
        <f>IFERROR(IF($S53*#REF!=0,"",$S53*#REF!),"")</f>
        <v/>
      </c>
      <c r="CL53" s="142" t="str">
        <f>IFERROR(IF($S53*#REF!=0,"",$S53*#REF!),"")</f>
        <v/>
      </c>
      <c r="CM53" s="142" t="str">
        <f t="shared" si="6"/>
        <v/>
      </c>
      <c r="CN53" s="142" t="str">
        <f t="shared" si="7"/>
        <v/>
      </c>
      <c r="CO53" s="142" t="str">
        <f t="shared" si="8"/>
        <v/>
      </c>
      <c r="CP53" s="142" t="str">
        <f t="shared" si="9"/>
        <v/>
      </c>
      <c r="CQ53" s="142" t="str">
        <f t="shared" si="10"/>
        <v/>
      </c>
      <c r="CR53" s="142" t="str">
        <f t="shared" si="10"/>
        <v/>
      </c>
      <c r="CS53" s="142" t="str">
        <f t="shared" si="10"/>
        <v/>
      </c>
    </row>
    <row r="54" spans="1:97" s="98" customFormat="1" ht="15" customHeight="1" x14ac:dyDescent="0.15">
      <c r="A54" s="87"/>
      <c r="B54" s="178" t="s">
        <v>211</v>
      </c>
      <c r="C54" s="178"/>
      <c r="D54" s="178"/>
      <c r="E54" s="178"/>
      <c r="F54" s="178"/>
      <c r="G54" s="179" t="s">
        <v>212</v>
      </c>
      <c r="H54" s="179" t="s">
        <v>213</v>
      </c>
      <c r="I54" s="179"/>
      <c r="J54" s="179"/>
      <c r="K54" s="179" t="s">
        <v>102</v>
      </c>
      <c r="L54" s="179">
        <v>5.0999999999999996</v>
      </c>
      <c r="M54" s="179"/>
      <c r="N54" s="179"/>
      <c r="O54" s="179" t="s">
        <v>212</v>
      </c>
      <c r="P54" s="179"/>
      <c r="Q54" s="180"/>
      <c r="R54" s="181" t="s">
        <v>214</v>
      </c>
      <c r="S54" s="181"/>
      <c r="T54" s="181"/>
      <c r="U54" s="181"/>
      <c r="V54" s="181"/>
      <c r="W54" s="4">
        <v>675.3</v>
      </c>
      <c r="X54" s="181">
        <v>2</v>
      </c>
      <c r="Y54" s="181">
        <v>0</v>
      </c>
      <c r="Z54" s="181">
        <v>0</v>
      </c>
      <c r="AA54" s="181">
        <v>2</v>
      </c>
      <c r="AB54" s="181">
        <v>2</v>
      </c>
      <c r="AC54" s="181">
        <v>0</v>
      </c>
      <c r="AD54" s="181">
        <v>0</v>
      </c>
      <c r="AE54" s="181">
        <v>0</v>
      </c>
      <c r="AF54" s="181">
        <v>1</v>
      </c>
      <c r="AG54" s="181">
        <v>1</v>
      </c>
      <c r="AH54" s="181">
        <v>0</v>
      </c>
      <c r="AI54" s="181">
        <v>0</v>
      </c>
      <c r="AJ54" s="181">
        <v>0</v>
      </c>
      <c r="AK54" s="181">
        <v>0</v>
      </c>
      <c r="AL54" s="181">
        <v>0</v>
      </c>
      <c r="AM54" s="181"/>
      <c r="AN54" s="181">
        <v>2</v>
      </c>
      <c r="AO54" s="181">
        <v>6</v>
      </c>
      <c r="AP54" s="181">
        <v>16</v>
      </c>
      <c r="AQ54" s="181">
        <v>2</v>
      </c>
      <c r="AR54" s="181">
        <v>0</v>
      </c>
      <c r="AS54" s="181">
        <v>0</v>
      </c>
      <c r="AT54" s="181"/>
      <c r="AU54" s="181">
        <v>2</v>
      </c>
      <c r="AV54" s="181">
        <v>2</v>
      </c>
      <c r="AW54" s="181">
        <v>0</v>
      </c>
      <c r="AX54" s="181">
        <v>0</v>
      </c>
      <c r="AY54" s="181">
        <v>2</v>
      </c>
      <c r="AZ54" s="181">
        <v>0</v>
      </c>
      <c r="BA54" s="181">
        <v>0</v>
      </c>
      <c r="BB54" s="181">
        <v>2</v>
      </c>
      <c r="BC54" s="181">
        <v>0</v>
      </c>
      <c r="BD54" s="181">
        <v>0</v>
      </c>
      <c r="BE54" s="181">
        <v>2</v>
      </c>
      <c r="BF54" s="181">
        <v>0</v>
      </c>
      <c r="BG54" s="181">
        <v>2</v>
      </c>
      <c r="BH54" s="181">
        <v>0</v>
      </c>
      <c r="BI54" s="181">
        <v>0</v>
      </c>
      <c r="BJ54" s="481">
        <f t="shared" si="12"/>
        <v>0.66666666666666663</v>
      </c>
      <c r="BK54" s="179">
        <f t="shared" si="3"/>
        <v>2</v>
      </c>
      <c r="BL54" s="179">
        <f t="shared" si="4"/>
        <v>0</v>
      </c>
      <c r="BM54" s="179">
        <v>10</v>
      </c>
      <c r="BN54" s="179">
        <v>2</v>
      </c>
      <c r="BO54" s="482">
        <f t="shared" si="5"/>
        <v>8</v>
      </c>
      <c r="BP54" s="483">
        <v>2.4</v>
      </c>
      <c r="BQ54" s="182" t="str">
        <f>IF(((BP54*BJ54)-CB54)&lt;0.99,"",INT((BP54*BJ54)-CB54))</f>
        <v/>
      </c>
      <c r="BR54" s="182"/>
      <c r="BS54" s="183"/>
      <c r="BT54" s="183"/>
      <c r="BU54" s="183"/>
      <c r="BV54" s="183"/>
      <c r="BW54" s="183"/>
      <c r="BX54" s="183"/>
      <c r="BY54" s="183"/>
      <c r="BZ54" s="184"/>
      <c r="CA54" s="185"/>
      <c r="CB54" s="186">
        <f t="shared" si="11"/>
        <v>8</v>
      </c>
      <c r="CC54" s="484">
        <f>CB54/BJ54</f>
        <v>12</v>
      </c>
      <c r="CD54" s="182" t="str">
        <f>IFERROR(IF($S54*#REF!=0,"",$S54*#REF!),"")</f>
        <v/>
      </c>
      <c r="CE54" s="182" t="str">
        <f>IFERROR(IF($S54*#REF!=0,"",$S54*#REF!),"")</f>
        <v/>
      </c>
      <c r="CF54" s="182" t="str">
        <f>IFERROR(IF($S54*#REF!=0,"",$S54*#REF!),"")</f>
        <v/>
      </c>
      <c r="CG54" s="182" t="str">
        <f>IFERROR(IF($S54*#REF!=0,"",$S54*#REF!),"")</f>
        <v/>
      </c>
      <c r="CH54" s="182" t="str">
        <f>IFERROR(IF($S54*#REF!=0,"",$S54*#REF!),"")</f>
        <v/>
      </c>
      <c r="CI54" s="182" t="str">
        <f>IFERROR(IF($S54*#REF!=0,"",$S54*#REF!),"")</f>
        <v/>
      </c>
      <c r="CJ54" s="182" t="str">
        <f>IFERROR(IF($S54*#REF!=0,"",$S54*#REF!),"")</f>
        <v/>
      </c>
      <c r="CK54" s="182" t="str">
        <f>IFERROR(IF($S54*#REF!=0,"",$S54*#REF!),"")</f>
        <v/>
      </c>
      <c r="CL54" s="182" t="str">
        <f>IFERROR(IF($S54*#REF!=0,"",$S54*#REF!),"")</f>
        <v/>
      </c>
      <c r="CM54" s="182" t="str">
        <f t="shared" si="6"/>
        <v/>
      </c>
      <c r="CN54" s="182" t="str">
        <f t="shared" si="7"/>
        <v/>
      </c>
      <c r="CO54" s="182" t="str">
        <f t="shared" si="8"/>
        <v/>
      </c>
      <c r="CP54" s="182" t="str">
        <f t="shared" si="9"/>
        <v/>
      </c>
      <c r="CQ54" s="182" t="str">
        <f t="shared" si="10"/>
        <v/>
      </c>
      <c r="CR54" s="182" t="str">
        <f t="shared" si="10"/>
        <v/>
      </c>
      <c r="CS54" s="182" t="str">
        <f t="shared" si="10"/>
        <v/>
      </c>
    </row>
    <row r="55" spans="1:97" ht="15" customHeight="1" thickBot="1" x14ac:dyDescent="0.2">
      <c r="B55" s="187" t="s">
        <v>215</v>
      </c>
      <c r="C55" s="187"/>
      <c r="D55" s="187"/>
      <c r="E55" s="187"/>
      <c r="F55" s="187"/>
      <c r="G55" s="188" t="s">
        <v>216</v>
      </c>
      <c r="H55" s="188" t="s">
        <v>217</v>
      </c>
      <c r="I55" s="188"/>
      <c r="J55" s="188"/>
      <c r="K55" s="188" t="s">
        <v>102</v>
      </c>
      <c r="L55" s="188">
        <v>9.4</v>
      </c>
      <c r="M55" s="188"/>
      <c r="N55" s="188"/>
      <c r="O55" s="188" t="s">
        <v>216</v>
      </c>
      <c r="P55" s="188"/>
      <c r="Q55" s="189"/>
      <c r="R55" s="190" t="s">
        <v>214</v>
      </c>
      <c r="S55" s="190"/>
      <c r="T55" s="190"/>
      <c r="U55" s="190"/>
      <c r="V55" s="190"/>
      <c r="W55" s="4">
        <v>1244.7</v>
      </c>
      <c r="X55" s="190">
        <v>2</v>
      </c>
      <c r="Y55" s="190">
        <v>0</v>
      </c>
      <c r="Z55" s="190">
        <v>0</v>
      </c>
      <c r="AA55" s="190">
        <v>2</v>
      </c>
      <c r="AB55" s="190">
        <v>2</v>
      </c>
      <c r="AC55" s="190">
        <v>0</v>
      </c>
      <c r="AD55" s="190">
        <v>0</v>
      </c>
      <c r="AE55" s="190">
        <v>0</v>
      </c>
      <c r="AF55" s="190">
        <v>2</v>
      </c>
      <c r="AG55" s="190">
        <v>2</v>
      </c>
      <c r="AH55" s="190">
        <v>0</v>
      </c>
      <c r="AI55" s="190">
        <v>0</v>
      </c>
      <c r="AJ55" s="190">
        <v>0</v>
      </c>
      <c r="AK55" s="190">
        <v>0</v>
      </c>
      <c r="AL55" s="190">
        <v>0</v>
      </c>
      <c r="AM55" s="190"/>
      <c r="AN55" s="190">
        <v>2</v>
      </c>
      <c r="AO55" s="190">
        <v>6</v>
      </c>
      <c r="AP55" s="190">
        <v>17</v>
      </c>
      <c r="AQ55" s="190">
        <v>2</v>
      </c>
      <c r="AR55" s="190">
        <v>0</v>
      </c>
      <c r="AS55" s="190">
        <v>0</v>
      </c>
      <c r="AT55" s="190">
        <v>2</v>
      </c>
      <c r="AU55" s="190">
        <v>2</v>
      </c>
      <c r="AV55" s="190">
        <v>2</v>
      </c>
      <c r="AW55" s="190">
        <v>0</v>
      </c>
      <c r="AX55" s="190">
        <v>0</v>
      </c>
      <c r="AY55" s="190">
        <v>2</v>
      </c>
      <c r="AZ55" s="190">
        <v>0</v>
      </c>
      <c r="BA55" s="190">
        <v>0</v>
      </c>
      <c r="BB55" s="190">
        <v>2</v>
      </c>
      <c r="BC55" s="190">
        <v>0</v>
      </c>
      <c r="BD55" s="190">
        <v>0</v>
      </c>
      <c r="BE55" s="190">
        <v>2</v>
      </c>
      <c r="BF55" s="190">
        <v>0</v>
      </c>
      <c r="BG55" s="190">
        <v>2</v>
      </c>
      <c r="BH55" s="190">
        <v>0</v>
      </c>
      <c r="BI55" s="190">
        <v>0</v>
      </c>
      <c r="BJ55" s="485">
        <f t="shared" si="12"/>
        <v>0.66666666666666663</v>
      </c>
      <c r="BK55" s="188">
        <f t="shared" si="3"/>
        <v>2</v>
      </c>
      <c r="BL55" s="188">
        <f t="shared" si="4"/>
        <v>0</v>
      </c>
      <c r="BM55" s="188">
        <v>13</v>
      </c>
      <c r="BN55" s="188">
        <v>2</v>
      </c>
      <c r="BO55" s="486">
        <f t="shared" si="5"/>
        <v>11</v>
      </c>
      <c r="BP55" s="487">
        <v>2.4</v>
      </c>
      <c r="BQ55" s="191" t="str">
        <f>IF(((BP55*BJ55)-CB55)&lt;0.99,"",INT((BP55*BJ55)-CB55))</f>
        <v/>
      </c>
      <c r="BR55" s="191"/>
      <c r="BS55" s="192"/>
      <c r="BT55" s="192"/>
      <c r="BU55" s="192"/>
      <c r="BV55" s="192"/>
      <c r="BW55" s="192"/>
      <c r="BX55" s="192"/>
      <c r="BY55" s="192"/>
      <c r="BZ55" s="193"/>
      <c r="CA55" s="194"/>
      <c r="CB55" s="195">
        <f t="shared" si="11"/>
        <v>11</v>
      </c>
      <c r="CC55" s="488">
        <f>CB55/BJ55</f>
        <v>16.5</v>
      </c>
      <c r="CD55" s="191" t="str">
        <f>IFERROR(IF($S55*#REF!=0,"",$S55*#REF!),"")</f>
        <v/>
      </c>
      <c r="CE55" s="191" t="str">
        <f>IFERROR(IF($S55*#REF!=0,"",$S55*#REF!),"")</f>
        <v/>
      </c>
      <c r="CF55" s="191" t="str">
        <f>IFERROR(IF($S55*#REF!=0,"",$S55*#REF!),"")</f>
        <v/>
      </c>
      <c r="CG55" s="191" t="str">
        <f>IFERROR(IF($S55*#REF!=0,"",$S55*#REF!),"")</f>
        <v/>
      </c>
      <c r="CH55" s="191" t="str">
        <f>IFERROR(IF($S55*#REF!=0,"",$S55*#REF!),"")</f>
        <v/>
      </c>
      <c r="CI55" s="191" t="str">
        <f>IFERROR(IF($S55*#REF!=0,"",$S55*#REF!),"")</f>
        <v/>
      </c>
      <c r="CJ55" s="191" t="str">
        <f>IFERROR(IF($S55*#REF!=0,"",$S55*#REF!),"")</f>
        <v/>
      </c>
      <c r="CK55" s="191" t="str">
        <f>IFERROR(IF($S55*#REF!=0,"",$S55*#REF!),"")</f>
        <v/>
      </c>
      <c r="CL55" s="191" t="str">
        <f>IFERROR(IF($S55*#REF!=0,"",$S55*#REF!),"")</f>
        <v/>
      </c>
      <c r="CM55" s="191" t="str">
        <f t="shared" si="6"/>
        <v/>
      </c>
      <c r="CN55" s="191" t="str">
        <f t="shared" si="7"/>
        <v/>
      </c>
      <c r="CO55" s="191" t="str">
        <f t="shared" si="8"/>
        <v/>
      </c>
      <c r="CP55" s="191" t="str">
        <f t="shared" si="9"/>
        <v/>
      </c>
      <c r="CQ55" s="191" t="str">
        <f t="shared" si="10"/>
        <v/>
      </c>
      <c r="CR55" s="191" t="str">
        <f t="shared" si="10"/>
        <v/>
      </c>
      <c r="CS55" s="191" t="str">
        <f t="shared" si="10"/>
        <v/>
      </c>
    </row>
    <row r="56" spans="1:97" ht="15" customHeight="1" x14ac:dyDescent="0.15">
      <c r="B56" s="178" t="s">
        <v>218</v>
      </c>
      <c r="C56" s="178"/>
      <c r="D56" s="178"/>
      <c r="E56" s="178"/>
      <c r="F56" s="178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80"/>
      <c r="R56" s="181" t="s">
        <v>214</v>
      </c>
      <c r="S56" s="181"/>
      <c r="T56" s="181" t="s">
        <v>219</v>
      </c>
      <c r="U56" s="181"/>
      <c r="V56" s="181">
        <v>14.1</v>
      </c>
      <c r="W56" s="4">
        <v>1787.83</v>
      </c>
      <c r="X56" s="181">
        <v>0</v>
      </c>
      <c r="Y56" s="181">
        <v>0</v>
      </c>
      <c r="Z56" s="181">
        <v>0</v>
      </c>
      <c r="AA56" s="181">
        <v>0</v>
      </c>
      <c r="AB56" s="181">
        <v>0</v>
      </c>
      <c r="AC56" s="181">
        <v>0</v>
      </c>
      <c r="AD56" s="181">
        <v>0</v>
      </c>
      <c r="AE56" s="181">
        <v>0</v>
      </c>
      <c r="AF56" s="181"/>
      <c r="AG56" s="181"/>
      <c r="AH56" s="181"/>
      <c r="AI56" s="181"/>
      <c r="AJ56" s="181"/>
      <c r="AK56" s="181">
        <v>0</v>
      </c>
      <c r="AL56" s="181"/>
      <c r="AM56" s="181"/>
      <c r="AN56" s="181">
        <v>0</v>
      </c>
      <c r="AO56" s="181">
        <v>0</v>
      </c>
      <c r="AP56" s="181">
        <v>0</v>
      </c>
      <c r="AQ56" s="181">
        <v>0</v>
      </c>
      <c r="AR56" s="181">
        <v>0</v>
      </c>
      <c r="AS56" s="181">
        <v>0</v>
      </c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1"/>
      <c r="BH56" s="181"/>
      <c r="BI56" s="181"/>
      <c r="BJ56" s="481" t="e">
        <f t="shared" si="12"/>
        <v>#DIV/0!</v>
      </c>
      <c r="BK56" s="179">
        <f t="shared" si="3"/>
        <v>0</v>
      </c>
      <c r="BL56" s="196">
        <f t="shared" si="4"/>
        <v>0</v>
      </c>
      <c r="BM56" s="196">
        <v>0</v>
      </c>
      <c r="BN56" s="196">
        <v>0</v>
      </c>
      <c r="BO56" s="482">
        <f t="shared" si="5"/>
        <v>0</v>
      </c>
      <c r="BP56" s="483">
        <v>2.4</v>
      </c>
      <c r="BQ56" s="182" t="e">
        <f>IF(((BP56*BJ56)-CB56)&lt;0.99,"",INT((BP56*BJ56)-CB56))</f>
        <v>#DIV/0!</v>
      </c>
      <c r="BR56" s="182"/>
      <c r="BS56" s="183"/>
      <c r="BT56" s="183"/>
      <c r="BU56" s="183"/>
      <c r="BV56" s="183"/>
      <c r="BW56" s="183"/>
      <c r="BX56" s="183"/>
      <c r="BY56" s="183"/>
      <c r="BZ56" s="184"/>
      <c r="CA56" s="185"/>
      <c r="CB56" s="186">
        <f t="shared" si="11"/>
        <v>0</v>
      </c>
      <c r="CC56" s="484"/>
      <c r="CD56" s="182" t="str">
        <f>IFERROR(IF($S56*#REF!=0,"",$S56*#REF!),"")</f>
        <v/>
      </c>
      <c r="CE56" s="182" t="str">
        <f>IFERROR(IF($S56*#REF!=0,"",$S56*#REF!),"")</f>
        <v/>
      </c>
      <c r="CF56" s="182" t="str">
        <f>IFERROR(IF($S56*#REF!=0,"",$S56*#REF!),"")</f>
        <v/>
      </c>
      <c r="CG56" s="182" t="str">
        <f>IFERROR(IF($S56*#REF!=0,"",$S56*#REF!),"")</f>
        <v/>
      </c>
      <c r="CH56" s="182" t="str">
        <f>IFERROR(IF($S56*#REF!=0,"",$S56*#REF!),"")</f>
        <v/>
      </c>
      <c r="CI56" s="182" t="str">
        <f>IFERROR(IF($S56*#REF!=0,"",$S56*#REF!),"")</f>
        <v/>
      </c>
      <c r="CJ56" s="182" t="str">
        <f>IFERROR(IF($S56*#REF!=0,"",$S56*#REF!),"")</f>
        <v/>
      </c>
      <c r="CK56" s="182" t="str">
        <f>IFERROR(IF($S56*#REF!=0,"",$S56*#REF!),"")</f>
        <v/>
      </c>
      <c r="CL56" s="182" t="str">
        <f>IFERROR(IF($S56*#REF!=0,"",$S56*#REF!),"")</f>
        <v/>
      </c>
      <c r="CM56" s="182" t="str">
        <f t="shared" si="6"/>
        <v/>
      </c>
      <c r="CN56" s="182" t="str">
        <f t="shared" si="7"/>
        <v/>
      </c>
      <c r="CO56" s="182" t="str">
        <f t="shared" si="8"/>
        <v/>
      </c>
      <c r="CP56" s="182" t="str">
        <f t="shared" si="9"/>
        <v/>
      </c>
      <c r="CQ56" s="182" t="str">
        <f t="shared" si="10"/>
        <v/>
      </c>
      <c r="CR56" s="182" t="str">
        <f t="shared" si="10"/>
        <v/>
      </c>
      <c r="CS56" s="182" t="str">
        <f t="shared" si="10"/>
        <v/>
      </c>
    </row>
    <row r="57" spans="1:97" ht="15" customHeight="1" x14ac:dyDescent="0.15">
      <c r="B57" s="197" t="s">
        <v>220</v>
      </c>
      <c r="C57" s="197"/>
      <c r="D57" s="197"/>
      <c r="E57" s="197"/>
      <c r="F57" s="197"/>
      <c r="G57" s="198" t="s">
        <v>221</v>
      </c>
      <c r="H57" s="198" t="s">
        <v>222</v>
      </c>
      <c r="I57" s="198"/>
      <c r="J57" s="198"/>
      <c r="K57" s="198" t="s">
        <v>102</v>
      </c>
      <c r="L57" s="198">
        <v>18.899999999999999</v>
      </c>
      <c r="M57" s="198"/>
      <c r="N57" s="198"/>
      <c r="O57" s="198" t="s">
        <v>221</v>
      </c>
      <c r="P57" s="198"/>
      <c r="Q57" s="199"/>
      <c r="R57" s="200" t="s">
        <v>214</v>
      </c>
      <c r="S57" s="200"/>
      <c r="T57" s="200" t="s">
        <v>223</v>
      </c>
      <c r="U57" s="200"/>
      <c r="V57" s="200">
        <v>18.899999999999999</v>
      </c>
      <c r="W57" s="4">
        <v>2348.69</v>
      </c>
      <c r="X57" s="200">
        <v>0</v>
      </c>
      <c r="Y57" s="200">
        <v>0</v>
      </c>
      <c r="Z57" s="200">
        <v>0</v>
      </c>
      <c r="AA57" s="200">
        <v>0</v>
      </c>
      <c r="AB57" s="200">
        <v>0</v>
      </c>
      <c r="AC57" s="200">
        <v>0</v>
      </c>
      <c r="AD57" s="200">
        <v>0</v>
      </c>
      <c r="AE57" s="200">
        <v>0</v>
      </c>
      <c r="AF57" s="200"/>
      <c r="AG57" s="200"/>
      <c r="AH57" s="200"/>
      <c r="AI57" s="200"/>
      <c r="AJ57" s="200"/>
      <c r="AK57" s="200">
        <v>0</v>
      </c>
      <c r="AL57" s="200"/>
      <c r="AM57" s="200"/>
      <c r="AN57" s="200">
        <v>0</v>
      </c>
      <c r="AO57" s="200">
        <v>0</v>
      </c>
      <c r="AP57" s="200">
        <v>0</v>
      </c>
      <c r="AQ57" s="200">
        <v>0</v>
      </c>
      <c r="AR57" s="200">
        <v>0</v>
      </c>
      <c r="AS57" s="200">
        <v>0</v>
      </c>
      <c r="AT57" s="200"/>
      <c r="AU57" s="200"/>
      <c r="AV57" s="200"/>
      <c r="AW57" s="200"/>
      <c r="AX57" s="200"/>
      <c r="AY57" s="200"/>
      <c r="AZ57" s="200"/>
      <c r="BA57" s="200"/>
      <c r="BB57" s="200"/>
      <c r="BC57" s="200"/>
      <c r="BD57" s="200"/>
      <c r="BE57" s="200"/>
      <c r="BF57" s="200"/>
      <c r="BG57" s="200"/>
      <c r="BH57" s="200"/>
      <c r="BI57" s="200"/>
      <c r="BJ57" s="489" t="e">
        <f t="shared" si="12"/>
        <v>#DIV/0!</v>
      </c>
      <c r="BK57" s="198">
        <f t="shared" si="3"/>
        <v>0</v>
      </c>
      <c r="BL57" s="201">
        <f t="shared" si="4"/>
        <v>0</v>
      </c>
      <c r="BM57" s="201">
        <v>0</v>
      </c>
      <c r="BN57" s="201">
        <v>0</v>
      </c>
      <c r="BO57" s="490">
        <f t="shared" si="5"/>
        <v>0</v>
      </c>
      <c r="BP57" s="491">
        <v>2.4</v>
      </c>
      <c r="BQ57" s="202" t="e">
        <f>IF(((BP57*BJ57)-CB57)&lt;0.99,"",INT((BP57*BJ57)-CB57))</f>
        <v>#DIV/0!</v>
      </c>
      <c r="BR57" s="202"/>
      <c r="BS57" s="203"/>
      <c r="BT57" s="203"/>
      <c r="BU57" s="203"/>
      <c r="BV57" s="203"/>
      <c r="BW57" s="203"/>
      <c r="BX57" s="203"/>
      <c r="BY57" s="203"/>
      <c r="BZ57" s="204"/>
      <c r="CA57" s="205"/>
      <c r="CB57" s="206">
        <f t="shared" si="11"/>
        <v>0</v>
      </c>
      <c r="CC57" s="492"/>
      <c r="CD57" s="202" t="str">
        <f>IFERROR(IF($S57*#REF!=0,"",$S57*#REF!),"")</f>
        <v/>
      </c>
      <c r="CE57" s="202" t="str">
        <f>IFERROR(IF($S57*#REF!=0,"",$S57*#REF!),"")</f>
        <v/>
      </c>
      <c r="CF57" s="202" t="str">
        <f>IFERROR(IF($S57*#REF!=0,"",$S57*#REF!),"")</f>
        <v/>
      </c>
      <c r="CG57" s="202" t="str">
        <f>IFERROR(IF($S57*#REF!=0,"",$S57*#REF!),"")</f>
        <v/>
      </c>
      <c r="CH57" s="202" t="str">
        <f>IFERROR(IF($S57*#REF!=0,"",$S57*#REF!),"")</f>
        <v/>
      </c>
      <c r="CI57" s="202" t="str">
        <f>IFERROR(IF($S57*#REF!=0,"",$S57*#REF!),"")</f>
        <v/>
      </c>
      <c r="CJ57" s="202" t="str">
        <f>IFERROR(IF($S57*#REF!=0,"",$S57*#REF!),"")</f>
        <v/>
      </c>
      <c r="CK57" s="202" t="str">
        <f>IFERROR(IF($S57*#REF!=0,"",$S57*#REF!),"")</f>
        <v/>
      </c>
      <c r="CL57" s="202" t="str">
        <f>IFERROR(IF($S57*#REF!=0,"",$S57*#REF!),"")</f>
        <v/>
      </c>
      <c r="CM57" s="202" t="str">
        <f t="shared" si="6"/>
        <v/>
      </c>
      <c r="CN57" s="202" t="str">
        <f t="shared" si="7"/>
        <v/>
      </c>
      <c r="CO57" s="202" t="str">
        <f t="shared" si="8"/>
        <v/>
      </c>
      <c r="CP57" s="202" t="str">
        <f t="shared" si="9"/>
        <v/>
      </c>
      <c r="CQ57" s="202" t="str">
        <f t="shared" si="10"/>
        <v/>
      </c>
      <c r="CR57" s="202" t="str">
        <f t="shared" si="10"/>
        <v/>
      </c>
      <c r="CS57" s="202" t="str">
        <f t="shared" si="10"/>
        <v/>
      </c>
    </row>
    <row r="58" spans="1:97" ht="15" customHeight="1" x14ac:dyDescent="0.15">
      <c r="B58" s="197" t="s">
        <v>224</v>
      </c>
      <c r="C58" s="197"/>
      <c r="D58" s="197"/>
      <c r="E58" s="197"/>
      <c r="F58" s="197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9"/>
      <c r="R58" s="200" t="s">
        <v>214</v>
      </c>
      <c r="S58" s="200"/>
      <c r="T58" s="200"/>
      <c r="U58" s="200"/>
      <c r="V58" s="200">
        <v>24.6</v>
      </c>
      <c r="W58" s="4">
        <v>3107.59</v>
      </c>
      <c r="X58" s="200">
        <v>0</v>
      </c>
      <c r="Y58" s="200">
        <v>0</v>
      </c>
      <c r="Z58" s="200">
        <v>0</v>
      </c>
      <c r="AA58" s="200">
        <v>0</v>
      </c>
      <c r="AB58" s="200">
        <v>0</v>
      </c>
      <c r="AC58" s="200">
        <v>0</v>
      </c>
      <c r="AD58" s="200">
        <v>0</v>
      </c>
      <c r="AE58" s="200">
        <v>0</v>
      </c>
      <c r="AF58" s="200"/>
      <c r="AG58" s="200"/>
      <c r="AH58" s="200"/>
      <c r="AI58" s="200"/>
      <c r="AJ58" s="200"/>
      <c r="AK58" s="200">
        <v>0</v>
      </c>
      <c r="AL58" s="200"/>
      <c r="AM58" s="200"/>
      <c r="AN58" s="200">
        <v>0</v>
      </c>
      <c r="AO58" s="200">
        <v>0</v>
      </c>
      <c r="AP58" s="200">
        <v>0</v>
      </c>
      <c r="AQ58" s="200">
        <v>0</v>
      </c>
      <c r="AR58" s="200">
        <v>0</v>
      </c>
      <c r="AS58" s="200">
        <v>0</v>
      </c>
      <c r="AT58" s="200"/>
      <c r="AU58" s="200"/>
      <c r="AV58" s="200"/>
      <c r="AW58" s="200"/>
      <c r="AX58" s="200"/>
      <c r="AY58" s="200"/>
      <c r="AZ58" s="200"/>
      <c r="BA58" s="200"/>
      <c r="BB58" s="200"/>
      <c r="BC58" s="200"/>
      <c r="BD58" s="200"/>
      <c r="BE58" s="200"/>
      <c r="BF58" s="200"/>
      <c r="BG58" s="200"/>
      <c r="BH58" s="200"/>
      <c r="BI58" s="200"/>
      <c r="BJ58" s="489" t="e">
        <f t="shared" si="12"/>
        <v>#DIV/0!</v>
      </c>
      <c r="BK58" s="198">
        <f t="shared" si="3"/>
        <v>0</v>
      </c>
      <c r="BL58" s="201">
        <f t="shared" si="4"/>
        <v>0</v>
      </c>
      <c r="BM58" s="201">
        <v>0</v>
      </c>
      <c r="BN58" s="201">
        <v>0</v>
      </c>
      <c r="BO58" s="490">
        <f t="shared" si="5"/>
        <v>0</v>
      </c>
      <c r="BP58" s="491">
        <v>2.4</v>
      </c>
      <c r="BQ58" s="202" t="e">
        <f>IF(((BP58*BJ58)-CB58)&lt;0.99,"",INT((BP58*BJ58)-CB58))</f>
        <v>#DIV/0!</v>
      </c>
      <c r="BR58" s="202"/>
      <c r="BS58" s="203"/>
      <c r="BT58" s="203"/>
      <c r="BU58" s="203"/>
      <c r="BV58" s="203"/>
      <c r="BW58" s="203"/>
      <c r="BX58" s="203"/>
      <c r="BY58" s="203"/>
      <c r="BZ58" s="204"/>
      <c r="CA58" s="205"/>
      <c r="CB58" s="206">
        <f t="shared" si="11"/>
        <v>0</v>
      </c>
      <c r="CC58" s="492"/>
      <c r="CD58" s="202" t="str">
        <f>IFERROR(IF($S58*#REF!=0,"",$S58*#REF!),"")</f>
        <v/>
      </c>
      <c r="CE58" s="202" t="str">
        <f>IFERROR(IF($S58*#REF!=0,"",$S58*#REF!),"")</f>
        <v/>
      </c>
      <c r="CF58" s="202" t="str">
        <f>IFERROR(IF($S58*#REF!=0,"",$S58*#REF!),"")</f>
        <v/>
      </c>
      <c r="CG58" s="202" t="str">
        <f>IFERROR(IF($S58*#REF!=0,"",$S58*#REF!),"")</f>
        <v/>
      </c>
      <c r="CH58" s="202" t="str">
        <f>IFERROR(IF($S58*#REF!=0,"",$S58*#REF!),"")</f>
        <v/>
      </c>
      <c r="CI58" s="202" t="str">
        <f>IFERROR(IF($S58*#REF!=0,"",$S58*#REF!),"")</f>
        <v/>
      </c>
      <c r="CJ58" s="202" t="str">
        <f>IFERROR(IF($S58*#REF!=0,"",$S58*#REF!),"")</f>
        <v/>
      </c>
      <c r="CK58" s="202" t="str">
        <f>IFERROR(IF($S58*#REF!=0,"",$S58*#REF!),"")</f>
        <v/>
      </c>
      <c r="CL58" s="202" t="str">
        <f>IFERROR(IF($S58*#REF!=0,"",$S58*#REF!),"")</f>
        <v/>
      </c>
      <c r="CM58" s="202" t="str">
        <f t="shared" si="6"/>
        <v/>
      </c>
      <c r="CN58" s="202" t="str">
        <f t="shared" si="7"/>
        <v/>
      </c>
      <c r="CO58" s="202" t="str">
        <f t="shared" si="8"/>
        <v/>
      </c>
      <c r="CP58" s="202" t="str">
        <f t="shared" si="9"/>
        <v/>
      </c>
      <c r="CQ58" s="202" t="str">
        <f t="shared" si="10"/>
        <v/>
      </c>
      <c r="CR58" s="202" t="str">
        <f t="shared" si="10"/>
        <v/>
      </c>
      <c r="CS58" s="202" t="str">
        <f t="shared" si="10"/>
        <v/>
      </c>
    </row>
    <row r="59" spans="1:97" ht="15" customHeight="1" thickBot="1" x14ac:dyDescent="0.2">
      <c r="B59" s="207" t="s">
        <v>225</v>
      </c>
      <c r="C59" s="207"/>
      <c r="D59" s="207"/>
      <c r="E59" s="207"/>
      <c r="F59" s="207"/>
      <c r="G59" s="208" t="s">
        <v>226</v>
      </c>
      <c r="H59" s="208" t="s">
        <v>227</v>
      </c>
      <c r="I59" s="208"/>
      <c r="J59" s="208"/>
      <c r="K59" s="208" t="s">
        <v>102</v>
      </c>
      <c r="L59" s="208">
        <v>27.9</v>
      </c>
      <c r="M59" s="208"/>
      <c r="N59" s="208"/>
      <c r="O59" s="208" t="s">
        <v>226</v>
      </c>
      <c r="P59" s="208"/>
      <c r="Q59" s="209"/>
      <c r="R59" s="210" t="s">
        <v>214</v>
      </c>
      <c r="S59" s="210"/>
      <c r="T59" s="210" t="s">
        <v>228</v>
      </c>
      <c r="U59" s="210"/>
      <c r="V59" s="210">
        <v>27.9</v>
      </c>
      <c r="W59" s="4">
        <v>3474.84</v>
      </c>
      <c r="X59" s="210">
        <v>0</v>
      </c>
      <c r="Y59" s="210">
        <v>0</v>
      </c>
      <c r="Z59" s="210">
        <v>0</v>
      </c>
      <c r="AA59" s="210">
        <v>0</v>
      </c>
      <c r="AB59" s="210">
        <v>0</v>
      </c>
      <c r="AC59" s="210">
        <v>0</v>
      </c>
      <c r="AD59" s="210">
        <v>0</v>
      </c>
      <c r="AE59" s="210">
        <v>0</v>
      </c>
      <c r="AF59" s="210"/>
      <c r="AG59" s="210"/>
      <c r="AH59" s="210"/>
      <c r="AI59" s="210"/>
      <c r="AJ59" s="210"/>
      <c r="AK59" s="210">
        <v>0</v>
      </c>
      <c r="AL59" s="210"/>
      <c r="AM59" s="210"/>
      <c r="AN59" s="210">
        <v>0</v>
      </c>
      <c r="AO59" s="210">
        <v>0</v>
      </c>
      <c r="AP59" s="210">
        <v>0</v>
      </c>
      <c r="AQ59" s="210">
        <v>0</v>
      </c>
      <c r="AR59" s="210">
        <v>0</v>
      </c>
      <c r="AS59" s="210">
        <v>0</v>
      </c>
      <c r="AT59" s="210"/>
      <c r="AU59" s="210"/>
      <c r="AV59" s="210"/>
      <c r="AW59" s="210"/>
      <c r="AX59" s="210"/>
      <c r="AY59" s="210"/>
      <c r="AZ59" s="210"/>
      <c r="BA59" s="210"/>
      <c r="BB59" s="210"/>
      <c r="BC59" s="210"/>
      <c r="BD59" s="210"/>
      <c r="BE59" s="210"/>
      <c r="BF59" s="210"/>
      <c r="BG59" s="210"/>
      <c r="BH59" s="210"/>
      <c r="BI59" s="210"/>
      <c r="BJ59" s="493" t="e">
        <f t="shared" si="12"/>
        <v>#DIV/0!</v>
      </c>
      <c r="BK59" s="208">
        <f t="shared" si="3"/>
        <v>0</v>
      </c>
      <c r="BL59" s="211">
        <f t="shared" si="4"/>
        <v>0</v>
      </c>
      <c r="BM59" s="211">
        <v>0</v>
      </c>
      <c r="BN59" s="211">
        <v>0</v>
      </c>
      <c r="BO59" s="494">
        <f t="shared" si="5"/>
        <v>0</v>
      </c>
      <c r="BP59" s="495">
        <v>2.4</v>
      </c>
      <c r="BQ59" s="212" t="e">
        <f>IF(((BP59*BJ59)-CB59)&lt;0.99,"",INT((BP59*BJ59)-CB59))</f>
        <v>#DIV/0!</v>
      </c>
      <c r="BR59" s="212"/>
      <c r="BS59" s="213"/>
      <c r="BT59" s="213"/>
      <c r="BU59" s="213"/>
      <c r="BV59" s="213"/>
      <c r="BW59" s="213"/>
      <c r="BX59" s="213"/>
      <c r="BY59" s="213"/>
      <c r="BZ59" s="214"/>
      <c r="CA59" s="215"/>
      <c r="CB59" s="216">
        <f t="shared" si="11"/>
        <v>0</v>
      </c>
      <c r="CC59" s="496"/>
      <c r="CD59" s="212" t="str">
        <f>IFERROR(IF($S59*#REF!=0,"",$S59*#REF!),"")</f>
        <v/>
      </c>
      <c r="CE59" s="212" t="str">
        <f>IFERROR(IF($S59*#REF!=0,"",$S59*#REF!),"")</f>
        <v/>
      </c>
      <c r="CF59" s="212" t="str">
        <f>IFERROR(IF($S59*#REF!=0,"",$S59*#REF!),"")</f>
        <v/>
      </c>
      <c r="CG59" s="212" t="str">
        <f>IFERROR(IF($S59*#REF!=0,"",$S59*#REF!),"")</f>
        <v/>
      </c>
      <c r="CH59" s="212" t="str">
        <f>IFERROR(IF($S59*#REF!=0,"",$S59*#REF!),"")</f>
        <v/>
      </c>
      <c r="CI59" s="212" t="str">
        <f>IFERROR(IF($S59*#REF!=0,"",$S59*#REF!),"")</f>
        <v/>
      </c>
      <c r="CJ59" s="212" t="str">
        <f>IFERROR(IF($S59*#REF!=0,"",$S59*#REF!),"")</f>
        <v/>
      </c>
      <c r="CK59" s="212" t="str">
        <f>IFERROR(IF($S59*#REF!=0,"",$S59*#REF!),"")</f>
        <v/>
      </c>
      <c r="CL59" s="212" t="str">
        <f>IFERROR(IF($S59*#REF!=0,"",$S59*#REF!),"")</f>
        <v/>
      </c>
      <c r="CM59" s="212" t="str">
        <f t="shared" si="6"/>
        <v/>
      </c>
      <c r="CN59" s="212" t="str">
        <f t="shared" si="7"/>
        <v/>
      </c>
      <c r="CO59" s="212" t="str">
        <f t="shared" si="8"/>
        <v/>
      </c>
      <c r="CP59" s="212" t="str">
        <f t="shared" si="9"/>
        <v/>
      </c>
      <c r="CQ59" s="212" t="str">
        <f t="shared" si="10"/>
        <v/>
      </c>
      <c r="CR59" s="212" t="str">
        <f t="shared" si="10"/>
        <v/>
      </c>
      <c r="CS59" s="212" t="str">
        <f t="shared" si="10"/>
        <v/>
      </c>
    </row>
    <row r="60" spans="1:97" ht="15" customHeight="1" x14ac:dyDescent="0.15">
      <c r="B60" s="217" t="s">
        <v>229</v>
      </c>
      <c r="C60" s="217"/>
      <c r="D60" s="217"/>
      <c r="E60" s="217"/>
      <c r="F60" s="217"/>
      <c r="G60" s="218" t="s">
        <v>230</v>
      </c>
      <c r="H60" s="218" t="s">
        <v>231</v>
      </c>
      <c r="I60" s="218" t="s">
        <v>232</v>
      </c>
      <c r="J60" s="218"/>
      <c r="K60" s="218" t="s">
        <v>102</v>
      </c>
      <c r="L60" s="218">
        <v>13.1</v>
      </c>
      <c r="M60" s="218"/>
      <c r="N60" s="218"/>
      <c r="O60" s="218" t="s">
        <v>231</v>
      </c>
      <c r="P60" s="218"/>
      <c r="Q60" s="219"/>
      <c r="R60" s="220" t="s">
        <v>214</v>
      </c>
      <c r="S60" s="220"/>
      <c r="T60" s="220"/>
      <c r="U60" s="220"/>
      <c r="V60" s="220">
        <v>13.1</v>
      </c>
      <c r="W60" s="4">
        <v>1662.2</v>
      </c>
      <c r="X60" s="220">
        <v>6</v>
      </c>
      <c r="Y60" s="220">
        <v>5</v>
      </c>
      <c r="Z60" s="220">
        <v>4</v>
      </c>
      <c r="AA60" s="220">
        <v>4</v>
      </c>
      <c r="AB60" s="220">
        <v>4</v>
      </c>
      <c r="AC60" s="220">
        <v>5</v>
      </c>
      <c r="AD60" s="220">
        <v>2</v>
      </c>
      <c r="AE60" s="220">
        <v>6</v>
      </c>
      <c r="AF60" s="220">
        <v>5</v>
      </c>
      <c r="AG60" s="220">
        <v>5</v>
      </c>
      <c r="AH60" s="220">
        <v>7</v>
      </c>
      <c r="AI60" s="220">
        <v>3</v>
      </c>
      <c r="AJ60" s="220">
        <v>4</v>
      </c>
      <c r="AK60" s="220">
        <v>10</v>
      </c>
      <c r="AL60" s="220">
        <v>5</v>
      </c>
      <c r="AM60" s="220"/>
      <c r="AN60" s="220">
        <v>2</v>
      </c>
      <c r="AO60" s="220">
        <v>5</v>
      </c>
      <c r="AP60" s="220">
        <v>7</v>
      </c>
      <c r="AQ60" s="220">
        <v>7</v>
      </c>
      <c r="AR60" s="220">
        <v>6</v>
      </c>
      <c r="AS60" s="220">
        <v>6</v>
      </c>
      <c r="AT60" s="220">
        <v>4</v>
      </c>
      <c r="AU60" s="220">
        <v>3</v>
      </c>
      <c r="AV60" s="220">
        <v>5</v>
      </c>
      <c r="AW60" s="220">
        <v>8</v>
      </c>
      <c r="AX60" s="220">
        <v>6</v>
      </c>
      <c r="AY60" s="220">
        <v>3</v>
      </c>
      <c r="AZ60" s="220">
        <v>5</v>
      </c>
      <c r="BA60" s="220">
        <v>4</v>
      </c>
      <c r="BB60" s="220">
        <v>5</v>
      </c>
      <c r="BC60" s="220">
        <v>6</v>
      </c>
      <c r="BD60" s="220">
        <v>5</v>
      </c>
      <c r="BE60" s="220">
        <v>4</v>
      </c>
      <c r="BF60" s="220">
        <v>4</v>
      </c>
      <c r="BG60" s="220">
        <v>5</v>
      </c>
      <c r="BH60" s="220">
        <v>1</v>
      </c>
      <c r="BI60" s="220">
        <v>4</v>
      </c>
      <c r="BJ60" s="497">
        <f t="shared" si="12"/>
        <v>4.666666666666667</v>
      </c>
      <c r="BK60" s="218">
        <f t="shared" si="3"/>
        <v>8</v>
      </c>
      <c r="BL60" s="218">
        <f t="shared" si="4"/>
        <v>3</v>
      </c>
      <c r="BM60" s="218">
        <v>14</v>
      </c>
      <c r="BN60" s="218">
        <v>6</v>
      </c>
      <c r="BO60" s="498">
        <f t="shared" si="5"/>
        <v>8</v>
      </c>
      <c r="BP60" s="499">
        <v>2.4</v>
      </c>
      <c r="BQ60" s="221" t="str">
        <f>IF(((BP60*BJ60)-CB60)&lt;0.99,"",INT((BP60*BJ60)-CB60))</f>
        <v/>
      </c>
      <c r="BR60" s="221"/>
      <c r="BS60" s="222"/>
      <c r="BT60" s="222"/>
      <c r="BU60" s="222"/>
      <c r="BV60" s="222"/>
      <c r="BW60" s="222"/>
      <c r="BX60" s="222"/>
      <c r="BY60" s="222"/>
      <c r="BZ60" s="223"/>
      <c r="CA60" s="224">
        <v>10</v>
      </c>
      <c r="CB60" s="225">
        <f t="shared" si="11"/>
        <v>18</v>
      </c>
      <c r="CC60" s="500">
        <f>CB60/BJ60</f>
        <v>3.8571428571428568</v>
      </c>
      <c r="CD60" s="221" t="str">
        <f>IFERROR(IF($S60*#REF!=0,"",$S60*#REF!),"")</f>
        <v/>
      </c>
      <c r="CE60" s="221" t="str">
        <f>IFERROR(IF($S60*#REF!=0,"",$S60*#REF!),"")</f>
        <v/>
      </c>
      <c r="CF60" s="221" t="str">
        <f>IFERROR(IF($S60*#REF!=0,"",$S60*#REF!),"")</f>
        <v/>
      </c>
      <c r="CG60" s="221" t="str">
        <f>IFERROR(IF($S60*#REF!=0,"",$S60*#REF!),"")</f>
        <v/>
      </c>
      <c r="CH60" s="221" t="str">
        <f>IFERROR(IF($S60*#REF!=0,"",$S60*#REF!),"")</f>
        <v/>
      </c>
      <c r="CI60" s="221" t="str">
        <f>IFERROR(IF($S60*#REF!=0,"",$S60*#REF!),"")</f>
        <v/>
      </c>
      <c r="CJ60" s="221" t="str">
        <f>IFERROR(IF($S60*#REF!=0,"",$S60*#REF!),"")</f>
        <v/>
      </c>
      <c r="CK60" s="221" t="str">
        <f>IFERROR(IF($S60*#REF!=0,"",$S60*#REF!),"")</f>
        <v/>
      </c>
      <c r="CL60" s="221" t="str">
        <f>IFERROR(IF($S60*#REF!=0,"",$S60*#REF!),"")</f>
        <v/>
      </c>
      <c r="CM60" s="221" t="str">
        <f t="shared" si="6"/>
        <v/>
      </c>
      <c r="CN60" s="221" t="str">
        <f t="shared" si="7"/>
        <v/>
      </c>
      <c r="CO60" s="221" t="str">
        <f t="shared" si="8"/>
        <v/>
      </c>
      <c r="CP60" s="221" t="str">
        <f t="shared" si="9"/>
        <v/>
      </c>
      <c r="CQ60" s="221" t="str">
        <f t="shared" si="10"/>
        <v/>
      </c>
      <c r="CR60" s="221" t="str">
        <f t="shared" si="10"/>
        <v/>
      </c>
      <c r="CS60" s="221" t="str">
        <f t="shared" si="10"/>
        <v/>
      </c>
    </row>
    <row r="61" spans="1:97" ht="15" customHeight="1" x14ac:dyDescent="0.15">
      <c r="B61" s="197" t="s">
        <v>233</v>
      </c>
      <c r="C61" s="197"/>
      <c r="D61" s="197"/>
      <c r="E61" s="197"/>
      <c r="F61" s="197"/>
      <c r="G61" s="198" t="s">
        <v>234</v>
      </c>
      <c r="H61" s="198" t="s">
        <v>235</v>
      </c>
      <c r="I61" s="198" t="s">
        <v>232</v>
      </c>
      <c r="J61" s="198"/>
      <c r="K61" s="198" t="s">
        <v>102</v>
      </c>
      <c r="L61" s="198">
        <v>22.8</v>
      </c>
      <c r="M61" s="198"/>
      <c r="N61" s="198"/>
      <c r="O61" s="198" t="s">
        <v>235</v>
      </c>
      <c r="P61" s="198"/>
      <c r="Q61" s="199"/>
      <c r="R61" s="200" t="s">
        <v>214</v>
      </c>
      <c r="S61" s="200"/>
      <c r="T61" s="200"/>
      <c r="U61" s="200"/>
      <c r="V61" s="200">
        <v>22.8</v>
      </c>
      <c r="W61" s="4">
        <v>2902.6</v>
      </c>
      <c r="X61" s="200">
        <v>7</v>
      </c>
      <c r="Y61" s="200">
        <v>5</v>
      </c>
      <c r="Z61" s="200">
        <v>4</v>
      </c>
      <c r="AA61" s="200">
        <v>4</v>
      </c>
      <c r="AB61" s="200">
        <v>4</v>
      </c>
      <c r="AC61" s="200">
        <v>5</v>
      </c>
      <c r="AD61" s="200">
        <v>2</v>
      </c>
      <c r="AE61" s="200">
        <v>6</v>
      </c>
      <c r="AF61" s="200">
        <v>5</v>
      </c>
      <c r="AG61" s="200">
        <v>5</v>
      </c>
      <c r="AH61" s="200">
        <v>7</v>
      </c>
      <c r="AI61" s="200">
        <v>3</v>
      </c>
      <c r="AJ61" s="200">
        <v>4</v>
      </c>
      <c r="AK61" s="200">
        <v>10</v>
      </c>
      <c r="AL61" s="200">
        <v>5</v>
      </c>
      <c r="AM61" s="200"/>
      <c r="AN61" s="200">
        <v>2</v>
      </c>
      <c r="AO61" s="200">
        <v>5</v>
      </c>
      <c r="AP61" s="200">
        <v>17</v>
      </c>
      <c r="AQ61" s="200">
        <v>7</v>
      </c>
      <c r="AR61" s="200">
        <v>6</v>
      </c>
      <c r="AS61" s="200">
        <v>7</v>
      </c>
      <c r="AT61" s="200">
        <v>4</v>
      </c>
      <c r="AU61" s="200">
        <v>3</v>
      </c>
      <c r="AV61" s="200">
        <v>5</v>
      </c>
      <c r="AW61" s="200">
        <v>8</v>
      </c>
      <c r="AX61" s="200">
        <v>7</v>
      </c>
      <c r="AY61" s="200">
        <v>3</v>
      </c>
      <c r="AZ61" s="200">
        <v>5</v>
      </c>
      <c r="BA61" s="200">
        <v>4</v>
      </c>
      <c r="BB61" s="200">
        <v>5</v>
      </c>
      <c r="BC61" s="200">
        <v>6</v>
      </c>
      <c r="BD61" s="200">
        <v>5</v>
      </c>
      <c r="BE61" s="200">
        <v>4</v>
      </c>
      <c r="BF61" s="200">
        <v>4</v>
      </c>
      <c r="BG61" s="200">
        <v>5</v>
      </c>
      <c r="BH61" s="200">
        <v>1</v>
      </c>
      <c r="BI61" s="200">
        <v>4</v>
      </c>
      <c r="BJ61" s="489">
        <f t="shared" si="12"/>
        <v>4.666666666666667</v>
      </c>
      <c r="BK61" s="198">
        <f t="shared" si="3"/>
        <v>8</v>
      </c>
      <c r="BL61" s="198">
        <f t="shared" si="4"/>
        <v>3</v>
      </c>
      <c r="BM61" s="198">
        <v>17</v>
      </c>
      <c r="BN61" s="198">
        <v>6</v>
      </c>
      <c r="BO61" s="490">
        <f t="shared" si="5"/>
        <v>11</v>
      </c>
      <c r="BP61" s="491">
        <v>2.4</v>
      </c>
      <c r="BQ61" s="202" t="str">
        <f>IF(((BP61*BJ61)-CB61)&lt;0.99,"",INT((BP61*BJ61)-CB61))</f>
        <v/>
      </c>
      <c r="BR61" s="202"/>
      <c r="BS61" s="203"/>
      <c r="BT61" s="203"/>
      <c r="BU61" s="203"/>
      <c r="BV61" s="203"/>
      <c r="BW61" s="203"/>
      <c r="BX61" s="203"/>
      <c r="BY61" s="203"/>
      <c r="BZ61" s="204"/>
      <c r="CA61" s="205"/>
      <c r="CB61" s="206">
        <f t="shared" si="11"/>
        <v>11</v>
      </c>
      <c r="CC61" s="492">
        <f>CB61/BJ61</f>
        <v>2.3571428571428572</v>
      </c>
      <c r="CD61" s="202" t="str">
        <f>IFERROR(IF($S61*#REF!=0,"",$S61*#REF!),"")</f>
        <v/>
      </c>
      <c r="CE61" s="202" t="str">
        <f>IFERROR(IF($S61*#REF!=0,"",$S61*#REF!),"")</f>
        <v/>
      </c>
      <c r="CF61" s="202" t="str">
        <f>IFERROR(IF($S61*#REF!=0,"",$S61*#REF!),"")</f>
        <v/>
      </c>
      <c r="CG61" s="202" t="str">
        <f>IFERROR(IF($S61*#REF!=0,"",$S61*#REF!),"")</f>
        <v/>
      </c>
      <c r="CH61" s="202" t="str">
        <f>IFERROR(IF($S61*#REF!=0,"",$S61*#REF!),"")</f>
        <v/>
      </c>
      <c r="CI61" s="202" t="str">
        <f>IFERROR(IF($S61*#REF!=0,"",$S61*#REF!),"")</f>
        <v/>
      </c>
      <c r="CJ61" s="202" t="str">
        <f>IFERROR(IF($S61*#REF!=0,"",$S61*#REF!),"")</f>
        <v/>
      </c>
      <c r="CK61" s="202" t="str">
        <f>IFERROR(IF($S61*#REF!=0,"",$S61*#REF!),"")</f>
        <v/>
      </c>
      <c r="CL61" s="202" t="str">
        <f>IFERROR(IF($S61*#REF!=0,"",$S61*#REF!),"")</f>
        <v/>
      </c>
      <c r="CM61" s="202" t="str">
        <f t="shared" si="6"/>
        <v/>
      </c>
      <c r="CN61" s="202" t="str">
        <f t="shared" si="7"/>
        <v/>
      </c>
      <c r="CO61" s="202" t="str">
        <f t="shared" si="8"/>
        <v/>
      </c>
      <c r="CP61" s="202" t="str">
        <f t="shared" si="9"/>
        <v/>
      </c>
      <c r="CQ61" s="202" t="str">
        <f t="shared" si="10"/>
        <v/>
      </c>
      <c r="CR61" s="202" t="str">
        <f t="shared" si="10"/>
        <v/>
      </c>
      <c r="CS61" s="202" t="str">
        <f t="shared" si="10"/>
        <v/>
      </c>
    </row>
    <row r="62" spans="1:97" ht="15" customHeight="1" x14ac:dyDescent="0.15">
      <c r="B62" s="197" t="s">
        <v>236</v>
      </c>
      <c r="C62" s="197"/>
      <c r="D62" s="197"/>
      <c r="E62" s="197"/>
      <c r="F62" s="197"/>
      <c r="G62" s="198" t="s">
        <v>237</v>
      </c>
      <c r="H62" s="198" t="s">
        <v>238</v>
      </c>
      <c r="I62" s="198" t="s">
        <v>239</v>
      </c>
      <c r="J62" s="198">
        <v>20</v>
      </c>
      <c r="K62" s="198" t="s">
        <v>102</v>
      </c>
      <c r="L62" s="198">
        <v>12.9</v>
      </c>
      <c r="M62" s="198"/>
      <c r="N62" s="198"/>
      <c r="O62" s="198" t="s">
        <v>238</v>
      </c>
      <c r="P62" s="198"/>
      <c r="Q62" s="199"/>
      <c r="R62" s="200" t="s">
        <v>214</v>
      </c>
      <c r="S62" s="200">
        <v>1.4E-2</v>
      </c>
      <c r="T62" s="200"/>
      <c r="U62" s="200"/>
      <c r="V62" s="200">
        <v>12.9</v>
      </c>
      <c r="W62" s="4">
        <v>1651.52</v>
      </c>
      <c r="X62" s="200">
        <v>44</v>
      </c>
      <c r="Y62" s="200">
        <v>56</v>
      </c>
      <c r="Z62" s="200">
        <v>29</v>
      </c>
      <c r="AA62" s="200">
        <v>18</v>
      </c>
      <c r="AB62" s="200">
        <v>19</v>
      </c>
      <c r="AC62" s="200">
        <v>15</v>
      </c>
      <c r="AD62" s="200">
        <v>25</v>
      </c>
      <c r="AE62" s="200">
        <v>46</v>
      </c>
      <c r="AF62" s="200">
        <v>24</v>
      </c>
      <c r="AG62" s="200">
        <v>35</v>
      </c>
      <c r="AH62" s="200">
        <v>37</v>
      </c>
      <c r="AI62" s="200">
        <v>34</v>
      </c>
      <c r="AJ62" s="200">
        <v>49</v>
      </c>
      <c r="AK62" s="200">
        <v>43</v>
      </c>
      <c r="AL62" s="200">
        <v>27</v>
      </c>
      <c r="AM62" s="200"/>
      <c r="AN62" s="200">
        <v>27</v>
      </c>
      <c r="AO62" s="200">
        <v>21</v>
      </c>
      <c r="AP62" s="200">
        <v>68</v>
      </c>
      <c r="AQ62" s="200">
        <v>22</v>
      </c>
      <c r="AR62" s="200">
        <v>29</v>
      </c>
      <c r="AS62" s="200">
        <v>36</v>
      </c>
      <c r="AT62" s="200">
        <v>34</v>
      </c>
      <c r="AU62" s="200">
        <v>37</v>
      </c>
      <c r="AV62" s="200">
        <v>34</v>
      </c>
      <c r="AW62" s="200">
        <v>43</v>
      </c>
      <c r="AX62" s="200">
        <v>28</v>
      </c>
      <c r="AY62" s="200">
        <v>24</v>
      </c>
      <c r="AZ62" s="200">
        <v>30</v>
      </c>
      <c r="BA62" s="200">
        <v>27</v>
      </c>
      <c r="BB62" s="200">
        <v>25</v>
      </c>
      <c r="BC62" s="200">
        <v>40</v>
      </c>
      <c r="BD62" s="200">
        <v>35</v>
      </c>
      <c r="BE62" s="200">
        <v>48</v>
      </c>
      <c r="BF62" s="200">
        <v>32</v>
      </c>
      <c r="BG62" s="200">
        <v>34</v>
      </c>
      <c r="BH62" s="200">
        <v>37</v>
      </c>
      <c r="BI62" s="200">
        <v>46</v>
      </c>
      <c r="BJ62" s="489">
        <f t="shared" si="12"/>
        <v>27.333333333333332</v>
      </c>
      <c r="BK62" s="198">
        <f t="shared" si="3"/>
        <v>43</v>
      </c>
      <c r="BL62" s="198">
        <f t="shared" si="4"/>
        <v>22</v>
      </c>
      <c r="BM62" s="198">
        <v>83</v>
      </c>
      <c r="BN62" s="198">
        <v>53</v>
      </c>
      <c r="BO62" s="490">
        <f t="shared" si="5"/>
        <v>30</v>
      </c>
      <c r="BP62" s="491">
        <v>2.4</v>
      </c>
      <c r="BQ62" s="202" t="str">
        <f>IF(((BP62*BJ62)-CB62)&lt;0.99,"",INT((BP62*BJ62)-CB62))</f>
        <v/>
      </c>
      <c r="BR62" s="202"/>
      <c r="BS62" s="203"/>
      <c r="BT62" s="203"/>
      <c r="BU62" s="203"/>
      <c r="BV62" s="203"/>
      <c r="BW62" s="203"/>
      <c r="BX62" s="203"/>
      <c r="BY62" s="203">
        <v>20</v>
      </c>
      <c r="BZ62" s="204"/>
      <c r="CA62" s="205">
        <v>20</v>
      </c>
      <c r="CB62" s="206">
        <f t="shared" si="11"/>
        <v>70</v>
      </c>
      <c r="CC62" s="492">
        <f>CB62/BJ62</f>
        <v>2.5609756097560976</v>
      </c>
      <c r="CD62" s="202" t="str">
        <f>IFERROR(IF($S62*#REF!=0,"",$S62*#REF!),"")</f>
        <v/>
      </c>
      <c r="CE62" s="202" t="str">
        <f>IFERROR(IF($S62*#REF!=0,"",$S62*#REF!),"")</f>
        <v/>
      </c>
      <c r="CF62" s="202" t="str">
        <f>IFERROR(IF($S62*#REF!=0,"",$S62*#REF!),"")</f>
        <v/>
      </c>
      <c r="CG62" s="202" t="str">
        <f>IFERROR(IF($S62*#REF!=0,"",$S62*#REF!),"")</f>
        <v/>
      </c>
      <c r="CH62" s="202" t="str">
        <f>IFERROR(IF($S62*#REF!=0,"",$S62*#REF!),"")</f>
        <v/>
      </c>
      <c r="CI62" s="202" t="str">
        <f>IFERROR(IF($S62*#REF!=0,"",$S62*#REF!),"")</f>
        <v/>
      </c>
      <c r="CJ62" s="202" t="str">
        <f>IFERROR(IF($S62*#REF!=0,"",$S62*#REF!),"")</f>
        <v/>
      </c>
      <c r="CK62" s="202" t="str">
        <f>IFERROR(IF($S62*#REF!=0,"",$S62*#REF!),"")</f>
        <v/>
      </c>
      <c r="CL62" s="202" t="str">
        <f>IFERROR(IF($S62*#REF!=0,"",$S62*#REF!),"")</f>
        <v/>
      </c>
      <c r="CM62" s="202" t="str">
        <f t="shared" si="6"/>
        <v/>
      </c>
      <c r="CN62" s="202" t="str">
        <f t="shared" si="7"/>
        <v/>
      </c>
      <c r="CO62" s="202" t="str">
        <f t="shared" si="8"/>
        <v/>
      </c>
      <c r="CP62" s="202" t="str">
        <f t="shared" si="9"/>
        <v/>
      </c>
      <c r="CQ62" s="202">
        <f t="shared" si="10"/>
        <v>0.28000000000000003</v>
      </c>
      <c r="CR62" s="202" t="str">
        <f t="shared" si="10"/>
        <v/>
      </c>
      <c r="CS62" s="202">
        <f t="shared" si="10"/>
        <v>0.28000000000000003</v>
      </c>
    </row>
    <row r="63" spans="1:97" ht="15" customHeight="1" x14ac:dyDescent="0.15">
      <c r="B63" s="197" t="s">
        <v>240</v>
      </c>
      <c r="C63" s="197"/>
      <c r="D63" s="197"/>
      <c r="E63" s="197"/>
      <c r="F63" s="197"/>
      <c r="G63" s="198" t="s">
        <v>241</v>
      </c>
      <c r="H63" s="198" t="s">
        <v>242</v>
      </c>
      <c r="I63" s="198" t="s">
        <v>243</v>
      </c>
      <c r="J63" s="198">
        <v>20</v>
      </c>
      <c r="K63" s="198" t="s">
        <v>102</v>
      </c>
      <c r="L63" s="198">
        <v>10.7</v>
      </c>
      <c r="M63" s="198"/>
      <c r="N63" s="198"/>
      <c r="O63" s="198" t="s">
        <v>242</v>
      </c>
      <c r="P63" s="198"/>
      <c r="Q63" s="199"/>
      <c r="R63" s="200" t="s">
        <v>214</v>
      </c>
      <c r="S63" s="200"/>
      <c r="T63" s="200"/>
      <c r="U63" s="200"/>
      <c r="V63" s="200">
        <v>10.7</v>
      </c>
      <c r="W63" s="4">
        <v>1365.71</v>
      </c>
      <c r="X63" s="200">
        <v>46</v>
      </c>
      <c r="Y63" s="200">
        <v>54</v>
      </c>
      <c r="Z63" s="200">
        <v>30</v>
      </c>
      <c r="AA63" s="200">
        <v>34</v>
      </c>
      <c r="AB63" s="200">
        <v>37</v>
      </c>
      <c r="AC63" s="200">
        <v>34</v>
      </c>
      <c r="AD63" s="200">
        <v>39</v>
      </c>
      <c r="AE63" s="200">
        <v>47</v>
      </c>
      <c r="AF63" s="200">
        <v>29</v>
      </c>
      <c r="AG63" s="200">
        <v>45.7</v>
      </c>
      <c r="AH63" s="200">
        <v>37</v>
      </c>
      <c r="AI63" s="200">
        <v>41</v>
      </c>
      <c r="AJ63" s="200">
        <v>47</v>
      </c>
      <c r="AK63" s="200">
        <v>63</v>
      </c>
      <c r="AL63" s="200">
        <v>30</v>
      </c>
      <c r="AM63" s="200"/>
      <c r="AN63" s="200">
        <v>42</v>
      </c>
      <c r="AO63" s="200">
        <v>41</v>
      </c>
      <c r="AP63" s="200">
        <v>37</v>
      </c>
      <c r="AQ63" s="200">
        <v>37</v>
      </c>
      <c r="AR63" s="200">
        <v>33</v>
      </c>
      <c r="AS63" s="200">
        <v>49</v>
      </c>
      <c r="AT63" s="200">
        <v>41</v>
      </c>
      <c r="AU63" s="200">
        <v>41</v>
      </c>
      <c r="AV63" s="200">
        <v>53</v>
      </c>
      <c r="AW63" s="200">
        <v>54</v>
      </c>
      <c r="AX63" s="200">
        <v>39</v>
      </c>
      <c r="AY63" s="200">
        <v>56</v>
      </c>
      <c r="AZ63" s="200">
        <v>44</v>
      </c>
      <c r="BA63" s="200">
        <v>47</v>
      </c>
      <c r="BB63" s="200">
        <v>44</v>
      </c>
      <c r="BC63" s="200">
        <v>43</v>
      </c>
      <c r="BD63" s="200">
        <v>41</v>
      </c>
      <c r="BE63" s="200">
        <v>44</v>
      </c>
      <c r="BF63" s="200">
        <v>33</v>
      </c>
      <c r="BG63" s="200">
        <v>32</v>
      </c>
      <c r="BH63" s="200">
        <v>38</v>
      </c>
      <c r="BI63" s="200">
        <v>45</v>
      </c>
      <c r="BJ63" s="489">
        <f t="shared" si="12"/>
        <v>45</v>
      </c>
      <c r="BK63" s="198">
        <f t="shared" si="3"/>
        <v>56</v>
      </c>
      <c r="BL63" s="198">
        <f t="shared" si="4"/>
        <v>33</v>
      </c>
      <c r="BM63" s="198">
        <v>113</v>
      </c>
      <c r="BN63" s="198">
        <v>65</v>
      </c>
      <c r="BO63" s="490">
        <f t="shared" si="5"/>
        <v>48</v>
      </c>
      <c r="BP63" s="491">
        <v>2.4</v>
      </c>
      <c r="BQ63" s="202" t="str">
        <f>IF(((BP63*BJ63)-CB63)&lt;0.99,"",INT((BP63*BJ63)-CB63))</f>
        <v/>
      </c>
      <c r="BR63" s="202"/>
      <c r="BS63" s="203"/>
      <c r="BT63" s="203">
        <v>20</v>
      </c>
      <c r="BU63" s="203"/>
      <c r="BV63" s="203">
        <v>20</v>
      </c>
      <c r="BW63" s="203"/>
      <c r="BX63" s="203"/>
      <c r="BY63" s="203">
        <v>20</v>
      </c>
      <c r="BZ63" s="204"/>
      <c r="CA63" s="205"/>
      <c r="CB63" s="206">
        <f t="shared" si="11"/>
        <v>108</v>
      </c>
      <c r="CC63" s="492">
        <f>CB63/BJ63</f>
        <v>2.4</v>
      </c>
      <c r="CD63" s="202" t="str">
        <f>IFERROR(IF($S63*#REF!=0,"",$S63*#REF!),"")</f>
        <v/>
      </c>
      <c r="CE63" s="202" t="str">
        <f>IFERROR(IF($S63*#REF!=0,"",$S63*#REF!),"")</f>
        <v/>
      </c>
      <c r="CF63" s="202" t="str">
        <f>IFERROR(IF($S63*#REF!=0,"",$S63*#REF!),"")</f>
        <v/>
      </c>
      <c r="CG63" s="202" t="str">
        <f>IFERROR(IF($S63*#REF!=0,"",$S63*#REF!),"")</f>
        <v/>
      </c>
      <c r="CH63" s="202" t="str">
        <f>IFERROR(IF($S63*#REF!=0,"",$S63*#REF!),"")</f>
        <v/>
      </c>
      <c r="CI63" s="202" t="str">
        <f>IFERROR(IF($S63*#REF!=0,"",$S63*#REF!),"")</f>
        <v/>
      </c>
      <c r="CJ63" s="202" t="str">
        <f>IFERROR(IF($S63*#REF!=0,"",$S63*#REF!),"")</f>
        <v/>
      </c>
      <c r="CK63" s="202" t="str">
        <f>IFERROR(IF($S63*#REF!=0,"",$S63*#REF!),"")</f>
        <v/>
      </c>
      <c r="CL63" s="202" t="str">
        <f>IFERROR(IF($S63*#REF!=0,"",$S63*#REF!),"")</f>
        <v/>
      </c>
      <c r="CM63" s="202" t="str">
        <f t="shared" si="6"/>
        <v/>
      </c>
      <c r="CN63" s="202" t="str">
        <f t="shared" si="7"/>
        <v/>
      </c>
      <c r="CO63" s="202" t="str">
        <f t="shared" si="8"/>
        <v/>
      </c>
      <c r="CP63" s="202" t="str">
        <f t="shared" si="9"/>
        <v/>
      </c>
      <c r="CQ63" s="202" t="str">
        <f t="shared" si="10"/>
        <v/>
      </c>
      <c r="CR63" s="202" t="str">
        <f t="shared" si="10"/>
        <v/>
      </c>
      <c r="CS63" s="202" t="str">
        <f t="shared" si="10"/>
        <v/>
      </c>
    </row>
    <row r="64" spans="1:97" ht="15" customHeight="1" x14ac:dyDescent="0.15">
      <c r="B64" s="197" t="s">
        <v>244</v>
      </c>
      <c r="C64" s="197"/>
      <c r="D64" s="197"/>
      <c r="E64" s="197"/>
      <c r="F64" s="197"/>
      <c r="G64" s="198" t="s">
        <v>245</v>
      </c>
      <c r="H64" s="198" t="s">
        <v>246</v>
      </c>
      <c r="I64" s="198" t="s">
        <v>247</v>
      </c>
      <c r="J64" s="198">
        <v>40</v>
      </c>
      <c r="K64" s="198" t="s">
        <v>102</v>
      </c>
      <c r="L64" s="198">
        <v>12.3</v>
      </c>
      <c r="M64" s="198"/>
      <c r="N64" s="198"/>
      <c r="O64" s="198" t="s">
        <v>246</v>
      </c>
      <c r="P64" s="198"/>
      <c r="Q64" s="199"/>
      <c r="R64" s="200" t="s">
        <v>214</v>
      </c>
      <c r="S64" s="200">
        <v>1.8666666666666699E-2</v>
      </c>
      <c r="T64" s="200" t="s">
        <v>245</v>
      </c>
      <c r="U64" s="200"/>
      <c r="V64" s="200">
        <v>12.3</v>
      </c>
      <c r="W64" s="4">
        <v>1572.1</v>
      </c>
      <c r="X64" s="200">
        <v>97</v>
      </c>
      <c r="Y64" s="200">
        <v>153</v>
      </c>
      <c r="Z64" s="200">
        <v>95</v>
      </c>
      <c r="AA64" s="200">
        <v>68</v>
      </c>
      <c r="AB64" s="200">
        <v>94</v>
      </c>
      <c r="AC64" s="200">
        <v>83</v>
      </c>
      <c r="AD64" s="200">
        <v>94</v>
      </c>
      <c r="AE64" s="200">
        <v>101</v>
      </c>
      <c r="AF64" s="200">
        <v>83</v>
      </c>
      <c r="AG64" s="200">
        <v>78</v>
      </c>
      <c r="AH64" s="200">
        <v>103</v>
      </c>
      <c r="AI64" s="200">
        <v>78</v>
      </c>
      <c r="AJ64" s="200">
        <v>98</v>
      </c>
      <c r="AK64" s="200">
        <v>135</v>
      </c>
      <c r="AL64" s="200">
        <v>72</v>
      </c>
      <c r="AM64" s="200"/>
      <c r="AN64" s="200">
        <v>84</v>
      </c>
      <c r="AO64" s="200">
        <v>83</v>
      </c>
      <c r="AP64" s="200">
        <v>83</v>
      </c>
      <c r="AQ64" s="200">
        <v>101</v>
      </c>
      <c r="AR64" s="200">
        <v>66</v>
      </c>
      <c r="AS64" s="200">
        <v>111</v>
      </c>
      <c r="AT64" s="200">
        <v>99</v>
      </c>
      <c r="AU64" s="200">
        <v>90</v>
      </c>
      <c r="AV64" s="200">
        <v>114</v>
      </c>
      <c r="AW64" s="200">
        <v>130</v>
      </c>
      <c r="AX64" s="200">
        <v>89</v>
      </c>
      <c r="AY64" s="200">
        <v>90</v>
      </c>
      <c r="AZ64" s="200">
        <v>91</v>
      </c>
      <c r="BA64" s="200">
        <v>93</v>
      </c>
      <c r="BB64" s="200">
        <v>101</v>
      </c>
      <c r="BC64" s="200">
        <v>133</v>
      </c>
      <c r="BD64" s="200">
        <v>99</v>
      </c>
      <c r="BE64" s="200">
        <v>121</v>
      </c>
      <c r="BF64" s="200">
        <v>133</v>
      </c>
      <c r="BG64" s="200">
        <v>100</v>
      </c>
      <c r="BH64" s="200">
        <v>126</v>
      </c>
      <c r="BI64" s="200">
        <v>145</v>
      </c>
      <c r="BJ64" s="489">
        <f t="shared" si="12"/>
        <v>95</v>
      </c>
      <c r="BK64" s="198">
        <f t="shared" si="3"/>
        <v>130</v>
      </c>
      <c r="BL64" s="198">
        <f t="shared" si="4"/>
        <v>66</v>
      </c>
      <c r="BM64" s="198">
        <v>223</v>
      </c>
      <c r="BN64" s="198">
        <v>174</v>
      </c>
      <c r="BO64" s="490">
        <f t="shared" si="5"/>
        <v>49</v>
      </c>
      <c r="BP64" s="491">
        <v>2.4</v>
      </c>
      <c r="BQ64" s="202" t="str">
        <f>IF(((BP64*BJ64)-CB64)&lt;0.99,"",INT((BP64*BJ64)-CB64))</f>
        <v/>
      </c>
      <c r="BR64" s="202"/>
      <c r="BS64" s="203"/>
      <c r="BT64" s="203">
        <v>30</v>
      </c>
      <c r="BU64" s="203">
        <v>20</v>
      </c>
      <c r="BV64" s="203"/>
      <c r="BW64" s="203">
        <v>40</v>
      </c>
      <c r="BX64" s="203"/>
      <c r="BY64" s="203">
        <v>40</v>
      </c>
      <c r="BZ64" s="204">
        <v>20</v>
      </c>
      <c r="CA64" s="205">
        <v>40</v>
      </c>
      <c r="CB64" s="206">
        <f t="shared" si="11"/>
        <v>239</v>
      </c>
      <c r="CC64" s="492">
        <f>CB64/BJ64</f>
        <v>2.5157894736842104</v>
      </c>
      <c r="CD64" s="202" t="str">
        <f>IFERROR(IF($S64*#REF!=0,"",$S64*#REF!),"")</f>
        <v/>
      </c>
      <c r="CE64" s="202" t="str">
        <f>IFERROR(IF($S64*#REF!=0,"",$S64*#REF!),"")</f>
        <v/>
      </c>
      <c r="CF64" s="202" t="str">
        <f>IFERROR(IF($S64*#REF!=0,"",$S64*#REF!),"")</f>
        <v/>
      </c>
      <c r="CG64" s="202" t="str">
        <f>IFERROR(IF($S64*#REF!=0,"",$S64*#REF!),"")</f>
        <v/>
      </c>
      <c r="CH64" s="202" t="str">
        <f>IFERROR(IF($S64*#REF!=0,"",$S64*#REF!),"")</f>
        <v/>
      </c>
      <c r="CI64" s="202" t="str">
        <f>IFERROR(IF($S64*#REF!=0,"",$S64*#REF!),"")</f>
        <v/>
      </c>
      <c r="CJ64" s="202" t="str">
        <f>IFERROR(IF($S64*#REF!=0,"",$S64*#REF!),"")</f>
        <v/>
      </c>
      <c r="CK64" s="202" t="str">
        <f>IFERROR(IF($S64*#REF!=0,"",$S64*#REF!),"")</f>
        <v/>
      </c>
      <c r="CL64" s="202" t="str">
        <f>IFERROR(IF($S64*#REF!=0,"",$S64*#REF!),"")</f>
        <v/>
      </c>
      <c r="CM64" s="202">
        <f t="shared" si="6"/>
        <v>0.37333333333333396</v>
      </c>
      <c r="CN64" s="202" t="str">
        <f t="shared" si="7"/>
        <v/>
      </c>
      <c r="CO64" s="202">
        <f t="shared" si="8"/>
        <v>0.74666666666666792</v>
      </c>
      <c r="CP64" s="202" t="str">
        <f t="shared" si="9"/>
        <v/>
      </c>
      <c r="CQ64" s="202">
        <f t="shared" si="10"/>
        <v>0.74666666666666792</v>
      </c>
      <c r="CR64" s="202">
        <f t="shared" si="10"/>
        <v>0.37333333333333396</v>
      </c>
      <c r="CS64" s="202">
        <f t="shared" si="10"/>
        <v>0.74666666666666792</v>
      </c>
    </row>
    <row r="65" spans="1:97" ht="15" customHeight="1" x14ac:dyDescent="0.15">
      <c r="B65" s="197" t="s">
        <v>248</v>
      </c>
      <c r="C65" s="197"/>
      <c r="D65" s="197"/>
      <c r="E65" s="197"/>
      <c r="F65" s="197"/>
      <c r="G65" s="198" t="s">
        <v>249</v>
      </c>
      <c r="H65" s="198" t="s">
        <v>250</v>
      </c>
      <c r="I65" s="198" t="s">
        <v>251</v>
      </c>
      <c r="J65" s="198">
        <v>20</v>
      </c>
      <c r="K65" s="198" t="s">
        <v>102</v>
      </c>
      <c r="L65" s="198">
        <v>14.2</v>
      </c>
      <c r="M65" s="198"/>
      <c r="N65" s="198"/>
      <c r="O65" s="198" t="s">
        <v>250</v>
      </c>
      <c r="P65" s="198"/>
      <c r="Q65" s="199"/>
      <c r="R65" s="200" t="s">
        <v>214</v>
      </c>
      <c r="S65" s="200">
        <v>2.8000000000000001E-2</v>
      </c>
      <c r="T65" s="200" t="s">
        <v>249</v>
      </c>
      <c r="U65" s="200"/>
      <c r="V65" s="200">
        <v>14.2</v>
      </c>
      <c r="W65" s="4">
        <v>1827.16</v>
      </c>
      <c r="X65" s="200">
        <v>162</v>
      </c>
      <c r="Y65" s="200">
        <v>214</v>
      </c>
      <c r="Z65" s="200">
        <v>137</v>
      </c>
      <c r="AA65" s="200">
        <v>72</v>
      </c>
      <c r="AB65" s="200">
        <v>122</v>
      </c>
      <c r="AC65" s="200">
        <v>101</v>
      </c>
      <c r="AD65" s="200">
        <v>96</v>
      </c>
      <c r="AE65" s="200">
        <v>161</v>
      </c>
      <c r="AF65" s="200">
        <v>95</v>
      </c>
      <c r="AG65" s="200">
        <v>106</v>
      </c>
      <c r="AH65" s="200">
        <v>135</v>
      </c>
      <c r="AI65" s="200">
        <v>119</v>
      </c>
      <c r="AJ65" s="200">
        <v>157</v>
      </c>
      <c r="AK65" s="200">
        <v>199</v>
      </c>
      <c r="AL65" s="200">
        <v>104</v>
      </c>
      <c r="AM65" s="200"/>
      <c r="AN65" s="200">
        <v>113</v>
      </c>
      <c r="AO65" s="200">
        <v>100</v>
      </c>
      <c r="AP65" s="200">
        <v>115</v>
      </c>
      <c r="AQ65" s="200">
        <v>151</v>
      </c>
      <c r="AR65" s="200">
        <v>110</v>
      </c>
      <c r="AS65" s="200">
        <v>173</v>
      </c>
      <c r="AT65" s="200">
        <v>150</v>
      </c>
      <c r="AU65" s="200">
        <v>134</v>
      </c>
      <c r="AV65" s="200">
        <v>172</v>
      </c>
      <c r="AW65" s="200">
        <v>225</v>
      </c>
      <c r="AX65" s="200">
        <v>144</v>
      </c>
      <c r="AY65" s="200">
        <v>142</v>
      </c>
      <c r="AZ65" s="200">
        <v>137</v>
      </c>
      <c r="BA65" s="200">
        <v>162</v>
      </c>
      <c r="BB65" s="200">
        <v>141</v>
      </c>
      <c r="BC65" s="200">
        <v>200</v>
      </c>
      <c r="BD65" s="200">
        <v>160</v>
      </c>
      <c r="BE65" s="200">
        <v>202</v>
      </c>
      <c r="BF65" s="200">
        <v>190</v>
      </c>
      <c r="BG65" s="200">
        <v>157</v>
      </c>
      <c r="BH65" s="200">
        <v>174</v>
      </c>
      <c r="BI65" s="200">
        <v>247</v>
      </c>
      <c r="BJ65" s="489">
        <f t="shared" si="12"/>
        <v>146.66666666666666</v>
      </c>
      <c r="BK65" s="198">
        <f t="shared" si="3"/>
        <v>225</v>
      </c>
      <c r="BL65" s="198">
        <f t="shared" si="4"/>
        <v>110</v>
      </c>
      <c r="BM65" s="198">
        <v>353</v>
      </c>
      <c r="BN65" s="198">
        <v>229</v>
      </c>
      <c r="BO65" s="490">
        <f t="shared" si="5"/>
        <v>124</v>
      </c>
      <c r="BP65" s="491">
        <v>2.4</v>
      </c>
      <c r="BQ65" s="202" t="str">
        <f>IF(((BP65*BJ65)-CB65)&lt;0.99,"",INT((BP65*BJ65)-CB65))</f>
        <v/>
      </c>
      <c r="BR65" s="202"/>
      <c r="BS65" s="203"/>
      <c r="BT65" s="203">
        <v>30</v>
      </c>
      <c r="BU65" s="203">
        <v>30</v>
      </c>
      <c r="BV65" s="203">
        <v>20</v>
      </c>
      <c r="BW65" s="203"/>
      <c r="BX65" s="203">
        <v>30</v>
      </c>
      <c r="BY65" s="203">
        <v>20</v>
      </c>
      <c r="BZ65" s="204">
        <v>30</v>
      </c>
      <c r="CA65" s="205">
        <v>80</v>
      </c>
      <c r="CB65" s="206">
        <f t="shared" si="11"/>
        <v>364</v>
      </c>
      <c r="CC65" s="492">
        <f>CB65/BJ65</f>
        <v>2.4818181818181819</v>
      </c>
      <c r="CD65" s="202" t="str">
        <f>IFERROR(IF($S65*#REF!=0,"",$S65*#REF!),"")</f>
        <v/>
      </c>
      <c r="CE65" s="202" t="str">
        <f>IFERROR(IF($S65*#REF!=0,"",$S65*#REF!),"")</f>
        <v/>
      </c>
      <c r="CF65" s="202" t="str">
        <f>IFERROR(IF($S65*#REF!=0,"",$S65*#REF!),"")</f>
        <v/>
      </c>
      <c r="CG65" s="202" t="str">
        <f>IFERROR(IF($S65*#REF!=0,"",$S65*#REF!),"")</f>
        <v/>
      </c>
      <c r="CH65" s="202" t="str">
        <f>IFERROR(IF($S65*#REF!=0,"",$S65*#REF!),"")</f>
        <v/>
      </c>
      <c r="CI65" s="202" t="str">
        <f>IFERROR(IF($S65*#REF!=0,"",$S65*#REF!),"")</f>
        <v/>
      </c>
      <c r="CJ65" s="202" t="str">
        <f>IFERROR(IF($S65*#REF!=0,"",$S65*#REF!),"")</f>
        <v/>
      </c>
      <c r="CK65" s="202" t="str">
        <f>IFERROR(IF($S65*#REF!=0,"",$S65*#REF!),"")</f>
        <v/>
      </c>
      <c r="CL65" s="202" t="str">
        <f>IFERROR(IF($S65*#REF!=0,"",$S65*#REF!),"")</f>
        <v/>
      </c>
      <c r="CM65" s="202">
        <f t="shared" si="6"/>
        <v>0.84</v>
      </c>
      <c r="CN65" s="202">
        <f t="shared" si="7"/>
        <v>0.56000000000000005</v>
      </c>
      <c r="CO65" s="202" t="str">
        <f t="shared" si="8"/>
        <v/>
      </c>
      <c r="CP65" s="202">
        <f t="shared" si="9"/>
        <v>0.84</v>
      </c>
      <c r="CQ65" s="202">
        <f t="shared" si="10"/>
        <v>0.56000000000000005</v>
      </c>
      <c r="CR65" s="202">
        <f t="shared" si="10"/>
        <v>0.84</v>
      </c>
      <c r="CS65" s="202">
        <f t="shared" si="10"/>
        <v>2.2400000000000002</v>
      </c>
    </row>
    <row r="66" spans="1:97" ht="15" customHeight="1" x14ac:dyDescent="0.15">
      <c r="B66" s="197" t="s">
        <v>252</v>
      </c>
      <c r="C66" s="197"/>
      <c r="D66" s="197"/>
      <c r="E66" s="197"/>
      <c r="F66" s="197"/>
      <c r="G66" s="198" t="s">
        <v>253</v>
      </c>
      <c r="H66" s="198" t="s">
        <v>254</v>
      </c>
      <c r="I66" s="198" t="s">
        <v>255</v>
      </c>
      <c r="J66" s="198">
        <v>10</v>
      </c>
      <c r="K66" s="198" t="s">
        <v>102</v>
      </c>
      <c r="L66" s="198">
        <v>9.6</v>
      </c>
      <c r="M66" s="198"/>
      <c r="N66" s="198"/>
      <c r="O66" s="198" t="s">
        <v>254</v>
      </c>
      <c r="P66" s="198"/>
      <c r="Q66" s="199"/>
      <c r="R66" s="200" t="s">
        <v>214</v>
      </c>
      <c r="S66" s="200">
        <v>2.8000000000000001E-2</v>
      </c>
      <c r="T66" s="200"/>
      <c r="U66" s="200"/>
      <c r="V66" s="200">
        <v>9.6</v>
      </c>
      <c r="W66" s="4">
        <v>1227.5</v>
      </c>
      <c r="X66" s="200">
        <v>73</v>
      </c>
      <c r="Y66" s="200">
        <v>90</v>
      </c>
      <c r="Z66" s="200">
        <v>66</v>
      </c>
      <c r="AA66" s="200">
        <v>32</v>
      </c>
      <c r="AB66" s="200">
        <v>53</v>
      </c>
      <c r="AC66" s="200">
        <v>51</v>
      </c>
      <c r="AD66" s="200">
        <v>51</v>
      </c>
      <c r="AE66" s="200">
        <v>76</v>
      </c>
      <c r="AF66" s="200">
        <v>43</v>
      </c>
      <c r="AG66" s="200">
        <v>55</v>
      </c>
      <c r="AH66" s="200">
        <v>70</v>
      </c>
      <c r="AI66" s="200">
        <v>64</v>
      </c>
      <c r="AJ66" s="200">
        <v>53</v>
      </c>
      <c r="AK66" s="200">
        <v>88</v>
      </c>
      <c r="AL66" s="200">
        <v>50</v>
      </c>
      <c r="AM66" s="200"/>
      <c r="AN66" s="200">
        <v>59</v>
      </c>
      <c r="AO66" s="200">
        <v>41</v>
      </c>
      <c r="AP66" s="200">
        <v>86</v>
      </c>
      <c r="AQ66" s="200">
        <v>49</v>
      </c>
      <c r="AR66" s="200">
        <v>40</v>
      </c>
      <c r="AS66" s="200">
        <v>56</v>
      </c>
      <c r="AT66" s="200">
        <v>50</v>
      </c>
      <c r="AU66" s="200">
        <v>53</v>
      </c>
      <c r="AV66" s="200">
        <v>56</v>
      </c>
      <c r="AW66" s="200">
        <v>74</v>
      </c>
      <c r="AX66" s="200">
        <v>43</v>
      </c>
      <c r="AY66" s="200">
        <v>63</v>
      </c>
      <c r="AZ66" s="200">
        <v>60</v>
      </c>
      <c r="BA66" s="200">
        <v>57</v>
      </c>
      <c r="BB66" s="200">
        <v>59</v>
      </c>
      <c r="BC66" s="200">
        <v>67</v>
      </c>
      <c r="BD66" s="200">
        <v>52</v>
      </c>
      <c r="BE66" s="200">
        <v>90</v>
      </c>
      <c r="BF66" s="200">
        <v>61</v>
      </c>
      <c r="BG66" s="200">
        <v>62</v>
      </c>
      <c r="BH66" s="200">
        <v>58</v>
      </c>
      <c r="BI66" s="200">
        <v>87</v>
      </c>
      <c r="BJ66" s="489">
        <f t="shared" si="12"/>
        <v>58.666666666666664</v>
      </c>
      <c r="BK66" s="198">
        <f t="shared" si="3"/>
        <v>74</v>
      </c>
      <c r="BL66" s="198">
        <f t="shared" si="4"/>
        <v>40</v>
      </c>
      <c r="BM66" s="198">
        <v>119</v>
      </c>
      <c r="BN66" s="198">
        <v>87</v>
      </c>
      <c r="BO66" s="490">
        <f t="shared" si="5"/>
        <v>32</v>
      </c>
      <c r="BP66" s="491">
        <v>2.4</v>
      </c>
      <c r="BQ66" s="202" t="str">
        <f>IF(((BP66*BJ66)-CB66)&lt;0.99,"",INT((BP66*BJ66)-CB66))</f>
        <v/>
      </c>
      <c r="BR66" s="202"/>
      <c r="BS66" s="203"/>
      <c r="BT66" s="203">
        <v>20</v>
      </c>
      <c r="BU66" s="203"/>
      <c r="BV66" s="203">
        <v>20</v>
      </c>
      <c r="BW66" s="203">
        <v>30</v>
      </c>
      <c r="BX66" s="203"/>
      <c r="BY66" s="203">
        <v>10</v>
      </c>
      <c r="BZ66" s="204">
        <v>20</v>
      </c>
      <c r="CA66" s="205">
        <v>20</v>
      </c>
      <c r="CB66" s="206">
        <f t="shared" si="11"/>
        <v>152</v>
      </c>
      <c r="CC66" s="492">
        <f>CB66/BJ66</f>
        <v>2.5909090909090908</v>
      </c>
      <c r="CD66" s="202" t="str">
        <f>IFERROR(IF($S66*#REF!=0,"",$S66*#REF!),"")</f>
        <v/>
      </c>
      <c r="CE66" s="202" t="str">
        <f>IFERROR(IF($S66*#REF!=0,"",$S66*#REF!),"")</f>
        <v/>
      </c>
      <c r="CF66" s="202" t="str">
        <f>IFERROR(IF($S66*#REF!=0,"",$S66*#REF!),"")</f>
        <v/>
      </c>
      <c r="CG66" s="202" t="str">
        <f>IFERROR(IF($S66*#REF!=0,"",$S66*#REF!),"")</f>
        <v/>
      </c>
      <c r="CH66" s="202" t="str">
        <f>IFERROR(IF($S66*#REF!=0,"",$S66*#REF!),"")</f>
        <v/>
      </c>
      <c r="CI66" s="202" t="str">
        <f>IFERROR(IF($S66*#REF!=0,"",$S66*#REF!),"")</f>
        <v/>
      </c>
      <c r="CJ66" s="202" t="str">
        <f>IFERROR(IF($S66*#REF!=0,"",$S66*#REF!),"")</f>
        <v/>
      </c>
      <c r="CK66" s="202" t="str">
        <f>IFERROR(IF($S66*#REF!=0,"",$S66*#REF!),"")</f>
        <v/>
      </c>
      <c r="CL66" s="202" t="str">
        <f>IFERROR(IF($S66*#REF!=0,"",$S66*#REF!),"")</f>
        <v/>
      </c>
      <c r="CM66" s="202" t="str">
        <f t="shared" si="6"/>
        <v/>
      </c>
      <c r="CN66" s="202">
        <f t="shared" si="7"/>
        <v>0.56000000000000005</v>
      </c>
      <c r="CO66" s="202">
        <f t="shared" si="8"/>
        <v>0.84</v>
      </c>
      <c r="CP66" s="202" t="str">
        <f t="shared" si="9"/>
        <v/>
      </c>
      <c r="CQ66" s="202">
        <f t="shared" si="10"/>
        <v>0.28000000000000003</v>
      </c>
      <c r="CR66" s="202">
        <f t="shared" si="10"/>
        <v>0.56000000000000005</v>
      </c>
      <c r="CS66" s="202">
        <f t="shared" si="10"/>
        <v>0.56000000000000005</v>
      </c>
    </row>
    <row r="67" spans="1:97" ht="15" customHeight="1" x14ac:dyDescent="0.15">
      <c r="B67" s="197" t="s">
        <v>256</v>
      </c>
      <c r="C67" s="197"/>
      <c r="D67" s="197"/>
      <c r="E67" s="197"/>
      <c r="F67" s="197"/>
      <c r="G67" s="198" t="s">
        <v>257</v>
      </c>
      <c r="H67" s="198" t="s">
        <v>258</v>
      </c>
      <c r="I67" s="198" t="s">
        <v>255</v>
      </c>
      <c r="J67" s="198">
        <v>20</v>
      </c>
      <c r="K67" s="198" t="s">
        <v>102</v>
      </c>
      <c r="L67" s="198">
        <v>25.9</v>
      </c>
      <c r="M67" s="198"/>
      <c r="N67" s="198"/>
      <c r="O67" s="198" t="s">
        <v>258</v>
      </c>
      <c r="P67" s="198"/>
      <c r="Q67" s="199"/>
      <c r="R67" s="200" t="s">
        <v>214</v>
      </c>
      <c r="S67" s="200">
        <v>2.8000000000000001E-2</v>
      </c>
      <c r="T67" s="200"/>
      <c r="U67" s="200"/>
      <c r="V67" s="200">
        <v>25.9</v>
      </c>
      <c r="W67" s="4">
        <v>3312.42</v>
      </c>
      <c r="X67" s="200">
        <v>73</v>
      </c>
      <c r="Y67" s="200">
        <v>90</v>
      </c>
      <c r="Z67" s="200">
        <v>66</v>
      </c>
      <c r="AA67" s="200">
        <v>32</v>
      </c>
      <c r="AB67" s="200">
        <v>53</v>
      </c>
      <c r="AC67" s="200">
        <v>51</v>
      </c>
      <c r="AD67" s="200">
        <v>52</v>
      </c>
      <c r="AE67" s="200">
        <v>76</v>
      </c>
      <c r="AF67" s="200">
        <v>43</v>
      </c>
      <c r="AG67" s="200">
        <v>56</v>
      </c>
      <c r="AH67" s="200">
        <v>71</v>
      </c>
      <c r="AI67" s="200">
        <v>64</v>
      </c>
      <c r="AJ67" s="200">
        <v>53</v>
      </c>
      <c r="AK67" s="200">
        <v>88</v>
      </c>
      <c r="AL67" s="200">
        <v>50</v>
      </c>
      <c r="AM67" s="200"/>
      <c r="AN67" s="200">
        <v>59</v>
      </c>
      <c r="AO67" s="200">
        <v>41</v>
      </c>
      <c r="AP67" s="200">
        <v>44</v>
      </c>
      <c r="AQ67" s="200">
        <v>49</v>
      </c>
      <c r="AR67" s="200">
        <v>41</v>
      </c>
      <c r="AS67" s="200">
        <v>57</v>
      </c>
      <c r="AT67" s="200">
        <v>50</v>
      </c>
      <c r="AU67" s="200">
        <v>53</v>
      </c>
      <c r="AV67" s="200">
        <v>56</v>
      </c>
      <c r="AW67" s="200">
        <v>77</v>
      </c>
      <c r="AX67" s="200">
        <v>43</v>
      </c>
      <c r="AY67" s="200">
        <v>63</v>
      </c>
      <c r="AZ67" s="200">
        <v>60</v>
      </c>
      <c r="BA67" s="200">
        <v>57</v>
      </c>
      <c r="BB67" s="200">
        <v>59</v>
      </c>
      <c r="BC67" s="200">
        <v>66</v>
      </c>
      <c r="BD67" s="200">
        <v>52</v>
      </c>
      <c r="BE67" s="200">
        <v>90</v>
      </c>
      <c r="BF67" s="200">
        <v>61</v>
      </c>
      <c r="BG67" s="200">
        <v>63</v>
      </c>
      <c r="BH67" s="200">
        <v>59</v>
      </c>
      <c r="BI67" s="200">
        <v>87</v>
      </c>
      <c r="BJ67" s="489">
        <f t="shared" si="12"/>
        <v>58.666666666666664</v>
      </c>
      <c r="BK67" s="198">
        <f t="shared" si="3"/>
        <v>77</v>
      </c>
      <c r="BL67" s="198">
        <f t="shared" si="4"/>
        <v>41</v>
      </c>
      <c r="BM67" s="198">
        <v>145</v>
      </c>
      <c r="BN67" s="198">
        <v>87</v>
      </c>
      <c r="BO67" s="490">
        <f t="shared" si="5"/>
        <v>58</v>
      </c>
      <c r="BP67" s="491">
        <v>2.4</v>
      </c>
      <c r="BQ67" s="202" t="str">
        <f>IF(((BP67*BJ67)-CB67)&lt;0.99,"",INT((BP67*BJ67)-CB67))</f>
        <v/>
      </c>
      <c r="BR67" s="202"/>
      <c r="BS67" s="203"/>
      <c r="BT67" s="203">
        <v>20</v>
      </c>
      <c r="BU67" s="203"/>
      <c r="BV67" s="203"/>
      <c r="BW67" s="203">
        <v>20</v>
      </c>
      <c r="BX67" s="203"/>
      <c r="BY67" s="203">
        <v>20</v>
      </c>
      <c r="BZ67" s="204">
        <v>20</v>
      </c>
      <c r="CA67" s="205">
        <v>10</v>
      </c>
      <c r="CB67" s="206">
        <f t="shared" si="11"/>
        <v>148</v>
      </c>
      <c r="CC67" s="492">
        <f>CB67/BJ67</f>
        <v>2.5227272727272729</v>
      </c>
      <c r="CD67" s="202" t="str">
        <f>IFERROR(IF($S67*#REF!=0,"",$S67*#REF!),"")</f>
        <v/>
      </c>
      <c r="CE67" s="202" t="str">
        <f>IFERROR(IF($S67*#REF!=0,"",$S67*#REF!),"")</f>
        <v/>
      </c>
      <c r="CF67" s="202" t="str">
        <f>IFERROR(IF($S67*#REF!=0,"",$S67*#REF!),"")</f>
        <v/>
      </c>
      <c r="CG67" s="202" t="str">
        <f>IFERROR(IF($S67*#REF!=0,"",$S67*#REF!),"")</f>
        <v/>
      </c>
      <c r="CH67" s="202" t="str">
        <f>IFERROR(IF($S67*#REF!=0,"",$S67*#REF!),"")</f>
        <v/>
      </c>
      <c r="CI67" s="202" t="str">
        <f>IFERROR(IF($S67*#REF!=0,"",$S67*#REF!),"")</f>
        <v/>
      </c>
      <c r="CJ67" s="202" t="str">
        <f>IFERROR(IF($S67*#REF!=0,"",$S67*#REF!),"")</f>
        <v/>
      </c>
      <c r="CK67" s="202" t="str">
        <f>IFERROR(IF($S67*#REF!=0,"",$S67*#REF!),"")</f>
        <v/>
      </c>
      <c r="CL67" s="202" t="str">
        <f>IFERROR(IF($S67*#REF!=0,"",$S67*#REF!),"")</f>
        <v/>
      </c>
      <c r="CM67" s="202" t="str">
        <f t="shared" si="6"/>
        <v/>
      </c>
      <c r="CN67" s="202" t="str">
        <f t="shared" si="7"/>
        <v/>
      </c>
      <c r="CO67" s="202">
        <f t="shared" si="8"/>
        <v>0.56000000000000005</v>
      </c>
      <c r="CP67" s="202" t="str">
        <f t="shared" si="9"/>
        <v/>
      </c>
      <c r="CQ67" s="202">
        <f t="shared" si="10"/>
        <v>0.56000000000000005</v>
      </c>
      <c r="CR67" s="202">
        <f t="shared" si="10"/>
        <v>0.56000000000000005</v>
      </c>
      <c r="CS67" s="202">
        <f t="shared" si="10"/>
        <v>0.28000000000000003</v>
      </c>
    </row>
    <row r="68" spans="1:97" ht="15" customHeight="1" x14ac:dyDescent="0.15">
      <c r="B68" s="197" t="s">
        <v>259</v>
      </c>
      <c r="C68" s="197"/>
      <c r="D68" s="197"/>
      <c r="E68" s="197"/>
      <c r="F68" s="197"/>
      <c r="G68" s="198" t="s">
        <v>260</v>
      </c>
      <c r="H68" s="198" t="s">
        <v>261</v>
      </c>
      <c r="I68" s="198" t="s">
        <v>262</v>
      </c>
      <c r="J68" s="198">
        <v>120</v>
      </c>
      <c r="K68" s="198" t="s">
        <v>102</v>
      </c>
      <c r="L68" s="198">
        <v>7</v>
      </c>
      <c r="M68" s="198"/>
      <c r="N68" s="198"/>
      <c r="O68" s="198" t="s">
        <v>261</v>
      </c>
      <c r="P68" s="198"/>
      <c r="Q68" s="199"/>
      <c r="R68" s="200" t="s">
        <v>214</v>
      </c>
      <c r="S68" s="200">
        <v>2.8000000000000001E-2</v>
      </c>
      <c r="T68" s="200" t="s">
        <v>260</v>
      </c>
      <c r="U68" s="200"/>
      <c r="V68" s="200">
        <v>7</v>
      </c>
      <c r="W68" s="4">
        <v>895.88</v>
      </c>
      <c r="X68" s="200">
        <v>119</v>
      </c>
      <c r="Y68" s="200">
        <v>178</v>
      </c>
      <c r="Z68" s="200">
        <v>106</v>
      </c>
      <c r="AA68" s="200">
        <v>67</v>
      </c>
      <c r="AB68" s="200">
        <v>88</v>
      </c>
      <c r="AC68" s="200">
        <v>81</v>
      </c>
      <c r="AD68" s="200">
        <v>85</v>
      </c>
      <c r="AE68" s="200">
        <v>132</v>
      </c>
      <c r="AF68" s="200">
        <v>89</v>
      </c>
      <c r="AG68" s="200">
        <v>95</v>
      </c>
      <c r="AH68" s="200">
        <v>116</v>
      </c>
      <c r="AI68" s="200">
        <v>112</v>
      </c>
      <c r="AJ68" s="200">
        <v>131</v>
      </c>
      <c r="AK68" s="200">
        <v>178</v>
      </c>
      <c r="AL68" s="200">
        <v>99</v>
      </c>
      <c r="AM68" s="200"/>
      <c r="AN68" s="200">
        <v>104</v>
      </c>
      <c r="AO68" s="200">
        <v>98</v>
      </c>
      <c r="AP68" s="200">
        <v>98</v>
      </c>
      <c r="AQ68" s="200">
        <v>127</v>
      </c>
      <c r="AR68" s="200">
        <v>102</v>
      </c>
      <c r="AS68" s="200">
        <v>128</v>
      </c>
      <c r="AT68" s="200">
        <v>116</v>
      </c>
      <c r="AU68" s="200">
        <v>107</v>
      </c>
      <c r="AV68" s="200">
        <v>144</v>
      </c>
      <c r="AW68" s="200">
        <v>191</v>
      </c>
      <c r="AX68" s="200">
        <v>120</v>
      </c>
      <c r="AY68" s="200">
        <v>123</v>
      </c>
      <c r="AZ68" s="200">
        <v>119</v>
      </c>
      <c r="BA68" s="200">
        <v>130</v>
      </c>
      <c r="BB68" s="200">
        <v>138</v>
      </c>
      <c r="BC68" s="200">
        <v>161</v>
      </c>
      <c r="BD68" s="200">
        <v>128</v>
      </c>
      <c r="BE68" s="200">
        <v>172</v>
      </c>
      <c r="BF68" s="200">
        <v>144</v>
      </c>
      <c r="BG68" s="200">
        <v>127</v>
      </c>
      <c r="BH68" s="200">
        <v>146</v>
      </c>
      <c r="BI68" s="200">
        <v>180</v>
      </c>
      <c r="BJ68" s="489">
        <f t="shared" si="12"/>
        <v>129</v>
      </c>
      <c r="BK68" s="198">
        <f t="shared" si="3"/>
        <v>191</v>
      </c>
      <c r="BL68" s="198">
        <f t="shared" si="4"/>
        <v>102</v>
      </c>
      <c r="BM68" s="198">
        <v>195</v>
      </c>
      <c r="BN68" s="198">
        <v>184</v>
      </c>
      <c r="BO68" s="490">
        <f t="shared" si="5"/>
        <v>11</v>
      </c>
      <c r="BP68" s="491">
        <v>2.4</v>
      </c>
      <c r="BQ68" s="202" t="str">
        <f>IF(((BP68*BJ68)-CB68)&lt;0.99,"",INT((BP68*BJ68)-CB68))</f>
        <v/>
      </c>
      <c r="BR68" s="202"/>
      <c r="BS68" s="203"/>
      <c r="BT68" s="203">
        <v>30</v>
      </c>
      <c r="BU68" s="203"/>
      <c r="BV68" s="203">
        <v>30</v>
      </c>
      <c r="BW68" s="203"/>
      <c r="BX68" s="203"/>
      <c r="BY68" s="203">
        <v>120</v>
      </c>
      <c r="BZ68" s="204">
        <v>60</v>
      </c>
      <c r="CA68" s="205">
        <v>70</v>
      </c>
      <c r="CB68" s="206">
        <f t="shared" si="11"/>
        <v>321</v>
      </c>
      <c r="CC68" s="492">
        <f>CB68/BJ68</f>
        <v>2.4883720930232558</v>
      </c>
      <c r="CD68" s="202" t="str">
        <f>IFERROR(IF($S68*#REF!=0,"",$S68*#REF!),"")</f>
        <v/>
      </c>
      <c r="CE68" s="202" t="str">
        <f>IFERROR(IF($S68*#REF!=0,"",$S68*#REF!),"")</f>
        <v/>
      </c>
      <c r="CF68" s="202" t="str">
        <f>IFERROR(IF($S68*#REF!=0,"",$S68*#REF!),"")</f>
        <v/>
      </c>
      <c r="CG68" s="202" t="str">
        <f>IFERROR(IF($S68*#REF!=0,"",$S68*#REF!),"")</f>
        <v/>
      </c>
      <c r="CH68" s="202" t="str">
        <f>IFERROR(IF($S68*#REF!=0,"",$S68*#REF!),"")</f>
        <v/>
      </c>
      <c r="CI68" s="202" t="str">
        <f>IFERROR(IF($S68*#REF!=0,"",$S68*#REF!),"")</f>
        <v/>
      </c>
      <c r="CJ68" s="202" t="str">
        <f>IFERROR(IF($S68*#REF!=0,"",$S68*#REF!),"")</f>
        <v/>
      </c>
      <c r="CK68" s="202" t="str">
        <f>IFERROR(IF($S68*#REF!=0,"",$S68*#REF!),"")</f>
        <v/>
      </c>
      <c r="CL68" s="202" t="str">
        <f>IFERROR(IF($S68*#REF!=0,"",$S68*#REF!),"")</f>
        <v/>
      </c>
      <c r="CM68" s="202" t="str">
        <f t="shared" si="6"/>
        <v/>
      </c>
      <c r="CN68" s="202">
        <f t="shared" si="7"/>
        <v>0.84</v>
      </c>
      <c r="CO68" s="202" t="str">
        <f t="shared" si="8"/>
        <v/>
      </c>
      <c r="CP68" s="202" t="str">
        <f t="shared" si="9"/>
        <v/>
      </c>
      <c r="CQ68" s="202">
        <f t="shared" si="10"/>
        <v>3.36</v>
      </c>
      <c r="CR68" s="202">
        <f t="shared" si="10"/>
        <v>1.68</v>
      </c>
      <c r="CS68" s="202">
        <f t="shared" si="10"/>
        <v>1.96</v>
      </c>
    </row>
    <row r="69" spans="1:97" ht="15" customHeight="1" x14ac:dyDescent="0.15">
      <c r="B69" s="197" t="s">
        <v>263</v>
      </c>
      <c r="C69" s="197"/>
      <c r="D69" s="197"/>
      <c r="E69" s="197"/>
      <c r="F69" s="197"/>
      <c r="G69" s="198" t="s">
        <v>264</v>
      </c>
      <c r="H69" s="198" t="s">
        <v>265</v>
      </c>
      <c r="I69" s="198" t="s">
        <v>266</v>
      </c>
      <c r="J69" s="198">
        <v>100</v>
      </c>
      <c r="K69" s="198" t="s">
        <v>102</v>
      </c>
      <c r="L69" s="198">
        <v>9.6999999999999993</v>
      </c>
      <c r="M69" s="198"/>
      <c r="N69" s="198"/>
      <c r="O69" s="198" t="s">
        <v>265</v>
      </c>
      <c r="P69" s="198"/>
      <c r="Q69" s="199"/>
      <c r="R69" s="200" t="s">
        <v>214</v>
      </c>
      <c r="S69" s="200">
        <v>2.8000000000000001E-2</v>
      </c>
      <c r="T69" s="200" t="s">
        <v>264</v>
      </c>
      <c r="U69" s="200"/>
      <c r="V69" s="200">
        <v>9.6999999999999993</v>
      </c>
      <c r="W69" s="4">
        <v>1237.93</v>
      </c>
      <c r="X69" s="200">
        <v>107</v>
      </c>
      <c r="Y69" s="200">
        <v>168</v>
      </c>
      <c r="Z69" s="200">
        <v>97</v>
      </c>
      <c r="AA69" s="200">
        <v>59</v>
      </c>
      <c r="AB69" s="200">
        <v>79</v>
      </c>
      <c r="AC69" s="200">
        <v>71</v>
      </c>
      <c r="AD69" s="200">
        <v>81</v>
      </c>
      <c r="AE69" s="200">
        <v>120</v>
      </c>
      <c r="AF69" s="200">
        <v>78</v>
      </c>
      <c r="AG69" s="200">
        <v>85</v>
      </c>
      <c r="AH69" s="200">
        <v>102</v>
      </c>
      <c r="AI69" s="200">
        <v>106</v>
      </c>
      <c r="AJ69" s="200">
        <v>123</v>
      </c>
      <c r="AK69" s="200">
        <v>157</v>
      </c>
      <c r="AL69" s="200">
        <v>87</v>
      </c>
      <c r="AM69" s="200"/>
      <c r="AN69" s="200">
        <v>100</v>
      </c>
      <c r="AO69" s="200">
        <v>88</v>
      </c>
      <c r="AP69" s="200">
        <v>79</v>
      </c>
      <c r="AQ69" s="200">
        <v>111</v>
      </c>
      <c r="AR69" s="200">
        <v>88</v>
      </c>
      <c r="AS69" s="200">
        <v>116</v>
      </c>
      <c r="AT69" s="200">
        <v>108</v>
      </c>
      <c r="AU69" s="200">
        <v>101</v>
      </c>
      <c r="AV69" s="200">
        <v>132</v>
      </c>
      <c r="AW69" s="200">
        <v>171</v>
      </c>
      <c r="AX69" s="200">
        <v>108</v>
      </c>
      <c r="AY69" s="200">
        <v>116</v>
      </c>
      <c r="AZ69" s="200">
        <v>105</v>
      </c>
      <c r="BA69" s="200">
        <v>122</v>
      </c>
      <c r="BB69" s="200">
        <v>122</v>
      </c>
      <c r="BC69" s="200">
        <v>149</v>
      </c>
      <c r="BD69" s="200">
        <v>116</v>
      </c>
      <c r="BE69" s="200">
        <v>162</v>
      </c>
      <c r="BF69" s="200">
        <v>135</v>
      </c>
      <c r="BG69" s="200">
        <v>115</v>
      </c>
      <c r="BH69" s="200">
        <v>142</v>
      </c>
      <c r="BI69" s="200">
        <v>172</v>
      </c>
      <c r="BJ69" s="489">
        <f t="shared" si="12"/>
        <v>116.33333333333333</v>
      </c>
      <c r="BK69" s="198">
        <f t="shared" si="3"/>
        <v>171</v>
      </c>
      <c r="BL69" s="198">
        <f t="shared" si="4"/>
        <v>88</v>
      </c>
      <c r="BM69" s="198">
        <v>238</v>
      </c>
      <c r="BN69" s="198">
        <v>172</v>
      </c>
      <c r="BO69" s="490">
        <f t="shared" si="5"/>
        <v>66</v>
      </c>
      <c r="BP69" s="491">
        <v>2.4</v>
      </c>
      <c r="BQ69" s="202" t="str">
        <f>IF(((BP69*BJ69)-CB69)&lt;0.99,"",INT((BP69*BJ69)-CB69))</f>
        <v/>
      </c>
      <c r="BR69" s="202"/>
      <c r="BS69" s="203"/>
      <c r="BT69" s="203">
        <v>30</v>
      </c>
      <c r="BU69" s="203"/>
      <c r="BV69" s="203"/>
      <c r="BW69" s="203"/>
      <c r="BX69" s="203"/>
      <c r="BY69" s="203">
        <v>100</v>
      </c>
      <c r="BZ69" s="204">
        <v>40</v>
      </c>
      <c r="CA69" s="205">
        <v>60</v>
      </c>
      <c r="CB69" s="206">
        <f t="shared" si="11"/>
        <v>296</v>
      </c>
      <c r="CC69" s="492">
        <f>CB69/BJ69</f>
        <v>2.544412607449857</v>
      </c>
      <c r="CD69" s="202" t="str">
        <f>IFERROR(IF($S69*#REF!=0,"",$S69*#REF!),"")</f>
        <v/>
      </c>
      <c r="CE69" s="202" t="str">
        <f>IFERROR(IF($S69*#REF!=0,"",$S69*#REF!),"")</f>
        <v/>
      </c>
      <c r="CF69" s="202" t="str">
        <f>IFERROR(IF($S69*#REF!=0,"",$S69*#REF!),"")</f>
        <v/>
      </c>
      <c r="CG69" s="202" t="str">
        <f>IFERROR(IF($S69*#REF!=0,"",$S69*#REF!),"")</f>
        <v/>
      </c>
      <c r="CH69" s="202" t="str">
        <f>IFERROR(IF($S69*#REF!=0,"",$S69*#REF!),"")</f>
        <v/>
      </c>
      <c r="CI69" s="202" t="str">
        <f>IFERROR(IF($S69*#REF!=0,"",$S69*#REF!),"")</f>
        <v/>
      </c>
      <c r="CJ69" s="202" t="str">
        <f>IFERROR(IF($S69*#REF!=0,"",$S69*#REF!),"")</f>
        <v/>
      </c>
      <c r="CK69" s="202" t="str">
        <f>IFERROR(IF($S69*#REF!=0,"",$S69*#REF!),"")</f>
        <v/>
      </c>
      <c r="CL69" s="202" t="str">
        <f>IFERROR(IF($S69*#REF!=0,"",$S69*#REF!),"")</f>
        <v/>
      </c>
      <c r="CM69" s="202" t="str">
        <f t="shared" si="6"/>
        <v/>
      </c>
      <c r="CN69" s="202" t="str">
        <f t="shared" si="7"/>
        <v/>
      </c>
      <c r="CO69" s="202" t="str">
        <f t="shared" si="8"/>
        <v/>
      </c>
      <c r="CP69" s="202" t="str">
        <f t="shared" si="9"/>
        <v/>
      </c>
      <c r="CQ69" s="202">
        <f t="shared" si="10"/>
        <v>2.8000000000000003</v>
      </c>
      <c r="CR69" s="202">
        <f t="shared" si="10"/>
        <v>1.1200000000000001</v>
      </c>
      <c r="CS69" s="202">
        <f t="shared" si="10"/>
        <v>1.68</v>
      </c>
    </row>
    <row r="70" spans="1:97" ht="15" customHeight="1" x14ac:dyDescent="0.15">
      <c r="B70" s="187" t="s">
        <v>267</v>
      </c>
      <c r="C70" s="187"/>
      <c r="D70" s="187"/>
      <c r="E70" s="187"/>
      <c r="F70" s="187"/>
      <c r="G70" s="188" t="s">
        <v>268</v>
      </c>
      <c r="H70" s="188" t="s">
        <v>269</v>
      </c>
      <c r="I70" s="188" t="s">
        <v>266</v>
      </c>
      <c r="J70" s="188">
        <v>80</v>
      </c>
      <c r="K70" s="188" t="s">
        <v>102</v>
      </c>
      <c r="L70" s="188">
        <v>26.9</v>
      </c>
      <c r="M70" s="188"/>
      <c r="N70" s="188"/>
      <c r="O70" s="188" t="s">
        <v>269</v>
      </c>
      <c r="P70" s="188"/>
      <c r="Q70" s="189"/>
      <c r="R70" s="190" t="s">
        <v>214</v>
      </c>
      <c r="S70" s="190">
        <v>2.8000000000000001E-2</v>
      </c>
      <c r="T70" s="190" t="s">
        <v>270</v>
      </c>
      <c r="U70" s="190"/>
      <c r="V70" s="190">
        <v>26.9</v>
      </c>
      <c r="W70" s="4">
        <v>3433.22</v>
      </c>
      <c r="X70" s="190">
        <v>107</v>
      </c>
      <c r="Y70" s="190">
        <v>168</v>
      </c>
      <c r="Z70" s="190">
        <v>97</v>
      </c>
      <c r="AA70" s="190">
        <v>59</v>
      </c>
      <c r="AB70" s="190">
        <v>79</v>
      </c>
      <c r="AC70" s="190">
        <v>72</v>
      </c>
      <c r="AD70" s="190">
        <v>82</v>
      </c>
      <c r="AE70" s="190">
        <v>120</v>
      </c>
      <c r="AF70" s="190">
        <v>78</v>
      </c>
      <c r="AG70" s="190">
        <v>84</v>
      </c>
      <c r="AH70" s="190">
        <v>102</v>
      </c>
      <c r="AI70" s="190">
        <v>106</v>
      </c>
      <c r="AJ70" s="190">
        <v>122</v>
      </c>
      <c r="AK70" s="190">
        <v>157</v>
      </c>
      <c r="AL70" s="190">
        <v>87</v>
      </c>
      <c r="AM70" s="190"/>
      <c r="AN70" s="190">
        <v>100</v>
      </c>
      <c r="AO70" s="190">
        <v>88</v>
      </c>
      <c r="AP70" s="190">
        <v>79</v>
      </c>
      <c r="AQ70" s="190">
        <v>112</v>
      </c>
      <c r="AR70" s="190">
        <v>88</v>
      </c>
      <c r="AS70" s="190">
        <v>117</v>
      </c>
      <c r="AT70" s="190">
        <v>108</v>
      </c>
      <c r="AU70" s="190">
        <v>102</v>
      </c>
      <c r="AV70" s="190">
        <v>132</v>
      </c>
      <c r="AW70" s="190">
        <v>172</v>
      </c>
      <c r="AX70" s="190">
        <v>108</v>
      </c>
      <c r="AY70" s="190">
        <v>116</v>
      </c>
      <c r="AZ70" s="190">
        <v>104</v>
      </c>
      <c r="BA70" s="190">
        <v>123</v>
      </c>
      <c r="BB70" s="190">
        <v>123</v>
      </c>
      <c r="BC70" s="190">
        <v>148</v>
      </c>
      <c r="BD70" s="190">
        <v>117</v>
      </c>
      <c r="BE70" s="190">
        <v>162</v>
      </c>
      <c r="BF70" s="190">
        <v>135</v>
      </c>
      <c r="BG70" s="190">
        <v>116</v>
      </c>
      <c r="BH70" s="190">
        <v>143</v>
      </c>
      <c r="BI70" s="190">
        <v>172</v>
      </c>
      <c r="BJ70" s="485">
        <f t="shared" si="12"/>
        <v>116.66666666666667</v>
      </c>
      <c r="BK70" s="188">
        <f t="shared" si="3"/>
        <v>172</v>
      </c>
      <c r="BL70" s="188">
        <f t="shared" si="4"/>
        <v>88</v>
      </c>
      <c r="BM70" s="188">
        <v>219</v>
      </c>
      <c r="BN70" s="188">
        <v>172</v>
      </c>
      <c r="BO70" s="486">
        <f t="shared" si="5"/>
        <v>47</v>
      </c>
      <c r="BP70" s="487">
        <v>2.4</v>
      </c>
      <c r="BQ70" s="191" t="str">
        <f>IF(((BP70*BJ70)-CB70)&lt;0.99,"",INT((BP70*BJ70)-CB70))</f>
        <v/>
      </c>
      <c r="BR70" s="191"/>
      <c r="BS70" s="192"/>
      <c r="BT70" s="192">
        <v>30</v>
      </c>
      <c r="BU70" s="192"/>
      <c r="BV70" s="192"/>
      <c r="BW70" s="192"/>
      <c r="BX70" s="192">
        <v>30</v>
      </c>
      <c r="BY70" s="192">
        <v>80</v>
      </c>
      <c r="BZ70" s="193">
        <v>40</v>
      </c>
      <c r="CA70" s="194">
        <v>70</v>
      </c>
      <c r="CB70" s="195">
        <f t="shared" si="11"/>
        <v>297</v>
      </c>
      <c r="CC70" s="488">
        <f>CB70/BJ70</f>
        <v>2.5457142857142858</v>
      </c>
      <c r="CD70" s="191" t="str">
        <f>IFERROR(IF($S70*#REF!=0,"",$S70*#REF!),"")</f>
        <v/>
      </c>
      <c r="CE70" s="191" t="str">
        <f>IFERROR(IF($S70*#REF!=0,"",$S70*#REF!),"")</f>
        <v/>
      </c>
      <c r="CF70" s="191" t="str">
        <f>IFERROR(IF($S70*#REF!=0,"",$S70*#REF!),"")</f>
        <v/>
      </c>
      <c r="CG70" s="191" t="str">
        <f>IFERROR(IF($S70*#REF!=0,"",$S70*#REF!),"")</f>
        <v/>
      </c>
      <c r="CH70" s="191" t="str">
        <f>IFERROR(IF($S70*#REF!=0,"",$S70*#REF!),"")</f>
        <v/>
      </c>
      <c r="CI70" s="191" t="str">
        <f>IFERROR(IF($S70*#REF!=0,"",$S70*#REF!),"")</f>
        <v/>
      </c>
      <c r="CJ70" s="191" t="str">
        <f>IFERROR(IF($S70*#REF!=0,"",$S70*#REF!),"")</f>
        <v/>
      </c>
      <c r="CK70" s="191" t="str">
        <f>IFERROR(IF($S70*#REF!=0,"",$S70*#REF!),"")</f>
        <v/>
      </c>
      <c r="CL70" s="191" t="str">
        <f>IFERROR(IF($S70*#REF!=0,"",$S70*#REF!),"")</f>
        <v/>
      </c>
      <c r="CM70" s="191" t="str">
        <f t="shared" si="6"/>
        <v/>
      </c>
      <c r="CN70" s="191" t="str">
        <f t="shared" si="7"/>
        <v/>
      </c>
      <c r="CO70" s="191" t="str">
        <f t="shared" si="8"/>
        <v/>
      </c>
      <c r="CP70" s="191">
        <f t="shared" si="9"/>
        <v>0.84</v>
      </c>
      <c r="CQ70" s="191">
        <f t="shared" si="10"/>
        <v>2.2400000000000002</v>
      </c>
      <c r="CR70" s="191">
        <f t="shared" si="10"/>
        <v>1.1200000000000001</v>
      </c>
      <c r="CS70" s="191">
        <f t="shared" si="10"/>
        <v>1.96</v>
      </c>
    </row>
    <row r="71" spans="1:97" ht="15" customHeight="1" x14ac:dyDescent="0.15">
      <c r="A71" s="1" t="s">
        <v>271</v>
      </c>
      <c r="B71" s="197" t="s">
        <v>272</v>
      </c>
      <c r="C71" s="187"/>
      <c r="D71" s="187"/>
      <c r="E71" s="187"/>
      <c r="F71" s="187"/>
      <c r="G71" s="188" t="s">
        <v>273</v>
      </c>
      <c r="H71" s="188" t="s">
        <v>274</v>
      </c>
      <c r="I71" s="188"/>
      <c r="J71" s="188"/>
      <c r="K71" s="188" t="s">
        <v>102</v>
      </c>
      <c r="L71" s="188">
        <v>12.1</v>
      </c>
      <c r="M71" s="188"/>
      <c r="N71" s="188"/>
      <c r="O71" s="188" t="s">
        <v>274</v>
      </c>
      <c r="P71" s="188"/>
      <c r="Q71" s="189"/>
      <c r="R71" s="190" t="s">
        <v>214</v>
      </c>
      <c r="S71" s="190">
        <v>2.8000000000000001E-2</v>
      </c>
      <c r="T71" s="200" t="s">
        <v>275</v>
      </c>
      <c r="U71" s="200"/>
      <c r="V71" s="200"/>
      <c r="X71" s="200"/>
      <c r="Y71" s="200"/>
      <c r="Z71" s="200"/>
      <c r="AA71" s="200"/>
      <c r="AB71" s="200"/>
      <c r="AC71" s="200"/>
      <c r="AD71" s="200"/>
      <c r="AE71" s="200"/>
      <c r="AF71" s="200"/>
      <c r="AG71" s="200"/>
      <c r="AH71" s="200"/>
      <c r="AI71" s="200"/>
      <c r="AJ71" s="200"/>
      <c r="AK71" s="200">
        <v>0</v>
      </c>
      <c r="AL71" s="200">
        <v>1</v>
      </c>
      <c r="AM71" s="200"/>
      <c r="AN71" s="200">
        <v>0</v>
      </c>
      <c r="AO71" s="200">
        <v>0</v>
      </c>
      <c r="AP71" s="200">
        <v>1</v>
      </c>
      <c r="AQ71" s="200">
        <v>1</v>
      </c>
      <c r="AR71" s="200">
        <v>1</v>
      </c>
      <c r="AS71" s="200">
        <v>0</v>
      </c>
      <c r="AT71" s="200">
        <v>0</v>
      </c>
      <c r="AU71" s="200">
        <v>0</v>
      </c>
      <c r="AV71" s="200">
        <v>1</v>
      </c>
      <c r="AW71" s="200">
        <v>2</v>
      </c>
      <c r="AX71" s="200">
        <v>0</v>
      </c>
      <c r="AY71" s="200">
        <v>0</v>
      </c>
      <c r="AZ71" s="200">
        <v>2</v>
      </c>
      <c r="BA71" s="190">
        <v>0</v>
      </c>
      <c r="BB71" s="190">
        <v>3</v>
      </c>
      <c r="BC71" s="190">
        <v>0</v>
      </c>
      <c r="BD71" s="190">
        <v>1</v>
      </c>
      <c r="BE71" s="190">
        <v>1</v>
      </c>
      <c r="BF71" s="190">
        <v>0</v>
      </c>
      <c r="BG71" s="190">
        <v>1</v>
      </c>
      <c r="BH71" s="190">
        <v>1</v>
      </c>
      <c r="BI71" s="190">
        <v>0</v>
      </c>
      <c r="BJ71" s="485">
        <f t="shared" si="12"/>
        <v>1.6666666666666667</v>
      </c>
      <c r="BK71" s="198">
        <f t="shared" si="3"/>
        <v>3</v>
      </c>
      <c r="BL71" s="198">
        <f t="shared" si="4"/>
        <v>0</v>
      </c>
      <c r="BM71" s="198">
        <v>23</v>
      </c>
      <c r="BN71" s="198">
        <v>0</v>
      </c>
      <c r="BO71" s="490">
        <f t="shared" si="5"/>
        <v>23</v>
      </c>
      <c r="BP71" s="491">
        <v>2.4</v>
      </c>
      <c r="BQ71" s="202" t="str">
        <f>IF(((BP71*BJ71)-CB71)&lt;0.99,"",INT((BP71*BJ71)-CB71))</f>
        <v/>
      </c>
      <c r="BR71" s="202"/>
      <c r="BS71" s="203"/>
      <c r="BT71" s="203"/>
      <c r="BU71" s="203"/>
      <c r="BV71" s="203"/>
      <c r="BW71" s="203"/>
      <c r="BX71" s="203"/>
      <c r="BY71" s="203"/>
      <c r="BZ71" s="204"/>
      <c r="CA71" s="205"/>
      <c r="CB71" s="206">
        <f t="shared" si="11"/>
        <v>23</v>
      </c>
      <c r="CC71" s="492">
        <f>CB71/BJ71</f>
        <v>13.799999999999999</v>
      </c>
      <c r="CD71" s="202" t="str">
        <f>IFERROR(IF($S71*#REF!=0,"",$S71*#REF!),"")</f>
        <v/>
      </c>
      <c r="CE71" s="202" t="str">
        <f>IFERROR(IF($S71*#REF!=0,"",$S71*#REF!),"")</f>
        <v/>
      </c>
      <c r="CF71" s="202" t="str">
        <f>IFERROR(IF($S71*#REF!=0,"",$S71*#REF!),"")</f>
        <v/>
      </c>
      <c r="CG71" s="202" t="str">
        <f>IFERROR(IF($S71*#REF!=0,"",$S71*#REF!),"")</f>
        <v/>
      </c>
      <c r="CH71" s="202" t="str">
        <f>IFERROR(IF($S71*#REF!=0,"",$S71*#REF!),"")</f>
        <v/>
      </c>
      <c r="CI71" s="202" t="str">
        <f>IFERROR(IF($S71*#REF!=0,"",$S71*#REF!),"")</f>
        <v/>
      </c>
      <c r="CJ71" s="202" t="str">
        <f>IFERROR(IF($S71*#REF!=0,"",$S71*#REF!),"")</f>
        <v/>
      </c>
      <c r="CK71" s="202" t="str">
        <f>IFERROR(IF($S71*#REF!=0,"",$S71*#REF!),"")</f>
        <v/>
      </c>
      <c r="CL71" s="202" t="str">
        <f>IFERROR(IF($S71*#REF!=0,"",$S71*#REF!),"")</f>
        <v/>
      </c>
      <c r="CM71" s="202" t="str">
        <f t="shared" si="6"/>
        <v/>
      </c>
      <c r="CN71" s="202" t="str">
        <f t="shared" si="7"/>
        <v/>
      </c>
      <c r="CO71" s="202" t="str">
        <f t="shared" si="8"/>
        <v/>
      </c>
      <c r="CP71" s="202" t="str">
        <f t="shared" si="9"/>
        <v/>
      </c>
      <c r="CQ71" s="202" t="str">
        <f t="shared" si="10"/>
        <v/>
      </c>
      <c r="CR71" s="202" t="str">
        <f t="shared" si="10"/>
        <v/>
      </c>
      <c r="CS71" s="202" t="str">
        <f t="shared" si="10"/>
        <v/>
      </c>
    </row>
    <row r="72" spans="1:97" ht="15" customHeight="1" x14ac:dyDescent="0.15">
      <c r="A72" s="1" t="s">
        <v>271</v>
      </c>
      <c r="B72" s="197" t="s">
        <v>276</v>
      </c>
      <c r="C72" s="187"/>
      <c r="D72" s="187"/>
      <c r="E72" s="187"/>
      <c r="F72" s="187"/>
      <c r="G72" s="188" t="s">
        <v>277</v>
      </c>
      <c r="H72" s="188" t="s">
        <v>278</v>
      </c>
      <c r="I72" s="188"/>
      <c r="J72" s="188"/>
      <c r="K72" s="188" t="s">
        <v>102</v>
      </c>
      <c r="L72" s="188">
        <v>17.5</v>
      </c>
      <c r="M72" s="188"/>
      <c r="N72" s="188"/>
      <c r="O72" s="188" t="s">
        <v>278</v>
      </c>
      <c r="P72" s="188"/>
      <c r="Q72" s="189"/>
      <c r="R72" s="190" t="s">
        <v>214</v>
      </c>
      <c r="S72" s="190">
        <v>2.8000000000000001E-2</v>
      </c>
      <c r="T72" s="200" t="s">
        <v>279</v>
      </c>
      <c r="U72" s="200"/>
      <c r="V72" s="200"/>
      <c r="X72" s="200"/>
      <c r="Y72" s="200"/>
      <c r="Z72" s="200"/>
      <c r="AA72" s="200"/>
      <c r="AB72" s="200"/>
      <c r="AC72" s="200"/>
      <c r="AD72" s="200"/>
      <c r="AE72" s="200"/>
      <c r="AF72" s="200"/>
      <c r="AG72" s="200"/>
      <c r="AH72" s="200"/>
      <c r="AI72" s="200"/>
      <c r="AJ72" s="200"/>
      <c r="AK72" s="200">
        <v>0</v>
      </c>
      <c r="AL72" s="200">
        <v>1</v>
      </c>
      <c r="AM72" s="200"/>
      <c r="AN72" s="200">
        <v>0</v>
      </c>
      <c r="AO72" s="200">
        <v>0</v>
      </c>
      <c r="AP72" s="200">
        <v>1</v>
      </c>
      <c r="AQ72" s="200">
        <v>1</v>
      </c>
      <c r="AR72" s="200">
        <v>1</v>
      </c>
      <c r="AS72" s="200">
        <v>0</v>
      </c>
      <c r="AT72" s="200">
        <v>0</v>
      </c>
      <c r="AU72" s="200">
        <v>0</v>
      </c>
      <c r="AV72" s="200">
        <v>1</v>
      </c>
      <c r="AW72" s="200">
        <v>2</v>
      </c>
      <c r="AX72" s="200">
        <v>0</v>
      </c>
      <c r="AY72" s="200">
        <v>0</v>
      </c>
      <c r="AZ72" s="200">
        <v>2</v>
      </c>
      <c r="BA72" s="190">
        <v>0</v>
      </c>
      <c r="BB72" s="190">
        <v>3</v>
      </c>
      <c r="BC72" s="190">
        <v>0</v>
      </c>
      <c r="BD72" s="190">
        <v>1</v>
      </c>
      <c r="BE72" s="190">
        <v>1</v>
      </c>
      <c r="BF72" s="190">
        <v>0</v>
      </c>
      <c r="BG72" s="190">
        <v>1</v>
      </c>
      <c r="BH72" s="190">
        <v>1</v>
      </c>
      <c r="BI72" s="190">
        <v>0</v>
      </c>
      <c r="BJ72" s="485">
        <f t="shared" si="12"/>
        <v>1.6666666666666667</v>
      </c>
      <c r="BK72" s="198">
        <f t="shared" ref="BK72:BK135" si="13">MAX(AQ72:BB72)</f>
        <v>3</v>
      </c>
      <c r="BL72" s="198">
        <f t="shared" ref="BL72:BL135" si="14">MIN(AQ72:BB72)</f>
        <v>0</v>
      </c>
      <c r="BM72" s="198">
        <v>23</v>
      </c>
      <c r="BN72" s="198">
        <v>0</v>
      </c>
      <c r="BO72" s="490">
        <f t="shared" ref="BO72:BO135" si="15">IFERROR(BM72-BN72,BM72)</f>
        <v>23</v>
      </c>
      <c r="BP72" s="491">
        <v>2.4</v>
      </c>
      <c r="BQ72" s="202" t="str">
        <f>IF(((BP72*BJ72)-CB72)&lt;0.99,"",INT((BP72*BJ72)-CB72))</f>
        <v/>
      </c>
      <c r="BR72" s="202"/>
      <c r="BS72" s="203"/>
      <c r="BT72" s="203"/>
      <c r="BU72" s="203"/>
      <c r="BV72" s="203"/>
      <c r="BW72" s="203"/>
      <c r="BX72" s="203"/>
      <c r="BY72" s="203"/>
      <c r="BZ72" s="204"/>
      <c r="CA72" s="205"/>
      <c r="CB72" s="206">
        <f t="shared" si="11"/>
        <v>23</v>
      </c>
      <c r="CC72" s="492">
        <f>CB72/BJ72</f>
        <v>13.799999999999999</v>
      </c>
      <c r="CD72" s="202" t="str">
        <f>IFERROR(IF($S72*#REF!=0,"",$S72*#REF!),"")</f>
        <v/>
      </c>
      <c r="CE72" s="202" t="str">
        <f>IFERROR(IF($S72*#REF!=0,"",$S72*#REF!),"")</f>
        <v/>
      </c>
      <c r="CF72" s="202" t="str">
        <f>IFERROR(IF($S72*#REF!=0,"",$S72*#REF!),"")</f>
        <v/>
      </c>
      <c r="CG72" s="202" t="str">
        <f>IFERROR(IF($S72*#REF!=0,"",$S72*#REF!),"")</f>
        <v/>
      </c>
      <c r="CH72" s="202" t="str">
        <f>IFERROR(IF($S72*#REF!=0,"",$S72*#REF!),"")</f>
        <v/>
      </c>
      <c r="CI72" s="202" t="str">
        <f>IFERROR(IF($S72*#REF!=0,"",$S72*#REF!),"")</f>
        <v/>
      </c>
      <c r="CJ72" s="202" t="str">
        <f>IFERROR(IF($S72*#REF!=0,"",$S72*#REF!),"")</f>
        <v/>
      </c>
      <c r="CK72" s="202" t="str">
        <f>IFERROR(IF($S72*#REF!=0,"",$S72*#REF!),"")</f>
        <v/>
      </c>
      <c r="CL72" s="202" t="str">
        <f>IFERROR(IF($S72*#REF!=0,"",$S72*#REF!),"")</f>
        <v/>
      </c>
      <c r="CM72" s="202" t="str">
        <f t="shared" ref="CM72:CM135" si="16">IFERROR(IF($S72*BU72=0,"",$S72*BU72),"")</f>
        <v/>
      </c>
      <c r="CN72" s="202" t="str">
        <f t="shared" ref="CN72:CN135" si="17">IFERROR(IF($S72*BV72=0,"",$S72*BV72),"")</f>
        <v/>
      </c>
      <c r="CO72" s="202" t="str">
        <f t="shared" ref="CO72:CO135" si="18">IFERROR(IF($S72*BW72=0,"",$S72*BW72),"")</f>
        <v/>
      </c>
      <c r="CP72" s="202" t="str">
        <f t="shared" ref="CP72:CP135" si="19">IFERROR(IF($S72*BX72=0,"",$S72*BX72),"")</f>
        <v/>
      </c>
      <c r="CQ72" s="202" t="str">
        <f t="shared" ref="CQ72:CS135" si="20">IFERROR(IF($S72*BY72=0,"",$S72*BY72),"")</f>
        <v/>
      </c>
      <c r="CR72" s="202" t="str">
        <f t="shared" si="20"/>
        <v/>
      </c>
      <c r="CS72" s="202" t="str">
        <f t="shared" si="20"/>
        <v/>
      </c>
    </row>
    <row r="73" spans="1:97" ht="15" customHeight="1" x14ac:dyDescent="0.15">
      <c r="A73" s="1" t="s">
        <v>271</v>
      </c>
      <c r="B73" s="197" t="s">
        <v>280</v>
      </c>
      <c r="C73" s="187"/>
      <c r="D73" s="187"/>
      <c r="E73" s="187"/>
      <c r="F73" s="187"/>
      <c r="G73" s="188" t="s">
        <v>281</v>
      </c>
      <c r="H73" s="188" t="s">
        <v>282</v>
      </c>
      <c r="I73" s="188"/>
      <c r="J73" s="188">
        <v>20</v>
      </c>
      <c r="K73" s="188" t="s">
        <v>102</v>
      </c>
      <c r="L73" s="188">
        <v>8.1</v>
      </c>
      <c r="M73" s="188"/>
      <c r="N73" s="188"/>
      <c r="O73" s="188" t="s">
        <v>282</v>
      </c>
      <c r="P73" s="188"/>
      <c r="Q73" s="189"/>
      <c r="R73" s="190" t="s">
        <v>214</v>
      </c>
      <c r="S73" s="190">
        <v>2.8000000000000001E-2</v>
      </c>
      <c r="T73" s="200" t="s">
        <v>283</v>
      </c>
      <c r="U73" s="200"/>
      <c r="V73" s="200"/>
      <c r="X73" s="200"/>
      <c r="Y73" s="200"/>
      <c r="Z73" s="200"/>
      <c r="AA73" s="200"/>
      <c r="AB73" s="200"/>
      <c r="AC73" s="200"/>
      <c r="AD73" s="200"/>
      <c r="AE73" s="200"/>
      <c r="AF73" s="200"/>
      <c r="AG73" s="200"/>
      <c r="AH73" s="200"/>
      <c r="AI73" s="200"/>
      <c r="AJ73" s="200"/>
      <c r="AK73" s="200">
        <v>10</v>
      </c>
      <c r="AL73" s="200">
        <v>6</v>
      </c>
      <c r="AM73" s="200"/>
      <c r="AN73" s="200">
        <v>10</v>
      </c>
      <c r="AO73" s="200">
        <v>9</v>
      </c>
      <c r="AP73" s="200">
        <v>11</v>
      </c>
      <c r="AQ73" s="200">
        <v>22</v>
      </c>
      <c r="AR73" s="200">
        <v>11</v>
      </c>
      <c r="AS73" s="200">
        <v>23</v>
      </c>
      <c r="AT73" s="200">
        <v>18</v>
      </c>
      <c r="AU73" s="200">
        <v>13</v>
      </c>
      <c r="AV73" s="200">
        <v>34</v>
      </c>
      <c r="AW73" s="200">
        <v>39</v>
      </c>
      <c r="AX73" s="200">
        <v>25</v>
      </c>
      <c r="AY73" s="200">
        <v>21</v>
      </c>
      <c r="AZ73" s="200">
        <v>20</v>
      </c>
      <c r="BA73" s="190">
        <v>23</v>
      </c>
      <c r="BB73" s="190">
        <v>25</v>
      </c>
      <c r="BC73" s="190">
        <v>36</v>
      </c>
      <c r="BD73" s="190">
        <v>33</v>
      </c>
      <c r="BE73" s="190">
        <v>23</v>
      </c>
      <c r="BF73" s="190">
        <v>22</v>
      </c>
      <c r="BG73" s="190">
        <v>21</v>
      </c>
      <c r="BH73" s="190">
        <v>38</v>
      </c>
      <c r="BI73" s="190">
        <v>40</v>
      </c>
      <c r="BJ73" s="485">
        <f t="shared" si="12"/>
        <v>22.666666666666668</v>
      </c>
      <c r="BK73" s="198">
        <f t="shared" si="13"/>
        <v>39</v>
      </c>
      <c r="BL73" s="198">
        <f t="shared" si="14"/>
        <v>11</v>
      </c>
      <c r="BM73" s="198">
        <v>51</v>
      </c>
      <c r="BN73" s="198">
        <v>32</v>
      </c>
      <c r="BO73" s="490">
        <f t="shared" si="15"/>
        <v>19</v>
      </c>
      <c r="BP73" s="491">
        <v>2.4</v>
      </c>
      <c r="BQ73" s="202" t="str">
        <f>IF(((BP73*BJ73)-CB73)&lt;0.99,"",INT((BP73*BJ73)-CB73))</f>
        <v/>
      </c>
      <c r="BR73" s="202"/>
      <c r="BS73" s="203"/>
      <c r="BT73" s="203"/>
      <c r="BU73" s="203"/>
      <c r="BV73" s="203"/>
      <c r="BW73" s="203"/>
      <c r="BX73" s="203"/>
      <c r="BY73" s="203">
        <v>20</v>
      </c>
      <c r="BZ73" s="204">
        <v>10</v>
      </c>
      <c r="CA73" s="205">
        <v>10</v>
      </c>
      <c r="CB73" s="206">
        <f t="shared" ref="CB73:CB136" si="21">SUM(BO73,BR73:CA73)</f>
        <v>59</v>
      </c>
      <c r="CC73" s="492">
        <f>CB73/BJ73</f>
        <v>2.6029411764705883</v>
      </c>
      <c r="CD73" s="202" t="str">
        <f>IFERROR(IF($S73*#REF!=0,"",$S73*#REF!),"")</f>
        <v/>
      </c>
      <c r="CE73" s="202" t="str">
        <f>IFERROR(IF($S73*#REF!=0,"",$S73*#REF!),"")</f>
        <v/>
      </c>
      <c r="CF73" s="202" t="str">
        <f>IFERROR(IF($S73*#REF!=0,"",$S73*#REF!),"")</f>
        <v/>
      </c>
      <c r="CG73" s="202" t="str">
        <f>IFERROR(IF($S73*#REF!=0,"",$S73*#REF!),"")</f>
        <v/>
      </c>
      <c r="CH73" s="202" t="str">
        <f>IFERROR(IF($S73*#REF!=0,"",$S73*#REF!),"")</f>
        <v/>
      </c>
      <c r="CI73" s="202" t="str">
        <f>IFERROR(IF($S73*#REF!=0,"",$S73*#REF!),"")</f>
        <v/>
      </c>
      <c r="CJ73" s="202" t="str">
        <f>IFERROR(IF($S73*#REF!=0,"",$S73*#REF!),"")</f>
        <v/>
      </c>
      <c r="CK73" s="202" t="str">
        <f>IFERROR(IF($S73*#REF!=0,"",$S73*#REF!),"")</f>
        <v/>
      </c>
      <c r="CL73" s="202" t="str">
        <f>IFERROR(IF($S73*#REF!=0,"",$S73*#REF!),"")</f>
        <v/>
      </c>
      <c r="CM73" s="202" t="str">
        <f t="shared" si="16"/>
        <v/>
      </c>
      <c r="CN73" s="202" t="str">
        <f t="shared" si="17"/>
        <v/>
      </c>
      <c r="CO73" s="202" t="str">
        <f t="shared" si="18"/>
        <v/>
      </c>
      <c r="CP73" s="202" t="str">
        <f t="shared" si="19"/>
        <v/>
      </c>
      <c r="CQ73" s="202">
        <f t="shared" si="20"/>
        <v>0.56000000000000005</v>
      </c>
      <c r="CR73" s="202">
        <f t="shared" si="20"/>
        <v>0.28000000000000003</v>
      </c>
      <c r="CS73" s="202">
        <f t="shared" si="20"/>
        <v>0.28000000000000003</v>
      </c>
    </row>
    <row r="74" spans="1:97" ht="15" customHeight="1" thickBot="1" x14ac:dyDescent="0.2">
      <c r="A74" s="1" t="s">
        <v>271</v>
      </c>
      <c r="B74" s="207" t="s">
        <v>284</v>
      </c>
      <c r="C74" s="207"/>
      <c r="D74" s="207"/>
      <c r="E74" s="207"/>
      <c r="F74" s="207"/>
      <c r="G74" s="208" t="s">
        <v>285</v>
      </c>
      <c r="H74" s="208" t="s">
        <v>286</v>
      </c>
      <c r="I74" s="208"/>
      <c r="J74" s="208">
        <v>20</v>
      </c>
      <c r="K74" s="208" t="s">
        <v>102</v>
      </c>
      <c r="L74" s="208">
        <v>22.4</v>
      </c>
      <c r="M74" s="208"/>
      <c r="N74" s="208"/>
      <c r="O74" s="208" t="s">
        <v>286</v>
      </c>
      <c r="P74" s="208"/>
      <c r="Q74" s="209"/>
      <c r="R74" s="210" t="s">
        <v>214</v>
      </c>
      <c r="S74" s="210">
        <v>2.8000000000000001E-2</v>
      </c>
      <c r="T74" s="210" t="s">
        <v>287</v>
      </c>
      <c r="U74" s="210"/>
      <c r="V74" s="210"/>
      <c r="X74" s="210"/>
      <c r="Y74" s="210"/>
      <c r="Z74" s="210"/>
      <c r="AA74" s="210"/>
      <c r="AB74" s="210"/>
      <c r="AC74" s="210"/>
      <c r="AD74" s="210"/>
      <c r="AE74" s="210"/>
      <c r="AF74" s="210"/>
      <c r="AG74" s="210"/>
      <c r="AH74" s="210"/>
      <c r="AI74" s="210"/>
      <c r="AJ74" s="210"/>
      <c r="AK74" s="210">
        <v>10</v>
      </c>
      <c r="AL74" s="210">
        <v>6</v>
      </c>
      <c r="AM74" s="210"/>
      <c r="AN74" s="210">
        <v>10</v>
      </c>
      <c r="AO74" s="210">
        <v>9</v>
      </c>
      <c r="AP74" s="210">
        <v>18</v>
      </c>
      <c r="AQ74" s="210">
        <v>22</v>
      </c>
      <c r="AR74" s="210">
        <v>11</v>
      </c>
      <c r="AS74" s="210">
        <v>23</v>
      </c>
      <c r="AT74" s="210">
        <v>18</v>
      </c>
      <c r="AU74" s="210">
        <v>14</v>
      </c>
      <c r="AV74" s="210">
        <v>34</v>
      </c>
      <c r="AW74" s="210">
        <v>39</v>
      </c>
      <c r="AX74" s="210">
        <v>25</v>
      </c>
      <c r="AY74" s="210">
        <v>21</v>
      </c>
      <c r="AZ74" s="210">
        <v>20</v>
      </c>
      <c r="BA74" s="210">
        <v>23</v>
      </c>
      <c r="BB74" s="210">
        <v>25</v>
      </c>
      <c r="BC74" s="210">
        <v>36</v>
      </c>
      <c r="BD74" s="210">
        <v>33</v>
      </c>
      <c r="BE74" s="210">
        <v>23</v>
      </c>
      <c r="BF74" s="210">
        <v>22</v>
      </c>
      <c r="BG74" s="210">
        <v>21</v>
      </c>
      <c r="BH74" s="210">
        <v>38</v>
      </c>
      <c r="BI74" s="210">
        <v>40</v>
      </c>
      <c r="BJ74" s="493">
        <f t="shared" si="12"/>
        <v>22.666666666666668</v>
      </c>
      <c r="BK74" s="208">
        <f t="shared" si="13"/>
        <v>39</v>
      </c>
      <c r="BL74" s="208">
        <f t="shared" si="14"/>
        <v>11</v>
      </c>
      <c r="BM74" s="208">
        <v>54</v>
      </c>
      <c r="BN74" s="208">
        <v>32</v>
      </c>
      <c r="BO74" s="494">
        <f t="shared" si="15"/>
        <v>22</v>
      </c>
      <c r="BP74" s="495">
        <v>2.4</v>
      </c>
      <c r="BQ74" s="212" t="str">
        <f>IF(((BP74*BJ74)-CB74)&lt;0.99,"",INT((BP74*BJ74)-CB74))</f>
        <v/>
      </c>
      <c r="BR74" s="212"/>
      <c r="BS74" s="213"/>
      <c r="BT74" s="213"/>
      <c r="BU74" s="213"/>
      <c r="BV74" s="213"/>
      <c r="BW74" s="213"/>
      <c r="BX74" s="213"/>
      <c r="BY74" s="213">
        <v>20</v>
      </c>
      <c r="BZ74" s="214">
        <v>10</v>
      </c>
      <c r="CA74" s="215">
        <v>10</v>
      </c>
      <c r="CB74" s="216">
        <f t="shared" si="21"/>
        <v>62</v>
      </c>
      <c r="CC74" s="496">
        <f>CB74/BJ74</f>
        <v>2.7352941176470589</v>
      </c>
      <c r="CD74" s="212" t="str">
        <f>IFERROR(IF($S74*#REF!=0,"",$S74*#REF!),"")</f>
        <v/>
      </c>
      <c r="CE74" s="212" t="str">
        <f>IFERROR(IF($S74*#REF!=0,"",$S74*#REF!),"")</f>
        <v/>
      </c>
      <c r="CF74" s="212" t="str">
        <f>IFERROR(IF($S74*#REF!=0,"",$S74*#REF!),"")</f>
        <v/>
      </c>
      <c r="CG74" s="212" t="str">
        <f>IFERROR(IF($S74*#REF!=0,"",$S74*#REF!),"")</f>
        <v/>
      </c>
      <c r="CH74" s="212" t="str">
        <f>IFERROR(IF($S74*#REF!=0,"",$S74*#REF!),"")</f>
        <v/>
      </c>
      <c r="CI74" s="212" t="str">
        <f>IFERROR(IF($S74*#REF!=0,"",$S74*#REF!),"")</f>
        <v/>
      </c>
      <c r="CJ74" s="212" t="str">
        <f>IFERROR(IF($S74*#REF!=0,"",$S74*#REF!),"")</f>
        <v/>
      </c>
      <c r="CK74" s="212" t="str">
        <f>IFERROR(IF($S74*#REF!=0,"",$S74*#REF!),"")</f>
        <v/>
      </c>
      <c r="CL74" s="212" t="str">
        <f>IFERROR(IF($S74*#REF!=0,"",$S74*#REF!),"")</f>
        <v/>
      </c>
      <c r="CM74" s="212" t="str">
        <f t="shared" si="16"/>
        <v/>
      </c>
      <c r="CN74" s="212" t="str">
        <f t="shared" si="17"/>
        <v/>
      </c>
      <c r="CO74" s="212" t="str">
        <f t="shared" si="18"/>
        <v/>
      </c>
      <c r="CP74" s="212" t="str">
        <f t="shared" si="19"/>
        <v/>
      </c>
      <c r="CQ74" s="212">
        <f t="shared" si="20"/>
        <v>0.56000000000000005</v>
      </c>
      <c r="CR74" s="212">
        <f t="shared" si="20"/>
        <v>0.28000000000000003</v>
      </c>
      <c r="CS74" s="212">
        <f t="shared" si="20"/>
        <v>0.28000000000000003</v>
      </c>
    </row>
    <row r="75" spans="1:97" ht="15" customHeight="1" x14ac:dyDescent="0.15">
      <c r="B75" s="178" t="s">
        <v>288</v>
      </c>
      <c r="C75" s="178"/>
      <c r="D75" s="178"/>
      <c r="E75" s="178"/>
      <c r="F75" s="178"/>
      <c r="G75" s="179" t="s">
        <v>289</v>
      </c>
      <c r="H75" s="179" t="s">
        <v>290</v>
      </c>
      <c r="I75" s="179"/>
      <c r="J75" s="179"/>
      <c r="K75" s="179" t="s">
        <v>102</v>
      </c>
      <c r="L75" s="179">
        <v>39.700000000000003</v>
      </c>
      <c r="M75" s="179"/>
      <c r="N75" s="179"/>
      <c r="O75" s="179"/>
      <c r="P75" s="179"/>
      <c r="Q75" s="180"/>
      <c r="R75" s="181" t="s">
        <v>214</v>
      </c>
      <c r="S75" s="181"/>
      <c r="T75" s="181"/>
      <c r="U75" s="181"/>
      <c r="V75" s="181">
        <v>39.700000000000003</v>
      </c>
      <c r="W75" s="4">
        <v>5011.2</v>
      </c>
      <c r="X75" s="181">
        <v>2</v>
      </c>
      <c r="Y75" s="181">
        <v>1</v>
      </c>
      <c r="Z75" s="181">
        <v>0</v>
      </c>
      <c r="AA75" s="181">
        <v>2</v>
      </c>
      <c r="AB75" s="181">
        <v>1</v>
      </c>
      <c r="AC75" s="181">
        <v>1</v>
      </c>
      <c r="AD75" s="181">
        <v>0</v>
      </c>
      <c r="AE75" s="181">
        <v>2</v>
      </c>
      <c r="AF75" s="181">
        <v>0</v>
      </c>
      <c r="AG75" s="181">
        <v>0</v>
      </c>
      <c r="AH75" s="181">
        <v>1</v>
      </c>
      <c r="AI75" s="181">
        <v>0</v>
      </c>
      <c r="AJ75" s="181">
        <v>0</v>
      </c>
      <c r="AK75" s="181">
        <v>0</v>
      </c>
      <c r="AL75" s="181">
        <v>1</v>
      </c>
      <c r="AM75" s="181"/>
      <c r="AN75" s="181">
        <v>0</v>
      </c>
      <c r="AO75" s="181">
        <v>0</v>
      </c>
      <c r="AP75" s="181">
        <v>1</v>
      </c>
      <c r="AQ75" s="181">
        <v>0</v>
      </c>
      <c r="AR75" s="181">
        <v>0</v>
      </c>
      <c r="AS75" s="181">
        <v>0</v>
      </c>
      <c r="AT75" s="181">
        <v>2</v>
      </c>
      <c r="AU75" s="181">
        <v>1</v>
      </c>
      <c r="AV75" s="181">
        <v>0</v>
      </c>
      <c r="AW75" s="181">
        <v>1</v>
      </c>
      <c r="AX75" s="181">
        <v>0</v>
      </c>
      <c r="AY75" s="181">
        <v>0</v>
      </c>
      <c r="AZ75" s="181">
        <v>0</v>
      </c>
      <c r="BA75" s="181">
        <v>0</v>
      </c>
      <c r="BB75" s="181">
        <v>0</v>
      </c>
      <c r="BC75" s="181">
        <v>0</v>
      </c>
      <c r="BD75" s="181">
        <v>0</v>
      </c>
      <c r="BE75" s="181">
        <v>0</v>
      </c>
      <c r="BF75" s="181">
        <v>0</v>
      </c>
      <c r="BG75" s="181">
        <v>0</v>
      </c>
      <c r="BH75" s="181">
        <v>0</v>
      </c>
      <c r="BI75" s="181">
        <v>0</v>
      </c>
      <c r="BJ75" s="481">
        <f t="shared" si="12"/>
        <v>0</v>
      </c>
      <c r="BK75" s="179">
        <f t="shared" si="13"/>
        <v>2</v>
      </c>
      <c r="BL75" s="179">
        <f t="shared" si="14"/>
        <v>0</v>
      </c>
      <c r="BM75" s="179">
        <v>24</v>
      </c>
      <c r="BN75" s="179">
        <v>0</v>
      </c>
      <c r="BO75" s="482">
        <f t="shared" si="15"/>
        <v>24</v>
      </c>
      <c r="BP75" s="483">
        <v>2.4</v>
      </c>
      <c r="BQ75" s="182" t="str">
        <f>IF(((BP75*BJ75)-CB75)&lt;0.99,"",INT((BP75*BJ75)-CB75))</f>
        <v/>
      </c>
      <c r="BR75" s="182"/>
      <c r="BS75" s="183"/>
      <c r="BT75" s="183"/>
      <c r="BU75" s="183"/>
      <c r="BV75" s="183"/>
      <c r="BW75" s="183"/>
      <c r="BX75" s="183"/>
      <c r="BY75" s="183"/>
      <c r="BZ75" s="184"/>
      <c r="CA75" s="185"/>
      <c r="CB75" s="186">
        <f t="shared" si="21"/>
        <v>24</v>
      </c>
      <c r="CC75" s="484" t="e">
        <f>CB75/BJ75</f>
        <v>#DIV/0!</v>
      </c>
      <c r="CD75" s="182" t="str">
        <f>IFERROR(IF($S75*#REF!=0,"",$S75*#REF!),"")</f>
        <v/>
      </c>
      <c r="CE75" s="182" t="str">
        <f>IFERROR(IF($S75*#REF!=0,"",$S75*#REF!),"")</f>
        <v/>
      </c>
      <c r="CF75" s="182" t="str">
        <f>IFERROR(IF($S75*#REF!=0,"",$S75*#REF!),"")</f>
        <v/>
      </c>
      <c r="CG75" s="182" t="str">
        <f>IFERROR(IF($S75*#REF!=0,"",$S75*#REF!),"")</f>
        <v/>
      </c>
      <c r="CH75" s="182" t="str">
        <f>IFERROR(IF($S75*#REF!=0,"",$S75*#REF!),"")</f>
        <v/>
      </c>
      <c r="CI75" s="182" t="str">
        <f>IFERROR(IF($S75*#REF!=0,"",$S75*#REF!),"")</f>
        <v/>
      </c>
      <c r="CJ75" s="182" t="str">
        <f>IFERROR(IF($S75*#REF!=0,"",$S75*#REF!),"")</f>
        <v/>
      </c>
      <c r="CK75" s="182" t="str">
        <f>IFERROR(IF($S75*#REF!=0,"",$S75*#REF!),"")</f>
        <v/>
      </c>
      <c r="CL75" s="182" t="str">
        <f>IFERROR(IF($S75*#REF!=0,"",$S75*#REF!),"")</f>
        <v/>
      </c>
      <c r="CM75" s="182" t="str">
        <f t="shared" si="16"/>
        <v/>
      </c>
      <c r="CN75" s="182" t="str">
        <f t="shared" si="17"/>
        <v/>
      </c>
      <c r="CO75" s="182" t="str">
        <f t="shared" si="18"/>
        <v/>
      </c>
      <c r="CP75" s="182" t="str">
        <f t="shared" si="19"/>
        <v/>
      </c>
      <c r="CQ75" s="182" t="str">
        <f t="shared" si="20"/>
        <v/>
      </c>
      <c r="CR75" s="182" t="str">
        <f t="shared" si="20"/>
        <v/>
      </c>
      <c r="CS75" s="182" t="str">
        <f t="shared" si="20"/>
        <v/>
      </c>
    </row>
    <row r="76" spans="1:97" ht="15" customHeight="1" x14ac:dyDescent="0.15">
      <c r="B76" s="197" t="s">
        <v>291</v>
      </c>
      <c r="C76" s="197"/>
      <c r="D76" s="197"/>
      <c r="E76" s="197"/>
      <c r="F76" s="197"/>
      <c r="G76" s="198" t="s">
        <v>292</v>
      </c>
      <c r="H76" s="198" t="s">
        <v>293</v>
      </c>
      <c r="I76" s="198" t="s">
        <v>294</v>
      </c>
      <c r="J76" s="198"/>
      <c r="K76" s="198" t="s">
        <v>102</v>
      </c>
      <c r="L76" s="198">
        <v>16.600000000000001</v>
      </c>
      <c r="M76" s="198"/>
      <c r="N76" s="198"/>
      <c r="O76" s="198" t="s">
        <v>292</v>
      </c>
      <c r="P76" s="198"/>
      <c r="Q76" s="199"/>
      <c r="R76" s="200" t="s">
        <v>214</v>
      </c>
      <c r="S76" s="200"/>
      <c r="T76" s="200"/>
      <c r="U76" s="200"/>
      <c r="V76" s="200"/>
      <c r="W76" s="4">
        <v>2564.3200000000002</v>
      </c>
      <c r="X76" s="200">
        <v>0</v>
      </c>
      <c r="Y76" s="200">
        <v>4</v>
      </c>
      <c r="Z76" s="200">
        <v>7</v>
      </c>
      <c r="AA76" s="200">
        <v>4</v>
      </c>
      <c r="AB76" s="200">
        <v>1</v>
      </c>
      <c r="AC76" s="200">
        <v>4</v>
      </c>
      <c r="AD76" s="200">
        <v>4</v>
      </c>
      <c r="AE76" s="200">
        <v>3</v>
      </c>
      <c r="AF76" s="200">
        <v>1</v>
      </c>
      <c r="AG76" s="200">
        <v>8</v>
      </c>
      <c r="AH76" s="200">
        <v>8</v>
      </c>
      <c r="AI76" s="200">
        <v>7</v>
      </c>
      <c r="AJ76" s="200">
        <v>3</v>
      </c>
      <c r="AK76" s="200">
        <v>10</v>
      </c>
      <c r="AL76" s="200">
        <v>5</v>
      </c>
      <c r="AM76" s="200"/>
      <c r="AN76" s="200">
        <v>0</v>
      </c>
      <c r="AO76" s="200">
        <v>4</v>
      </c>
      <c r="AP76" s="200">
        <v>5</v>
      </c>
      <c r="AQ76" s="200">
        <v>7</v>
      </c>
      <c r="AR76" s="200">
        <v>9</v>
      </c>
      <c r="AS76" s="200">
        <v>6</v>
      </c>
      <c r="AT76" s="200">
        <v>4</v>
      </c>
      <c r="AU76" s="200">
        <v>6</v>
      </c>
      <c r="AV76" s="200">
        <v>11</v>
      </c>
      <c r="AW76" s="200">
        <v>4</v>
      </c>
      <c r="AX76" s="200">
        <v>5</v>
      </c>
      <c r="AY76" s="200">
        <v>0</v>
      </c>
      <c r="AZ76" s="200">
        <v>1</v>
      </c>
      <c r="BA76" s="200">
        <v>1</v>
      </c>
      <c r="BB76" s="200">
        <v>3</v>
      </c>
      <c r="BC76" s="200">
        <v>3</v>
      </c>
      <c r="BD76" s="200">
        <v>3</v>
      </c>
      <c r="BE76" s="200">
        <v>1</v>
      </c>
      <c r="BF76" s="200">
        <v>5</v>
      </c>
      <c r="BG76" s="200">
        <v>0</v>
      </c>
      <c r="BH76" s="200">
        <v>3</v>
      </c>
      <c r="BI76" s="200">
        <v>3</v>
      </c>
      <c r="BJ76" s="489">
        <f t="shared" si="12"/>
        <v>1.6666666666666667</v>
      </c>
      <c r="BK76" s="198">
        <f t="shared" si="13"/>
        <v>11</v>
      </c>
      <c r="BL76" s="198">
        <f t="shared" si="14"/>
        <v>0</v>
      </c>
      <c r="BM76" s="198">
        <v>3</v>
      </c>
      <c r="BN76" s="198">
        <v>4</v>
      </c>
      <c r="BO76" s="490">
        <f t="shared" si="15"/>
        <v>-1</v>
      </c>
      <c r="BP76" s="491">
        <v>2.4</v>
      </c>
      <c r="BQ76" s="202" t="str">
        <f>IF(((BP76*BJ76)-CB76)&lt;0.99,"",INT((BP76*BJ76)-CB76))</f>
        <v/>
      </c>
      <c r="BR76" s="202"/>
      <c r="BS76" s="203"/>
      <c r="BT76" s="203"/>
      <c r="BU76" s="203"/>
      <c r="BV76" s="203"/>
      <c r="BW76" s="203">
        <v>4</v>
      </c>
      <c r="BX76" s="203"/>
      <c r="BY76" s="203"/>
      <c r="BZ76" s="204">
        <v>4</v>
      </c>
      <c r="CA76" s="205"/>
      <c r="CB76" s="206">
        <f t="shared" si="21"/>
        <v>7</v>
      </c>
      <c r="CC76" s="492">
        <f>CB76/BJ76</f>
        <v>4.2</v>
      </c>
      <c r="CD76" s="202" t="str">
        <f>IFERROR(IF($S76*#REF!=0,"",$S76*#REF!),"")</f>
        <v/>
      </c>
      <c r="CE76" s="202" t="str">
        <f>IFERROR(IF($S76*#REF!=0,"",$S76*#REF!),"")</f>
        <v/>
      </c>
      <c r="CF76" s="202" t="str">
        <f>IFERROR(IF($S76*#REF!=0,"",$S76*#REF!),"")</f>
        <v/>
      </c>
      <c r="CG76" s="202" t="str">
        <f>IFERROR(IF($S76*#REF!=0,"",$S76*#REF!),"")</f>
        <v/>
      </c>
      <c r="CH76" s="202" t="str">
        <f>IFERROR(IF($S76*#REF!=0,"",$S76*#REF!),"")</f>
        <v/>
      </c>
      <c r="CI76" s="202" t="str">
        <f>IFERROR(IF($S76*#REF!=0,"",$S76*#REF!),"")</f>
        <v/>
      </c>
      <c r="CJ76" s="202" t="str">
        <f>IFERROR(IF($S76*#REF!=0,"",$S76*#REF!),"")</f>
        <v/>
      </c>
      <c r="CK76" s="202" t="str">
        <f>IFERROR(IF($S76*#REF!=0,"",$S76*#REF!),"")</f>
        <v/>
      </c>
      <c r="CL76" s="202" t="str">
        <f>IFERROR(IF($S76*#REF!=0,"",$S76*#REF!),"")</f>
        <v/>
      </c>
      <c r="CM76" s="202" t="str">
        <f t="shared" si="16"/>
        <v/>
      </c>
      <c r="CN76" s="202" t="str">
        <f t="shared" si="17"/>
        <v/>
      </c>
      <c r="CO76" s="202" t="str">
        <f t="shared" si="18"/>
        <v/>
      </c>
      <c r="CP76" s="202" t="str">
        <f t="shared" si="19"/>
        <v/>
      </c>
      <c r="CQ76" s="202" t="str">
        <f t="shared" si="20"/>
        <v/>
      </c>
      <c r="CR76" s="202" t="str">
        <f t="shared" si="20"/>
        <v/>
      </c>
      <c r="CS76" s="202" t="str">
        <f t="shared" si="20"/>
        <v/>
      </c>
    </row>
    <row r="77" spans="1:97" ht="15" customHeight="1" x14ac:dyDescent="0.15">
      <c r="B77" s="197" t="s">
        <v>295</v>
      </c>
      <c r="C77" s="197"/>
      <c r="D77" s="197"/>
      <c r="E77" s="197"/>
      <c r="F77" s="197"/>
      <c r="G77" s="198" t="s">
        <v>296</v>
      </c>
      <c r="H77" s="198" t="s">
        <v>297</v>
      </c>
      <c r="I77" s="198"/>
      <c r="J77" s="198"/>
      <c r="K77" s="198" t="s">
        <v>102</v>
      </c>
      <c r="L77" s="198">
        <v>17.899999999999999</v>
      </c>
      <c r="M77" s="198"/>
      <c r="N77" s="198"/>
      <c r="O77" s="198"/>
      <c r="P77" s="198"/>
      <c r="Q77" s="199"/>
      <c r="R77" s="200" t="s">
        <v>214</v>
      </c>
      <c r="S77" s="200"/>
      <c r="T77" s="200"/>
      <c r="U77" s="200"/>
      <c r="V77" s="200">
        <v>17.899999999999999</v>
      </c>
      <c r="W77" s="4">
        <v>1767.59</v>
      </c>
      <c r="X77" s="200">
        <v>2</v>
      </c>
      <c r="Y77" s="200">
        <v>1</v>
      </c>
      <c r="Z77" s="200">
        <v>0</v>
      </c>
      <c r="AA77" s="200">
        <v>2</v>
      </c>
      <c r="AB77" s="200">
        <v>1</v>
      </c>
      <c r="AC77" s="200">
        <v>2</v>
      </c>
      <c r="AD77" s="200">
        <v>0</v>
      </c>
      <c r="AE77" s="200">
        <v>2</v>
      </c>
      <c r="AF77" s="200">
        <v>0</v>
      </c>
      <c r="AG77" s="200">
        <v>1</v>
      </c>
      <c r="AH77" s="200">
        <v>1</v>
      </c>
      <c r="AI77" s="200">
        <v>1</v>
      </c>
      <c r="AJ77" s="200">
        <v>1</v>
      </c>
      <c r="AK77" s="200">
        <v>0</v>
      </c>
      <c r="AL77" s="200">
        <v>1</v>
      </c>
      <c r="AM77" s="200"/>
      <c r="AN77" s="200">
        <v>0</v>
      </c>
      <c r="AO77" s="200">
        <v>0</v>
      </c>
      <c r="AP77" s="200">
        <v>0</v>
      </c>
      <c r="AQ77" s="200">
        <v>0</v>
      </c>
      <c r="AR77" s="200">
        <v>0</v>
      </c>
      <c r="AS77" s="200">
        <v>0</v>
      </c>
      <c r="AT77" s="200">
        <v>2</v>
      </c>
      <c r="AU77" s="200">
        <v>1</v>
      </c>
      <c r="AV77" s="200">
        <v>0</v>
      </c>
      <c r="AW77" s="200">
        <v>1</v>
      </c>
      <c r="AX77" s="200">
        <v>0</v>
      </c>
      <c r="AY77" s="200">
        <v>0</v>
      </c>
      <c r="AZ77" s="200">
        <v>0</v>
      </c>
      <c r="BA77" s="200">
        <v>0</v>
      </c>
      <c r="BB77" s="200">
        <v>0</v>
      </c>
      <c r="BC77" s="200">
        <v>0</v>
      </c>
      <c r="BD77" s="200">
        <v>0</v>
      </c>
      <c r="BE77" s="200">
        <v>0</v>
      </c>
      <c r="BF77" s="200">
        <v>0</v>
      </c>
      <c r="BG77" s="200">
        <v>0</v>
      </c>
      <c r="BH77" s="200">
        <v>0</v>
      </c>
      <c r="BI77" s="200">
        <v>0</v>
      </c>
      <c r="BJ77" s="489">
        <f t="shared" si="12"/>
        <v>0</v>
      </c>
      <c r="BK77" s="198">
        <f t="shared" si="13"/>
        <v>2</v>
      </c>
      <c r="BL77" s="198">
        <f t="shared" si="14"/>
        <v>0</v>
      </c>
      <c r="BM77" s="198">
        <v>25</v>
      </c>
      <c r="BN77" s="198">
        <v>0</v>
      </c>
      <c r="BO77" s="490">
        <f t="shared" si="15"/>
        <v>25</v>
      </c>
      <c r="BP77" s="491">
        <v>2.4</v>
      </c>
      <c r="BQ77" s="202" t="str">
        <f>IF(((BP77*BJ77)-CB77)&lt;0.99,"",INT((BP77*BJ77)-CB77))</f>
        <v/>
      </c>
      <c r="BR77" s="202"/>
      <c r="BS77" s="203"/>
      <c r="BT77" s="203"/>
      <c r="BU77" s="203"/>
      <c r="BV77" s="203"/>
      <c r="BW77" s="203"/>
      <c r="BX77" s="203"/>
      <c r="BY77" s="203"/>
      <c r="BZ77" s="204"/>
      <c r="CA77" s="205"/>
      <c r="CB77" s="206">
        <f t="shared" si="21"/>
        <v>25</v>
      </c>
      <c r="CC77" s="492" t="e">
        <f>CB77/BJ77</f>
        <v>#DIV/0!</v>
      </c>
      <c r="CD77" s="202" t="str">
        <f>IFERROR(IF($S77*#REF!=0,"",$S77*#REF!),"")</f>
        <v/>
      </c>
      <c r="CE77" s="202" t="str">
        <f>IFERROR(IF($S77*#REF!=0,"",$S77*#REF!),"")</f>
        <v/>
      </c>
      <c r="CF77" s="202" t="str">
        <f>IFERROR(IF($S77*#REF!=0,"",$S77*#REF!),"")</f>
        <v/>
      </c>
      <c r="CG77" s="202" t="str">
        <f>IFERROR(IF($S77*#REF!=0,"",$S77*#REF!),"")</f>
        <v/>
      </c>
      <c r="CH77" s="202" t="str">
        <f>IFERROR(IF($S77*#REF!=0,"",$S77*#REF!),"")</f>
        <v/>
      </c>
      <c r="CI77" s="202" t="str">
        <f>IFERROR(IF($S77*#REF!=0,"",$S77*#REF!),"")</f>
        <v/>
      </c>
      <c r="CJ77" s="202" t="str">
        <f>IFERROR(IF($S77*#REF!=0,"",$S77*#REF!),"")</f>
        <v/>
      </c>
      <c r="CK77" s="202" t="str">
        <f>IFERROR(IF($S77*#REF!=0,"",$S77*#REF!),"")</f>
        <v/>
      </c>
      <c r="CL77" s="202" t="str">
        <f>IFERROR(IF($S77*#REF!=0,"",$S77*#REF!),"")</f>
        <v/>
      </c>
      <c r="CM77" s="202" t="str">
        <f t="shared" si="16"/>
        <v/>
      </c>
      <c r="CN77" s="202" t="str">
        <f t="shared" si="17"/>
        <v/>
      </c>
      <c r="CO77" s="202" t="str">
        <f t="shared" si="18"/>
        <v/>
      </c>
      <c r="CP77" s="202" t="str">
        <f t="shared" si="19"/>
        <v/>
      </c>
      <c r="CQ77" s="202" t="str">
        <f t="shared" si="20"/>
        <v/>
      </c>
      <c r="CR77" s="202" t="str">
        <f t="shared" si="20"/>
        <v/>
      </c>
      <c r="CS77" s="202" t="str">
        <f t="shared" si="20"/>
        <v/>
      </c>
    </row>
    <row r="78" spans="1:97" ht="15" customHeight="1" x14ac:dyDescent="0.15">
      <c r="B78" s="197" t="s">
        <v>298</v>
      </c>
      <c r="C78" s="197"/>
      <c r="D78" s="197"/>
      <c r="E78" s="197"/>
      <c r="F78" s="197"/>
      <c r="G78" s="198" t="s">
        <v>299</v>
      </c>
      <c r="H78" s="198" t="s">
        <v>297</v>
      </c>
      <c r="I78" s="198"/>
      <c r="J78" s="198"/>
      <c r="K78" s="198" t="s">
        <v>102</v>
      </c>
      <c r="L78" s="198">
        <v>19.5</v>
      </c>
      <c r="M78" s="198"/>
      <c r="N78" s="198"/>
      <c r="O78" s="198"/>
      <c r="P78" s="198"/>
      <c r="Q78" s="199"/>
      <c r="R78" s="200" t="s">
        <v>214</v>
      </c>
      <c r="S78" s="200"/>
      <c r="T78" s="200"/>
      <c r="U78" s="200"/>
      <c r="V78" s="200">
        <v>19.5</v>
      </c>
      <c r="W78" s="4">
        <v>2398.25</v>
      </c>
      <c r="X78" s="200">
        <v>4</v>
      </c>
      <c r="Y78" s="200">
        <v>2</v>
      </c>
      <c r="Z78" s="200">
        <v>0</v>
      </c>
      <c r="AA78" s="200">
        <v>4</v>
      </c>
      <c r="AB78" s="200">
        <v>2</v>
      </c>
      <c r="AC78" s="200">
        <v>0</v>
      </c>
      <c r="AD78" s="200">
        <v>0</v>
      </c>
      <c r="AE78" s="200">
        <v>4</v>
      </c>
      <c r="AF78" s="200">
        <v>0</v>
      </c>
      <c r="AG78" s="200">
        <v>2</v>
      </c>
      <c r="AH78" s="200">
        <v>2</v>
      </c>
      <c r="AI78" s="200">
        <v>0</v>
      </c>
      <c r="AJ78" s="200">
        <v>0</v>
      </c>
      <c r="AK78" s="200">
        <v>0</v>
      </c>
      <c r="AL78" s="200">
        <v>2</v>
      </c>
      <c r="AM78" s="200"/>
      <c r="AN78" s="200">
        <v>0</v>
      </c>
      <c r="AO78" s="200">
        <v>0</v>
      </c>
      <c r="AP78" s="200">
        <v>2</v>
      </c>
      <c r="AQ78" s="200">
        <v>0</v>
      </c>
      <c r="AR78" s="200">
        <v>0</v>
      </c>
      <c r="AS78" s="200">
        <v>0</v>
      </c>
      <c r="AT78" s="200">
        <v>3</v>
      </c>
      <c r="AU78" s="200">
        <v>2</v>
      </c>
      <c r="AV78" s="200">
        <v>0</v>
      </c>
      <c r="AW78" s="200">
        <v>2</v>
      </c>
      <c r="AX78" s="200">
        <v>0</v>
      </c>
      <c r="AY78" s="200">
        <v>0</v>
      </c>
      <c r="AZ78" s="200">
        <v>0</v>
      </c>
      <c r="BA78" s="200">
        <v>0</v>
      </c>
      <c r="BB78" s="200">
        <v>0</v>
      </c>
      <c r="BC78" s="200">
        <v>0</v>
      </c>
      <c r="BD78" s="200">
        <v>0</v>
      </c>
      <c r="BE78" s="200">
        <v>0</v>
      </c>
      <c r="BF78" s="200">
        <v>0</v>
      </c>
      <c r="BG78" s="200">
        <v>0</v>
      </c>
      <c r="BH78" s="200">
        <v>0</v>
      </c>
      <c r="BI78" s="200">
        <v>0</v>
      </c>
      <c r="BJ78" s="489">
        <f t="shared" si="12"/>
        <v>0</v>
      </c>
      <c r="BK78" s="198">
        <f t="shared" si="13"/>
        <v>3</v>
      </c>
      <c r="BL78" s="198">
        <f t="shared" si="14"/>
        <v>0</v>
      </c>
      <c r="BM78" s="198">
        <v>53</v>
      </c>
      <c r="BN78" s="198">
        <v>0</v>
      </c>
      <c r="BO78" s="490">
        <f t="shared" si="15"/>
        <v>53</v>
      </c>
      <c r="BP78" s="491">
        <v>2.4</v>
      </c>
      <c r="BQ78" s="202" t="str">
        <f>IF(((BP78*BJ78)-CB78)&lt;0.99,"",INT((BP78*BJ78)-CB78))</f>
        <v/>
      </c>
      <c r="BR78" s="202"/>
      <c r="BS78" s="203"/>
      <c r="BT78" s="203"/>
      <c r="BU78" s="203"/>
      <c r="BV78" s="203"/>
      <c r="BW78" s="203"/>
      <c r="BX78" s="203"/>
      <c r="BY78" s="203"/>
      <c r="BZ78" s="204"/>
      <c r="CA78" s="205"/>
      <c r="CB78" s="206">
        <f t="shared" si="21"/>
        <v>53</v>
      </c>
      <c r="CC78" s="492" t="e">
        <f>CB78/BJ78</f>
        <v>#DIV/0!</v>
      </c>
      <c r="CD78" s="202" t="str">
        <f>IFERROR(IF($S78*#REF!=0,"",$S78*#REF!),"")</f>
        <v/>
      </c>
      <c r="CE78" s="202" t="str">
        <f>IFERROR(IF($S78*#REF!=0,"",$S78*#REF!),"")</f>
        <v/>
      </c>
      <c r="CF78" s="202" t="str">
        <f>IFERROR(IF($S78*#REF!=0,"",$S78*#REF!),"")</f>
        <v/>
      </c>
      <c r="CG78" s="202" t="str">
        <f>IFERROR(IF($S78*#REF!=0,"",$S78*#REF!),"")</f>
        <v/>
      </c>
      <c r="CH78" s="202" t="str">
        <f>IFERROR(IF($S78*#REF!=0,"",$S78*#REF!),"")</f>
        <v/>
      </c>
      <c r="CI78" s="202" t="str">
        <f>IFERROR(IF($S78*#REF!=0,"",$S78*#REF!),"")</f>
        <v/>
      </c>
      <c r="CJ78" s="202" t="str">
        <f>IFERROR(IF($S78*#REF!=0,"",$S78*#REF!),"")</f>
        <v/>
      </c>
      <c r="CK78" s="202" t="str">
        <f>IFERROR(IF($S78*#REF!=0,"",$S78*#REF!),"")</f>
        <v/>
      </c>
      <c r="CL78" s="202" t="str">
        <f>IFERROR(IF($S78*#REF!=0,"",$S78*#REF!),"")</f>
        <v/>
      </c>
      <c r="CM78" s="202" t="str">
        <f t="shared" si="16"/>
        <v/>
      </c>
      <c r="CN78" s="202" t="str">
        <f t="shared" si="17"/>
        <v/>
      </c>
      <c r="CO78" s="202" t="str">
        <f t="shared" si="18"/>
        <v/>
      </c>
      <c r="CP78" s="202" t="str">
        <f t="shared" si="19"/>
        <v/>
      </c>
      <c r="CQ78" s="202" t="str">
        <f t="shared" si="20"/>
        <v/>
      </c>
      <c r="CR78" s="202" t="str">
        <f t="shared" si="20"/>
        <v/>
      </c>
      <c r="CS78" s="202" t="str">
        <f t="shared" si="20"/>
        <v/>
      </c>
    </row>
    <row r="79" spans="1:97" ht="15" customHeight="1" x14ac:dyDescent="0.15">
      <c r="B79" s="197" t="s">
        <v>300</v>
      </c>
      <c r="C79" s="197"/>
      <c r="D79" s="197"/>
      <c r="E79" s="197"/>
      <c r="F79" s="197"/>
      <c r="G79" s="198"/>
      <c r="H79" s="198"/>
      <c r="I79" s="198"/>
      <c r="J79" s="198"/>
      <c r="K79" s="198"/>
      <c r="L79" s="198"/>
      <c r="M79" s="198"/>
      <c r="N79" s="198"/>
      <c r="O79" s="198"/>
      <c r="P79" s="198"/>
      <c r="Q79" s="199"/>
      <c r="R79" s="200" t="s">
        <v>214</v>
      </c>
      <c r="S79" s="200"/>
      <c r="T79" s="200"/>
      <c r="U79" s="200"/>
      <c r="V79" s="200"/>
      <c r="W79" s="4">
        <v>2199.3200000000002</v>
      </c>
      <c r="X79" s="200">
        <v>1</v>
      </c>
      <c r="Y79" s="200">
        <v>1</v>
      </c>
      <c r="Z79" s="200">
        <v>0</v>
      </c>
      <c r="AA79" s="200">
        <v>2</v>
      </c>
      <c r="AB79" s="200">
        <v>1</v>
      </c>
      <c r="AC79" s="200">
        <v>0</v>
      </c>
      <c r="AD79" s="200">
        <v>2</v>
      </c>
      <c r="AE79" s="200">
        <v>2</v>
      </c>
      <c r="AF79" s="200">
        <v>0</v>
      </c>
      <c r="AG79" s="200">
        <v>1</v>
      </c>
      <c r="AH79" s="200">
        <v>1</v>
      </c>
      <c r="AI79" s="200">
        <v>0</v>
      </c>
      <c r="AJ79" s="200">
        <v>0</v>
      </c>
      <c r="AK79" s="200">
        <v>2</v>
      </c>
      <c r="AL79" s="200">
        <v>1</v>
      </c>
      <c r="AM79" s="200"/>
      <c r="AN79" s="200">
        <v>0</v>
      </c>
      <c r="AO79" s="200">
        <v>0</v>
      </c>
      <c r="AP79" s="200">
        <v>0</v>
      </c>
      <c r="AQ79" s="200">
        <v>0</v>
      </c>
      <c r="AR79" s="200">
        <v>0</v>
      </c>
      <c r="AS79" s="200">
        <v>0</v>
      </c>
      <c r="AT79" s="200">
        <v>1</v>
      </c>
      <c r="AU79" s="200">
        <v>0</v>
      </c>
      <c r="AV79" s="200">
        <v>0</v>
      </c>
      <c r="AW79" s="200">
        <v>1</v>
      </c>
      <c r="AX79" s="200">
        <v>0</v>
      </c>
      <c r="AY79" s="200">
        <v>0</v>
      </c>
      <c r="AZ79" s="200">
        <v>0</v>
      </c>
      <c r="BA79" s="200">
        <v>0</v>
      </c>
      <c r="BB79" s="200">
        <v>0</v>
      </c>
      <c r="BC79" s="200">
        <v>0</v>
      </c>
      <c r="BD79" s="200">
        <v>0</v>
      </c>
      <c r="BE79" s="200">
        <v>0</v>
      </c>
      <c r="BF79" s="200">
        <v>0</v>
      </c>
      <c r="BG79" s="200">
        <v>0</v>
      </c>
      <c r="BH79" s="200">
        <v>0</v>
      </c>
      <c r="BI79" s="200">
        <v>0</v>
      </c>
      <c r="BJ79" s="489">
        <f t="shared" si="12"/>
        <v>0</v>
      </c>
      <c r="BK79" s="198">
        <f t="shared" si="13"/>
        <v>1</v>
      </c>
      <c r="BL79" s="198">
        <f t="shared" si="14"/>
        <v>0</v>
      </c>
      <c r="BM79" s="198">
        <v>16</v>
      </c>
      <c r="BN79" s="198">
        <v>0</v>
      </c>
      <c r="BO79" s="490">
        <f t="shared" si="15"/>
        <v>16</v>
      </c>
      <c r="BP79" s="491">
        <v>2.4</v>
      </c>
      <c r="BQ79" s="202" t="str">
        <f>IF(((BP79*BJ79)-CB79)&lt;0.99,"",INT((BP79*BJ79)-CB79))</f>
        <v/>
      </c>
      <c r="BR79" s="202"/>
      <c r="BS79" s="203"/>
      <c r="BT79" s="203"/>
      <c r="BU79" s="203"/>
      <c r="BV79" s="203"/>
      <c r="BW79" s="203"/>
      <c r="BX79" s="203"/>
      <c r="BY79" s="203"/>
      <c r="BZ79" s="204"/>
      <c r="CA79" s="205"/>
      <c r="CB79" s="206">
        <f t="shared" si="21"/>
        <v>16</v>
      </c>
      <c r="CC79" s="492" t="e">
        <f>CB79/BJ79</f>
        <v>#DIV/0!</v>
      </c>
      <c r="CD79" s="202" t="str">
        <f>IFERROR(IF($S79*#REF!=0,"",$S79*#REF!),"")</f>
        <v/>
      </c>
      <c r="CE79" s="202" t="str">
        <f>IFERROR(IF($S79*#REF!=0,"",$S79*#REF!),"")</f>
        <v/>
      </c>
      <c r="CF79" s="202" t="str">
        <f>IFERROR(IF($S79*#REF!=0,"",$S79*#REF!),"")</f>
        <v/>
      </c>
      <c r="CG79" s="202" t="str">
        <f>IFERROR(IF($S79*#REF!=0,"",$S79*#REF!),"")</f>
        <v/>
      </c>
      <c r="CH79" s="202" t="str">
        <f>IFERROR(IF($S79*#REF!=0,"",$S79*#REF!),"")</f>
        <v/>
      </c>
      <c r="CI79" s="202" t="str">
        <f>IFERROR(IF($S79*#REF!=0,"",$S79*#REF!),"")</f>
        <v/>
      </c>
      <c r="CJ79" s="202" t="str">
        <f>IFERROR(IF($S79*#REF!=0,"",$S79*#REF!),"")</f>
        <v/>
      </c>
      <c r="CK79" s="202" t="str">
        <f>IFERROR(IF($S79*#REF!=0,"",$S79*#REF!),"")</f>
        <v/>
      </c>
      <c r="CL79" s="202" t="str">
        <f>IFERROR(IF($S79*#REF!=0,"",$S79*#REF!),"")</f>
        <v/>
      </c>
      <c r="CM79" s="202" t="str">
        <f t="shared" si="16"/>
        <v/>
      </c>
      <c r="CN79" s="202" t="str">
        <f t="shared" si="17"/>
        <v/>
      </c>
      <c r="CO79" s="202" t="str">
        <f t="shared" si="18"/>
        <v/>
      </c>
      <c r="CP79" s="202" t="str">
        <f t="shared" si="19"/>
        <v/>
      </c>
      <c r="CQ79" s="202" t="str">
        <f t="shared" si="20"/>
        <v/>
      </c>
      <c r="CR79" s="202" t="str">
        <f t="shared" si="20"/>
        <v/>
      </c>
      <c r="CS79" s="202" t="str">
        <f t="shared" si="20"/>
        <v/>
      </c>
    </row>
    <row r="80" spans="1:97" ht="15" customHeight="1" x14ac:dyDescent="0.15">
      <c r="B80" s="197" t="s">
        <v>301</v>
      </c>
      <c r="C80" s="197"/>
      <c r="D80" s="197"/>
      <c r="E80" s="197"/>
      <c r="F80" s="197"/>
      <c r="G80" s="198"/>
      <c r="H80" s="198"/>
      <c r="I80" s="198"/>
      <c r="J80" s="198"/>
      <c r="K80" s="198"/>
      <c r="L80" s="198"/>
      <c r="M80" s="198"/>
      <c r="N80" s="198"/>
      <c r="O80" s="198"/>
      <c r="P80" s="198"/>
      <c r="Q80" s="199"/>
      <c r="R80" s="200" t="s">
        <v>214</v>
      </c>
      <c r="S80" s="200">
        <v>0.24</v>
      </c>
      <c r="T80" s="200"/>
      <c r="U80" s="200"/>
      <c r="V80" s="200"/>
      <c r="W80" s="4">
        <v>5275.07</v>
      </c>
      <c r="X80" s="200">
        <v>0</v>
      </c>
      <c r="Y80" s="200">
        <v>1</v>
      </c>
      <c r="Z80" s="200">
        <v>0</v>
      </c>
      <c r="AA80" s="200">
        <v>2</v>
      </c>
      <c r="AB80" s="200">
        <v>0</v>
      </c>
      <c r="AC80" s="200">
        <v>0</v>
      </c>
      <c r="AD80" s="200">
        <v>0</v>
      </c>
      <c r="AE80" s="200">
        <v>1</v>
      </c>
      <c r="AF80" s="200">
        <v>0</v>
      </c>
      <c r="AG80" s="200">
        <v>0</v>
      </c>
      <c r="AH80" s="200">
        <v>1</v>
      </c>
      <c r="AI80" s="200">
        <v>0</v>
      </c>
      <c r="AJ80" s="200">
        <v>0</v>
      </c>
      <c r="AK80" s="200">
        <v>0</v>
      </c>
      <c r="AL80" s="200">
        <v>1</v>
      </c>
      <c r="AM80" s="200"/>
      <c r="AN80" s="200">
        <v>0</v>
      </c>
      <c r="AO80" s="200">
        <v>0</v>
      </c>
      <c r="AP80" s="200">
        <v>0</v>
      </c>
      <c r="AQ80" s="200">
        <v>0</v>
      </c>
      <c r="AR80" s="200">
        <v>0</v>
      </c>
      <c r="AS80" s="200">
        <v>0</v>
      </c>
      <c r="AT80" s="200">
        <v>1</v>
      </c>
      <c r="AU80" s="200"/>
      <c r="AV80" s="200"/>
      <c r="AW80" s="200">
        <v>1</v>
      </c>
      <c r="AX80" s="200">
        <v>0</v>
      </c>
      <c r="AY80" s="200">
        <v>0</v>
      </c>
      <c r="AZ80" s="200">
        <v>0</v>
      </c>
      <c r="BA80" s="200">
        <v>0</v>
      </c>
      <c r="BB80" s="200">
        <v>0</v>
      </c>
      <c r="BC80" s="200">
        <v>0</v>
      </c>
      <c r="BD80" s="200">
        <v>0</v>
      </c>
      <c r="BE80" s="200">
        <v>0</v>
      </c>
      <c r="BF80" s="200">
        <v>0</v>
      </c>
      <c r="BG80" s="200">
        <v>0</v>
      </c>
      <c r="BH80" s="200">
        <v>0</v>
      </c>
      <c r="BI80" s="200">
        <v>0</v>
      </c>
      <c r="BJ80" s="489">
        <f t="shared" si="12"/>
        <v>0</v>
      </c>
      <c r="BK80" s="198">
        <f t="shared" si="13"/>
        <v>1</v>
      </c>
      <c r="BL80" s="198">
        <f t="shared" si="14"/>
        <v>0</v>
      </c>
      <c r="BM80" s="198">
        <v>4</v>
      </c>
      <c r="BN80" s="198">
        <v>0</v>
      </c>
      <c r="BO80" s="490">
        <f t="shared" si="15"/>
        <v>4</v>
      </c>
      <c r="BP80" s="491">
        <v>2.4</v>
      </c>
      <c r="BQ80" s="202" t="str">
        <f>IF(((BP80*BJ80)-CB80)&lt;0.99,"",INT((BP80*BJ80)-CB80))</f>
        <v/>
      </c>
      <c r="BR80" s="202"/>
      <c r="BS80" s="203"/>
      <c r="BT80" s="203"/>
      <c r="BU80" s="203"/>
      <c r="BV80" s="203"/>
      <c r="BW80" s="203"/>
      <c r="BX80" s="203"/>
      <c r="BY80" s="203"/>
      <c r="BZ80" s="204"/>
      <c r="CA80" s="205"/>
      <c r="CB80" s="206">
        <f t="shared" si="21"/>
        <v>4</v>
      </c>
      <c r="CC80" s="492" t="e">
        <f>CB80/BJ80</f>
        <v>#DIV/0!</v>
      </c>
      <c r="CD80" s="202" t="str">
        <f>IFERROR(IF($S80*#REF!=0,"",$S80*#REF!),"")</f>
        <v/>
      </c>
      <c r="CE80" s="202" t="str">
        <f>IFERROR(IF($S80*#REF!=0,"",$S80*#REF!),"")</f>
        <v/>
      </c>
      <c r="CF80" s="202" t="str">
        <f>IFERROR(IF($S80*#REF!=0,"",$S80*#REF!),"")</f>
        <v/>
      </c>
      <c r="CG80" s="202" t="str">
        <f>IFERROR(IF($S80*#REF!=0,"",$S80*#REF!),"")</f>
        <v/>
      </c>
      <c r="CH80" s="202" t="str">
        <f>IFERROR(IF($S80*#REF!=0,"",$S80*#REF!),"")</f>
        <v/>
      </c>
      <c r="CI80" s="202" t="str">
        <f>IFERROR(IF($S80*#REF!=0,"",$S80*#REF!),"")</f>
        <v/>
      </c>
      <c r="CJ80" s="202" t="str">
        <f>IFERROR(IF($S80*#REF!=0,"",$S80*#REF!),"")</f>
        <v/>
      </c>
      <c r="CK80" s="202" t="str">
        <f>IFERROR(IF($S80*#REF!=0,"",$S80*#REF!),"")</f>
        <v/>
      </c>
      <c r="CL80" s="202" t="str">
        <f>IFERROR(IF($S80*#REF!=0,"",$S80*#REF!),"")</f>
        <v/>
      </c>
      <c r="CM80" s="202" t="str">
        <f t="shared" si="16"/>
        <v/>
      </c>
      <c r="CN80" s="202" t="str">
        <f t="shared" si="17"/>
        <v/>
      </c>
      <c r="CO80" s="202" t="str">
        <f t="shared" si="18"/>
        <v/>
      </c>
      <c r="CP80" s="202" t="str">
        <f t="shared" si="19"/>
        <v/>
      </c>
      <c r="CQ80" s="202" t="str">
        <f t="shared" si="20"/>
        <v/>
      </c>
      <c r="CR80" s="202" t="str">
        <f t="shared" si="20"/>
        <v/>
      </c>
      <c r="CS80" s="202" t="str">
        <f t="shared" si="20"/>
        <v/>
      </c>
    </row>
    <row r="81" spans="1:97" ht="15" customHeight="1" thickBot="1" x14ac:dyDescent="0.2">
      <c r="B81" s="207" t="s">
        <v>302</v>
      </c>
      <c r="C81" s="207"/>
      <c r="D81" s="207"/>
      <c r="E81" s="207"/>
      <c r="F81" s="207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Q81" s="209"/>
      <c r="R81" s="210" t="s">
        <v>214</v>
      </c>
      <c r="S81" s="210">
        <v>0.24</v>
      </c>
      <c r="T81" s="210"/>
      <c r="U81" s="210"/>
      <c r="V81" s="210"/>
      <c r="W81" s="4">
        <v>5081.2299999999996</v>
      </c>
      <c r="X81" s="210">
        <v>1</v>
      </c>
      <c r="Y81" s="210">
        <v>1</v>
      </c>
      <c r="Z81" s="210">
        <v>0</v>
      </c>
      <c r="AA81" s="210">
        <v>0</v>
      </c>
      <c r="AB81" s="210">
        <v>1</v>
      </c>
      <c r="AC81" s="210">
        <v>0</v>
      </c>
      <c r="AD81" s="210">
        <v>1</v>
      </c>
      <c r="AE81" s="210">
        <v>1</v>
      </c>
      <c r="AF81" s="210">
        <v>0</v>
      </c>
      <c r="AG81" s="210">
        <v>0</v>
      </c>
      <c r="AH81" s="210">
        <v>0</v>
      </c>
      <c r="AI81" s="210">
        <v>0</v>
      </c>
      <c r="AJ81" s="210">
        <v>0</v>
      </c>
      <c r="AK81" s="210">
        <v>-2</v>
      </c>
      <c r="AL81" s="210">
        <v>0</v>
      </c>
      <c r="AM81" s="210"/>
      <c r="AN81" s="210">
        <v>0</v>
      </c>
      <c r="AO81" s="210">
        <v>0</v>
      </c>
      <c r="AP81" s="210">
        <v>0</v>
      </c>
      <c r="AQ81" s="210">
        <v>0</v>
      </c>
      <c r="AR81" s="210">
        <v>0</v>
      </c>
      <c r="AS81" s="210">
        <v>0</v>
      </c>
      <c r="AT81" s="210">
        <v>0</v>
      </c>
      <c r="AU81" s="210">
        <v>0</v>
      </c>
      <c r="AV81" s="210">
        <v>0</v>
      </c>
      <c r="AW81" s="210">
        <v>0</v>
      </c>
      <c r="AX81" s="210">
        <v>0</v>
      </c>
      <c r="AY81" s="210">
        <v>0</v>
      </c>
      <c r="AZ81" s="210">
        <v>0</v>
      </c>
      <c r="BA81" s="210">
        <v>0</v>
      </c>
      <c r="BB81" s="210">
        <v>0</v>
      </c>
      <c r="BC81" s="210">
        <v>0</v>
      </c>
      <c r="BD81" s="210">
        <v>0</v>
      </c>
      <c r="BE81" s="210">
        <v>0</v>
      </c>
      <c r="BF81" s="210">
        <v>0</v>
      </c>
      <c r="BG81" s="210">
        <v>0</v>
      </c>
      <c r="BH81" s="210">
        <v>0</v>
      </c>
      <c r="BI81" s="210">
        <v>0</v>
      </c>
      <c r="BJ81" s="493">
        <f t="shared" ref="BJ81:BJ112" si="22">AVERAGE(AZ81:BB81)</f>
        <v>0</v>
      </c>
      <c r="BK81" s="208">
        <f t="shared" si="13"/>
        <v>0</v>
      </c>
      <c r="BL81" s="208">
        <f t="shared" si="14"/>
        <v>0</v>
      </c>
      <c r="BM81" s="208">
        <v>31</v>
      </c>
      <c r="BN81" s="208">
        <v>0</v>
      </c>
      <c r="BO81" s="494">
        <f t="shared" si="15"/>
        <v>31</v>
      </c>
      <c r="BP81" s="495">
        <v>2.4</v>
      </c>
      <c r="BQ81" s="212" t="str">
        <f>IF(((BP81*BJ81)-CB81)&lt;0.99,"",INT((BP81*BJ81)-CB81))</f>
        <v/>
      </c>
      <c r="BR81" s="212"/>
      <c r="BS81" s="213"/>
      <c r="BT81" s="213"/>
      <c r="BU81" s="213"/>
      <c r="BV81" s="213"/>
      <c r="BW81" s="213"/>
      <c r="BX81" s="213"/>
      <c r="BY81" s="213"/>
      <c r="BZ81" s="214"/>
      <c r="CA81" s="215"/>
      <c r="CB81" s="216">
        <f t="shared" si="21"/>
        <v>31</v>
      </c>
      <c r="CC81" s="496" t="e">
        <f>CB81/BJ81</f>
        <v>#DIV/0!</v>
      </c>
      <c r="CD81" s="212" t="str">
        <f>IFERROR(IF($S81*#REF!=0,"",$S81*#REF!),"")</f>
        <v/>
      </c>
      <c r="CE81" s="212" t="str">
        <f>IFERROR(IF($S81*#REF!=0,"",$S81*#REF!),"")</f>
        <v/>
      </c>
      <c r="CF81" s="212" t="str">
        <f>IFERROR(IF($S81*#REF!=0,"",$S81*#REF!),"")</f>
        <v/>
      </c>
      <c r="CG81" s="212" t="str">
        <f>IFERROR(IF($S81*#REF!=0,"",$S81*#REF!),"")</f>
        <v/>
      </c>
      <c r="CH81" s="212" t="str">
        <f>IFERROR(IF($S81*#REF!=0,"",$S81*#REF!),"")</f>
        <v/>
      </c>
      <c r="CI81" s="212" t="str">
        <f>IFERROR(IF($S81*#REF!=0,"",$S81*#REF!),"")</f>
        <v/>
      </c>
      <c r="CJ81" s="212" t="str">
        <f>IFERROR(IF($S81*#REF!=0,"",$S81*#REF!),"")</f>
        <v/>
      </c>
      <c r="CK81" s="212" t="str">
        <f>IFERROR(IF($S81*#REF!=0,"",$S81*#REF!),"")</f>
        <v/>
      </c>
      <c r="CL81" s="212" t="str">
        <f>IFERROR(IF($S81*#REF!=0,"",$S81*#REF!),"")</f>
        <v/>
      </c>
      <c r="CM81" s="212" t="str">
        <f t="shared" si="16"/>
        <v/>
      </c>
      <c r="CN81" s="212" t="str">
        <f t="shared" si="17"/>
        <v/>
      </c>
      <c r="CO81" s="212" t="str">
        <f t="shared" si="18"/>
        <v/>
      </c>
      <c r="CP81" s="212" t="str">
        <f t="shared" si="19"/>
        <v/>
      </c>
      <c r="CQ81" s="212" t="str">
        <f t="shared" si="20"/>
        <v/>
      </c>
      <c r="CR81" s="212" t="str">
        <f t="shared" si="20"/>
        <v/>
      </c>
      <c r="CS81" s="212" t="str">
        <f t="shared" si="20"/>
        <v/>
      </c>
    </row>
    <row r="82" spans="1:97" ht="15" customHeight="1" x14ac:dyDescent="0.15">
      <c r="B82" s="217" t="s">
        <v>303</v>
      </c>
      <c r="C82" s="217"/>
      <c r="D82" s="217"/>
      <c r="E82" s="217"/>
      <c r="F82" s="217"/>
      <c r="G82" s="218" t="s">
        <v>304</v>
      </c>
      <c r="H82" s="218" t="s">
        <v>305</v>
      </c>
      <c r="I82" s="218"/>
      <c r="J82" s="218"/>
      <c r="K82" s="218" t="s">
        <v>102</v>
      </c>
      <c r="L82" s="218" t="s">
        <v>306</v>
      </c>
      <c r="M82" s="218"/>
      <c r="N82" s="218"/>
      <c r="O82" s="218"/>
      <c r="P82" s="218"/>
      <c r="Q82" s="219"/>
      <c r="R82" s="220" t="s">
        <v>214</v>
      </c>
      <c r="S82" s="220"/>
      <c r="T82" s="220"/>
      <c r="U82" s="220"/>
      <c r="V82" s="220"/>
      <c r="W82" s="4">
        <v>2298.3000000000002</v>
      </c>
      <c r="X82" s="220">
        <v>0</v>
      </c>
      <c r="Y82" s="220">
        <v>0</v>
      </c>
      <c r="Z82" s="220">
        <v>0</v>
      </c>
      <c r="AA82" s="220">
        <v>0</v>
      </c>
      <c r="AB82" s="220">
        <v>0</v>
      </c>
      <c r="AC82" s="220">
        <v>0</v>
      </c>
      <c r="AD82" s="220">
        <v>2</v>
      </c>
      <c r="AE82" s="220">
        <v>0</v>
      </c>
      <c r="AF82" s="220">
        <v>0</v>
      </c>
      <c r="AG82" s="220">
        <v>0</v>
      </c>
      <c r="AH82" s="220">
        <v>0</v>
      </c>
      <c r="AI82" s="220">
        <v>0</v>
      </c>
      <c r="AJ82" s="220">
        <v>2</v>
      </c>
      <c r="AK82" s="220">
        <v>0</v>
      </c>
      <c r="AL82" s="220">
        <v>0</v>
      </c>
      <c r="AM82" s="220"/>
      <c r="AN82" s="220">
        <v>0</v>
      </c>
      <c r="AO82" s="220">
        <v>0</v>
      </c>
      <c r="AP82" s="220">
        <v>0</v>
      </c>
      <c r="AQ82" s="220">
        <v>0</v>
      </c>
      <c r="AR82" s="220">
        <v>0</v>
      </c>
      <c r="AS82" s="220">
        <v>0</v>
      </c>
      <c r="AT82" s="220">
        <v>0</v>
      </c>
      <c r="AU82" s="220">
        <v>0</v>
      </c>
      <c r="AV82" s="220">
        <v>0</v>
      </c>
      <c r="AW82" s="220">
        <v>0</v>
      </c>
      <c r="AX82" s="220">
        <v>0</v>
      </c>
      <c r="AY82" s="220">
        <v>0</v>
      </c>
      <c r="AZ82" s="220">
        <v>0</v>
      </c>
      <c r="BA82" s="220">
        <v>0</v>
      </c>
      <c r="BB82" s="220">
        <v>0</v>
      </c>
      <c r="BC82" s="220">
        <v>0</v>
      </c>
      <c r="BD82" s="220">
        <v>0</v>
      </c>
      <c r="BE82" s="220">
        <v>0</v>
      </c>
      <c r="BF82" s="220">
        <v>0</v>
      </c>
      <c r="BG82" s="220">
        <v>8</v>
      </c>
      <c r="BH82" s="220"/>
      <c r="BI82" s="220"/>
      <c r="BJ82" s="497">
        <f t="shared" si="22"/>
        <v>0</v>
      </c>
      <c r="BK82" s="218">
        <f t="shared" si="13"/>
        <v>0</v>
      </c>
      <c r="BL82" s="218">
        <f t="shared" si="14"/>
        <v>0</v>
      </c>
      <c r="BM82" s="218"/>
      <c r="BN82" s="218"/>
      <c r="BO82" s="498">
        <f t="shared" si="15"/>
        <v>0</v>
      </c>
      <c r="BP82" s="499">
        <v>2.4</v>
      </c>
      <c r="BQ82" s="221" t="str">
        <f>IF(((BP82*BJ82)-CB82)&lt;0.99,"",INT((BP82*BJ82)-CB82))</f>
        <v/>
      </c>
      <c r="BR82" s="221"/>
      <c r="BS82" s="222"/>
      <c r="BT82" s="222"/>
      <c r="BU82" s="222"/>
      <c r="BV82" s="222"/>
      <c r="BW82" s="222"/>
      <c r="BX82" s="222"/>
      <c r="BY82" s="222"/>
      <c r="BZ82" s="223"/>
      <c r="CA82" s="224"/>
      <c r="CB82" s="225">
        <f t="shared" si="21"/>
        <v>0</v>
      </c>
      <c r="CC82" s="500" t="e">
        <f>CB82/BJ82</f>
        <v>#DIV/0!</v>
      </c>
      <c r="CD82" s="221" t="str">
        <f>IFERROR(IF($S82*#REF!=0,"",$S82*#REF!),"")</f>
        <v/>
      </c>
      <c r="CE82" s="221" t="str">
        <f>IFERROR(IF($S82*#REF!=0,"",$S82*#REF!),"")</f>
        <v/>
      </c>
      <c r="CF82" s="221" t="str">
        <f>IFERROR(IF($S82*#REF!=0,"",$S82*#REF!),"")</f>
        <v/>
      </c>
      <c r="CG82" s="221" t="str">
        <f>IFERROR(IF($S82*#REF!=0,"",$S82*#REF!),"")</f>
        <v/>
      </c>
      <c r="CH82" s="221" t="str">
        <f>IFERROR(IF($S82*#REF!=0,"",$S82*#REF!),"")</f>
        <v/>
      </c>
      <c r="CI82" s="221" t="str">
        <f>IFERROR(IF($S82*#REF!=0,"",$S82*#REF!),"")</f>
        <v/>
      </c>
      <c r="CJ82" s="221" t="str">
        <f>IFERROR(IF($S82*#REF!=0,"",$S82*#REF!),"")</f>
        <v/>
      </c>
      <c r="CK82" s="221" t="str">
        <f>IFERROR(IF($S82*#REF!=0,"",$S82*#REF!),"")</f>
        <v/>
      </c>
      <c r="CL82" s="221" t="str">
        <f>IFERROR(IF($S82*#REF!=0,"",$S82*#REF!),"")</f>
        <v/>
      </c>
      <c r="CM82" s="221" t="str">
        <f t="shared" si="16"/>
        <v/>
      </c>
      <c r="CN82" s="221" t="str">
        <f t="shared" si="17"/>
        <v/>
      </c>
      <c r="CO82" s="221" t="str">
        <f t="shared" si="18"/>
        <v/>
      </c>
      <c r="CP82" s="221" t="str">
        <f t="shared" si="19"/>
        <v/>
      </c>
      <c r="CQ82" s="221" t="str">
        <f t="shared" si="20"/>
        <v/>
      </c>
      <c r="CR82" s="221" t="str">
        <f t="shared" si="20"/>
        <v/>
      </c>
      <c r="CS82" s="221" t="str">
        <f t="shared" si="20"/>
        <v/>
      </c>
    </row>
    <row r="83" spans="1:97" ht="15" customHeight="1" x14ac:dyDescent="0.15">
      <c r="B83" s="197" t="s">
        <v>307</v>
      </c>
      <c r="C83" s="197"/>
      <c r="D83" s="197"/>
      <c r="E83" s="197"/>
      <c r="F83" s="197"/>
      <c r="G83" s="198" t="s">
        <v>308</v>
      </c>
      <c r="H83" s="198" t="s">
        <v>309</v>
      </c>
      <c r="I83" s="198"/>
      <c r="J83" s="198"/>
      <c r="K83" s="198" t="s">
        <v>102</v>
      </c>
      <c r="L83" s="198" t="s">
        <v>306</v>
      </c>
      <c r="M83" s="198"/>
      <c r="N83" s="198"/>
      <c r="O83" s="198"/>
      <c r="P83" s="198"/>
      <c r="Q83" s="199"/>
      <c r="R83" s="200" t="s">
        <v>214</v>
      </c>
      <c r="S83" s="200"/>
      <c r="T83" s="200"/>
      <c r="U83" s="200"/>
      <c r="V83" s="200"/>
      <c r="W83" s="4">
        <v>4193.6000000000004</v>
      </c>
      <c r="X83" s="200">
        <v>0</v>
      </c>
      <c r="Y83" s="200">
        <v>0</v>
      </c>
      <c r="Z83" s="200">
        <v>0</v>
      </c>
      <c r="AA83" s="200">
        <v>0</v>
      </c>
      <c r="AB83" s="200">
        <v>0</v>
      </c>
      <c r="AC83" s="200">
        <v>0</v>
      </c>
      <c r="AD83" s="200">
        <v>2</v>
      </c>
      <c r="AE83" s="200">
        <v>0</v>
      </c>
      <c r="AF83" s="200">
        <v>0</v>
      </c>
      <c r="AG83" s="200">
        <v>0</v>
      </c>
      <c r="AH83" s="200">
        <v>0</v>
      </c>
      <c r="AI83" s="200">
        <v>0</v>
      </c>
      <c r="AJ83" s="200">
        <v>2</v>
      </c>
      <c r="AK83" s="200">
        <v>0</v>
      </c>
      <c r="AL83" s="200">
        <v>0</v>
      </c>
      <c r="AM83" s="200"/>
      <c r="AN83" s="200">
        <v>0</v>
      </c>
      <c r="AO83" s="200">
        <v>0</v>
      </c>
      <c r="AP83" s="200">
        <v>0</v>
      </c>
      <c r="AQ83" s="200">
        <v>0</v>
      </c>
      <c r="AR83" s="200">
        <v>0</v>
      </c>
      <c r="AS83" s="200">
        <v>0</v>
      </c>
      <c r="AT83" s="200">
        <v>0</v>
      </c>
      <c r="AU83" s="200">
        <v>0</v>
      </c>
      <c r="AV83" s="200">
        <v>0</v>
      </c>
      <c r="AW83" s="200">
        <v>0</v>
      </c>
      <c r="AX83" s="200">
        <v>0</v>
      </c>
      <c r="AY83" s="200">
        <v>0</v>
      </c>
      <c r="AZ83" s="200">
        <v>0</v>
      </c>
      <c r="BA83" s="200">
        <v>0</v>
      </c>
      <c r="BB83" s="200">
        <v>0</v>
      </c>
      <c r="BC83" s="200">
        <v>0</v>
      </c>
      <c r="BD83" s="200">
        <v>0</v>
      </c>
      <c r="BE83" s="200">
        <v>0</v>
      </c>
      <c r="BF83" s="200">
        <v>0</v>
      </c>
      <c r="BG83" s="200">
        <v>6</v>
      </c>
      <c r="BH83" s="200"/>
      <c r="BI83" s="200"/>
      <c r="BJ83" s="489">
        <f t="shared" si="22"/>
        <v>0</v>
      </c>
      <c r="BK83" s="198">
        <f t="shared" si="13"/>
        <v>0</v>
      </c>
      <c r="BL83" s="198">
        <f t="shared" si="14"/>
        <v>0</v>
      </c>
      <c r="BM83" s="198"/>
      <c r="BN83" s="198"/>
      <c r="BO83" s="490">
        <f t="shared" si="15"/>
        <v>0</v>
      </c>
      <c r="BP83" s="491">
        <v>2.4</v>
      </c>
      <c r="BQ83" s="202" t="str">
        <f>IF(((BP83*BJ83)-CB83)&lt;0.99,"",INT((BP83*BJ83)-CB83))</f>
        <v/>
      </c>
      <c r="BR83" s="202"/>
      <c r="BS83" s="203"/>
      <c r="BT83" s="203"/>
      <c r="BU83" s="203"/>
      <c r="BV83" s="203"/>
      <c r="BW83" s="203"/>
      <c r="BX83" s="203"/>
      <c r="BY83" s="203"/>
      <c r="BZ83" s="204"/>
      <c r="CA83" s="205"/>
      <c r="CB83" s="206">
        <f t="shared" si="21"/>
        <v>0</v>
      </c>
      <c r="CC83" s="492" t="e">
        <f>CB83/BJ83</f>
        <v>#DIV/0!</v>
      </c>
      <c r="CD83" s="202" t="str">
        <f>IFERROR(IF($S83*#REF!=0,"",$S83*#REF!),"")</f>
        <v/>
      </c>
      <c r="CE83" s="202" t="str">
        <f>IFERROR(IF($S83*#REF!=0,"",$S83*#REF!),"")</f>
        <v/>
      </c>
      <c r="CF83" s="202" t="str">
        <f>IFERROR(IF($S83*#REF!=0,"",$S83*#REF!),"")</f>
        <v/>
      </c>
      <c r="CG83" s="202" t="str">
        <f>IFERROR(IF($S83*#REF!=0,"",$S83*#REF!),"")</f>
        <v/>
      </c>
      <c r="CH83" s="202" t="str">
        <f>IFERROR(IF($S83*#REF!=0,"",$S83*#REF!),"")</f>
        <v/>
      </c>
      <c r="CI83" s="202" t="str">
        <f>IFERROR(IF($S83*#REF!=0,"",$S83*#REF!),"")</f>
        <v/>
      </c>
      <c r="CJ83" s="202" t="str">
        <f>IFERROR(IF($S83*#REF!=0,"",$S83*#REF!),"")</f>
        <v/>
      </c>
      <c r="CK83" s="202" t="str">
        <f>IFERROR(IF($S83*#REF!=0,"",$S83*#REF!),"")</f>
        <v/>
      </c>
      <c r="CL83" s="202" t="str">
        <f>IFERROR(IF($S83*#REF!=0,"",$S83*#REF!),"")</f>
        <v/>
      </c>
      <c r="CM83" s="202" t="str">
        <f t="shared" si="16"/>
        <v/>
      </c>
      <c r="CN83" s="202" t="str">
        <f t="shared" si="17"/>
        <v/>
      </c>
      <c r="CO83" s="202" t="str">
        <f t="shared" si="18"/>
        <v/>
      </c>
      <c r="CP83" s="202" t="str">
        <f t="shared" si="19"/>
        <v/>
      </c>
      <c r="CQ83" s="202" t="str">
        <f t="shared" si="20"/>
        <v/>
      </c>
      <c r="CR83" s="202" t="str">
        <f t="shared" si="20"/>
        <v/>
      </c>
      <c r="CS83" s="202" t="str">
        <f t="shared" si="20"/>
        <v/>
      </c>
    </row>
    <row r="84" spans="1:97" ht="15" customHeight="1" x14ac:dyDescent="0.15">
      <c r="B84" s="197" t="s">
        <v>310</v>
      </c>
      <c r="C84" s="197"/>
      <c r="D84" s="197"/>
      <c r="E84" s="197"/>
      <c r="F84" s="197"/>
      <c r="G84" s="198" t="s">
        <v>311</v>
      </c>
      <c r="H84" s="198" t="s">
        <v>311</v>
      </c>
      <c r="I84" s="198"/>
      <c r="J84" s="198"/>
      <c r="K84" s="198"/>
      <c r="L84" s="198">
        <v>18.8</v>
      </c>
      <c r="M84" s="198"/>
      <c r="N84" s="198"/>
      <c r="O84" s="198" t="s">
        <v>311</v>
      </c>
      <c r="P84" s="198"/>
      <c r="Q84" s="199"/>
      <c r="R84" s="200" t="s">
        <v>214</v>
      </c>
      <c r="S84" s="200"/>
      <c r="T84" s="200"/>
      <c r="U84" s="200"/>
      <c r="V84" s="200"/>
      <c r="W84" s="4">
        <v>2439.9</v>
      </c>
      <c r="X84" s="200">
        <v>0</v>
      </c>
      <c r="Y84" s="200">
        <v>0</v>
      </c>
      <c r="Z84" s="200">
        <v>0</v>
      </c>
      <c r="AA84" s="200">
        <v>0</v>
      </c>
      <c r="AB84" s="200">
        <v>0</v>
      </c>
      <c r="AC84" s="200">
        <v>0</v>
      </c>
      <c r="AD84" s="200">
        <v>1</v>
      </c>
      <c r="AE84" s="200">
        <v>1</v>
      </c>
      <c r="AF84" s="200">
        <v>0</v>
      </c>
      <c r="AG84" s="200">
        <v>0</v>
      </c>
      <c r="AH84" s="200">
        <v>0</v>
      </c>
      <c r="AI84" s="200">
        <v>0</v>
      </c>
      <c r="AJ84" s="200">
        <v>0</v>
      </c>
      <c r="AK84" s="200">
        <v>0</v>
      </c>
      <c r="AL84" s="200">
        <v>0</v>
      </c>
      <c r="AM84" s="200"/>
      <c r="AN84" s="200">
        <v>0</v>
      </c>
      <c r="AO84" s="200">
        <v>0</v>
      </c>
      <c r="AP84" s="200">
        <v>0</v>
      </c>
      <c r="AQ84" s="200">
        <v>0</v>
      </c>
      <c r="AR84" s="200">
        <v>0</v>
      </c>
      <c r="AS84" s="200">
        <v>0</v>
      </c>
      <c r="AT84" s="200">
        <v>0</v>
      </c>
      <c r="AU84" s="200">
        <v>0</v>
      </c>
      <c r="AV84" s="200">
        <v>0</v>
      </c>
      <c r="AW84" s="200">
        <v>0</v>
      </c>
      <c r="AX84" s="200">
        <v>0</v>
      </c>
      <c r="AY84" s="200">
        <v>0</v>
      </c>
      <c r="AZ84" s="200">
        <v>0</v>
      </c>
      <c r="BA84" s="200">
        <v>0</v>
      </c>
      <c r="BB84" s="200">
        <v>0</v>
      </c>
      <c r="BC84" s="200">
        <v>0</v>
      </c>
      <c r="BD84" s="200">
        <v>0</v>
      </c>
      <c r="BE84" s="200">
        <v>0</v>
      </c>
      <c r="BF84" s="200">
        <v>0</v>
      </c>
      <c r="BG84" s="200">
        <v>6</v>
      </c>
      <c r="BH84" s="200"/>
      <c r="BI84" s="200"/>
      <c r="BJ84" s="489">
        <f t="shared" si="22"/>
        <v>0</v>
      </c>
      <c r="BK84" s="198">
        <f t="shared" si="13"/>
        <v>0</v>
      </c>
      <c r="BL84" s="198">
        <f t="shared" si="14"/>
        <v>0</v>
      </c>
      <c r="BM84" s="198"/>
      <c r="BN84" s="198"/>
      <c r="BO84" s="490">
        <f t="shared" si="15"/>
        <v>0</v>
      </c>
      <c r="BP84" s="491">
        <v>2.4</v>
      </c>
      <c r="BQ84" s="202" t="str">
        <f>IF(((BP84*BJ84)-CB84)&lt;0.99,"",INT((BP84*BJ84)-CB84))</f>
        <v/>
      </c>
      <c r="BR84" s="202"/>
      <c r="BS84" s="203"/>
      <c r="BT84" s="203"/>
      <c r="BU84" s="203"/>
      <c r="BV84" s="203"/>
      <c r="BW84" s="203"/>
      <c r="BX84" s="203"/>
      <c r="BY84" s="203"/>
      <c r="BZ84" s="204"/>
      <c r="CA84" s="205"/>
      <c r="CB84" s="206">
        <f t="shared" si="21"/>
        <v>0</v>
      </c>
      <c r="CC84" s="492" t="e">
        <f>CB84/BJ84</f>
        <v>#DIV/0!</v>
      </c>
      <c r="CD84" s="202" t="str">
        <f>IFERROR(IF($S84*#REF!=0,"",$S84*#REF!),"")</f>
        <v/>
      </c>
      <c r="CE84" s="202" t="str">
        <f>IFERROR(IF($S84*#REF!=0,"",$S84*#REF!),"")</f>
        <v/>
      </c>
      <c r="CF84" s="202" t="str">
        <f>IFERROR(IF($S84*#REF!=0,"",$S84*#REF!),"")</f>
        <v/>
      </c>
      <c r="CG84" s="202" t="str">
        <f>IFERROR(IF($S84*#REF!=0,"",$S84*#REF!),"")</f>
        <v/>
      </c>
      <c r="CH84" s="202" t="str">
        <f>IFERROR(IF($S84*#REF!=0,"",$S84*#REF!),"")</f>
        <v/>
      </c>
      <c r="CI84" s="202" t="str">
        <f>IFERROR(IF($S84*#REF!=0,"",$S84*#REF!),"")</f>
        <v/>
      </c>
      <c r="CJ84" s="202" t="str">
        <f>IFERROR(IF($S84*#REF!=0,"",$S84*#REF!),"")</f>
        <v/>
      </c>
      <c r="CK84" s="202" t="str">
        <f>IFERROR(IF($S84*#REF!=0,"",$S84*#REF!),"")</f>
        <v/>
      </c>
      <c r="CL84" s="202" t="str">
        <f>IFERROR(IF($S84*#REF!=0,"",$S84*#REF!),"")</f>
        <v/>
      </c>
      <c r="CM84" s="202" t="str">
        <f t="shared" si="16"/>
        <v/>
      </c>
      <c r="CN84" s="202" t="str">
        <f t="shared" si="17"/>
        <v/>
      </c>
      <c r="CO84" s="202" t="str">
        <f t="shared" si="18"/>
        <v/>
      </c>
      <c r="CP84" s="202" t="str">
        <f t="shared" si="19"/>
        <v/>
      </c>
      <c r="CQ84" s="202" t="str">
        <f t="shared" si="20"/>
        <v/>
      </c>
      <c r="CR84" s="202" t="str">
        <f t="shared" si="20"/>
        <v/>
      </c>
      <c r="CS84" s="202" t="str">
        <f t="shared" si="20"/>
        <v/>
      </c>
    </row>
    <row r="85" spans="1:97" ht="15" customHeight="1" x14ac:dyDescent="0.15">
      <c r="B85" s="197" t="s">
        <v>312</v>
      </c>
      <c r="C85" s="197"/>
      <c r="D85" s="197"/>
      <c r="E85" s="197"/>
      <c r="F85" s="197"/>
      <c r="G85" s="198" t="s">
        <v>313</v>
      </c>
      <c r="H85" s="198" t="s">
        <v>313</v>
      </c>
      <c r="I85" s="198"/>
      <c r="J85" s="198"/>
      <c r="K85" s="198"/>
      <c r="L85" s="198">
        <v>15.9</v>
      </c>
      <c r="M85" s="198"/>
      <c r="N85" s="198"/>
      <c r="O85" s="198" t="s">
        <v>313</v>
      </c>
      <c r="P85" s="198"/>
      <c r="Q85" s="199"/>
      <c r="R85" s="200" t="s">
        <v>214</v>
      </c>
      <c r="S85" s="200"/>
      <c r="T85" s="200"/>
      <c r="U85" s="200"/>
      <c r="V85" s="200"/>
      <c r="W85" s="4">
        <v>2054.4699999999998</v>
      </c>
      <c r="X85" s="200">
        <v>0</v>
      </c>
      <c r="Y85" s="200">
        <v>0</v>
      </c>
      <c r="Z85" s="200">
        <v>0</v>
      </c>
      <c r="AA85" s="200">
        <v>0</v>
      </c>
      <c r="AB85" s="200">
        <v>0</v>
      </c>
      <c r="AC85" s="200">
        <v>0</v>
      </c>
      <c r="AD85" s="200">
        <v>1</v>
      </c>
      <c r="AE85" s="200">
        <v>1</v>
      </c>
      <c r="AF85" s="200">
        <v>0</v>
      </c>
      <c r="AG85" s="200">
        <v>0</v>
      </c>
      <c r="AH85" s="200">
        <v>0</v>
      </c>
      <c r="AI85" s="200">
        <v>0</v>
      </c>
      <c r="AJ85" s="200">
        <v>0</v>
      </c>
      <c r="AK85" s="200">
        <v>0</v>
      </c>
      <c r="AL85" s="200">
        <v>0</v>
      </c>
      <c r="AM85" s="200"/>
      <c r="AN85" s="200">
        <v>0</v>
      </c>
      <c r="AO85" s="200">
        <v>0</v>
      </c>
      <c r="AP85" s="200">
        <v>0</v>
      </c>
      <c r="AQ85" s="200">
        <v>0</v>
      </c>
      <c r="AR85" s="200">
        <v>0</v>
      </c>
      <c r="AS85" s="200">
        <v>0</v>
      </c>
      <c r="AT85" s="200">
        <v>0</v>
      </c>
      <c r="AU85" s="200">
        <v>0</v>
      </c>
      <c r="AV85" s="200">
        <v>0</v>
      </c>
      <c r="AW85" s="200">
        <v>0</v>
      </c>
      <c r="AX85" s="200">
        <v>0</v>
      </c>
      <c r="AY85" s="200">
        <v>0</v>
      </c>
      <c r="AZ85" s="200">
        <v>0</v>
      </c>
      <c r="BA85" s="200">
        <v>0</v>
      </c>
      <c r="BB85" s="200">
        <v>0</v>
      </c>
      <c r="BC85" s="200">
        <v>0</v>
      </c>
      <c r="BD85" s="200">
        <v>0</v>
      </c>
      <c r="BE85" s="200">
        <v>0</v>
      </c>
      <c r="BF85" s="200">
        <v>0</v>
      </c>
      <c r="BG85" s="200">
        <v>6</v>
      </c>
      <c r="BH85" s="200"/>
      <c r="BI85" s="200"/>
      <c r="BJ85" s="489">
        <f t="shared" si="22"/>
        <v>0</v>
      </c>
      <c r="BK85" s="198">
        <f t="shared" si="13"/>
        <v>0</v>
      </c>
      <c r="BL85" s="198">
        <f t="shared" si="14"/>
        <v>0</v>
      </c>
      <c r="BM85" s="198"/>
      <c r="BN85" s="198"/>
      <c r="BO85" s="490">
        <f t="shared" si="15"/>
        <v>0</v>
      </c>
      <c r="BP85" s="491">
        <v>2.4</v>
      </c>
      <c r="BQ85" s="202" t="str">
        <f>IF(((BP85*BJ85)-CB85)&lt;0.99,"",INT((BP85*BJ85)-CB85))</f>
        <v/>
      </c>
      <c r="BR85" s="202"/>
      <c r="BS85" s="203"/>
      <c r="BT85" s="203"/>
      <c r="BU85" s="203"/>
      <c r="BV85" s="203"/>
      <c r="BW85" s="203"/>
      <c r="BX85" s="203"/>
      <c r="BY85" s="203"/>
      <c r="BZ85" s="204"/>
      <c r="CA85" s="205"/>
      <c r="CB85" s="206">
        <f t="shared" si="21"/>
        <v>0</v>
      </c>
      <c r="CC85" s="492" t="e">
        <f>CB85/BJ85</f>
        <v>#DIV/0!</v>
      </c>
      <c r="CD85" s="202" t="str">
        <f>IFERROR(IF($S85*#REF!=0,"",$S85*#REF!),"")</f>
        <v/>
      </c>
      <c r="CE85" s="202" t="str">
        <f>IFERROR(IF($S85*#REF!=0,"",$S85*#REF!),"")</f>
        <v/>
      </c>
      <c r="CF85" s="202" t="str">
        <f>IFERROR(IF($S85*#REF!=0,"",$S85*#REF!),"")</f>
        <v/>
      </c>
      <c r="CG85" s="202" t="str">
        <f>IFERROR(IF($S85*#REF!=0,"",$S85*#REF!),"")</f>
        <v/>
      </c>
      <c r="CH85" s="202" t="str">
        <f>IFERROR(IF($S85*#REF!=0,"",$S85*#REF!),"")</f>
        <v/>
      </c>
      <c r="CI85" s="202" t="str">
        <f>IFERROR(IF($S85*#REF!=0,"",$S85*#REF!),"")</f>
        <v/>
      </c>
      <c r="CJ85" s="202" t="str">
        <f>IFERROR(IF($S85*#REF!=0,"",$S85*#REF!),"")</f>
        <v/>
      </c>
      <c r="CK85" s="202" t="str">
        <f>IFERROR(IF($S85*#REF!=0,"",$S85*#REF!),"")</f>
        <v/>
      </c>
      <c r="CL85" s="202" t="str">
        <f>IFERROR(IF($S85*#REF!=0,"",$S85*#REF!),"")</f>
        <v/>
      </c>
      <c r="CM85" s="202" t="str">
        <f t="shared" si="16"/>
        <v/>
      </c>
      <c r="CN85" s="202" t="str">
        <f t="shared" si="17"/>
        <v/>
      </c>
      <c r="CO85" s="202" t="str">
        <f t="shared" si="18"/>
        <v/>
      </c>
      <c r="CP85" s="202" t="str">
        <f t="shared" si="19"/>
        <v/>
      </c>
      <c r="CQ85" s="202" t="str">
        <f t="shared" si="20"/>
        <v/>
      </c>
      <c r="CR85" s="202" t="str">
        <f t="shared" si="20"/>
        <v/>
      </c>
      <c r="CS85" s="202" t="str">
        <f t="shared" si="20"/>
        <v/>
      </c>
    </row>
    <row r="86" spans="1:97" ht="15" customHeight="1" x14ac:dyDescent="0.15">
      <c r="B86" s="197" t="s">
        <v>314</v>
      </c>
      <c r="C86" s="197"/>
      <c r="D86" s="197"/>
      <c r="E86" s="197"/>
      <c r="F86" s="197"/>
      <c r="G86" s="198" t="s">
        <v>315</v>
      </c>
      <c r="H86" s="198" t="s">
        <v>316</v>
      </c>
      <c r="I86" s="198"/>
      <c r="J86" s="198"/>
      <c r="K86" s="198" t="s">
        <v>102</v>
      </c>
      <c r="L86" s="198" t="s">
        <v>306</v>
      </c>
      <c r="M86" s="198"/>
      <c r="N86" s="198"/>
      <c r="O86" s="198" t="s">
        <v>315</v>
      </c>
      <c r="P86" s="198"/>
      <c r="Q86" s="199"/>
      <c r="R86" s="200" t="s">
        <v>214</v>
      </c>
      <c r="S86" s="200"/>
      <c r="T86" s="200"/>
      <c r="U86" s="200"/>
      <c r="V86" s="200">
        <v>34.9</v>
      </c>
      <c r="W86" s="4">
        <v>4397.54</v>
      </c>
      <c r="X86" s="200">
        <v>0</v>
      </c>
      <c r="Y86" s="200">
        <v>0</v>
      </c>
      <c r="Z86" s="200">
        <v>0</v>
      </c>
      <c r="AA86" s="200">
        <v>0</v>
      </c>
      <c r="AB86" s="200">
        <v>0</v>
      </c>
      <c r="AC86" s="200">
        <v>0</v>
      </c>
      <c r="AD86" s="200">
        <v>2</v>
      </c>
      <c r="AE86" s="200">
        <v>2</v>
      </c>
      <c r="AF86" s="200">
        <v>0</v>
      </c>
      <c r="AG86" s="200">
        <v>0</v>
      </c>
      <c r="AH86" s="200">
        <v>0</v>
      </c>
      <c r="AI86" s="200">
        <v>0</v>
      </c>
      <c r="AJ86" s="200">
        <v>0</v>
      </c>
      <c r="AK86" s="200">
        <v>0</v>
      </c>
      <c r="AL86" s="200">
        <v>0</v>
      </c>
      <c r="AM86" s="200"/>
      <c r="AN86" s="200">
        <v>0</v>
      </c>
      <c r="AO86" s="200">
        <v>0</v>
      </c>
      <c r="AP86" s="200">
        <v>0</v>
      </c>
      <c r="AQ86" s="200">
        <v>0</v>
      </c>
      <c r="AR86" s="200">
        <v>0</v>
      </c>
      <c r="AS86" s="200">
        <v>0</v>
      </c>
      <c r="AT86" s="200">
        <v>0</v>
      </c>
      <c r="AU86" s="200">
        <v>0</v>
      </c>
      <c r="AV86" s="200">
        <v>0</v>
      </c>
      <c r="AW86" s="200">
        <v>0</v>
      </c>
      <c r="AX86" s="200">
        <v>0</v>
      </c>
      <c r="AY86" s="200">
        <v>0</v>
      </c>
      <c r="AZ86" s="200">
        <v>0</v>
      </c>
      <c r="BA86" s="200">
        <v>0</v>
      </c>
      <c r="BB86" s="200">
        <v>0</v>
      </c>
      <c r="BC86" s="200">
        <v>0</v>
      </c>
      <c r="BD86" s="200">
        <v>0</v>
      </c>
      <c r="BE86" s="200">
        <v>0</v>
      </c>
      <c r="BF86" s="200">
        <v>0</v>
      </c>
      <c r="BG86" s="200">
        <v>12</v>
      </c>
      <c r="BH86" s="200"/>
      <c r="BI86" s="200"/>
      <c r="BJ86" s="489">
        <f t="shared" si="22"/>
        <v>0</v>
      </c>
      <c r="BK86" s="198">
        <f t="shared" si="13"/>
        <v>0</v>
      </c>
      <c r="BL86" s="198">
        <f t="shared" si="14"/>
        <v>0</v>
      </c>
      <c r="BM86" s="198"/>
      <c r="BN86" s="198"/>
      <c r="BO86" s="490">
        <f t="shared" si="15"/>
        <v>0</v>
      </c>
      <c r="BP86" s="491">
        <v>2.4</v>
      </c>
      <c r="BQ86" s="202" t="str">
        <f>IF(((BP86*BJ86)-CB86)&lt;0.99,"",INT((BP86*BJ86)-CB86))</f>
        <v/>
      </c>
      <c r="BR86" s="202"/>
      <c r="BS86" s="203"/>
      <c r="BT86" s="203"/>
      <c r="BU86" s="203"/>
      <c r="BV86" s="203"/>
      <c r="BW86" s="203"/>
      <c r="BX86" s="203"/>
      <c r="BY86" s="203"/>
      <c r="BZ86" s="204"/>
      <c r="CA86" s="205"/>
      <c r="CB86" s="206">
        <f t="shared" si="21"/>
        <v>0</v>
      </c>
      <c r="CC86" s="492" t="e">
        <f>CB86/BJ86</f>
        <v>#DIV/0!</v>
      </c>
      <c r="CD86" s="202" t="str">
        <f>IFERROR(IF($S86*#REF!=0,"",$S86*#REF!),"")</f>
        <v/>
      </c>
      <c r="CE86" s="202" t="str">
        <f>IFERROR(IF($S86*#REF!=0,"",$S86*#REF!),"")</f>
        <v/>
      </c>
      <c r="CF86" s="202" t="str">
        <f>IFERROR(IF($S86*#REF!=0,"",$S86*#REF!),"")</f>
        <v/>
      </c>
      <c r="CG86" s="202" t="str">
        <f>IFERROR(IF($S86*#REF!=0,"",$S86*#REF!),"")</f>
        <v/>
      </c>
      <c r="CH86" s="202" t="str">
        <f>IFERROR(IF($S86*#REF!=0,"",$S86*#REF!),"")</f>
        <v/>
      </c>
      <c r="CI86" s="202" t="str">
        <f>IFERROR(IF($S86*#REF!=0,"",$S86*#REF!),"")</f>
        <v/>
      </c>
      <c r="CJ86" s="202" t="str">
        <f>IFERROR(IF($S86*#REF!=0,"",$S86*#REF!),"")</f>
        <v/>
      </c>
      <c r="CK86" s="202" t="str">
        <f>IFERROR(IF($S86*#REF!=0,"",$S86*#REF!),"")</f>
        <v/>
      </c>
      <c r="CL86" s="202" t="str">
        <f>IFERROR(IF($S86*#REF!=0,"",$S86*#REF!),"")</f>
        <v/>
      </c>
      <c r="CM86" s="202" t="str">
        <f t="shared" si="16"/>
        <v/>
      </c>
      <c r="CN86" s="202" t="str">
        <f t="shared" si="17"/>
        <v/>
      </c>
      <c r="CO86" s="202" t="str">
        <f t="shared" si="18"/>
        <v/>
      </c>
      <c r="CP86" s="202" t="str">
        <f t="shared" si="19"/>
        <v/>
      </c>
      <c r="CQ86" s="202" t="str">
        <f t="shared" si="20"/>
        <v/>
      </c>
      <c r="CR86" s="202" t="str">
        <f t="shared" si="20"/>
        <v/>
      </c>
      <c r="CS86" s="202" t="str">
        <f t="shared" si="20"/>
        <v/>
      </c>
    </row>
    <row r="87" spans="1:97" ht="15" customHeight="1" x14ac:dyDescent="0.15">
      <c r="B87" s="197" t="s">
        <v>317</v>
      </c>
      <c r="C87" s="197"/>
      <c r="D87" s="197"/>
      <c r="E87" s="197"/>
      <c r="F87" s="197"/>
      <c r="G87" s="198" t="s">
        <v>318</v>
      </c>
      <c r="H87" s="198" t="s">
        <v>319</v>
      </c>
      <c r="I87" s="198"/>
      <c r="J87" s="198"/>
      <c r="K87" s="198" t="s">
        <v>102</v>
      </c>
      <c r="L87" s="198" t="s">
        <v>306</v>
      </c>
      <c r="M87" s="198"/>
      <c r="N87" s="198"/>
      <c r="O87" s="198" t="s">
        <v>318</v>
      </c>
      <c r="P87" s="198"/>
      <c r="Q87" s="199"/>
      <c r="R87" s="200" t="s">
        <v>214</v>
      </c>
      <c r="S87" s="200"/>
      <c r="T87" s="200"/>
      <c r="U87" s="200"/>
      <c r="V87" s="200">
        <v>18.8</v>
      </c>
      <c r="W87" s="4">
        <v>2402.69</v>
      </c>
      <c r="X87" s="200">
        <v>0</v>
      </c>
      <c r="Y87" s="200">
        <v>0</v>
      </c>
      <c r="Z87" s="200">
        <v>0</v>
      </c>
      <c r="AA87" s="200">
        <v>0</v>
      </c>
      <c r="AB87" s="200">
        <v>0</v>
      </c>
      <c r="AC87" s="200">
        <v>0</v>
      </c>
      <c r="AD87" s="200">
        <v>1</v>
      </c>
      <c r="AE87" s="200">
        <v>1</v>
      </c>
      <c r="AF87" s="200">
        <v>0</v>
      </c>
      <c r="AG87" s="200">
        <v>0</v>
      </c>
      <c r="AH87" s="200">
        <v>0</v>
      </c>
      <c r="AI87" s="200">
        <v>0</v>
      </c>
      <c r="AJ87" s="200">
        <v>0</v>
      </c>
      <c r="AK87" s="200">
        <v>0</v>
      </c>
      <c r="AL87" s="200">
        <v>0</v>
      </c>
      <c r="AM87" s="200"/>
      <c r="AN87" s="200">
        <v>0</v>
      </c>
      <c r="AO87" s="200">
        <v>0</v>
      </c>
      <c r="AP87" s="200">
        <v>0</v>
      </c>
      <c r="AQ87" s="200">
        <v>0</v>
      </c>
      <c r="AR87" s="200">
        <v>0</v>
      </c>
      <c r="AS87" s="200">
        <v>0</v>
      </c>
      <c r="AT87" s="200">
        <v>0</v>
      </c>
      <c r="AU87" s="200">
        <v>0</v>
      </c>
      <c r="AV87" s="200">
        <v>0</v>
      </c>
      <c r="AW87" s="200">
        <v>0</v>
      </c>
      <c r="AX87" s="200">
        <v>0</v>
      </c>
      <c r="AY87" s="200">
        <v>0</v>
      </c>
      <c r="AZ87" s="200">
        <v>0</v>
      </c>
      <c r="BA87" s="200">
        <v>0</v>
      </c>
      <c r="BB87" s="200">
        <v>0</v>
      </c>
      <c r="BC87" s="200">
        <v>0</v>
      </c>
      <c r="BD87" s="200">
        <v>0</v>
      </c>
      <c r="BE87" s="200">
        <v>0</v>
      </c>
      <c r="BF87" s="200">
        <v>0</v>
      </c>
      <c r="BG87" s="200">
        <v>8</v>
      </c>
      <c r="BH87" s="200"/>
      <c r="BI87" s="200"/>
      <c r="BJ87" s="489">
        <f t="shared" si="22"/>
        <v>0</v>
      </c>
      <c r="BK87" s="198">
        <f t="shared" si="13"/>
        <v>0</v>
      </c>
      <c r="BL87" s="198">
        <f t="shared" si="14"/>
        <v>0</v>
      </c>
      <c r="BM87" s="198"/>
      <c r="BN87" s="198"/>
      <c r="BO87" s="490">
        <f t="shared" si="15"/>
        <v>0</v>
      </c>
      <c r="BP87" s="491">
        <v>2.4</v>
      </c>
      <c r="BQ87" s="202" t="str">
        <f>IF(((BP87*BJ87)-CB87)&lt;0.99,"",INT((BP87*BJ87)-CB87))</f>
        <v/>
      </c>
      <c r="BR87" s="202"/>
      <c r="BS87" s="203"/>
      <c r="BT87" s="203"/>
      <c r="BU87" s="203"/>
      <c r="BV87" s="203"/>
      <c r="BW87" s="203"/>
      <c r="BX87" s="203"/>
      <c r="BY87" s="203"/>
      <c r="BZ87" s="204"/>
      <c r="CA87" s="205"/>
      <c r="CB87" s="206">
        <f t="shared" si="21"/>
        <v>0</v>
      </c>
      <c r="CC87" s="492" t="e">
        <f>CB87/BJ87</f>
        <v>#DIV/0!</v>
      </c>
      <c r="CD87" s="202" t="str">
        <f>IFERROR(IF($S87*#REF!=0,"",$S87*#REF!),"")</f>
        <v/>
      </c>
      <c r="CE87" s="202" t="str">
        <f>IFERROR(IF($S87*#REF!=0,"",$S87*#REF!),"")</f>
        <v/>
      </c>
      <c r="CF87" s="202" t="str">
        <f>IFERROR(IF($S87*#REF!=0,"",$S87*#REF!),"")</f>
        <v/>
      </c>
      <c r="CG87" s="202" t="str">
        <f>IFERROR(IF($S87*#REF!=0,"",$S87*#REF!),"")</f>
        <v/>
      </c>
      <c r="CH87" s="202" t="str">
        <f>IFERROR(IF($S87*#REF!=0,"",$S87*#REF!),"")</f>
        <v/>
      </c>
      <c r="CI87" s="202" t="str">
        <f>IFERROR(IF($S87*#REF!=0,"",$S87*#REF!),"")</f>
        <v/>
      </c>
      <c r="CJ87" s="202" t="str">
        <f>IFERROR(IF($S87*#REF!=0,"",$S87*#REF!),"")</f>
        <v/>
      </c>
      <c r="CK87" s="202" t="str">
        <f>IFERROR(IF($S87*#REF!=0,"",$S87*#REF!),"")</f>
        <v/>
      </c>
      <c r="CL87" s="202" t="str">
        <f>IFERROR(IF($S87*#REF!=0,"",$S87*#REF!),"")</f>
        <v/>
      </c>
      <c r="CM87" s="202" t="str">
        <f t="shared" si="16"/>
        <v/>
      </c>
      <c r="CN87" s="202" t="str">
        <f t="shared" si="17"/>
        <v/>
      </c>
      <c r="CO87" s="202" t="str">
        <f t="shared" si="18"/>
        <v/>
      </c>
      <c r="CP87" s="202" t="str">
        <f t="shared" si="19"/>
        <v/>
      </c>
      <c r="CQ87" s="202" t="str">
        <f t="shared" si="20"/>
        <v/>
      </c>
      <c r="CR87" s="202" t="str">
        <f t="shared" si="20"/>
        <v/>
      </c>
      <c r="CS87" s="202" t="str">
        <f t="shared" si="20"/>
        <v/>
      </c>
    </row>
    <row r="88" spans="1:97" ht="15" customHeight="1" x14ac:dyDescent="0.15">
      <c r="B88" s="197" t="s">
        <v>320</v>
      </c>
      <c r="C88" s="197"/>
      <c r="D88" s="197"/>
      <c r="E88" s="197"/>
      <c r="F88" s="197"/>
      <c r="G88" s="198"/>
      <c r="H88" s="198"/>
      <c r="I88" s="198"/>
      <c r="J88" s="198"/>
      <c r="K88" s="198"/>
      <c r="L88" s="198"/>
      <c r="M88" s="198"/>
      <c r="N88" s="198"/>
      <c r="O88" s="198"/>
      <c r="P88" s="198"/>
      <c r="Q88" s="199"/>
      <c r="R88" s="200" t="s">
        <v>214</v>
      </c>
      <c r="S88" s="200"/>
      <c r="T88" s="200"/>
      <c r="U88" s="200"/>
      <c r="V88" s="200">
        <v>70.8</v>
      </c>
      <c r="W88" s="4">
        <v>9079.57</v>
      </c>
      <c r="X88" s="200">
        <v>0</v>
      </c>
      <c r="Y88" s="200">
        <v>0</v>
      </c>
      <c r="Z88" s="200">
        <v>0</v>
      </c>
      <c r="AA88" s="200">
        <v>0</v>
      </c>
      <c r="AB88" s="200">
        <v>0</v>
      </c>
      <c r="AC88" s="200">
        <v>0</v>
      </c>
      <c r="AD88" s="200">
        <v>0</v>
      </c>
      <c r="AE88" s="200">
        <v>1</v>
      </c>
      <c r="AF88" s="200">
        <v>0</v>
      </c>
      <c r="AG88" s="200">
        <v>0</v>
      </c>
      <c r="AH88" s="200">
        <v>0</v>
      </c>
      <c r="AI88" s="200">
        <v>0</v>
      </c>
      <c r="AJ88" s="200">
        <v>0</v>
      </c>
      <c r="AK88" s="200">
        <v>0</v>
      </c>
      <c r="AL88" s="200">
        <v>0</v>
      </c>
      <c r="AM88" s="200"/>
      <c r="AN88" s="200">
        <v>0</v>
      </c>
      <c r="AO88" s="200">
        <v>0</v>
      </c>
      <c r="AP88" s="200">
        <v>0</v>
      </c>
      <c r="AQ88" s="200">
        <v>0</v>
      </c>
      <c r="AR88" s="200">
        <v>0</v>
      </c>
      <c r="AS88" s="200">
        <v>0</v>
      </c>
      <c r="AT88" s="200">
        <v>0</v>
      </c>
      <c r="AU88" s="200">
        <v>0</v>
      </c>
      <c r="AV88" s="200">
        <v>0</v>
      </c>
      <c r="AW88" s="200">
        <v>0</v>
      </c>
      <c r="AX88" s="200">
        <v>0</v>
      </c>
      <c r="AY88" s="200">
        <v>0</v>
      </c>
      <c r="AZ88" s="200">
        <v>0</v>
      </c>
      <c r="BA88" s="200">
        <v>0</v>
      </c>
      <c r="BB88" s="200">
        <v>0</v>
      </c>
      <c r="BC88" s="200">
        <v>0</v>
      </c>
      <c r="BD88" s="200">
        <v>0</v>
      </c>
      <c r="BE88" s="200">
        <v>0</v>
      </c>
      <c r="BF88" s="200">
        <v>0</v>
      </c>
      <c r="BG88" s="200">
        <v>4</v>
      </c>
      <c r="BH88" s="200"/>
      <c r="BI88" s="200"/>
      <c r="BJ88" s="489">
        <f t="shared" si="22"/>
        <v>0</v>
      </c>
      <c r="BK88" s="198">
        <f t="shared" si="13"/>
        <v>0</v>
      </c>
      <c r="BL88" s="198">
        <f t="shared" si="14"/>
        <v>0</v>
      </c>
      <c r="BM88" s="198"/>
      <c r="BN88" s="198"/>
      <c r="BO88" s="490">
        <f t="shared" si="15"/>
        <v>0</v>
      </c>
      <c r="BP88" s="491">
        <v>2.4</v>
      </c>
      <c r="BQ88" s="202" t="str">
        <f>IF(((BP88*BJ88)-CB88)&lt;0.99,"",INT((BP88*BJ88)-CB88))</f>
        <v/>
      </c>
      <c r="BR88" s="202"/>
      <c r="BS88" s="203"/>
      <c r="BT88" s="203"/>
      <c r="BU88" s="203"/>
      <c r="BV88" s="203"/>
      <c r="BW88" s="203"/>
      <c r="BX88" s="203"/>
      <c r="BY88" s="203"/>
      <c r="BZ88" s="204"/>
      <c r="CA88" s="205"/>
      <c r="CB88" s="206">
        <f t="shared" si="21"/>
        <v>0</v>
      </c>
      <c r="CC88" s="492" t="e">
        <f>CB88/BJ88</f>
        <v>#DIV/0!</v>
      </c>
      <c r="CD88" s="202" t="str">
        <f>IFERROR(IF($S88*#REF!=0,"",$S88*#REF!),"")</f>
        <v/>
      </c>
      <c r="CE88" s="202" t="str">
        <f>IFERROR(IF($S88*#REF!=0,"",$S88*#REF!),"")</f>
        <v/>
      </c>
      <c r="CF88" s="202" t="str">
        <f>IFERROR(IF($S88*#REF!=0,"",$S88*#REF!),"")</f>
        <v/>
      </c>
      <c r="CG88" s="202" t="str">
        <f>IFERROR(IF($S88*#REF!=0,"",$S88*#REF!),"")</f>
        <v/>
      </c>
      <c r="CH88" s="202" t="str">
        <f>IFERROR(IF($S88*#REF!=0,"",$S88*#REF!),"")</f>
        <v/>
      </c>
      <c r="CI88" s="202" t="str">
        <f>IFERROR(IF($S88*#REF!=0,"",$S88*#REF!),"")</f>
        <v/>
      </c>
      <c r="CJ88" s="202" t="str">
        <f>IFERROR(IF($S88*#REF!=0,"",$S88*#REF!),"")</f>
        <v/>
      </c>
      <c r="CK88" s="202" t="str">
        <f>IFERROR(IF($S88*#REF!=0,"",$S88*#REF!),"")</f>
        <v/>
      </c>
      <c r="CL88" s="202" t="str">
        <f>IFERROR(IF($S88*#REF!=0,"",$S88*#REF!),"")</f>
        <v/>
      </c>
      <c r="CM88" s="202" t="str">
        <f t="shared" si="16"/>
        <v/>
      </c>
      <c r="CN88" s="202" t="str">
        <f t="shared" si="17"/>
        <v/>
      </c>
      <c r="CO88" s="202" t="str">
        <f t="shared" si="18"/>
        <v/>
      </c>
      <c r="CP88" s="202" t="str">
        <f t="shared" si="19"/>
        <v/>
      </c>
      <c r="CQ88" s="202" t="str">
        <f t="shared" si="20"/>
        <v/>
      </c>
      <c r="CR88" s="202" t="str">
        <f t="shared" si="20"/>
        <v/>
      </c>
      <c r="CS88" s="202" t="str">
        <f t="shared" si="20"/>
        <v/>
      </c>
    </row>
    <row r="89" spans="1:97" ht="15" customHeight="1" x14ac:dyDescent="0.15">
      <c r="B89" s="197" t="s">
        <v>321</v>
      </c>
      <c r="C89" s="197"/>
      <c r="D89" s="197"/>
      <c r="E89" s="197"/>
      <c r="F89" s="197"/>
      <c r="G89" s="198" t="s">
        <v>322</v>
      </c>
      <c r="H89" s="198" t="s">
        <v>323</v>
      </c>
      <c r="I89" s="198"/>
      <c r="J89" s="198"/>
      <c r="K89" s="198" t="s">
        <v>102</v>
      </c>
      <c r="L89" s="198" t="s">
        <v>306</v>
      </c>
      <c r="M89" s="198"/>
      <c r="N89" s="198"/>
      <c r="O89" s="198" t="s">
        <v>322</v>
      </c>
      <c r="P89" s="198"/>
      <c r="Q89" s="199"/>
      <c r="R89" s="200" t="s">
        <v>214</v>
      </c>
      <c r="S89" s="200"/>
      <c r="T89" s="200"/>
      <c r="U89" s="200"/>
      <c r="V89" s="200">
        <v>70.8</v>
      </c>
      <c r="W89" s="4">
        <v>9079.57</v>
      </c>
      <c r="X89" s="200">
        <v>0</v>
      </c>
      <c r="Y89" s="200">
        <v>0</v>
      </c>
      <c r="Z89" s="200">
        <v>0</v>
      </c>
      <c r="AA89" s="200">
        <v>0</v>
      </c>
      <c r="AB89" s="200">
        <v>0</v>
      </c>
      <c r="AC89" s="200">
        <v>0</v>
      </c>
      <c r="AD89" s="200">
        <v>0</v>
      </c>
      <c r="AE89" s="200">
        <v>0</v>
      </c>
      <c r="AF89" s="200">
        <v>0</v>
      </c>
      <c r="AG89" s="200">
        <v>0</v>
      </c>
      <c r="AH89" s="200">
        <v>0</v>
      </c>
      <c r="AI89" s="200">
        <v>0</v>
      </c>
      <c r="AJ89" s="200">
        <v>0</v>
      </c>
      <c r="AK89" s="200">
        <v>0</v>
      </c>
      <c r="AL89" s="200">
        <v>0</v>
      </c>
      <c r="AM89" s="200"/>
      <c r="AN89" s="200">
        <v>0</v>
      </c>
      <c r="AO89" s="200">
        <v>0</v>
      </c>
      <c r="AP89" s="200">
        <v>0</v>
      </c>
      <c r="AQ89" s="200">
        <v>0</v>
      </c>
      <c r="AR89" s="200">
        <v>0</v>
      </c>
      <c r="AS89" s="200">
        <v>0</v>
      </c>
      <c r="AT89" s="200">
        <v>0</v>
      </c>
      <c r="AU89" s="200">
        <v>0</v>
      </c>
      <c r="AV89" s="200">
        <v>0</v>
      </c>
      <c r="AW89" s="200">
        <v>0</v>
      </c>
      <c r="AX89" s="200">
        <v>0</v>
      </c>
      <c r="AY89" s="200">
        <v>0</v>
      </c>
      <c r="AZ89" s="200">
        <v>0</v>
      </c>
      <c r="BA89" s="200">
        <v>0</v>
      </c>
      <c r="BB89" s="200">
        <v>0</v>
      </c>
      <c r="BC89" s="200">
        <v>0</v>
      </c>
      <c r="BD89" s="200">
        <v>0</v>
      </c>
      <c r="BE89" s="200">
        <v>0</v>
      </c>
      <c r="BF89" s="200">
        <v>0</v>
      </c>
      <c r="BG89" s="200">
        <v>4</v>
      </c>
      <c r="BH89" s="200"/>
      <c r="BI89" s="200"/>
      <c r="BJ89" s="489">
        <f t="shared" si="22"/>
        <v>0</v>
      </c>
      <c r="BK89" s="198">
        <f t="shared" si="13"/>
        <v>0</v>
      </c>
      <c r="BL89" s="198">
        <f t="shared" si="14"/>
        <v>0</v>
      </c>
      <c r="BM89" s="198"/>
      <c r="BN89" s="198"/>
      <c r="BO89" s="490">
        <f t="shared" si="15"/>
        <v>0</v>
      </c>
      <c r="BP89" s="491">
        <v>2.4</v>
      </c>
      <c r="BQ89" s="202" t="str">
        <f>IF(((BP89*BJ89)-CB89)&lt;0.99,"",INT((BP89*BJ89)-CB89))</f>
        <v/>
      </c>
      <c r="BR89" s="202"/>
      <c r="BS89" s="203"/>
      <c r="BT89" s="203"/>
      <c r="BU89" s="203"/>
      <c r="BV89" s="203"/>
      <c r="BW89" s="203"/>
      <c r="BX89" s="203"/>
      <c r="BY89" s="203"/>
      <c r="BZ89" s="204"/>
      <c r="CA89" s="205"/>
      <c r="CB89" s="206">
        <f t="shared" si="21"/>
        <v>0</v>
      </c>
      <c r="CC89" s="492" t="e">
        <f>CB89/BJ89</f>
        <v>#DIV/0!</v>
      </c>
      <c r="CD89" s="202" t="str">
        <f>IFERROR(IF($S89*#REF!=0,"",$S89*#REF!),"")</f>
        <v/>
      </c>
      <c r="CE89" s="202" t="str">
        <f>IFERROR(IF($S89*#REF!=0,"",$S89*#REF!),"")</f>
        <v/>
      </c>
      <c r="CF89" s="202" t="str">
        <f>IFERROR(IF($S89*#REF!=0,"",$S89*#REF!),"")</f>
        <v/>
      </c>
      <c r="CG89" s="202" t="str">
        <f>IFERROR(IF($S89*#REF!=0,"",$S89*#REF!),"")</f>
        <v/>
      </c>
      <c r="CH89" s="202" t="str">
        <f>IFERROR(IF($S89*#REF!=0,"",$S89*#REF!),"")</f>
        <v/>
      </c>
      <c r="CI89" s="202" t="str">
        <f>IFERROR(IF($S89*#REF!=0,"",$S89*#REF!),"")</f>
        <v/>
      </c>
      <c r="CJ89" s="202" t="str">
        <f>IFERROR(IF($S89*#REF!=0,"",$S89*#REF!),"")</f>
        <v/>
      </c>
      <c r="CK89" s="202" t="str">
        <f>IFERROR(IF($S89*#REF!=0,"",$S89*#REF!),"")</f>
        <v/>
      </c>
      <c r="CL89" s="202" t="str">
        <f>IFERROR(IF($S89*#REF!=0,"",$S89*#REF!),"")</f>
        <v/>
      </c>
      <c r="CM89" s="202" t="str">
        <f t="shared" si="16"/>
        <v/>
      </c>
      <c r="CN89" s="202" t="str">
        <f t="shared" si="17"/>
        <v/>
      </c>
      <c r="CO89" s="202" t="str">
        <f t="shared" si="18"/>
        <v/>
      </c>
      <c r="CP89" s="202" t="str">
        <f t="shared" si="19"/>
        <v/>
      </c>
      <c r="CQ89" s="202" t="str">
        <f t="shared" si="20"/>
        <v/>
      </c>
      <c r="CR89" s="202" t="str">
        <f t="shared" si="20"/>
        <v/>
      </c>
      <c r="CS89" s="202" t="str">
        <f t="shared" si="20"/>
        <v/>
      </c>
    </row>
    <row r="90" spans="1:97" ht="15" customHeight="1" thickBot="1" x14ac:dyDescent="0.2">
      <c r="B90" s="187" t="s">
        <v>324</v>
      </c>
      <c r="C90" s="187"/>
      <c r="D90" s="187"/>
      <c r="E90" s="187"/>
      <c r="F90" s="187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9"/>
      <c r="R90" s="190" t="s">
        <v>214</v>
      </c>
      <c r="S90" s="190"/>
      <c r="T90" s="190"/>
      <c r="U90" s="190"/>
      <c r="V90" s="190"/>
      <c r="W90" s="4">
        <v>1797.35</v>
      </c>
      <c r="X90" s="190">
        <v>0</v>
      </c>
      <c r="Y90" s="190">
        <v>0</v>
      </c>
      <c r="Z90" s="190">
        <v>0</v>
      </c>
      <c r="AA90" s="190">
        <v>0</v>
      </c>
      <c r="AB90" s="190">
        <v>0</v>
      </c>
      <c r="AC90" s="190">
        <v>0</v>
      </c>
      <c r="AD90" s="190">
        <v>4</v>
      </c>
      <c r="AE90" s="190">
        <v>2</v>
      </c>
      <c r="AF90" s="190">
        <v>0</v>
      </c>
      <c r="AG90" s="190">
        <v>0</v>
      </c>
      <c r="AH90" s="190">
        <v>0</v>
      </c>
      <c r="AI90" s="190">
        <v>0</v>
      </c>
      <c r="AJ90" s="190">
        <v>2</v>
      </c>
      <c r="AK90" s="190">
        <v>0</v>
      </c>
      <c r="AL90" s="190">
        <v>0</v>
      </c>
      <c r="AM90" s="190"/>
      <c r="AN90" s="190">
        <v>0</v>
      </c>
      <c r="AO90" s="190">
        <v>0</v>
      </c>
      <c r="AP90" s="190">
        <v>0</v>
      </c>
      <c r="AQ90" s="190">
        <v>0</v>
      </c>
      <c r="AR90" s="190">
        <v>0</v>
      </c>
      <c r="AS90" s="190">
        <v>0</v>
      </c>
      <c r="AT90" s="190">
        <v>0</v>
      </c>
      <c r="AU90" s="190">
        <v>0</v>
      </c>
      <c r="AV90" s="190">
        <v>0</v>
      </c>
      <c r="AW90" s="190">
        <v>0</v>
      </c>
      <c r="AX90" s="190">
        <v>0</v>
      </c>
      <c r="AY90" s="190">
        <v>0</v>
      </c>
      <c r="AZ90" s="190">
        <v>0</v>
      </c>
      <c r="BA90" s="190">
        <v>0</v>
      </c>
      <c r="BB90" s="190">
        <v>0</v>
      </c>
      <c r="BC90" s="190">
        <v>0</v>
      </c>
      <c r="BD90" s="190">
        <v>0</v>
      </c>
      <c r="BE90" s="190">
        <v>0</v>
      </c>
      <c r="BF90" s="190">
        <v>0</v>
      </c>
      <c r="BG90" s="190">
        <v>10</v>
      </c>
      <c r="BH90" s="190"/>
      <c r="BI90" s="190"/>
      <c r="BJ90" s="485">
        <f t="shared" si="22"/>
        <v>0</v>
      </c>
      <c r="BK90" s="188">
        <f t="shared" si="13"/>
        <v>0</v>
      </c>
      <c r="BL90" s="188">
        <f t="shared" si="14"/>
        <v>0</v>
      </c>
      <c r="BM90" s="188"/>
      <c r="BN90" s="188"/>
      <c r="BO90" s="486">
        <f t="shared" si="15"/>
        <v>0</v>
      </c>
      <c r="BP90" s="487">
        <v>2.4</v>
      </c>
      <c r="BQ90" s="191" t="str">
        <f>IF(((BP90*BJ90)-CB90)&lt;0.99,"",INT((BP90*BJ90)-CB90))</f>
        <v/>
      </c>
      <c r="BR90" s="191"/>
      <c r="BS90" s="192"/>
      <c r="BT90" s="192"/>
      <c r="BU90" s="192"/>
      <c r="BV90" s="192"/>
      <c r="BW90" s="192"/>
      <c r="BX90" s="192"/>
      <c r="BY90" s="192"/>
      <c r="BZ90" s="193"/>
      <c r="CA90" s="194"/>
      <c r="CB90" s="195">
        <f t="shared" si="21"/>
        <v>0</v>
      </c>
      <c r="CC90" s="488" t="e">
        <f>CB90/BJ90</f>
        <v>#DIV/0!</v>
      </c>
      <c r="CD90" s="191" t="str">
        <f>IFERROR(IF($S90*#REF!=0,"",$S90*#REF!),"")</f>
        <v/>
      </c>
      <c r="CE90" s="191" t="str">
        <f>IFERROR(IF($S90*#REF!=0,"",$S90*#REF!),"")</f>
        <v/>
      </c>
      <c r="CF90" s="191" t="str">
        <f>IFERROR(IF($S90*#REF!=0,"",$S90*#REF!),"")</f>
        <v/>
      </c>
      <c r="CG90" s="191" t="str">
        <f>IFERROR(IF($S90*#REF!=0,"",$S90*#REF!),"")</f>
        <v/>
      </c>
      <c r="CH90" s="191" t="str">
        <f>IFERROR(IF($S90*#REF!=0,"",$S90*#REF!),"")</f>
        <v/>
      </c>
      <c r="CI90" s="191" t="str">
        <f>IFERROR(IF($S90*#REF!=0,"",$S90*#REF!),"")</f>
        <v/>
      </c>
      <c r="CJ90" s="191" t="str">
        <f>IFERROR(IF($S90*#REF!=0,"",$S90*#REF!),"")</f>
        <v/>
      </c>
      <c r="CK90" s="191" t="str">
        <f>IFERROR(IF($S90*#REF!=0,"",$S90*#REF!),"")</f>
        <v/>
      </c>
      <c r="CL90" s="191" t="str">
        <f>IFERROR(IF($S90*#REF!=0,"",$S90*#REF!),"")</f>
        <v/>
      </c>
      <c r="CM90" s="191" t="str">
        <f t="shared" si="16"/>
        <v/>
      </c>
      <c r="CN90" s="191" t="str">
        <f t="shared" si="17"/>
        <v/>
      </c>
      <c r="CO90" s="191" t="str">
        <f t="shared" si="18"/>
        <v/>
      </c>
      <c r="CP90" s="191" t="str">
        <f t="shared" si="19"/>
        <v/>
      </c>
      <c r="CQ90" s="191" t="str">
        <f t="shared" si="20"/>
        <v/>
      </c>
      <c r="CR90" s="191" t="str">
        <f t="shared" si="20"/>
        <v/>
      </c>
      <c r="CS90" s="191" t="str">
        <f t="shared" si="20"/>
        <v/>
      </c>
    </row>
    <row r="91" spans="1:97" ht="15" customHeight="1" x14ac:dyDescent="0.15">
      <c r="B91" s="178" t="s">
        <v>325</v>
      </c>
      <c r="C91" s="178"/>
      <c r="D91" s="178"/>
      <c r="E91" s="178"/>
      <c r="F91" s="178"/>
      <c r="G91" s="179" t="s">
        <v>326</v>
      </c>
      <c r="H91" s="179" t="s">
        <v>327</v>
      </c>
      <c r="I91" s="179" t="s">
        <v>328</v>
      </c>
      <c r="J91" s="179">
        <v>20</v>
      </c>
      <c r="K91" s="179" t="s">
        <v>102</v>
      </c>
      <c r="L91" s="179">
        <v>16.3</v>
      </c>
      <c r="M91" s="179"/>
      <c r="N91" s="179"/>
      <c r="O91" s="179" t="s">
        <v>329</v>
      </c>
      <c r="P91" s="179"/>
      <c r="Q91" s="180"/>
      <c r="R91" s="181" t="s">
        <v>214</v>
      </c>
      <c r="S91" s="181">
        <v>1.12E-2</v>
      </c>
      <c r="T91" s="178" t="s">
        <v>326</v>
      </c>
      <c r="U91" s="178"/>
      <c r="V91" s="181">
        <v>10.199999999999999</v>
      </c>
      <c r="W91" s="4">
        <v>2083.98</v>
      </c>
      <c r="X91" s="181">
        <v>52</v>
      </c>
      <c r="Y91" s="181">
        <v>128</v>
      </c>
      <c r="Z91" s="181">
        <v>73</v>
      </c>
      <c r="AA91" s="181">
        <v>35</v>
      </c>
      <c r="AB91" s="181">
        <v>66</v>
      </c>
      <c r="AC91" s="181">
        <v>68</v>
      </c>
      <c r="AD91" s="181">
        <v>57</v>
      </c>
      <c r="AE91" s="181">
        <v>69</v>
      </c>
      <c r="AF91" s="181">
        <v>56</v>
      </c>
      <c r="AG91" s="181">
        <v>44</v>
      </c>
      <c r="AH91" s="181">
        <v>49</v>
      </c>
      <c r="AI91" s="181">
        <v>29</v>
      </c>
      <c r="AJ91" s="181">
        <v>42</v>
      </c>
      <c r="AK91" s="181">
        <v>67</v>
      </c>
      <c r="AL91" s="181">
        <v>41</v>
      </c>
      <c r="AM91" s="181"/>
      <c r="AN91" s="181">
        <v>33</v>
      </c>
      <c r="AO91" s="181">
        <v>44</v>
      </c>
      <c r="AP91" s="181">
        <v>37</v>
      </c>
      <c r="AQ91" s="181">
        <v>34</v>
      </c>
      <c r="AR91" s="181">
        <v>20</v>
      </c>
      <c r="AS91" s="181">
        <v>45</v>
      </c>
      <c r="AT91" s="181">
        <v>32</v>
      </c>
      <c r="AU91" s="181">
        <v>41</v>
      </c>
      <c r="AV91" s="181">
        <v>47</v>
      </c>
      <c r="AW91" s="181">
        <v>36</v>
      </c>
      <c r="AX91" s="181">
        <v>28</v>
      </c>
      <c r="AY91" s="181">
        <v>21</v>
      </c>
      <c r="AZ91" s="181">
        <v>27</v>
      </c>
      <c r="BA91" s="181">
        <v>30</v>
      </c>
      <c r="BB91" s="181">
        <v>22</v>
      </c>
      <c r="BC91" s="181">
        <v>32</v>
      </c>
      <c r="BD91" s="181">
        <v>20</v>
      </c>
      <c r="BE91" s="181">
        <v>9</v>
      </c>
      <c r="BF91" s="181">
        <v>29</v>
      </c>
      <c r="BG91" s="181">
        <v>24</v>
      </c>
      <c r="BH91" s="181">
        <v>51</v>
      </c>
      <c r="BI91" s="181">
        <v>49</v>
      </c>
      <c r="BJ91" s="481">
        <f t="shared" si="22"/>
        <v>26.333333333333332</v>
      </c>
      <c r="BK91" s="179">
        <f t="shared" si="13"/>
        <v>47</v>
      </c>
      <c r="BL91" s="179">
        <f t="shared" si="14"/>
        <v>20</v>
      </c>
      <c r="BM91" s="179">
        <v>57</v>
      </c>
      <c r="BN91" s="179">
        <v>40</v>
      </c>
      <c r="BO91" s="482">
        <f t="shared" si="15"/>
        <v>17</v>
      </c>
      <c r="BP91" s="483">
        <v>2.4</v>
      </c>
      <c r="BQ91" s="182" t="str">
        <f>IF(((BP91*BJ91)-CB91)&lt;0.99,"",INT((BP91*BJ91)-CB91))</f>
        <v/>
      </c>
      <c r="BR91" s="182"/>
      <c r="BS91" s="183"/>
      <c r="BT91" s="183"/>
      <c r="BU91" s="183"/>
      <c r="BV91" s="183"/>
      <c r="BW91" s="183"/>
      <c r="BX91" s="183"/>
      <c r="BY91" s="183">
        <v>20</v>
      </c>
      <c r="BZ91" s="184"/>
      <c r="CA91" s="185">
        <v>40</v>
      </c>
      <c r="CB91" s="186">
        <f t="shared" si="21"/>
        <v>77</v>
      </c>
      <c r="CC91" s="484">
        <f>CB91/BJ91</f>
        <v>2.9240506329113924</v>
      </c>
      <c r="CD91" s="182" t="str">
        <f>IFERROR(IF($S91*#REF!=0,"",$S91*#REF!),"")</f>
        <v/>
      </c>
      <c r="CE91" s="182" t="str">
        <f>IFERROR(IF($S91*#REF!=0,"",$S91*#REF!),"")</f>
        <v/>
      </c>
      <c r="CF91" s="182" t="str">
        <f>IFERROR(IF($S91*#REF!=0,"",$S91*#REF!),"")</f>
        <v/>
      </c>
      <c r="CG91" s="182" t="str">
        <f>IFERROR(IF($S91*#REF!=0,"",$S91*#REF!),"")</f>
        <v/>
      </c>
      <c r="CH91" s="182" t="str">
        <f>IFERROR(IF($S91*#REF!=0,"",$S91*#REF!),"")</f>
        <v/>
      </c>
      <c r="CI91" s="182" t="str">
        <f>IFERROR(IF($S91*#REF!=0,"",$S91*#REF!),"")</f>
        <v/>
      </c>
      <c r="CJ91" s="182" t="str">
        <f>IFERROR(IF($S91*#REF!=0,"",$S91*#REF!),"")</f>
        <v/>
      </c>
      <c r="CK91" s="182" t="str">
        <f>IFERROR(IF($S91*#REF!=0,"",$S91*#REF!),"")</f>
        <v/>
      </c>
      <c r="CL91" s="182" t="str">
        <f>IFERROR(IF($S91*#REF!=0,"",$S91*#REF!),"")</f>
        <v/>
      </c>
      <c r="CM91" s="182" t="str">
        <f t="shared" si="16"/>
        <v/>
      </c>
      <c r="CN91" s="182" t="str">
        <f t="shared" si="17"/>
        <v/>
      </c>
      <c r="CO91" s="182" t="str">
        <f t="shared" si="18"/>
        <v/>
      </c>
      <c r="CP91" s="182" t="str">
        <f t="shared" si="19"/>
        <v/>
      </c>
      <c r="CQ91" s="182">
        <f t="shared" si="20"/>
        <v>0.224</v>
      </c>
      <c r="CR91" s="182" t="str">
        <f t="shared" si="20"/>
        <v/>
      </c>
      <c r="CS91" s="182">
        <f t="shared" si="20"/>
        <v>0.44800000000000001</v>
      </c>
    </row>
    <row r="92" spans="1:97" ht="15" customHeight="1" x14ac:dyDescent="0.15">
      <c r="B92" s="197" t="s">
        <v>330</v>
      </c>
      <c r="C92" s="197"/>
      <c r="D92" s="197"/>
      <c r="E92" s="197"/>
      <c r="F92" s="197"/>
      <c r="G92" s="198" t="s">
        <v>331</v>
      </c>
      <c r="H92" s="198" t="s">
        <v>332</v>
      </c>
      <c r="I92" s="198" t="s">
        <v>333</v>
      </c>
      <c r="J92" s="198"/>
      <c r="K92" s="198" t="s">
        <v>102</v>
      </c>
      <c r="L92" s="198">
        <v>10.199999999999999</v>
      </c>
      <c r="M92" s="198"/>
      <c r="N92" s="198"/>
      <c r="O92" s="198" t="s">
        <v>334</v>
      </c>
      <c r="P92" s="198"/>
      <c r="Q92" s="199"/>
      <c r="R92" s="200" t="s">
        <v>214</v>
      </c>
      <c r="S92" s="200">
        <v>5.5999999999999999E-3</v>
      </c>
      <c r="T92" s="197" t="s">
        <v>331</v>
      </c>
      <c r="U92" s="197"/>
      <c r="V92" s="200">
        <v>9.8000000000000007</v>
      </c>
      <c r="W92" s="4">
        <v>1305.44</v>
      </c>
      <c r="X92" s="200">
        <v>24</v>
      </c>
      <c r="Y92" s="200">
        <v>56</v>
      </c>
      <c r="Z92" s="200">
        <v>32</v>
      </c>
      <c r="AA92" s="200">
        <v>16</v>
      </c>
      <c r="AB92" s="200">
        <v>29</v>
      </c>
      <c r="AC92" s="200">
        <v>30</v>
      </c>
      <c r="AD92" s="200">
        <v>25</v>
      </c>
      <c r="AE92" s="200">
        <v>32</v>
      </c>
      <c r="AF92" s="200">
        <v>25</v>
      </c>
      <c r="AG92" s="200">
        <v>19</v>
      </c>
      <c r="AH92" s="200">
        <v>21</v>
      </c>
      <c r="AI92" s="200">
        <v>12</v>
      </c>
      <c r="AJ92" s="200">
        <v>17</v>
      </c>
      <c r="AK92" s="200">
        <v>29</v>
      </c>
      <c r="AL92" s="200">
        <v>18</v>
      </c>
      <c r="AM92" s="200"/>
      <c r="AN92" s="200">
        <v>16</v>
      </c>
      <c r="AO92" s="200">
        <v>19</v>
      </c>
      <c r="AP92" s="200">
        <v>16</v>
      </c>
      <c r="AQ92" s="200">
        <v>15</v>
      </c>
      <c r="AR92" s="200">
        <v>9</v>
      </c>
      <c r="AS92" s="200">
        <v>21</v>
      </c>
      <c r="AT92" s="200">
        <v>15</v>
      </c>
      <c r="AU92" s="200">
        <v>19</v>
      </c>
      <c r="AV92" s="200">
        <v>20</v>
      </c>
      <c r="AW92" s="200">
        <v>17</v>
      </c>
      <c r="AX92" s="200">
        <v>12</v>
      </c>
      <c r="AY92" s="200">
        <v>9</v>
      </c>
      <c r="AZ92" s="200">
        <v>13</v>
      </c>
      <c r="BA92" s="200">
        <v>15</v>
      </c>
      <c r="BB92" s="200">
        <v>10</v>
      </c>
      <c r="BC92" s="200">
        <v>15</v>
      </c>
      <c r="BD92" s="200">
        <v>9</v>
      </c>
      <c r="BE92" s="200">
        <v>4</v>
      </c>
      <c r="BF92" s="200">
        <v>13</v>
      </c>
      <c r="BG92" s="200">
        <v>12</v>
      </c>
      <c r="BH92" s="200">
        <v>24</v>
      </c>
      <c r="BI92" s="200">
        <v>22</v>
      </c>
      <c r="BJ92" s="489">
        <f t="shared" si="22"/>
        <v>12.666666666666666</v>
      </c>
      <c r="BK92" s="198">
        <f t="shared" si="13"/>
        <v>21</v>
      </c>
      <c r="BL92" s="198">
        <f t="shared" si="14"/>
        <v>9</v>
      </c>
      <c r="BM92" s="198">
        <v>31</v>
      </c>
      <c r="BN92" s="198">
        <v>19</v>
      </c>
      <c r="BO92" s="490">
        <f t="shared" si="15"/>
        <v>12</v>
      </c>
      <c r="BP92" s="491">
        <v>2.4</v>
      </c>
      <c r="BQ92" s="202" t="str">
        <f>IF(((BP92*BJ92)-CB92)&lt;0.99,"",INT((BP92*BJ92)-CB92))</f>
        <v/>
      </c>
      <c r="BR92" s="202"/>
      <c r="BS92" s="203"/>
      <c r="BT92" s="203"/>
      <c r="BU92" s="203"/>
      <c r="BV92" s="203"/>
      <c r="BW92" s="203">
        <v>20</v>
      </c>
      <c r="BX92" s="203"/>
      <c r="BY92" s="203"/>
      <c r="BZ92" s="204"/>
      <c r="CA92" s="205"/>
      <c r="CB92" s="206">
        <f t="shared" si="21"/>
        <v>32</v>
      </c>
      <c r="CC92" s="492">
        <f>CB92/BJ92</f>
        <v>2.5263157894736845</v>
      </c>
      <c r="CD92" s="202" t="str">
        <f>IFERROR(IF($S92*#REF!=0,"",$S92*#REF!),"")</f>
        <v/>
      </c>
      <c r="CE92" s="202" t="str">
        <f>IFERROR(IF($S92*#REF!=0,"",$S92*#REF!),"")</f>
        <v/>
      </c>
      <c r="CF92" s="202" t="str">
        <f>IFERROR(IF($S92*#REF!=0,"",$S92*#REF!),"")</f>
        <v/>
      </c>
      <c r="CG92" s="202" t="str">
        <f>IFERROR(IF($S92*#REF!=0,"",$S92*#REF!),"")</f>
        <v/>
      </c>
      <c r="CH92" s="202" t="str">
        <f>IFERROR(IF($S92*#REF!=0,"",$S92*#REF!),"")</f>
        <v/>
      </c>
      <c r="CI92" s="202" t="str">
        <f>IFERROR(IF($S92*#REF!=0,"",$S92*#REF!),"")</f>
        <v/>
      </c>
      <c r="CJ92" s="202" t="str">
        <f>IFERROR(IF($S92*#REF!=0,"",$S92*#REF!),"")</f>
        <v/>
      </c>
      <c r="CK92" s="202" t="str">
        <f>IFERROR(IF($S92*#REF!=0,"",$S92*#REF!),"")</f>
        <v/>
      </c>
      <c r="CL92" s="202" t="str">
        <f>IFERROR(IF($S92*#REF!=0,"",$S92*#REF!),"")</f>
        <v/>
      </c>
      <c r="CM92" s="202" t="str">
        <f t="shared" si="16"/>
        <v/>
      </c>
      <c r="CN92" s="202" t="str">
        <f t="shared" si="17"/>
        <v/>
      </c>
      <c r="CO92" s="202">
        <f t="shared" si="18"/>
        <v>0.112</v>
      </c>
      <c r="CP92" s="202" t="str">
        <f t="shared" si="19"/>
        <v/>
      </c>
      <c r="CQ92" s="202" t="str">
        <f t="shared" si="20"/>
        <v/>
      </c>
      <c r="CR92" s="202" t="str">
        <f t="shared" si="20"/>
        <v/>
      </c>
      <c r="CS92" s="202" t="str">
        <f t="shared" si="20"/>
        <v/>
      </c>
    </row>
    <row r="93" spans="1:97" ht="15" customHeight="1" x14ac:dyDescent="0.15">
      <c r="B93" s="197" t="s">
        <v>335</v>
      </c>
      <c r="C93" s="197"/>
      <c r="D93" s="197"/>
      <c r="E93" s="197"/>
      <c r="F93" s="197"/>
      <c r="G93" s="198" t="s">
        <v>336</v>
      </c>
      <c r="H93" s="198" t="s">
        <v>337</v>
      </c>
      <c r="I93" s="198" t="s">
        <v>338</v>
      </c>
      <c r="J93" s="198"/>
      <c r="K93" s="198" t="s">
        <v>102</v>
      </c>
      <c r="L93" s="198">
        <v>9.8000000000000007</v>
      </c>
      <c r="M93" s="198"/>
      <c r="N93" s="198"/>
      <c r="O93" s="198" t="s">
        <v>339</v>
      </c>
      <c r="P93" s="198"/>
      <c r="Q93" s="199"/>
      <c r="R93" s="200" t="s">
        <v>214</v>
      </c>
      <c r="S93" s="200">
        <v>5.5999999999999999E-3</v>
      </c>
      <c r="T93" s="197" t="s">
        <v>336</v>
      </c>
      <c r="U93" s="197"/>
      <c r="V93" s="200">
        <v>16.3</v>
      </c>
      <c r="W93" s="4">
        <v>1251.47</v>
      </c>
      <c r="X93" s="200">
        <v>28</v>
      </c>
      <c r="Y93" s="200">
        <v>71</v>
      </c>
      <c r="Z93" s="200">
        <v>41</v>
      </c>
      <c r="AA93" s="200">
        <v>19</v>
      </c>
      <c r="AB93" s="200">
        <v>37</v>
      </c>
      <c r="AC93" s="200">
        <v>38</v>
      </c>
      <c r="AD93" s="200">
        <v>30</v>
      </c>
      <c r="AE93" s="200">
        <v>37</v>
      </c>
      <c r="AF93" s="200">
        <v>31</v>
      </c>
      <c r="AG93" s="200">
        <v>25</v>
      </c>
      <c r="AH93" s="200">
        <v>28</v>
      </c>
      <c r="AI93" s="200">
        <v>17</v>
      </c>
      <c r="AJ93" s="200">
        <v>25</v>
      </c>
      <c r="AK93" s="200">
        <v>38</v>
      </c>
      <c r="AL93" s="200">
        <v>23</v>
      </c>
      <c r="AM93" s="200"/>
      <c r="AN93" s="200">
        <v>17</v>
      </c>
      <c r="AO93" s="200">
        <v>25</v>
      </c>
      <c r="AP93" s="200">
        <v>21</v>
      </c>
      <c r="AQ93" s="200">
        <v>19</v>
      </c>
      <c r="AR93" s="200">
        <v>11</v>
      </c>
      <c r="AS93" s="200">
        <v>24</v>
      </c>
      <c r="AT93" s="200">
        <v>17</v>
      </c>
      <c r="AU93" s="200">
        <v>22</v>
      </c>
      <c r="AV93" s="200">
        <v>27</v>
      </c>
      <c r="AW93" s="200">
        <v>19</v>
      </c>
      <c r="AX93" s="200">
        <v>16</v>
      </c>
      <c r="AY93" s="200">
        <v>12</v>
      </c>
      <c r="AZ93" s="200">
        <v>14</v>
      </c>
      <c r="BA93" s="200">
        <v>15</v>
      </c>
      <c r="BB93" s="200">
        <v>12</v>
      </c>
      <c r="BC93" s="200">
        <v>17</v>
      </c>
      <c r="BD93" s="200">
        <v>11</v>
      </c>
      <c r="BE93" s="200">
        <v>5</v>
      </c>
      <c r="BF93" s="200">
        <v>16</v>
      </c>
      <c r="BG93" s="200">
        <v>12</v>
      </c>
      <c r="BH93" s="200">
        <v>27</v>
      </c>
      <c r="BI93" s="200">
        <v>27</v>
      </c>
      <c r="BJ93" s="489">
        <f t="shared" si="22"/>
        <v>13.666666666666666</v>
      </c>
      <c r="BK93" s="198">
        <f t="shared" si="13"/>
        <v>27</v>
      </c>
      <c r="BL93" s="198">
        <f t="shared" si="14"/>
        <v>11</v>
      </c>
      <c r="BM93" s="198">
        <v>62</v>
      </c>
      <c r="BN93" s="198">
        <v>21</v>
      </c>
      <c r="BO93" s="490">
        <f t="shared" si="15"/>
        <v>41</v>
      </c>
      <c r="BP93" s="491">
        <v>2.4</v>
      </c>
      <c r="BQ93" s="202" t="str">
        <f>IF(((BP93*BJ93)-CB93)&lt;0.99,"",INT((BP93*BJ93)-CB93))</f>
        <v/>
      </c>
      <c r="BR93" s="202"/>
      <c r="BS93" s="203"/>
      <c r="BT93" s="203"/>
      <c r="BU93" s="203"/>
      <c r="BV93" s="203"/>
      <c r="BW93" s="203"/>
      <c r="BX93" s="203"/>
      <c r="BY93" s="203"/>
      <c r="BZ93" s="204"/>
      <c r="CA93" s="205"/>
      <c r="CB93" s="206">
        <f t="shared" si="21"/>
        <v>41</v>
      </c>
      <c r="CC93" s="492">
        <f>CB93/BJ93</f>
        <v>3</v>
      </c>
      <c r="CD93" s="202" t="str">
        <f>IFERROR(IF($S93*#REF!=0,"",$S93*#REF!),"")</f>
        <v/>
      </c>
      <c r="CE93" s="202" t="str">
        <f>IFERROR(IF($S93*#REF!=0,"",$S93*#REF!),"")</f>
        <v/>
      </c>
      <c r="CF93" s="202" t="str">
        <f>IFERROR(IF($S93*#REF!=0,"",$S93*#REF!),"")</f>
        <v/>
      </c>
      <c r="CG93" s="202" t="str">
        <f>IFERROR(IF($S93*#REF!=0,"",$S93*#REF!),"")</f>
        <v/>
      </c>
      <c r="CH93" s="202" t="str">
        <f>IFERROR(IF($S93*#REF!=0,"",$S93*#REF!),"")</f>
        <v/>
      </c>
      <c r="CI93" s="202" t="str">
        <f>IFERROR(IF($S93*#REF!=0,"",$S93*#REF!),"")</f>
        <v/>
      </c>
      <c r="CJ93" s="202" t="str">
        <f>IFERROR(IF($S93*#REF!=0,"",$S93*#REF!),"")</f>
        <v/>
      </c>
      <c r="CK93" s="202" t="str">
        <f>IFERROR(IF($S93*#REF!=0,"",$S93*#REF!),"")</f>
        <v/>
      </c>
      <c r="CL93" s="202" t="str">
        <f>IFERROR(IF($S93*#REF!=0,"",$S93*#REF!),"")</f>
        <v/>
      </c>
      <c r="CM93" s="202" t="str">
        <f t="shared" si="16"/>
        <v/>
      </c>
      <c r="CN93" s="202" t="str">
        <f t="shared" si="17"/>
        <v/>
      </c>
      <c r="CO93" s="202" t="str">
        <f t="shared" si="18"/>
        <v/>
      </c>
      <c r="CP93" s="202" t="str">
        <f t="shared" si="19"/>
        <v/>
      </c>
      <c r="CQ93" s="202" t="str">
        <f t="shared" si="20"/>
        <v/>
      </c>
      <c r="CR93" s="202" t="str">
        <f t="shared" si="20"/>
        <v/>
      </c>
      <c r="CS93" s="202" t="str">
        <f t="shared" si="20"/>
        <v/>
      </c>
    </row>
    <row r="94" spans="1:97" ht="15" customHeight="1" x14ac:dyDescent="0.15">
      <c r="B94" s="197" t="s">
        <v>340</v>
      </c>
      <c r="C94" s="197"/>
      <c r="D94" s="197"/>
      <c r="E94" s="197"/>
      <c r="F94" s="197"/>
      <c r="G94" s="198" t="s">
        <v>341</v>
      </c>
      <c r="H94" s="198" t="s">
        <v>342</v>
      </c>
      <c r="I94" s="198" t="s">
        <v>343</v>
      </c>
      <c r="J94" s="198"/>
      <c r="K94" s="198" t="s">
        <v>102</v>
      </c>
      <c r="L94" s="198">
        <v>19.2</v>
      </c>
      <c r="M94" s="198"/>
      <c r="N94" s="198"/>
      <c r="O94" s="198" t="s">
        <v>344</v>
      </c>
      <c r="P94" s="198"/>
      <c r="Q94" s="199"/>
      <c r="R94" s="200" t="s">
        <v>214</v>
      </c>
      <c r="S94" s="200">
        <v>9.3333333333333306E-3</v>
      </c>
      <c r="T94" s="197"/>
      <c r="U94" s="197"/>
      <c r="V94" s="200">
        <v>19.2</v>
      </c>
      <c r="W94" s="4">
        <v>2461</v>
      </c>
      <c r="X94" s="200">
        <v>6</v>
      </c>
      <c r="Y94" s="200">
        <v>24</v>
      </c>
      <c r="Z94" s="200">
        <v>12</v>
      </c>
      <c r="AA94" s="200">
        <v>10</v>
      </c>
      <c r="AB94" s="200">
        <v>11</v>
      </c>
      <c r="AC94" s="200">
        <v>12</v>
      </c>
      <c r="AD94" s="200">
        <v>10</v>
      </c>
      <c r="AE94" s="200">
        <v>11</v>
      </c>
      <c r="AF94" s="200">
        <v>7</v>
      </c>
      <c r="AG94" s="200">
        <v>9</v>
      </c>
      <c r="AH94" s="200">
        <v>5</v>
      </c>
      <c r="AI94" s="200">
        <v>8</v>
      </c>
      <c r="AJ94" s="200">
        <v>6</v>
      </c>
      <c r="AK94" s="200">
        <v>13</v>
      </c>
      <c r="AL94" s="200">
        <v>6</v>
      </c>
      <c r="AM94" s="200"/>
      <c r="AN94" s="200">
        <v>2</v>
      </c>
      <c r="AO94" s="200">
        <v>6</v>
      </c>
      <c r="AP94" s="200">
        <v>5</v>
      </c>
      <c r="AQ94" s="200">
        <v>8</v>
      </c>
      <c r="AR94" s="200">
        <v>3</v>
      </c>
      <c r="AS94" s="200">
        <v>4</v>
      </c>
      <c r="AT94" s="200">
        <v>3</v>
      </c>
      <c r="AU94" s="200">
        <v>6</v>
      </c>
      <c r="AV94" s="200">
        <v>4</v>
      </c>
      <c r="AW94" s="200">
        <v>6</v>
      </c>
      <c r="AX94" s="200">
        <v>5</v>
      </c>
      <c r="AY94" s="200">
        <v>2</v>
      </c>
      <c r="AZ94" s="200">
        <v>3</v>
      </c>
      <c r="BA94" s="200">
        <v>3</v>
      </c>
      <c r="BB94" s="200">
        <v>1</v>
      </c>
      <c r="BC94" s="200">
        <v>2</v>
      </c>
      <c r="BD94" s="200">
        <v>1</v>
      </c>
      <c r="BE94" s="200">
        <v>3</v>
      </c>
      <c r="BF94" s="200">
        <v>3</v>
      </c>
      <c r="BG94" s="200">
        <v>3</v>
      </c>
      <c r="BH94" s="200">
        <v>4</v>
      </c>
      <c r="BI94" s="200">
        <v>4</v>
      </c>
      <c r="BJ94" s="489">
        <f t="shared" si="22"/>
        <v>2.3333333333333335</v>
      </c>
      <c r="BK94" s="198">
        <f t="shared" si="13"/>
        <v>8</v>
      </c>
      <c r="BL94" s="198">
        <f t="shared" si="14"/>
        <v>1</v>
      </c>
      <c r="BM94" s="198">
        <v>13</v>
      </c>
      <c r="BN94" s="198">
        <v>1</v>
      </c>
      <c r="BO94" s="490">
        <f t="shared" si="15"/>
        <v>12</v>
      </c>
      <c r="BP94" s="491">
        <v>2.4</v>
      </c>
      <c r="BQ94" s="202" t="str">
        <f>IF(((BP94*BJ94)-CB94)&lt;0.99,"",INT((BP94*BJ94)-CB94))</f>
        <v/>
      </c>
      <c r="BR94" s="202"/>
      <c r="BS94" s="203"/>
      <c r="BT94" s="203"/>
      <c r="BU94" s="203"/>
      <c r="BV94" s="203"/>
      <c r="BW94" s="203"/>
      <c r="BX94" s="203"/>
      <c r="BY94" s="203"/>
      <c r="BZ94" s="204"/>
      <c r="CA94" s="205"/>
      <c r="CB94" s="206">
        <f t="shared" si="21"/>
        <v>12</v>
      </c>
      <c r="CC94" s="492">
        <f>CB94/BJ94</f>
        <v>5.1428571428571423</v>
      </c>
      <c r="CD94" s="202" t="str">
        <f>IFERROR(IF($S94*#REF!=0,"",$S94*#REF!),"")</f>
        <v/>
      </c>
      <c r="CE94" s="202" t="str">
        <f>IFERROR(IF($S94*#REF!=0,"",$S94*#REF!),"")</f>
        <v/>
      </c>
      <c r="CF94" s="202" t="str">
        <f>IFERROR(IF($S94*#REF!=0,"",$S94*#REF!),"")</f>
        <v/>
      </c>
      <c r="CG94" s="202" t="str">
        <f>IFERROR(IF($S94*#REF!=0,"",$S94*#REF!),"")</f>
        <v/>
      </c>
      <c r="CH94" s="202" t="str">
        <f>IFERROR(IF($S94*#REF!=0,"",$S94*#REF!),"")</f>
        <v/>
      </c>
      <c r="CI94" s="202" t="str">
        <f>IFERROR(IF($S94*#REF!=0,"",$S94*#REF!),"")</f>
        <v/>
      </c>
      <c r="CJ94" s="202" t="str">
        <f>IFERROR(IF($S94*#REF!=0,"",$S94*#REF!),"")</f>
        <v/>
      </c>
      <c r="CK94" s="202" t="str">
        <f>IFERROR(IF($S94*#REF!=0,"",$S94*#REF!),"")</f>
        <v/>
      </c>
      <c r="CL94" s="202" t="str">
        <f>IFERROR(IF($S94*#REF!=0,"",$S94*#REF!),"")</f>
        <v/>
      </c>
      <c r="CM94" s="202" t="str">
        <f t="shared" si="16"/>
        <v/>
      </c>
      <c r="CN94" s="202" t="str">
        <f t="shared" si="17"/>
        <v/>
      </c>
      <c r="CO94" s="202" t="str">
        <f t="shared" si="18"/>
        <v/>
      </c>
      <c r="CP94" s="202" t="str">
        <f t="shared" si="19"/>
        <v/>
      </c>
      <c r="CQ94" s="202" t="str">
        <f t="shared" si="20"/>
        <v/>
      </c>
      <c r="CR94" s="202" t="str">
        <f t="shared" si="20"/>
        <v/>
      </c>
      <c r="CS94" s="202" t="str">
        <f t="shared" si="20"/>
        <v/>
      </c>
    </row>
    <row r="95" spans="1:97" ht="15" customHeight="1" x14ac:dyDescent="0.15">
      <c r="B95" s="187" t="s">
        <v>345</v>
      </c>
      <c r="C95" s="187"/>
      <c r="D95" s="187"/>
      <c r="E95" s="187"/>
      <c r="F95" s="187"/>
      <c r="G95" s="188" t="s">
        <v>346</v>
      </c>
      <c r="H95" s="188" t="s">
        <v>347</v>
      </c>
      <c r="I95" s="188" t="s">
        <v>348</v>
      </c>
      <c r="J95" s="188">
        <v>20</v>
      </c>
      <c r="K95" s="188" t="s">
        <v>102</v>
      </c>
      <c r="L95" s="188">
        <v>12.9</v>
      </c>
      <c r="M95" s="188"/>
      <c r="N95" s="188"/>
      <c r="O95" s="188" t="s">
        <v>349</v>
      </c>
      <c r="P95" s="188"/>
      <c r="Q95" s="189"/>
      <c r="R95" s="190" t="s">
        <v>214</v>
      </c>
      <c r="S95" s="190">
        <v>9.3333333333333306E-3</v>
      </c>
      <c r="T95" s="187"/>
      <c r="U95" s="187"/>
      <c r="V95" s="190">
        <v>12.9</v>
      </c>
      <c r="W95" s="4">
        <v>1636.92</v>
      </c>
      <c r="X95" s="190">
        <v>12</v>
      </c>
      <c r="Y95" s="190">
        <v>19</v>
      </c>
      <c r="Z95" s="190">
        <v>12</v>
      </c>
      <c r="AA95" s="190">
        <v>3</v>
      </c>
      <c r="AB95" s="190">
        <v>12</v>
      </c>
      <c r="AC95" s="190">
        <v>11</v>
      </c>
      <c r="AD95" s="190">
        <v>7</v>
      </c>
      <c r="AE95" s="190">
        <v>11</v>
      </c>
      <c r="AF95" s="190">
        <v>10</v>
      </c>
      <c r="AG95" s="190">
        <v>8</v>
      </c>
      <c r="AH95" s="190">
        <v>9</v>
      </c>
      <c r="AI95" s="190">
        <v>6</v>
      </c>
      <c r="AJ95" s="190">
        <v>6</v>
      </c>
      <c r="AK95" s="190">
        <v>11</v>
      </c>
      <c r="AL95" s="190">
        <v>6</v>
      </c>
      <c r="AM95" s="190"/>
      <c r="AN95" s="190">
        <v>10</v>
      </c>
      <c r="AO95" s="190">
        <v>10</v>
      </c>
      <c r="AP95" s="190">
        <v>10</v>
      </c>
      <c r="AQ95" s="190">
        <v>5</v>
      </c>
      <c r="AR95" s="190">
        <v>7</v>
      </c>
      <c r="AS95" s="190">
        <v>16</v>
      </c>
      <c r="AT95" s="190">
        <v>19</v>
      </c>
      <c r="AU95" s="190">
        <v>11</v>
      </c>
      <c r="AV95" s="190">
        <v>13</v>
      </c>
      <c r="AW95" s="190">
        <v>11</v>
      </c>
      <c r="AX95" s="190">
        <v>10</v>
      </c>
      <c r="AY95" s="190"/>
      <c r="AZ95" s="190">
        <v>7</v>
      </c>
      <c r="BA95" s="190">
        <v>8</v>
      </c>
      <c r="BB95" s="190">
        <v>10</v>
      </c>
      <c r="BC95" s="190">
        <v>17</v>
      </c>
      <c r="BD95" s="190">
        <v>6</v>
      </c>
      <c r="BE95" s="190">
        <v>5</v>
      </c>
      <c r="BF95" s="190">
        <v>10</v>
      </c>
      <c r="BG95" s="190">
        <v>8</v>
      </c>
      <c r="BH95" s="190">
        <v>14</v>
      </c>
      <c r="BI95" s="190">
        <v>17</v>
      </c>
      <c r="BJ95" s="485">
        <f t="shared" si="22"/>
        <v>8.3333333333333339</v>
      </c>
      <c r="BK95" s="188">
        <f t="shared" si="13"/>
        <v>19</v>
      </c>
      <c r="BL95" s="188">
        <f t="shared" si="14"/>
        <v>5</v>
      </c>
      <c r="BM95" s="188">
        <v>-4</v>
      </c>
      <c r="BN95" s="188">
        <v>16</v>
      </c>
      <c r="BO95" s="486">
        <f t="shared" si="15"/>
        <v>-20</v>
      </c>
      <c r="BP95" s="487">
        <v>2.4</v>
      </c>
      <c r="BQ95" s="191" t="str">
        <f>IF(((BP95*BJ95)-CB95)&lt;0.99,"",INT((BP95*BJ95)-CB95))</f>
        <v/>
      </c>
      <c r="BR95" s="191"/>
      <c r="BS95" s="192"/>
      <c r="BT95" s="192">
        <v>5</v>
      </c>
      <c r="BU95" s="192"/>
      <c r="BV95" s="192"/>
      <c r="BW95" s="192">
        <v>20</v>
      </c>
      <c r="BX95" s="192"/>
      <c r="BY95" s="192">
        <v>20</v>
      </c>
      <c r="BZ95" s="193"/>
      <c r="CA95" s="194"/>
      <c r="CB95" s="195">
        <f t="shared" si="21"/>
        <v>25</v>
      </c>
      <c r="CC95" s="488">
        <f>CB95/BJ95</f>
        <v>3</v>
      </c>
      <c r="CD95" s="191" t="str">
        <f>IFERROR(IF($S95*#REF!=0,"",$S95*#REF!),"")</f>
        <v/>
      </c>
      <c r="CE95" s="191" t="str">
        <f>IFERROR(IF($S95*#REF!=0,"",$S95*#REF!),"")</f>
        <v/>
      </c>
      <c r="CF95" s="191" t="str">
        <f>IFERROR(IF($S95*#REF!=0,"",$S95*#REF!),"")</f>
        <v/>
      </c>
      <c r="CG95" s="191" t="str">
        <f>IFERROR(IF($S95*#REF!=0,"",$S95*#REF!),"")</f>
        <v/>
      </c>
      <c r="CH95" s="191" t="str">
        <f>IFERROR(IF($S95*#REF!=0,"",$S95*#REF!),"")</f>
        <v/>
      </c>
      <c r="CI95" s="191" t="str">
        <f>IFERROR(IF($S95*#REF!=0,"",$S95*#REF!),"")</f>
        <v/>
      </c>
      <c r="CJ95" s="191" t="str">
        <f>IFERROR(IF($S95*#REF!=0,"",$S95*#REF!),"")</f>
        <v/>
      </c>
      <c r="CK95" s="191" t="str">
        <f>IFERROR(IF($S95*#REF!=0,"",$S95*#REF!),"")</f>
        <v/>
      </c>
      <c r="CL95" s="191" t="str">
        <f>IFERROR(IF($S95*#REF!=0,"",$S95*#REF!),"")</f>
        <v/>
      </c>
      <c r="CM95" s="191" t="str">
        <f t="shared" si="16"/>
        <v/>
      </c>
      <c r="CN95" s="191" t="str">
        <f t="shared" si="17"/>
        <v/>
      </c>
      <c r="CO95" s="191">
        <f t="shared" si="18"/>
        <v>0.18666666666666662</v>
      </c>
      <c r="CP95" s="191" t="str">
        <f t="shared" si="19"/>
        <v/>
      </c>
      <c r="CQ95" s="191">
        <f t="shared" si="20"/>
        <v>0.18666666666666662</v>
      </c>
      <c r="CR95" s="191" t="str">
        <f t="shared" si="20"/>
        <v/>
      </c>
      <c r="CS95" s="191" t="str">
        <f t="shared" si="20"/>
        <v/>
      </c>
    </row>
    <row r="96" spans="1:97" ht="15" customHeight="1" x14ac:dyDescent="0.15">
      <c r="A96" s="1" t="s">
        <v>271</v>
      </c>
      <c r="B96" s="197" t="s">
        <v>350</v>
      </c>
      <c r="C96" s="197"/>
      <c r="D96" s="197"/>
      <c r="E96" s="197"/>
      <c r="F96" s="197"/>
      <c r="G96" s="198" t="s">
        <v>351</v>
      </c>
      <c r="H96" s="198" t="s">
        <v>352</v>
      </c>
      <c r="I96" s="198"/>
      <c r="J96" s="198"/>
      <c r="K96" s="198" t="s">
        <v>102</v>
      </c>
      <c r="L96" s="198">
        <v>11.8</v>
      </c>
      <c r="M96" s="198"/>
      <c r="N96" s="198"/>
      <c r="O96" s="198" t="s">
        <v>352</v>
      </c>
      <c r="P96" s="198"/>
      <c r="Q96" s="199"/>
      <c r="R96" s="200" t="s">
        <v>214</v>
      </c>
      <c r="S96" s="200">
        <v>9.3333333333333306E-3</v>
      </c>
      <c r="T96" s="197" t="s">
        <v>351</v>
      </c>
      <c r="U96" s="197"/>
      <c r="V96" s="200"/>
      <c r="X96" s="200"/>
      <c r="Y96" s="200"/>
      <c r="Z96" s="200"/>
      <c r="AA96" s="200"/>
      <c r="AB96" s="200"/>
      <c r="AC96" s="200"/>
      <c r="AD96" s="200"/>
      <c r="AE96" s="200"/>
      <c r="AF96" s="200"/>
      <c r="AG96" s="200"/>
      <c r="AH96" s="200"/>
      <c r="AI96" s="200"/>
      <c r="AJ96" s="200"/>
      <c r="AK96" s="200">
        <v>0</v>
      </c>
      <c r="AL96" s="200">
        <v>0</v>
      </c>
      <c r="AM96" s="200"/>
      <c r="AN96" s="200">
        <v>2</v>
      </c>
      <c r="AO96" s="200">
        <v>0</v>
      </c>
      <c r="AP96" s="200">
        <v>3</v>
      </c>
      <c r="AQ96" s="200">
        <v>8</v>
      </c>
      <c r="AR96" s="200">
        <v>2</v>
      </c>
      <c r="AS96" s="200">
        <v>4</v>
      </c>
      <c r="AT96" s="200">
        <v>6</v>
      </c>
      <c r="AU96" s="200">
        <v>4</v>
      </c>
      <c r="AV96" s="200">
        <v>0</v>
      </c>
      <c r="AW96" s="200">
        <v>6</v>
      </c>
      <c r="AX96" s="200">
        <v>2</v>
      </c>
      <c r="AY96" s="200">
        <v>0</v>
      </c>
      <c r="AZ96" s="200">
        <v>2</v>
      </c>
      <c r="BA96" s="200">
        <v>8</v>
      </c>
      <c r="BB96" s="200">
        <v>4</v>
      </c>
      <c r="BC96" s="200">
        <v>2</v>
      </c>
      <c r="BD96" s="200">
        <v>2</v>
      </c>
      <c r="BE96" s="200">
        <v>0</v>
      </c>
      <c r="BF96" s="200">
        <v>6</v>
      </c>
      <c r="BG96" s="200">
        <v>2</v>
      </c>
      <c r="BH96" s="200">
        <v>4</v>
      </c>
      <c r="BI96" s="200">
        <v>4</v>
      </c>
      <c r="BJ96" s="489">
        <f t="shared" si="22"/>
        <v>4.666666666666667</v>
      </c>
      <c r="BK96" s="198">
        <f t="shared" si="13"/>
        <v>8</v>
      </c>
      <c r="BL96" s="198">
        <f t="shared" si="14"/>
        <v>0</v>
      </c>
      <c r="BM96" s="198">
        <v>11</v>
      </c>
      <c r="BN96" s="198">
        <v>8</v>
      </c>
      <c r="BO96" s="490">
        <f t="shared" si="15"/>
        <v>3</v>
      </c>
      <c r="BP96" s="491">
        <v>2.4</v>
      </c>
      <c r="BQ96" s="202" t="str">
        <f>IF(((BP96*BJ96)-CB96)&lt;0.99,"",INT((BP96*BJ96)-CB96))</f>
        <v/>
      </c>
      <c r="BR96" s="202"/>
      <c r="BS96" s="203"/>
      <c r="BT96" s="203"/>
      <c r="BU96" s="203"/>
      <c r="BV96" s="203"/>
      <c r="BW96" s="203">
        <v>5</v>
      </c>
      <c r="BX96" s="203"/>
      <c r="BY96" s="203"/>
      <c r="BZ96" s="204"/>
      <c r="CA96" s="205">
        <v>5</v>
      </c>
      <c r="CB96" s="206">
        <f t="shared" si="21"/>
        <v>13</v>
      </c>
      <c r="CC96" s="492">
        <f>CB96/BJ96</f>
        <v>2.7857142857142856</v>
      </c>
      <c r="CD96" s="202" t="str">
        <f>IFERROR(IF($S96*#REF!=0,"",$S96*#REF!),"")</f>
        <v/>
      </c>
      <c r="CE96" s="202" t="str">
        <f>IFERROR(IF($S96*#REF!=0,"",$S96*#REF!),"")</f>
        <v/>
      </c>
      <c r="CF96" s="202" t="str">
        <f>IFERROR(IF($S96*#REF!=0,"",$S96*#REF!),"")</f>
        <v/>
      </c>
      <c r="CG96" s="202" t="str">
        <f>IFERROR(IF($S96*#REF!=0,"",$S96*#REF!),"")</f>
        <v/>
      </c>
      <c r="CH96" s="202" t="str">
        <f>IFERROR(IF($S96*#REF!=0,"",$S96*#REF!),"")</f>
        <v/>
      </c>
      <c r="CI96" s="202" t="str">
        <f>IFERROR(IF($S96*#REF!=0,"",$S96*#REF!),"")</f>
        <v/>
      </c>
      <c r="CJ96" s="202" t="str">
        <f>IFERROR(IF($S96*#REF!=0,"",$S96*#REF!),"")</f>
        <v/>
      </c>
      <c r="CK96" s="202" t="str">
        <f>IFERROR(IF($S96*#REF!=0,"",$S96*#REF!),"")</f>
        <v/>
      </c>
      <c r="CL96" s="202" t="str">
        <f>IFERROR(IF($S96*#REF!=0,"",$S96*#REF!),"")</f>
        <v/>
      </c>
      <c r="CM96" s="202" t="str">
        <f t="shared" si="16"/>
        <v/>
      </c>
      <c r="CN96" s="202" t="str">
        <f t="shared" si="17"/>
        <v/>
      </c>
      <c r="CO96" s="202">
        <f t="shared" si="18"/>
        <v>4.6666666666666655E-2</v>
      </c>
      <c r="CP96" s="202" t="str">
        <f t="shared" si="19"/>
        <v/>
      </c>
      <c r="CQ96" s="202" t="str">
        <f t="shared" si="20"/>
        <v/>
      </c>
      <c r="CR96" s="202" t="str">
        <f t="shared" si="20"/>
        <v/>
      </c>
      <c r="CS96" s="202">
        <f t="shared" si="20"/>
        <v>4.6666666666666655E-2</v>
      </c>
    </row>
    <row r="97" spans="1:97" ht="15" customHeight="1" x14ac:dyDescent="0.15">
      <c r="A97" s="1" t="s">
        <v>271</v>
      </c>
      <c r="B97" s="197" t="s">
        <v>353</v>
      </c>
      <c r="C97" s="197"/>
      <c r="D97" s="197"/>
      <c r="E97" s="197"/>
      <c r="F97" s="197"/>
      <c r="G97" s="198" t="s">
        <v>354</v>
      </c>
      <c r="H97" s="198" t="s">
        <v>355</v>
      </c>
      <c r="I97" s="198"/>
      <c r="J97" s="198"/>
      <c r="K97" s="198" t="s">
        <v>102</v>
      </c>
      <c r="L97" s="198">
        <v>7.2</v>
      </c>
      <c r="M97" s="198"/>
      <c r="N97" s="198"/>
      <c r="O97" s="198" t="s">
        <v>355</v>
      </c>
      <c r="P97" s="198"/>
      <c r="Q97" s="199"/>
      <c r="R97" s="200" t="s">
        <v>214</v>
      </c>
      <c r="S97" s="200">
        <v>9.3333333333333306E-3</v>
      </c>
      <c r="T97" s="197" t="s">
        <v>354</v>
      </c>
      <c r="U97" s="197"/>
      <c r="V97" s="200"/>
      <c r="X97" s="200"/>
      <c r="Y97" s="200"/>
      <c r="Z97" s="200"/>
      <c r="AA97" s="200"/>
      <c r="AB97" s="200"/>
      <c r="AC97" s="200"/>
      <c r="AD97" s="200"/>
      <c r="AE97" s="200"/>
      <c r="AF97" s="200"/>
      <c r="AG97" s="200"/>
      <c r="AH97" s="200"/>
      <c r="AI97" s="200"/>
      <c r="AJ97" s="200"/>
      <c r="AK97" s="200">
        <v>0</v>
      </c>
      <c r="AL97" s="200">
        <v>0</v>
      </c>
      <c r="AM97" s="200"/>
      <c r="AN97" s="200">
        <v>2</v>
      </c>
      <c r="AO97" s="200">
        <v>0</v>
      </c>
      <c r="AP97" s="200">
        <v>0</v>
      </c>
      <c r="AQ97" s="200">
        <v>8</v>
      </c>
      <c r="AR97" s="200">
        <v>2</v>
      </c>
      <c r="AS97" s="200">
        <v>4</v>
      </c>
      <c r="AT97" s="200">
        <v>6</v>
      </c>
      <c r="AU97" s="200">
        <v>4</v>
      </c>
      <c r="AV97" s="200">
        <v>4</v>
      </c>
      <c r="AW97" s="200">
        <v>6</v>
      </c>
      <c r="AX97" s="200">
        <v>2</v>
      </c>
      <c r="AY97" s="200">
        <v>0</v>
      </c>
      <c r="AZ97" s="200">
        <v>2</v>
      </c>
      <c r="BA97" s="200">
        <v>8</v>
      </c>
      <c r="BB97" s="200">
        <v>4</v>
      </c>
      <c r="BC97" s="200">
        <v>2</v>
      </c>
      <c r="BD97" s="200">
        <v>2</v>
      </c>
      <c r="BE97" s="200">
        <v>0</v>
      </c>
      <c r="BF97" s="200">
        <v>6</v>
      </c>
      <c r="BG97" s="200">
        <v>2</v>
      </c>
      <c r="BH97" s="200">
        <v>4</v>
      </c>
      <c r="BI97" s="200">
        <v>4</v>
      </c>
      <c r="BJ97" s="489">
        <f t="shared" si="22"/>
        <v>4.666666666666667</v>
      </c>
      <c r="BK97" s="198">
        <f t="shared" si="13"/>
        <v>8</v>
      </c>
      <c r="BL97" s="198">
        <f t="shared" si="14"/>
        <v>0</v>
      </c>
      <c r="BM97" s="198">
        <v>7</v>
      </c>
      <c r="BN97" s="198">
        <v>8</v>
      </c>
      <c r="BO97" s="490">
        <f t="shared" si="15"/>
        <v>-1</v>
      </c>
      <c r="BP97" s="491">
        <v>2.4</v>
      </c>
      <c r="BQ97" s="202" t="str">
        <f>IF(((BP97*BJ97)-CB97)&lt;0.99,"",INT((BP97*BJ97)-CB97))</f>
        <v/>
      </c>
      <c r="BR97" s="202"/>
      <c r="BS97" s="203"/>
      <c r="BT97" s="203"/>
      <c r="BU97" s="203">
        <v>5</v>
      </c>
      <c r="BV97" s="203"/>
      <c r="BW97" s="203"/>
      <c r="BX97" s="203">
        <v>5</v>
      </c>
      <c r="BY97" s="203"/>
      <c r="BZ97" s="204"/>
      <c r="CA97" s="205">
        <v>5</v>
      </c>
      <c r="CB97" s="206">
        <f t="shared" si="21"/>
        <v>14</v>
      </c>
      <c r="CC97" s="492">
        <f>CB97/BJ97</f>
        <v>3</v>
      </c>
      <c r="CD97" s="202" t="str">
        <f>IFERROR(IF($S97*#REF!=0,"",$S97*#REF!),"")</f>
        <v/>
      </c>
      <c r="CE97" s="202" t="str">
        <f>IFERROR(IF($S97*#REF!=0,"",$S97*#REF!),"")</f>
        <v/>
      </c>
      <c r="CF97" s="202" t="str">
        <f>IFERROR(IF($S97*#REF!=0,"",$S97*#REF!),"")</f>
        <v/>
      </c>
      <c r="CG97" s="202" t="str">
        <f>IFERROR(IF($S97*#REF!=0,"",$S97*#REF!),"")</f>
        <v/>
      </c>
      <c r="CH97" s="202" t="str">
        <f>IFERROR(IF($S97*#REF!=0,"",$S97*#REF!),"")</f>
        <v/>
      </c>
      <c r="CI97" s="202" t="str">
        <f>IFERROR(IF($S97*#REF!=0,"",$S97*#REF!),"")</f>
        <v/>
      </c>
      <c r="CJ97" s="202" t="str">
        <f>IFERROR(IF($S97*#REF!=0,"",$S97*#REF!),"")</f>
        <v/>
      </c>
      <c r="CK97" s="202" t="str">
        <f>IFERROR(IF($S97*#REF!=0,"",$S97*#REF!),"")</f>
        <v/>
      </c>
      <c r="CL97" s="202" t="str">
        <f>IFERROR(IF($S97*#REF!=0,"",$S97*#REF!),"")</f>
        <v/>
      </c>
      <c r="CM97" s="202">
        <f t="shared" si="16"/>
        <v>4.6666666666666655E-2</v>
      </c>
      <c r="CN97" s="202" t="str">
        <f t="shared" si="17"/>
        <v/>
      </c>
      <c r="CO97" s="202" t="str">
        <f t="shared" si="18"/>
        <v/>
      </c>
      <c r="CP97" s="202">
        <f t="shared" si="19"/>
        <v>4.6666666666666655E-2</v>
      </c>
      <c r="CQ97" s="202" t="str">
        <f t="shared" si="20"/>
        <v/>
      </c>
      <c r="CR97" s="202" t="str">
        <f t="shared" si="20"/>
        <v/>
      </c>
      <c r="CS97" s="202">
        <f t="shared" si="20"/>
        <v>4.6666666666666655E-2</v>
      </c>
    </row>
    <row r="98" spans="1:97" ht="15" customHeight="1" x14ac:dyDescent="0.15">
      <c r="A98" s="1" t="s">
        <v>271</v>
      </c>
      <c r="B98" s="197" t="s">
        <v>356</v>
      </c>
      <c r="C98" s="197"/>
      <c r="D98" s="197"/>
      <c r="E98" s="197"/>
      <c r="F98" s="197"/>
      <c r="G98" s="198" t="s">
        <v>357</v>
      </c>
      <c r="H98" s="198" t="s">
        <v>358</v>
      </c>
      <c r="I98" s="198"/>
      <c r="J98" s="198"/>
      <c r="K98" s="198" t="s">
        <v>102</v>
      </c>
      <c r="L98" s="198">
        <v>16.600000000000001</v>
      </c>
      <c r="M98" s="198"/>
      <c r="N98" s="198"/>
      <c r="O98" s="198" t="s">
        <v>358</v>
      </c>
      <c r="P98" s="198"/>
      <c r="Q98" s="199"/>
      <c r="R98" s="200" t="s">
        <v>214</v>
      </c>
      <c r="S98" s="200">
        <v>9.3333333333333306E-3</v>
      </c>
      <c r="T98" s="197" t="s">
        <v>357</v>
      </c>
      <c r="U98" s="197"/>
      <c r="V98" s="200"/>
      <c r="X98" s="200"/>
      <c r="Y98" s="200"/>
      <c r="Z98" s="200"/>
      <c r="AA98" s="200"/>
      <c r="AB98" s="200"/>
      <c r="AC98" s="200"/>
      <c r="AD98" s="200"/>
      <c r="AE98" s="200"/>
      <c r="AF98" s="200"/>
      <c r="AG98" s="200"/>
      <c r="AH98" s="200"/>
      <c r="AI98" s="200"/>
      <c r="AJ98" s="200"/>
      <c r="AK98" s="200">
        <v>1</v>
      </c>
      <c r="AL98" s="200">
        <v>0</v>
      </c>
      <c r="AM98" s="200"/>
      <c r="AN98" s="200">
        <v>3</v>
      </c>
      <c r="AO98" s="200">
        <v>4</v>
      </c>
      <c r="AP98" s="200">
        <v>10</v>
      </c>
      <c r="AQ98" s="200">
        <v>4</v>
      </c>
      <c r="AR98" s="200">
        <v>4</v>
      </c>
      <c r="AS98" s="200">
        <v>10</v>
      </c>
      <c r="AT98" s="200">
        <v>9</v>
      </c>
      <c r="AU98" s="200">
        <v>7</v>
      </c>
      <c r="AV98" s="200">
        <v>7</v>
      </c>
      <c r="AW98" s="200">
        <v>11</v>
      </c>
      <c r="AX98" s="200">
        <v>9</v>
      </c>
      <c r="AY98" s="200">
        <v>10</v>
      </c>
      <c r="AZ98" s="200">
        <v>6</v>
      </c>
      <c r="BA98" s="200">
        <v>4</v>
      </c>
      <c r="BB98" s="200">
        <v>8</v>
      </c>
      <c r="BC98" s="200">
        <v>7</v>
      </c>
      <c r="BD98" s="200">
        <v>7</v>
      </c>
      <c r="BE98" s="200">
        <v>7</v>
      </c>
      <c r="BF98" s="200">
        <v>8</v>
      </c>
      <c r="BG98" s="200">
        <v>2</v>
      </c>
      <c r="BH98" s="200">
        <v>7</v>
      </c>
      <c r="BI98" s="200">
        <v>8</v>
      </c>
      <c r="BJ98" s="489">
        <f t="shared" si="22"/>
        <v>6</v>
      </c>
      <c r="BK98" s="198">
        <f t="shared" si="13"/>
        <v>11</v>
      </c>
      <c r="BL98" s="198">
        <f t="shared" si="14"/>
        <v>4</v>
      </c>
      <c r="BM98" s="198">
        <v>22</v>
      </c>
      <c r="BN98" s="198">
        <v>13</v>
      </c>
      <c r="BO98" s="490">
        <f t="shared" si="15"/>
        <v>9</v>
      </c>
      <c r="BP98" s="491">
        <v>2.4</v>
      </c>
      <c r="BQ98" s="202" t="str">
        <f>IF(((BP98*BJ98)-CB98)&lt;0.99,"",INT((BP98*BJ98)-CB98))</f>
        <v/>
      </c>
      <c r="BR98" s="202"/>
      <c r="BS98" s="203"/>
      <c r="BT98" s="203">
        <v>10</v>
      </c>
      <c r="BU98" s="203"/>
      <c r="BV98" s="203"/>
      <c r="BW98" s="203"/>
      <c r="BX98" s="203"/>
      <c r="BY98" s="203"/>
      <c r="BZ98" s="204"/>
      <c r="CA98" s="205"/>
      <c r="CB98" s="206">
        <f t="shared" si="21"/>
        <v>19</v>
      </c>
      <c r="CC98" s="492">
        <f>CB98/BJ98</f>
        <v>3.1666666666666665</v>
      </c>
      <c r="CD98" s="202" t="str">
        <f>IFERROR(IF($S98*#REF!=0,"",$S98*#REF!),"")</f>
        <v/>
      </c>
      <c r="CE98" s="202" t="str">
        <f>IFERROR(IF($S98*#REF!=0,"",$S98*#REF!),"")</f>
        <v/>
      </c>
      <c r="CF98" s="202" t="str">
        <f>IFERROR(IF($S98*#REF!=0,"",$S98*#REF!),"")</f>
        <v/>
      </c>
      <c r="CG98" s="202" t="str">
        <f>IFERROR(IF($S98*#REF!=0,"",$S98*#REF!),"")</f>
        <v/>
      </c>
      <c r="CH98" s="202" t="str">
        <f>IFERROR(IF($S98*#REF!=0,"",$S98*#REF!),"")</f>
        <v/>
      </c>
      <c r="CI98" s="202" t="str">
        <f>IFERROR(IF($S98*#REF!=0,"",$S98*#REF!),"")</f>
        <v/>
      </c>
      <c r="CJ98" s="202" t="str">
        <f>IFERROR(IF($S98*#REF!=0,"",$S98*#REF!),"")</f>
        <v/>
      </c>
      <c r="CK98" s="202" t="str">
        <f>IFERROR(IF($S98*#REF!=0,"",$S98*#REF!),"")</f>
        <v/>
      </c>
      <c r="CL98" s="202" t="str">
        <f>IFERROR(IF($S98*#REF!=0,"",$S98*#REF!),"")</f>
        <v/>
      </c>
      <c r="CM98" s="202" t="str">
        <f t="shared" si="16"/>
        <v/>
      </c>
      <c r="CN98" s="202" t="str">
        <f t="shared" si="17"/>
        <v/>
      </c>
      <c r="CO98" s="202" t="str">
        <f t="shared" si="18"/>
        <v/>
      </c>
      <c r="CP98" s="202" t="str">
        <f t="shared" si="19"/>
        <v/>
      </c>
      <c r="CQ98" s="202" t="str">
        <f t="shared" si="20"/>
        <v/>
      </c>
      <c r="CR98" s="202" t="str">
        <f t="shared" si="20"/>
        <v/>
      </c>
      <c r="CS98" s="202" t="str">
        <f t="shared" si="20"/>
        <v/>
      </c>
    </row>
    <row r="99" spans="1:97" ht="15" customHeight="1" x14ac:dyDescent="0.15">
      <c r="A99" s="1" t="s">
        <v>271</v>
      </c>
      <c r="B99" s="197" t="s">
        <v>359</v>
      </c>
      <c r="C99" s="197"/>
      <c r="D99" s="197"/>
      <c r="E99" s="197"/>
      <c r="F99" s="197"/>
      <c r="G99" s="198" t="s">
        <v>360</v>
      </c>
      <c r="H99" s="198" t="s">
        <v>361</v>
      </c>
      <c r="I99" s="198"/>
      <c r="J99" s="198"/>
      <c r="K99" s="198" t="s">
        <v>102</v>
      </c>
      <c r="L99" s="198">
        <v>10.6</v>
      </c>
      <c r="M99" s="198"/>
      <c r="N99" s="198"/>
      <c r="O99" s="198" t="s">
        <v>361</v>
      </c>
      <c r="P99" s="198"/>
      <c r="Q99" s="199"/>
      <c r="R99" s="200" t="s">
        <v>214</v>
      </c>
      <c r="S99" s="200">
        <v>9.3333333333333306E-3</v>
      </c>
      <c r="T99" s="197" t="s">
        <v>360</v>
      </c>
      <c r="U99" s="197"/>
      <c r="V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>
        <v>1</v>
      </c>
      <c r="AL99" s="200">
        <v>0</v>
      </c>
      <c r="AM99" s="200"/>
      <c r="AN99" s="200">
        <v>3</v>
      </c>
      <c r="AO99" s="200">
        <v>4</v>
      </c>
      <c r="AP99" s="200">
        <v>11</v>
      </c>
      <c r="AQ99" s="200">
        <v>4</v>
      </c>
      <c r="AR99" s="200">
        <v>4</v>
      </c>
      <c r="AS99" s="200">
        <v>10</v>
      </c>
      <c r="AT99" s="200">
        <v>9</v>
      </c>
      <c r="AU99" s="200">
        <v>7</v>
      </c>
      <c r="AV99" s="200">
        <v>7</v>
      </c>
      <c r="AW99" s="200">
        <v>11</v>
      </c>
      <c r="AX99" s="200">
        <v>9</v>
      </c>
      <c r="AY99" s="200">
        <v>10</v>
      </c>
      <c r="AZ99" s="200">
        <v>6</v>
      </c>
      <c r="BA99" s="200">
        <v>4</v>
      </c>
      <c r="BB99" s="200">
        <v>8</v>
      </c>
      <c r="BC99" s="200">
        <v>7</v>
      </c>
      <c r="BD99" s="200">
        <v>7</v>
      </c>
      <c r="BE99" s="200">
        <v>7</v>
      </c>
      <c r="BF99" s="200">
        <v>8</v>
      </c>
      <c r="BG99" s="200">
        <v>2</v>
      </c>
      <c r="BH99" s="200">
        <v>7</v>
      </c>
      <c r="BI99" s="200">
        <v>8</v>
      </c>
      <c r="BJ99" s="489">
        <f t="shared" si="22"/>
        <v>6</v>
      </c>
      <c r="BK99" s="198">
        <f t="shared" si="13"/>
        <v>11</v>
      </c>
      <c r="BL99" s="198">
        <f t="shared" si="14"/>
        <v>4</v>
      </c>
      <c r="BM99" s="198">
        <v>33</v>
      </c>
      <c r="BN99" s="198">
        <v>13</v>
      </c>
      <c r="BO99" s="490">
        <f t="shared" si="15"/>
        <v>20</v>
      </c>
      <c r="BP99" s="491">
        <v>2.4</v>
      </c>
      <c r="BQ99" s="202" t="str">
        <f>IF(((BP99*BJ99)-CB99)&lt;0.99,"",INT((BP99*BJ99)-CB99))</f>
        <v/>
      </c>
      <c r="BR99" s="202"/>
      <c r="BS99" s="203"/>
      <c r="BT99" s="203"/>
      <c r="BU99" s="203"/>
      <c r="BV99" s="203"/>
      <c r="BW99" s="203"/>
      <c r="BX99" s="203"/>
      <c r="BY99" s="203"/>
      <c r="BZ99" s="204"/>
      <c r="CA99" s="205"/>
      <c r="CB99" s="206">
        <f t="shared" si="21"/>
        <v>20</v>
      </c>
      <c r="CC99" s="492">
        <f>CB99/BJ99</f>
        <v>3.3333333333333335</v>
      </c>
      <c r="CD99" s="202" t="str">
        <f>IFERROR(IF($S99*#REF!=0,"",$S99*#REF!),"")</f>
        <v/>
      </c>
      <c r="CE99" s="202" t="str">
        <f>IFERROR(IF($S99*#REF!=0,"",$S99*#REF!),"")</f>
        <v/>
      </c>
      <c r="CF99" s="202" t="str">
        <f>IFERROR(IF($S99*#REF!=0,"",$S99*#REF!),"")</f>
        <v/>
      </c>
      <c r="CG99" s="202" t="str">
        <f>IFERROR(IF($S99*#REF!=0,"",$S99*#REF!),"")</f>
        <v/>
      </c>
      <c r="CH99" s="202" t="str">
        <f>IFERROR(IF($S99*#REF!=0,"",$S99*#REF!),"")</f>
        <v/>
      </c>
      <c r="CI99" s="202" t="str">
        <f>IFERROR(IF($S99*#REF!=0,"",$S99*#REF!),"")</f>
        <v/>
      </c>
      <c r="CJ99" s="202" t="str">
        <f>IFERROR(IF($S99*#REF!=0,"",$S99*#REF!),"")</f>
        <v/>
      </c>
      <c r="CK99" s="202" t="str">
        <f>IFERROR(IF($S99*#REF!=0,"",$S99*#REF!),"")</f>
        <v/>
      </c>
      <c r="CL99" s="202" t="str">
        <f>IFERROR(IF($S99*#REF!=0,"",$S99*#REF!),"")</f>
        <v/>
      </c>
      <c r="CM99" s="202" t="str">
        <f t="shared" si="16"/>
        <v/>
      </c>
      <c r="CN99" s="202" t="str">
        <f t="shared" si="17"/>
        <v/>
      </c>
      <c r="CO99" s="202" t="str">
        <f t="shared" si="18"/>
        <v/>
      </c>
      <c r="CP99" s="202" t="str">
        <f t="shared" si="19"/>
        <v/>
      </c>
      <c r="CQ99" s="202" t="str">
        <f t="shared" si="20"/>
        <v/>
      </c>
      <c r="CR99" s="202" t="str">
        <f t="shared" si="20"/>
        <v/>
      </c>
      <c r="CS99" s="202" t="str">
        <f t="shared" si="20"/>
        <v/>
      </c>
    </row>
    <row r="100" spans="1:97" ht="15" customHeight="1" x14ac:dyDescent="0.15">
      <c r="A100" s="1" t="s">
        <v>271</v>
      </c>
      <c r="B100" s="197" t="s">
        <v>362</v>
      </c>
      <c r="C100" s="197"/>
      <c r="D100" s="197"/>
      <c r="E100" s="197"/>
      <c r="F100" s="197"/>
      <c r="G100" s="198" t="s">
        <v>363</v>
      </c>
      <c r="H100" s="198" t="s">
        <v>364</v>
      </c>
      <c r="I100" s="198" t="s">
        <v>365</v>
      </c>
      <c r="J100" s="198"/>
      <c r="K100" s="198" t="s">
        <v>102</v>
      </c>
      <c r="L100" s="198">
        <v>13.3</v>
      </c>
      <c r="M100" s="198"/>
      <c r="N100" s="198"/>
      <c r="O100" s="198" t="s">
        <v>364</v>
      </c>
      <c r="P100" s="198"/>
      <c r="Q100" s="199"/>
      <c r="R100" s="200" t="s">
        <v>214</v>
      </c>
      <c r="S100" s="200">
        <v>9.3333333333333306E-3</v>
      </c>
      <c r="T100" s="197" t="s">
        <v>363</v>
      </c>
      <c r="U100" s="197"/>
      <c r="V100" s="200"/>
      <c r="X100" s="200"/>
      <c r="Y100" s="200"/>
      <c r="Z100" s="200"/>
      <c r="AA100" s="200"/>
      <c r="AB100" s="200"/>
      <c r="AC100" s="200"/>
      <c r="AD100" s="200"/>
      <c r="AE100" s="200"/>
      <c r="AF100" s="200"/>
      <c r="AG100" s="200"/>
      <c r="AH100" s="200"/>
      <c r="AI100" s="200"/>
      <c r="AJ100" s="200"/>
      <c r="AK100" s="200">
        <v>1</v>
      </c>
      <c r="AL100" s="200">
        <v>2</v>
      </c>
      <c r="AM100" s="200"/>
      <c r="AN100" s="200">
        <v>5</v>
      </c>
      <c r="AO100" s="200">
        <v>7</v>
      </c>
      <c r="AP100" s="200">
        <v>16</v>
      </c>
      <c r="AQ100" s="200">
        <v>15</v>
      </c>
      <c r="AR100" s="200">
        <v>9</v>
      </c>
      <c r="AS100" s="200">
        <v>20</v>
      </c>
      <c r="AT100" s="200">
        <v>19</v>
      </c>
      <c r="AU100" s="200">
        <v>17</v>
      </c>
      <c r="AV100" s="200">
        <v>16</v>
      </c>
      <c r="AW100" s="200">
        <v>25</v>
      </c>
      <c r="AX100" s="200">
        <v>11</v>
      </c>
      <c r="AY100" s="200">
        <v>13</v>
      </c>
      <c r="AZ100" s="200">
        <v>9</v>
      </c>
      <c r="BA100" s="200">
        <v>18</v>
      </c>
      <c r="BB100" s="200">
        <v>13</v>
      </c>
      <c r="BC100" s="200">
        <v>16</v>
      </c>
      <c r="BD100" s="200">
        <v>13</v>
      </c>
      <c r="BE100" s="200">
        <v>13</v>
      </c>
      <c r="BF100" s="200">
        <v>22</v>
      </c>
      <c r="BG100" s="200">
        <v>11</v>
      </c>
      <c r="BH100" s="200">
        <v>17</v>
      </c>
      <c r="BI100" s="200">
        <v>18</v>
      </c>
      <c r="BJ100" s="489">
        <f t="shared" si="22"/>
        <v>13.333333333333334</v>
      </c>
      <c r="BK100" s="198">
        <f t="shared" si="13"/>
        <v>25</v>
      </c>
      <c r="BL100" s="198">
        <f t="shared" si="14"/>
        <v>9</v>
      </c>
      <c r="BM100" s="198">
        <v>36</v>
      </c>
      <c r="BN100" s="198">
        <v>27</v>
      </c>
      <c r="BO100" s="490">
        <f t="shared" si="15"/>
        <v>9</v>
      </c>
      <c r="BP100" s="491">
        <v>2.4</v>
      </c>
      <c r="BQ100" s="202" t="str">
        <f>IF(((BP100*BJ100)-CB100)&lt;0.99,"",INT((BP100*BJ100)-CB100))</f>
        <v/>
      </c>
      <c r="BR100" s="202"/>
      <c r="BS100" s="203"/>
      <c r="BT100" s="203">
        <v>20</v>
      </c>
      <c r="BU100" s="203"/>
      <c r="BV100" s="203"/>
      <c r="BW100" s="203"/>
      <c r="BX100" s="203">
        <v>10</v>
      </c>
      <c r="BY100" s="203"/>
      <c r="BZ100" s="204"/>
      <c r="CA100" s="205"/>
      <c r="CB100" s="206">
        <f t="shared" si="21"/>
        <v>39</v>
      </c>
      <c r="CC100" s="492">
        <f>CB100/BJ100</f>
        <v>2.9249999999999998</v>
      </c>
      <c r="CD100" s="202" t="str">
        <f>IFERROR(IF($S100*#REF!=0,"",$S100*#REF!),"")</f>
        <v/>
      </c>
      <c r="CE100" s="202" t="str">
        <f>IFERROR(IF($S100*#REF!=0,"",$S100*#REF!),"")</f>
        <v/>
      </c>
      <c r="CF100" s="202" t="str">
        <f>IFERROR(IF($S100*#REF!=0,"",$S100*#REF!),"")</f>
        <v/>
      </c>
      <c r="CG100" s="202" t="str">
        <f>IFERROR(IF($S100*#REF!=0,"",$S100*#REF!),"")</f>
        <v/>
      </c>
      <c r="CH100" s="202" t="str">
        <f>IFERROR(IF($S100*#REF!=0,"",$S100*#REF!),"")</f>
        <v/>
      </c>
      <c r="CI100" s="202" t="str">
        <f>IFERROR(IF($S100*#REF!=0,"",$S100*#REF!),"")</f>
        <v/>
      </c>
      <c r="CJ100" s="202" t="str">
        <f>IFERROR(IF($S100*#REF!=0,"",$S100*#REF!),"")</f>
        <v/>
      </c>
      <c r="CK100" s="202" t="str">
        <f>IFERROR(IF($S100*#REF!=0,"",$S100*#REF!),"")</f>
        <v/>
      </c>
      <c r="CL100" s="202" t="str">
        <f>IFERROR(IF($S100*#REF!=0,"",$S100*#REF!),"")</f>
        <v/>
      </c>
      <c r="CM100" s="202" t="str">
        <f t="shared" si="16"/>
        <v/>
      </c>
      <c r="CN100" s="202" t="str">
        <f t="shared" si="17"/>
        <v/>
      </c>
      <c r="CO100" s="202" t="str">
        <f t="shared" si="18"/>
        <v/>
      </c>
      <c r="CP100" s="202">
        <f t="shared" si="19"/>
        <v>9.333333333333331E-2</v>
      </c>
      <c r="CQ100" s="202" t="str">
        <f t="shared" si="20"/>
        <v/>
      </c>
      <c r="CR100" s="202" t="str">
        <f t="shared" si="20"/>
        <v/>
      </c>
      <c r="CS100" s="202" t="str">
        <f t="shared" si="20"/>
        <v/>
      </c>
    </row>
    <row r="101" spans="1:97" ht="15" customHeight="1" x14ac:dyDescent="0.15">
      <c r="A101" s="1" t="s">
        <v>271</v>
      </c>
      <c r="B101" s="197" t="s">
        <v>366</v>
      </c>
      <c r="C101" s="197"/>
      <c r="D101" s="197"/>
      <c r="E101" s="197"/>
      <c r="F101" s="197"/>
      <c r="G101" s="198" t="s">
        <v>367</v>
      </c>
      <c r="H101" s="198" t="s">
        <v>368</v>
      </c>
      <c r="I101" s="198" t="s">
        <v>365</v>
      </c>
      <c r="J101" s="198">
        <v>5</v>
      </c>
      <c r="K101" s="198" t="s">
        <v>102</v>
      </c>
      <c r="L101" s="198">
        <v>18.100000000000001</v>
      </c>
      <c r="M101" s="198"/>
      <c r="N101" s="198"/>
      <c r="O101" s="198" t="s">
        <v>368</v>
      </c>
      <c r="P101" s="198"/>
      <c r="Q101" s="199"/>
      <c r="R101" s="200" t="s">
        <v>214</v>
      </c>
      <c r="S101" s="200">
        <v>9.3333333333333306E-3</v>
      </c>
      <c r="T101" s="197" t="s">
        <v>367</v>
      </c>
      <c r="U101" s="197"/>
      <c r="V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>
        <v>1</v>
      </c>
      <c r="AL101" s="200">
        <v>2</v>
      </c>
      <c r="AM101" s="200"/>
      <c r="AN101" s="200">
        <v>5</v>
      </c>
      <c r="AO101" s="200">
        <v>7</v>
      </c>
      <c r="AP101" s="200">
        <v>16</v>
      </c>
      <c r="AQ101" s="200">
        <v>15</v>
      </c>
      <c r="AR101" s="200">
        <v>9</v>
      </c>
      <c r="AS101" s="200">
        <v>20</v>
      </c>
      <c r="AT101" s="200">
        <v>19</v>
      </c>
      <c r="AU101" s="200">
        <v>17</v>
      </c>
      <c r="AV101" s="200">
        <v>16</v>
      </c>
      <c r="AW101" s="200">
        <v>25</v>
      </c>
      <c r="AX101" s="200">
        <v>11</v>
      </c>
      <c r="AY101" s="200">
        <v>13</v>
      </c>
      <c r="AZ101" s="200">
        <v>9</v>
      </c>
      <c r="BA101" s="200">
        <v>18</v>
      </c>
      <c r="BB101" s="200">
        <v>13</v>
      </c>
      <c r="BC101" s="200">
        <v>16</v>
      </c>
      <c r="BD101" s="200">
        <v>13</v>
      </c>
      <c r="BE101" s="200">
        <v>13</v>
      </c>
      <c r="BF101" s="200">
        <v>22</v>
      </c>
      <c r="BG101" s="200">
        <v>11</v>
      </c>
      <c r="BH101" s="200">
        <v>17</v>
      </c>
      <c r="BI101" s="200">
        <v>18</v>
      </c>
      <c r="BJ101" s="489">
        <f t="shared" si="22"/>
        <v>13.333333333333334</v>
      </c>
      <c r="BK101" s="198">
        <f t="shared" si="13"/>
        <v>25</v>
      </c>
      <c r="BL101" s="198">
        <f t="shared" si="14"/>
        <v>9</v>
      </c>
      <c r="BM101" s="198">
        <v>43</v>
      </c>
      <c r="BN101" s="198">
        <v>27</v>
      </c>
      <c r="BO101" s="490">
        <f t="shared" si="15"/>
        <v>16</v>
      </c>
      <c r="BP101" s="491">
        <v>2.4</v>
      </c>
      <c r="BQ101" s="202" t="str">
        <f>IF(((BP101*BJ101)-CB101)&lt;0.99,"",INT((BP101*BJ101)-CB101))</f>
        <v/>
      </c>
      <c r="BR101" s="202"/>
      <c r="BS101" s="203"/>
      <c r="BT101" s="203">
        <v>10</v>
      </c>
      <c r="BU101" s="203"/>
      <c r="BV101" s="203"/>
      <c r="BW101" s="203">
        <v>5</v>
      </c>
      <c r="BX101" s="203"/>
      <c r="BY101" s="203">
        <v>5</v>
      </c>
      <c r="BZ101" s="204"/>
      <c r="CA101" s="205"/>
      <c r="CB101" s="206">
        <f t="shared" si="21"/>
        <v>36</v>
      </c>
      <c r="CC101" s="492">
        <f>CB101/BJ101</f>
        <v>2.6999999999999997</v>
      </c>
      <c r="CD101" s="202" t="str">
        <f>IFERROR(IF($S101*#REF!=0,"",$S101*#REF!),"")</f>
        <v/>
      </c>
      <c r="CE101" s="202" t="str">
        <f>IFERROR(IF($S101*#REF!=0,"",$S101*#REF!),"")</f>
        <v/>
      </c>
      <c r="CF101" s="202" t="str">
        <f>IFERROR(IF($S101*#REF!=0,"",$S101*#REF!),"")</f>
        <v/>
      </c>
      <c r="CG101" s="202" t="str">
        <f>IFERROR(IF($S101*#REF!=0,"",$S101*#REF!),"")</f>
        <v/>
      </c>
      <c r="CH101" s="202" t="str">
        <f>IFERROR(IF($S101*#REF!=0,"",$S101*#REF!),"")</f>
        <v/>
      </c>
      <c r="CI101" s="202" t="str">
        <f>IFERROR(IF($S101*#REF!=0,"",$S101*#REF!),"")</f>
        <v/>
      </c>
      <c r="CJ101" s="202" t="str">
        <f>IFERROR(IF($S101*#REF!=0,"",$S101*#REF!),"")</f>
        <v/>
      </c>
      <c r="CK101" s="202" t="str">
        <f>IFERROR(IF($S101*#REF!=0,"",$S101*#REF!),"")</f>
        <v/>
      </c>
      <c r="CL101" s="202" t="str">
        <f>IFERROR(IF($S101*#REF!=0,"",$S101*#REF!),"")</f>
        <v/>
      </c>
      <c r="CM101" s="202" t="str">
        <f t="shared" si="16"/>
        <v/>
      </c>
      <c r="CN101" s="202" t="str">
        <f t="shared" si="17"/>
        <v/>
      </c>
      <c r="CO101" s="202">
        <f t="shared" si="18"/>
        <v>4.6666666666666655E-2</v>
      </c>
      <c r="CP101" s="202" t="str">
        <f t="shared" si="19"/>
        <v/>
      </c>
      <c r="CQ101" s="202">
        <f t="shared" si="20"/>
        <v>4.6666666666666655E-2</v>
      </c>
      <c r="CR101" s="202" t="str">
        <f t="shared" si="20"/>
        <v/>
      </c>
      <c r="CS101" s="202" t="str">
        <f t="shared" si="20"/>
        <v/>
      </c>
    </row>
    <row r="102" spans="1:97" ht="15" customHeight="1" x14ac:dyDescent="0.15">
      <c r="A102" s="1" t="s">
        <v>271</v>
      </c>
      <c r="B102" s="197" t="s">
        <v>369</v>
      </c>
      <c r="C102" s="197"/>
      <c r="D102" s="197"/>
      <c r="E102" s="197"/>
      <c r="F102" s="197"/>
      <c r="G102" s="198" t="s">
        <v>370</v>
      </c>
      <c r="H102" s="198" t="s">
        <v>371</v>
      </c>
      <c r="I102" s="198"/>
      <c r="J102" s="198"/>
      <c r="K102" s="198" t="s">
        <v>102</v>
      </c>
      <c r="L102" s="198">
        <v>8.6999999999999993</v>
      </c>
      <c r="M102" s="198"/>
      <c r="N102" s="198"/>
      <c r="O102" s="198" t="s">
        <v>371</v>
      </c>
      <c r="P102" s="198"/>
      <c r="Q102" s="199"/>
      <c r="R102" s="200" t="s">
        <v>214</v>
      </c>
      <c r="S102" s="200">
        <v>9.3333333333333306E-3</v>
      </c>
      <c r="T102" s="197" t="s">
        <v>370</v>
      </c>
      <c r="U102" s="197"/>
      <c r="V102" s="200"/>
      <c r="X102" s="200"/>
      <c r="Y102" s="200"/>
      <c r="Z102" s="200"/>
      <c r="AA102" s="200"/>
      <c r="AB102" s="200"/>
      <c r="AC102" s="200"/>
      <c r="AD102" s="200"/>
      <c r="AE102" s="200"/>
      <c r="AF102" s="200"/>
      <c r="AG102" s="200"/>
      <c r="AH102" s="200"/>
      <c r="AI102" s="200"/>
      <c r="AJ102" s="200"/>
      <c r="AK102" s="200">
        <v>1</v>
      </c>
      <c r="AL102" s="200">
        <v>2</v>
      </c>
      <c r="AM102" s="200"/>
      <c r="AN102" s="200">
        <v>5</v>
      </c>
      <c r="AO102" s="200">
        <v>7</v>
      </c>
      <c r="AP102" s="200">
        <v>20</v>
      </c>
      <c r="AQ102" s="200">
        <v>15</v>
      </c>
      <c r="AR102" s="200">
        <v>9</v>
      </c>
      <c r="AS102" s="200">
        <v>20</v>
      </c>
      <c r="AT102" s="200">
        <v>19</v>
      </c>
      <c r="AU102" s="200">
        <v>17</v>
      </c>
      <c r="AV102" s="200">
        <v>16</v>
      </c>
      <c r="AW102" s="200">
        <v>25</v>
      </c>
      <c r="AX102" s="200">
        <v>11</v>
      </c>
      <c r="AY102" s="200">
        <v>13</v>
      </c>
      <c r="AZ102" s="200">
        <v>9</v>
      </c>
      <c r="BA102" s="200">
        <v>17</v>
      </c>
      <c r="BB102" s="200">
        <v>13</v>
      </c>
      <c r="BC102" s="200">
        <v>16</v>
      </c>
      <c r="BD102" s="200">
        <v>13</v>
      </c>
      <c r="BE102" s="200">
        <v>13</v>
      </c>
      <c r="BF102" s="200">
        <v>22</v>
      </c>
      <c r="BG102" s="200">
        <v>11</v>
      </c>
      <c r="BH102" s="200">
        <v>17</v>
      </c>
      <c r="BI102" s="200">
        <v>18</v>
      </c>
      <c r="BJ102" s="489">
        <f t="shared" si="22"/>
        <v>13</v>
      </c>
      <c r="BK102" s="198">
        <f t="shared" si="13"/>
        <v>25</v>
      </c>
      <c r="BL102" s="198">
        <f t="shared" si="14"/>
        <v>9</v>
      </c>
      <c r="BM102" s="198">
        <v>43</v>
      </c>
      <c r="BN102" s="198">
        <v>27</v>
      </c>
      <c r="BO102" s="490">
        <f t="shared" si="15"/>
        <v>16</v>
      </c>
      <c r="BP102" s="491">
        <v>2.4</v>
      </c>
      <c r="BQ102" s="202" t="str">
        <f>IF(((BP102*BJ102)-CB102)&lt;0.99,"",INT((BP102*BJ102)-CB102))</f>
        <v/>
      </c>
      <c r="BR102" s="202"/>
      <c r="BS102" s="203"/>
      <c r="BT102" s="203"/>
      <c r="BU102" s="203"/>
      <c r="BV102" s="203"/>
      <c r="BW102" s="203">
        <v>5</v>
      </c>
      <c r="BX102" s="203"/>
      <c r="BY102" s="203"/>
      <c r="BZ102" s="204"/>
      <c r="CA102" s="205">
        <v>15</v>
      </c>
      <c r="CB102" s="206">
        <f t="shared" si="21"/>
        <v>36</v>
      </c>
      <c r="CC102" s="492">
        <f>CB102/BJ102</f>
        <v>2.7692307692307692</v>
      </c>
      <c r="CD102" s="202" t="str">
        <f>IFERROR(IF($S102*#REF!=0,"",$S102*#REF!),"")</f>
        <v/>
      </c>
      <c r="CE102" s="202" t="str">
        <f>IFERROR(IF($S102*#REF!=0,"",$S102*#REF!),"")</f>
        <v/>
      </c>
      <c r="CF102" s="202" t="str">
        <f>IFERROR(IF($S102*#REF!=0,"",$S102*#REF!),"")</f>
        <v/>
      </c>
      <c r="CG102" s="202" t="str">
        <f>IFERROR(IF($S102*#REF!=0,"",$S102*#REF!),"")</f>
        <v/>
      </c>
      <c r="CH102" s="202" t="str">
        <f>IFERROR(IF($S102*#REF!=0,"",$S102*#REF!),"")</f>
        <v/>
      </c>
      <c r="CI102" s="202" t="str">
        <f>IFERROR(IF($S102*#REF!=0,"",$S102*#REF!),"")</f>
        <v/>
      </c>
      <c r="CJ102" s="202" t="str">
        <f>IFERROR(IF($S102*#REF!=0,"",$S102*#REF!),"")</f>
        <v/>
      </c>
      <c r="CK102" s="202" t="str">
        <f>IFERROR(IF($S102*#REF!=0,"",$S102*#REF!),"")</f>
        <v/>
      </c>
      <c r="CL102" s="202" t="str">
        <f>IFERROR(IF($S102*#REF!=0,"",$S102*#REF!),"")</f>
        <v/>
      </c>
      <c r="CM102" s="202" t="str">
        <f t="shared" si="16"/>
        <v/>
      </c>
      <c r="CN102" s="202" t="str">
        <f t="shared" si="17"/>
        <v/>
      </c>
      <c r="CO102" s="202">
        <f t="shared" si="18"/>
        <v>4.6666666666666655E-2</v>
      </c>
      <c r="CP102" s="202" t="str">
        <f t="shared" si="19"/>
        <v/>
      </c>
      <c r="CQ102" s="202" t="str">
        <f t="shared" si="20"/>
        <v/>
      </c>
      <c r="CR102" s="202" t="str">
        <f t="shared" si="20"/>
        <v/>
      </c>
      <c r="CS102" s="202">
        <f t="shared" si="20"/>
        <v>0.13999999999999996</v>
      </c>
    </row>
    <row r="103" spans="1:97" ht="15" customHeight="1" x14ac:dyDescent="0.15">
      <c r="A103" s="1" t="s">
        <v>271</v>
      </c>
      <c r="B103" s="197" t="s">
        <v>372</v>
      </c>
      <c r="C103" s="197"/>
      <c r="D103" s="197"/>
      <c r="E103" s="197"/>
      <c r="F103" s="197"/>
      <c r="G103" s="198" t="s">
        <v>373</v>
      </c>
      <c r="H103" s="198" t="s">
        <v>374</v>
      </c>
      <c r="I103" s="198"/>
      <c r="J103" s="198"/>
      <c r="K103" s="198" t="s">
        <v>102</v>
      </c>
      <c r="L103" s="198">
        <v>6</v>
      </c>
      <c r="M103" s="198"/>
      <c r="N103" s="198"/>
      <c r="O103" s="198" t="s">
        <v>374</v>
      </c>
      <c r="P103" s="198"/>
      <c r="Q103" s="199"/>
      <c r="R103" s="200" t="s">
        <v>214</v>
      </c>
      <c r="S103" s="200">
        <v>9.3333333333333306E-3</v>
      </c>
      <c r="T103" s="197" t="s">
        <v>373</v>
      </c>
      <c r="U103" s="197"/>
      <c r="V103" s="200"/>
      <c r="X103" s="200"/>
      <c r="Y103" s="200"/>
      <c r="Z103" s="200"/>
      <c r="AA103" s="200"/>
      <c r="AB103" s="200"/>
      <c r="AC103" s="200"/>
      <c r="AD103" s="200"/>
      <c r="AE103" s="200"/>
      <c r="AF103" s="200"/>
      <c r="AG103" s="200"/>
      <c r="AH103" s="200"/>
      <c r="AI103" s="200"/>
      <c r="AJ103" s="200"/>
      <c r="AK103" s="200">
        <v>1</v>
      </c>
      <c r="AL103" s="200">
        <v>2</v>
      </c>
      <c r="AM103" s="200"/>
      <c r="AN103" s="200">
        <v>5</v>
      </c>
      <c r="AO103" s="200">
        <v>7</v>
      </c>
      <c r="AP103" s="200">
        <v>20</v>
      </c>
      <c r="AQ103" s="200">
        <v>15</v>
      </c>
      <c r="AR103" s="200">
        <v>9</v>
      </c>
      <c r="AS103" s="200">
        <v>20</v>
      </c>
      <c r="AT103" s="200">
        <v>19</v>
      </c>
      <c r="AU103" s="200">
        <v>17</v>
      </c>
      <c r="AV103" s="200">
        <v>16</v>
      </c>
      <c r="AW103" s="200">
        <v>25</v>
      </c>
      <c r="AX103" s="200">
        <v>11</v>
      </c>
      <c r="AY103" s="200">
        <v>13</v>
      </c>
      <c r="AZ103" s="200">
        <v>9</v>
      </c>
      <c r="BA103" s="200">
        <v>17</v>
      </c>
      <c r="BB103" s="200">
        <v>13</v>
      </c>
      <c r="BC103" s="200">
        <v>16</v>
      </c>
      <c r="BD103" s="200">
        <v>13</v>
      </c>
      <c r="BE103" s="200">
        <v>13</v>
      </c>
      <c r="BF103" s="200">
        <v>22</v>
      </c>
      <c r="BG103" s="200">
        <v>11</v>
      </c>
      <c r="BH103" s="200">
        <v>17</v>
      </c>
      <c r="BI103" s="200">
        <v>18</v>
      </c>
      <c r="BJ103" s="489">
        <f t="shared" si="22"/>
        <v>13</v>
      </c>
      <c r="BK103" s="198">
        <f t="shared" si="13"/>
        <v>25</v>
      </c>
      <c r="BL103" s="198">
        <f t="shared" si="14"/>
        <v>9</v>
      </c>
      <c r="BM103" s="198">
        <v>35</v>
      </c>
      <c r="BN103" s="198">
        <v>27</v>
      </c>
      <c r="BO103" s="490">
        <f t="shared" si="15"/>
        <v>8</v>
      </c>
      <c r="BP103" s="491">
        <v>2.4</v>
      </c>
      <c r="BQ103" s="202" t="str">
        <f>IF(((BP103*BJ103)-CB103)&lt;0.99,"",INT((BP103*BJ103)-CB103))</f>
        <v/>
      </c>
      <c r="BR103" s="202"/>
      <c r="BS103" s="203"/>
      <c r="BT103" s="203">
        <v>10</v>
      </c>
      <c r="BU103" s="203"/>
      <c r="BV103" s="203"/>
      <c r="BW103" s="203">
        <v>20</v>
      </c>
      <c r="BX103" s="203"/>
      <c r="BY103" s="203"/>
      <c r="BZ103" s="204"/>
      <c r="CA103" s="205"/>
      <c r="CB103" s="206">
        <f t="shared" si="21"/>
        <v>38</v>
      </c>
      <c r="CC103" s="492">
        <f>CB103/BJ103</f>
        <v>2.9230769230769229</v>
      </c>
      <c r="CD103" s="202" t="str">
        <f>IFERROR(IF($S103*#REF!=0,"",$S103*#REF!),"")</f>
        <v/>
      </c>
      <c r="CE103" s="202" t="str">
        <f>IFERROR(IF($S103*#REF!=0,"",$S103*#REF!),"")</f>
        <v/>
      </c>
      <c r="CF103" s="202" t="str">
        <f>IFERROR(IF($S103*#REF!=0,"",$S103*#REF!),"")</f>
        <v/>
      </c>
      <c r="CG103" s="202" t="str">
        <f>IFERROR(IF($S103*#REF!=0,"",$S103*#REF!),"")</f>
        <v/>
      </c>
      <c r="CH103" s="202" t="str">
        <f>IFERROR(IF($S103*#REF!=0,"",$S103*#REF!),"")</f>
        <v/>
      </c>
      <c r="CI103" s="202" t="str">
        <f>IFERROR(IF($S103*#REF!=0,"",$S103*#REF!),"")</f>
        <v/>
      </c>
      <c r="CJ103" s="202" t="str">
        <f>IFERROR(IF($S103*#REF!=0,"",$S103*#REF!),"")</f>
        <v/>
      </c>
      <c r="CK103" s="202" t="str">
        <f>IFERROR(IF($S103*#REF!=0,"",$S103*#REF!),"")</f>
        <v/>
      </c>
      <c r="CL103" s="202" t="str">
        <f>IFERROR(IF($S103*#REF!=0,"",$S103*#REF!),"")</f>
        <v/>
      </c>
      <c r="CM103" s="202" t="str">
        <f t="shared" si="16"/>
        <v/>
      </c>
      <c r="CN103" s="202" t="str">
        <f t="shared" si="17"/>
        <v/>
      </c>
      <c r="CO103" s="202">
        <f t="shared" si="18"/>
        <v>0.18666666666666662</v>
      </c>
      <c r="CP103" s="202" t="str">
        <f t="shared" si="19"/>
        <v/>
      </c>
      <c r="CQ103" s="202" t="str">
        <f t="shared" si="20"/>
        <v/>
      </c>
      <c r="CR103" s="202" t="str">
        <f t="shared" si="20"/>
        <v/>
      </c>
      <c r="CS103" s="202" t="str">
        <f t="shared" si="20"/>
        <v/>
      </c>
    </row>
    <row r="104" spans="1:97" ht="15" customHeight="1" thickBot="1" x14ac:dyDescent="0.2">
      <c r="A104" s="1" t="s">
        <v>271</v>
      </c>
      <c r="B104" s="187" t="s">
        <v>375</v>
      </c>
      <c r="C104" s="187"/>
      <c r="D104" s="187"/>
      <c r="E104" s="187"/>
      <c r="F104" s="187"/>
      <c r="G104" s="188" t="s">
        <v>376</v>
      </c>
      <c r="H104" s="188" t="s">
        <v>377</v>
      </c>
      <c r="I104" s="188"/>
      <c r="J104" s="188"/>
      <c r="K104" s="188" t="s">
        <v>102</v>
      </c>
      <c r="L104" s="188">
        <v>6.3</v>
      </c>
      <c r="M104" s="188"/>
      <c r="N104" s="188"/>
      <c r="O104" s="188" t="s">
        <v>377</v>
      </c>
      <c r="P104" s="188"/>
      <c r="Q104" s="189"/>
      <c r="R104" s="190" t="s">
        <v>214</v>
      </c>
      <c r="S104" s="190">
        <v>9.3333333333333306E-3</v>
      </c>
      <c r="T104" s="187" t="s">
        <v>376</v>
      </c>
      <c r="U104" s="187"/>
      <c r="V104" s="190"/>
      <c r="X104" s="190"/>
      <c r="Y104" s="190"/>
      <c r="Z104" s="190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>
        <v>1</v>
      </c>
      <c r="AL104" s="190">
        <v>2</v>
      </c>
      <c r="AM104" s="190"/>
      <c r="AN104" s="190">
        <v>5</v>
      </c>
      <c r="AO104" s="190">
        <v>7</v>
      </c>
      <c r="AP104" s="190">
        <v>16</v>
      </c>
      <c r="AQ104" s="190">
        <v>15</v>
      </c>
      <c r="AR104" s="190">
        <v>9</v>
      </c>
      <c r="AS104" s="190">
        <v>20</v>
      </c>
      <c r="AT104" s="190">
        <v>19</v>
      </c>
      <c r="AU104" s="190">
        <v>17</v>
      </c>
      <c r="AV104" s="190">
        <v>0</v>
      </c>
      <c r="AW104" s="190">
        <v>25</v>
      </c>
      <c r="AX104" s="190">
        <v>11</v>
      </c>
      <c r="AY104" s="190">
        <v>13</v>
      </c>
      <c r="AZ104" s="190">
        <v>9</v>
      </c>
      <c r="BA104" s="190">
        <v>17</v>
      </c>
      <c r="BB104" s="190">
        <v>13</v>
      </c>
      <c r="BC104" s="190">
        <v>16</v>
      </c>
      <c r="BD104" s="190">
        <v>13</v>
      </c>
      <c r="BE104" s="190">
        <v>13</v>
      </c>
      <c r="BF104" s="190">
        <v>22</v>
      </c>
      <c r="BG104" s="190">
        <v>11</v>
      </c>
      <c r="BH104" s="190">
        <v>17</v>
      </c>
      <c r="BI104" s="190">
        <v>18</v>
      </c>
      <c r="BJ104" s="485">
        <f t="shared" si="22"/>
        <v>13</v>
      </c>
      <c r="BK104" s="188">
        <f t="shared" si="13"/>
        <v>25</v>
      </c>
      <c r="BL104" s="188">
        <f t="shared" si="14"/>
        <v>0</v>
      </c>
      <c r="BM104" s="188">
        <v>42</v>
      </c>
      <c r="BN104" s="188">
        <v>27</v>
      </c>
      <c r="BO104" s="486">
        <f t="shared" si="15"/>
        <v>15</v>
      </c>
      <c r="BP104" s="487">
        <v>2.4</v>
      </c>
      <c r="BQ104" s="191" t="str">
        <f>IF(((BP104*BJ104)-CB104)&lt;0.99,"",INT((BP104*BJ104)-CB104))</f>
        <v/>
      </c>
      <c r="BR104" s="191"/>
      <c r="BS104" s="192"/>
      <c r="BT104" s="192">
        <v>10</v>
      </c>
      <c r="BU104" s="192"/>
      <c r="BV104" s="192"/>
      <c r="BW104" s="192">
        <v>10</v>
      </c>
      <c r="BX104" s="192"/>
      <c r="BY104" s="192"/>
      <c r="BZ104" s="193"/>
      <c r="CA104" s="194"/>
      <c r="CB104" s="195">
        <f t="shared" si="21"/>
        <v>35</v>
      </c>
      <c r="CC104" s="488">
        <f>CB104/BJ104</f>
        <v>2.6923076923076925</v>
      </c>
      <c r="CD104" s="191" t="str">
        <f>IFERROR(IF($S104*#REF!=0,"",$S104*#REF!),"")</f>
        <v/>
      </c>
      <c r="CE104" s="191" t="str">
        <f>IFERROR(IF($S104*#REF!=0,"",$S104*#REF!),"")</f>
        <v/>
      </c>
      <c r="CF104" s="191" t="str">
        <f>IFERROR(IF($S104*#REF!=0,"",$S104*#REF!),"")</f>
        <v/>
      </c>
      <c r="CG104" s="191" t="str">
        <f>IFERROR(IF($S104*#REF!=0,"",$S104*#REF!),"")</f>
        <v/>
      </c>
      <c r="CH104" s="191" t="str">
        <f>IFERROR(IF($S104*#REF!=0,"",$S104*#REF!),"")</f>
        <v/>
      </c>
      <c r="CI104" s="191" t="str">
        <f>IFERROR(IF($S104*#REF!=0,"",$S104*#REF!),"")</f>
        <v/>
      </c>
      <c r="CJ104" s="191" t="str">
        <f>IFERROR(IF($S104*#REF!=0,"",$S104*#REF!),"")</f>
        <v/>
      </c>
      <c r="CK104" s="191" t="str">
        <f>IFERROR(IF($S104*#REF!=0,"",$S104*#REF!),"")</f>
        <v/>
      </c>
      <c r="CL104" s="191" t="str">
        <f>IFERROR(IF($S104*#REF!=0,"",$S104*#REF!),"")</f>
        <v/>
      </c>
      <c r="CM104" s="191" t="str">
        <f t="shared" si="16"/>
        <v/>
      </c>
      <c r="CN104" s="191" t="str">
        <f t="shared" si="17"/>
        <v/>
      </c>
      <c r="CO104" s="191">
        <f t="shared" si="18"/>
        <v>9.333333333333331E-2</v>
      </c>
      <c r="CP104" s="191" t="str">
        <f t="shared" si="19"/>
        <v/>
      </c>
      <c r="CQ104" s="191" t="str">
        <f t="shared" si="20"/>
        <v/>
      </c>
      <c r="CR104" s="191" t="str">
        <f t="shared" si="20"/>
        <v/>
      </c>
      <c r="CS104" s="191" t="str">
        <f t="shared" si="20"/>
        <v/>
      </c>
    </row>
    <row r="105" spans="1:97" s="98" customFormat="1" ht="15" customHeight="1" x14ac:dyDescent="0.15">
      <c r="A105" s="87"/>
      <c r="B105" s="226" t="s">
        <v>378</v>
      </c>
      <c r="C105" s="226"/>
      <c r="D105" s="226"/>
      <c r="E105" s="226"/>
      <c r="F105" s="226"/>
      <c r="G105" s="227" t="s">
        <v>379</v>
      </c>
      <c r="H105" s="227" t="s">
        <v>380</v>
      </c>
      <c r="I105" s="227"/>
      <c r="J105" s="227"/>
      <c r="K105" s="227" t="s">
        <v>102</v>
      </c>
      <c r="L105" s="227">
        <v>0.8</v>
      </c>
      <c r="M105" s="227"/>
      <c r="N105" s="227"/>
      <c r="O105" s="227" t="s">
        <v>381</v>
      </c>
      <c r="P105" s="227"/>
      <c r="Q105" s="228"/>
      <c r="R105" s="229" t="s">
        <v>382</v>
      </c>
      <c r="S105" s="229"/>
      <c r="T105" s="229" t="s">
        <v>383</v>
      </c>
      <c r="U105" s="229"/>
      <c r="V105" s="229">
        <v>0.8</v>
      </c>
      <c r="W105" s="4">
        <v>101.3</v>
      </c>
      <c r="X105" s="229">
        <v>17</v>
      </c>
      <c r="Y105" s="229">
        <v>30</v>
      </c>
      <c r="Z105" s="229">
        <v>23</v>
      </c>
      <c r="AA105" s="229">
        <v>15</v>
      </c>
      <c r="AB105" s="229">
        <v>18</v>
      </c>
      <c r="AC105" s="229">
        <v>13</v>
      </c>
      <c r="AD105" s="229">
        <v>21</v>
      </c>
      <c r="AE105" s="229">
        <v>19</v>
      </c>
      <c r="AF105" s="229">
        <v>14</v>
      </c>
      <c r="AG105" s="229">
        <v>28</v>
      </c>
      <c r="AH105" s="229">
        <v>16</v>
      </c>
      <c r="AI105" s="229">
        <v>8</v>
      </c>
      <c r="AJ105" s="229"/>
      <c r="AK105" s="229">
        <v>28</v>
      </c>
      <c r="AL105" s="229"/>
      <c r="AM105" s="229"/>
      <c r="AN105" s="229">
        <v>13</v>
      </c>
      <c r="AO105" s="229">
        <v>12</v>
      </c>
      <c r="AP105" s="229">
        <v>15</v>
      </c>
      <c r="AQ105" s="229">
        <v>15</v>
      </c>
      <c r="AR105" s="229">
        <v>9</v>
      </c>
      <c r="AS105" s="229">
        <v>15</v>
      </c>
      <c r="AT105" s="229">
        <v>9</v>
      </c>
      <c r="AU105" s="229">
        <v>15</v>
      </c>
      <c r="AV105" s="229">
        <v>9</v>
      </c>
      <c r="AW105" s="229">
        <v>17</v>
      </c>
      <c r="AX105" s="229">
        <v>22</v>
      </c>
      <c r="AY105" s="229">
        <v>10</v>
      </c>
      <c r="AZ105" s="229">
        <v>15</v>
      </c>
      <c r="BA105" s="229">
        <v>17</v>
      </c>
      <c r="BB105" s="229">
        <v>13</v>
      </c>
      <c r="BC105" s="229">
        <v>14</v>
      </c>
      <c r="BD105" s="229">
        <v>15</v>
      </c>
      <c r="BE105" s="229">
        <v>12</v>
      </c>
      <c r="BF105" s="229">
        <v>10</v>
      </c>
      <c r="BG105" s="229">
        <v>9</v>
      </c>
      <c r="BH105" s="229">
        <v>14</v>
      </c>
      <c r="BI105" s="229">
        <v>19</v>
      </c>
      <c r="BJ105" s="501">
        <f t="shared" si="22"/>
        <v>15</v>
      </c>
      <c r="BK105" s="227">
        <f t="shared" si="13"/>
        <v>22</v>
      </c>
      <c r="BL105" s="227">
        <f t="shared" si="14"/>
        <v>9</v>
      </c>
      <c r="BM105" s="227">
        <v>94</v>
      </c>
      <c r="BN105" s="227">
        <v>18</v>
      </c>
      <c r="BO105" s="502">
        <f t="shared" si="15"/>
        <v>76</v>
      </c>
      <c r="BP105" s="502">
        <v>5</v>
      </c>
      <c r="BQ105" s="230" t="str">
        <f>IF(((BP105*BJ105)-CB105)&lt;0.99,"",INT((BP105*BJ105)-CB105))</f>
        <v/>
      </c>
      <c r="BR105" s="230">
        <v>50</v>
      </c>
      <c r="BS105" s="231"/>
      <c r="BT105" s="231"/>
      <c r="BU105" s="231"/>
      <c r="BV105" s="231"/>
      <c r="BW105" s="231"/>
      <c r="BX105" s="231"/>
      <c r="BY105" s="231"/>
      <c r="BZ105" s="232"/>
      <c r="CA105" s="233"/>
      <c r="CB105" s="234">
        <f t="shared" si="21"/>
        <v>126</v>
      </c>
      <c r="CC105" s="503">
        <f>CB105/BJ105</f>
        <v>8.4</v>
      </c>
      <c r="CD105" s="230" t="str">
        <f>IFERROR(IF($S105*#REF!=0,"",$S105*#REF!),"")</f>
        <v/>
      </c>
      <c r="CE105" s="230" t="str">
        <f>IFERROR(IF($S105*#REF!=0,"",$S105*#REF!),"")</f>
        <v/>
      </c>
      <c r="CF105" s="230" t="str">
        <f>IFERROR(IF($S105*#REF!=0,"",$S105*#REF!),"")</f>
        <v/>
      </c>
      <c r="CG105" s="230" t="str">
        <f>IFERROR(IF($S105*#REF!=0,"",$S105*#REF!),"")</f>
        <v/>
      </c>
      <c r="CH105" s="230" t="str">
        <f>IFERROR(IF($S105*#REF!=0,"",$S105*#REF!),"")</f>
        <v/>
      </c>
      <c r="CI105" s="230" t="str">
        <f>IFERROR(IF($S105*#REF!=0,"",$S105*#REF!),"")</f>
        <v/>
      </c>
      <c r="CJ105" s="230" t="str">
        <f>IFERROR(IF($S105*#REF!=0,"",$S105*#REF!),"")</f>
        <v/>
      </c>
      <c r="CK105" s="230" t="str">
        <f>IFERROR(IF($S105*#REF!=0,"",$S105*#REF!),"")</f>
        <v/>
      </c>
      <c r="CL105" s="230" t="str">
        <f>IFERROR(IF($S105*#REF!=0,"",$S105*#REF!),"")</f>
        <v/>
      </c>
      <c r="CM105" s="230" t="str">
        <f t="shared" si="16"/>
        <v/>
      </c>
      <c r="CN105" s="230" t="str">
        <f t="shared" si="17"/>
        <v/>
      </c>
      <c r="CO105" s="230" t="str">
        <f t="shared" si="18"/>
        <v/>
      </c>
      <c r="CP105" s="230" t="str">
        <f t="shared" si="19"/>
        <v/>
      </c>
      <c r="CQ105" s="230" t="str">
        <f t="shared" si="20"/>
        <v/>
      </c>
      <c r="CR105" s="230" t="str">
        <f t="shared" si="20"/>
        <v/>
      </c>
      <c r="CS105" s="230" t="str">
        <f t="shared" si="20"/>
        <v/>
      </c>
    </row>
    <row r="106" spans="1:97" ht="15" customHeight="1" x14ac:dyDescent="0.15">
      <c r="B106" s="235" t="s">
        <v>384</v>
      </c>
      <c r="C106" s="235"/>
      <c r="D106" s="235"/>
      <c r="E106" s="235"/>
      <c r="F106" s="235"/>
      <c r="G106" s="236" t="s">
        <v>385</v>
      </c>
      <c r="H106" s="236" t="s">
        <v>386</v>
      </c>
      <c r="I106" s="236"/>
      <c r="J106" s="236"/>
      <c r="K106" s="236" t="s">
        <v>136</v>
      </c>
      <c r="L106" s="236">
        <v>1.9</v>
      </c>
      <c r="M106" s="236"/>
      <c r="N106" s="236"/>
      <c r="O106" s="236" t="s">
        <v>385</v>
      </c>
      <c r="P106" s="236"/>
      <c r="Q106" s="237"/>
      <c r="R106" s="238" t="s">
        <v>382</v>
      </c>
      <c r="S106" s="238">
        <v>6.0000000000000001E-3</v>
      </c>
      <c r="T106" s="238" t="s">
        <v>387</v>
      </c>
      <c r="U106" s="238"/>
      <c r="V106" s="238">
        <v>7.6</v>
      </c>
      <c r="W106" s="4">
        <v>1048</v>
      </c>
      <c r="X106" s="238">
        <v>38</v>
      </c>
      <c r="Y106" s="238">
        <v>41</v>
      </c>
      <c r="Z106" s="238">
        <v>64</v>
      </c>
      <c r="AA106" s="238">
        <v>41</v>
      </c>
      <c r="AB106" s="238">
        <v>31</v>
      </c>
      <c r="AC106" s="238">
        <v>43</v>
      </c>
      <c r="AD106" s="238">
        <v>32</v>
      </c>
      <c r="AE106" s="238">
        <v>44</v>
      </c>
      <c r="AF106" s="238">
        <v>42</v>
      </c>
      <c r="AG106" s="238">
        <v>46</v>
      </c>
      <c r="AH106" s="238">
        <v>29</v>
      </c>
      <c r="AI106" s="238">
        <v>33</v>
      </c>
      <c r="AJ106" s="238"/>
      <c r="AK106" s="238">
        <v>79</v>
      </c>
      <c r="AL106" s="238"/>
      <c r="AM106" s="238"/>
      <c r="AN106" s="238">
        <v>35</v>
      </c>
      <c r="AO106" s="238">
        <v>57</v>
      </c>
      <c r="AP106" s="238">
        <v>39</v>
      </c>
      <c r="AQ106" s="238">
        <v>74</v>
      </c>
      <c r="AR106" s="238">
        <v>44</v>
      </c>
      <c r="AS106" s="238">
        <v>65</v>
      </c>
      <c r="AT106" s="238">
        <v>67</v>
      </c>
      <c r="AU106" s="238">
        <v>37</v>
      </c>
      <c r="AV106" s="238">
        <v>72</v>
      </c>
      <c r="AW106" s="238">
        <v>39</v>
      </c>
      <c r="AX106" s="238">
        <v>61</v>
      </c>
      <c r="AY106" s="238">
        <v>74</v>
      </c>
      <c r="AZ106" s="238">
        <v>54</v>
      </c>
      <c r="BA106" s="238">
        <v>46</v>
      </c>
      <c r="BB106" s="238">
        <v>48</v>
      </c>
      <c r="BC106" s="238">
        <v>70</v>
      </c>
      <c r="BD106" s="238">
        <v>27</v>
      </c>
      <c r="BE106" s="238">
        <v>108</v>
      </c>
      <c r="BF106" s="238">
        <v>93</v>
      </c>
      <c r="BG106" s="238">
        <v>72</v>
      </c>
      <c r="BH106" s="238">
        <v>48</v>
      </c>
      <c r="BI106" s="238">
        <v>124</v>
      </c>
      <c r="BJ106" s="504">
        <f t="shared" si="22"/>
        <v>49.333333333333336</v>
      </c>
      <c r="BK106" s="236">
        <f t="shared" si="13"/>
        <v>74</v>
      </c>
      <c r="BL106" s="236">
        <f t="shared" si="14"/>
        <v>37</v>
      </c>
      <c r="BM106" s="236">
        <v>196</v>
      </c>
      <c r="BN106" s="236">
        <v>106</v>
      </c>
      <c r="BO106" s="505">
        <f t="shared" si="15"/>
        <v>90</v>
      </c>
      <c r="BP106" s="505">
        <v>5</v>
      </c>
      <c r="BQ106" s="239" t="str">
        <f>IF(((BP106*BJ106)-CB106)&lt;0.99,"",INT((BP106*BJ106)-CB106))</f>
        <v/>
      </c>
      <c r="BR106" s="239"/>
      <c r="BS106" s="240"/>
      <c r="BT106" s="240"/>
      <c r="BU106" s="240"/>
      <c r="BV106" s="240"/>
      <c r="BW106" s="240"/>
      <c r="BX106" s="240"/>
      <c r="BY106" s="240"/>
      <c r="BZ106" s="241"/>
      <c r="CA106" s="242">
        <v>300</v>
      </c>
      <c r="CB106" s="243">
        <f t="shared" si="21"/>
        <v>390</v>
      </c>
      <c r="CC106" s="506">
        <f>CB106/BJ106</f>
        <v>7.9054054054054053</v>
      </c>
      <c r="CD106" s="239" t="str">
        <f>IFERROR(IF($S106*#REF!=0,"",$S106*#REF!),"")</f>
        <v/>
      </c>
      <c r="CE106" s="239" t="str">
        <f>IFERROR(IF($S106*#REF!=0,"",$S106*#REF!),"")</f>
        <v/>
      </c>
      <c r="CF106" s="239" t="str">
        <f>IFERROR(IF($S106*#REF!=0,"",$S106*#REF!),"")</f>
        <v/>
      </c>
      <c r="CG106" s="239" t="str">
        <f>IFERROR(IF($S106*#REF!=0,"",$S106*#REF!),"")</f>
        <v/>
      </c>
      <c r="CH106" s="239" t="str">
        <f>IFERROR(IF($S106*#REF!=0,"",$S106*#REF!),"")</f>
        <v/>
      </c>
      <c r="CI106" s="239" t="str">
        <f>IFERROR(IF($S106*#REF!=0,"",$S106*#REF!),"")</f>
        <v/>
      </c>
      <c r="CJ106" s="239" t="str">
        <f>IFERROR(IF($S106*#REF!=0,"",$S106*#REF!),"")</f>
        <v/>
      </c>
      <c r="CK106" s="239" t="str">
        <f>IFERROR(IF($S106*#REF!=0,"",$S106*#REF!),"")</f>
        <v/>
      </c>
      <c r="CL106" s="239" t="str">
        <f>IFERROR(IF($S106*#REF!=0,"",$S106*#REF!),"")</f>
        <v/>
      </c>
      <c r="CM106" s="239" t="str">
        <f t="shared" si="16"/>
        <v/>
      </c>
      <c r="CN106" s="239" t="str">
        <f t="shared" si="17"/>
        <v/>
      </c>
      <c r="CO106" s="239" t="str">
        <f t="shared" si="18"/>
        <v/>
      </c>
      <c r="CP106" s="239" t="str">
        <f t="shared" si="19"/>
        <v/>
      </c>
      <c r="CQ106" s="239" t="str">
        <f t="shared" si="20"/>
        <v/>
      </c>
      <c r="CR106" s="239" t="str">
        <f t="shared" si="20"/>
        <v/>
      </c>
      <c r="CS106" s="239">
        <f t="shared" si="20"/>
        <v>1.8</v>
      </c>
    </row>
    <row r="107" spans="1:97" ht="15" customHeight="1" x14ac:dyDescent="0.15">
      <c r="B107" s="235" t="s">
        <v>388</v>
      </c>
      <c r="C107" s="235"/>
      <c r="D107" s="235"/>
      <c r="E107" s="235"/>
      <c r="F107" s="235"/>
      <c r="G107" s="236" t="s">
        <v>389</v>
      </c>
      <c r="H107" s="236" t="s">
        <v>390</v>
      </c>
      <c r="I107" s="236"/>
      <c r="J107" s="236"/>
      <c r="K107" s="236" t="s">
        <v>136</v>
      </c>
      <c r="L107" s="236">
        <v>1.9</v>
      </c>
      <c r="M107" s="236"/>
      <c r="N107" s="236"/>
      <c r="O107" s="236" t="s">
        <v>389</v>
      </c>
      <c r="P107" s="236"/>
      <c r="Q107" s="237"/>
      <c r="R107" s="238" t="s">
        <v>382</v>
      </c>
      <c r="S107" s="238">
        <v>6.0000000000000001E-3</v>
      </c>
      <c r="T107" s="238" t="s">
        <v>387</v>
      </c>
      <c r="U107" s="238"/>
      <c r="V107" s="238">
        <v>7.6</v>
      </c>
      <c r="W107" s="4">
        <v>1048</v>
      </c>
      <c r="X107" s="238">
        <v>9</v>
      </c>
      <c r="Y107" s="238">
        <v>17</v>
      </c>
      <c r="Z107" s="238">
        <v>9</v>
      </c>
      <c r="AA107" s="238">
        <v>6</v>
      </c>
      <c r="AB107" s="238">
        <v>7</v>
      </c>
      <c r="AC107" s="238">
        <v>15</v>
      </c>
      <c r="AD107" s="238">
        <v>13</v>
      </c>
      <c r="AE107" s="238">
        <v>19</v>
      </c>
      <c r="AF107" s="238">
        <v>11</v>
      </c>
      <c r="AG107" s="238">
        <v>18</v>
      </c>
      <c r="AH107" s="238">
        <v>12</v>
      </c>
      <c r="AI107" s="238">
        <v>5</v>
      </c>
      <c r="AJ107" s="238"/>
      <c r="AK107" s="238">
        <v>7</v>
      </c>
      <c r="AL107" s="238"/>
      <c r="AM107" s="238"/>
      <c r="AN107" s="238">
        <v>7</v>
      </c>
      <c r="AO107" s="238">
        <v>3</v>
      </c>
      <c r="AP107" s="238">
        <v>8</v>
      </c>
      <c r="AQ107" s="238">
        <v>11</v>
      </c>
      <c r="AR107" s="238">
        <v>12</v>
      </c>
      <c r="AS107" s="238">
        <v>9</v>
      </c>
      <c r="AT107" s="238">
        <v>9</v>
      </c>
      <c r="AU107" s="238">
        <v>5</v>
      </c>
      <c r="AV107" s="238">
        <v>14</v>
      </c>
      <c r="AW107" s="238">
        <v>12</v>
      </c>
      <c r="AX107" s="238">
        <v>20</v>
      </c>
      <c r="AY107" s="238">
        <v>15</v>
      </c>
      <c r="AZ107" s="238">
        <v>6</v>
      </c>
      <c r="BA107" s="238">
        <v>9</v>
      </c>
      <c r="BB107" s="238">
        <v>18</v>
      </c>
      <c r="BC107" s="238">
        <v>13</v>
      </c>
      <c r="BD107" s="238">
        <v>11</v>
      </c>
      <c r="BE107" s="238">
        <v>33</v>
      </c>
      <c r="BF107" s="238">
        <v>23</v>
      </c>
      <c r="BG107" s="238">
        <v>21</v>
      </c>
      <c r="BH107" s="238">
        <v>12</v>
      </c>
      <c r="BI107" s="238">
        <v>19</v>
      </c>
      <c r="BJ107" s="504">
        <f t="shared" si="22"/>
        <v>11</v>
      </c>
      <c r="BK107" s="236">
        <f t="shared" si="13"/>
        <v>20</v>
      </c>
      <c r="BL107" s="236">
        <f t="shared" si="14"/>
        <v>5</v>
      </c>
      <c r="BM107" s="236">
        <v>78</v>
      </c>
      <c r="BN107" s="236">
        <v>14</v>
      </c>
      <c r="BO107" s="505">
        <f t="shared" si="15"/>
        <v>64</v>
      </c>
      <c r="BP107" s="505">
        <v>5</v>
      </c>
      <c r="BQ107" s="239" t="str">
        <f>IF(((BP107*BJ107)-CB107)&lt;0.99,"",INT((BP107*BJ107)-CB107))</f>
        <v/>
      </c>
      <c r="BR107" s="239">
        <v>100</v>
      </c>
      <c r="BS107" s="240"/>
      <c r="BT107" s="240">
        <v>400</v>
      </c>
      <c r="BU107" s="240"/>
      <c r="BV107" s="240"/>
      <c r="BW107" s="240"/>
      <c r="BX107" s="240"/>
      <c r="BY107" s="240"/>
      <c r="BZ107" s="241"/>
      <c r="CA107" s="242"/>
      <c r="CB107" s="243">
        <f t="shared" si="21"/>
        <v>564</v>
      </c>
      <c r="CC107" s="506">
        <f>CB107/BJ107</f>
        <v>51.272727272727273</v>
      </c>
      <c r="CD107" s="239" t="str">
        <f>IFERROR(IF($S107*#REF!=0,"",$S107*#REF!),"")</f>
        <v/>
      </c>
      <c r="CE107" s="239" t="str">
        <f>IFERROR(IF($S107*#REF!=0,"",$S107*#REF!),"")</f>
        <v/>
      </c>
      <c r="CF107" s="239" t="str">
        <f>IFERROR(IF($S107*#REF!=0,"",$S107*#REF!),"")</f>
        <v/>
      </c>
      <c r="CG107" s="239" t="str">
        <f>IFERROR(IF($S107*#REF!=0,"",$S107*#REF!),"")</f>
        <v/>
      </c>
      <c r="CH107" s="239" t="str">
        <f>IFERROR(IF($S107*#REF!=0,"",$S107*#REF!),"")</f>
        <v/>
      </c>
      <c r="CI107" s="239" t="str">
        <f>IFERROR(IF($S107*#REF!=0,"",$S107*#REF!),"")</f>
        <v/>
      </c>
      <c r="CJ107" s="239" t="str">
        <f>IFERROR(IF($S107*#REF!=0,"",$S107*#REF!),"")</f>
        <v/>
      </c>
      <c r="CK107" s="239" t="str">
        <f>IFERROR(IF($S107*#REF!=0,"",$S107*#REF!),"")</f>
        <v/>
      </c>
      <c r="CL107" s="239" t="str">
        <f>IFERROR(IF($S107*#REF!=0,"",$S107*#REF!),"")</f>
        <v/>
      </c>
      <c r="CM107" s="239" t="str">
        <f t="shared" si="16"/>
        <v/>
      </c>
      <c r="CN107" s="239" t="str">
        <f t="shared" si="17"/>
        <v/>
      </c>
      <c r="CO107" s="239" t="str">
        <f t="shared" si="18"/>
        <v/>
      </c>
      <c r="CP107" s="239" t="str">
        <f t="shared" si="19"/>
        <v/>
      </c>
      <c r="CQ107" s="239" t="str">
        <f t="shared" si="20"/>
        <v/>
      </c>
      <c r="CR107" s="239" t="str">
        <f t="shared" si="20"/>
        <v/>
      </c>
      <c r="CS107" s="239" t="str">
        <f t="shared" si="20"/>
        <v/>
      </c>
    </row>
    <row r="108" spans="1:97" ht="15" customHeight="1" x14ac:dyDescent="0.15">
      <c r="B108" s="235" t="s">
        <v>391</v>
      </c>
      <c r="C108" s="235"/>
      <c r="D108" s="235"/>
      <c r="E108" s="235"/>
      <c r="F108" s="235"/>
      <c r="G108" s="236"/>
      <c r="H108" s="236"/>
      <c r="I108" s="236"/>
      <c r="J108" s="236">
        <v>10</v>
      </c>
      <c r="K108" s="236"/>
      <c r="L108" s="236"/>
      <c r="M108" s="236"/>
      <c r="N108" s="236"/>
      <c r="O108" s="236"/>
      <c r="P108" s="236"/>
      <c r="Q108" s="237"/>
      <c r="R108" s="238" t="s">
        <v>382</v>
      </c>
      <c r="S108" s="238"/>
      <c r="T108" s="238" t="s">
        <v>392</v>
      </c>
      <c r="U108" s="238"/>
      <c r="V108" s="238"/>
      <c r="W108" s="4">
        <v>146.87</v>
      </c>
      <c r="X108" s="238">
        <v>0</v>
      </c>
      <c r="Y108" s="238">
        <v>0</v>
      </c>
      <c r="Z108" s="238">
        <v>0</v>
      </c>
      <c r="AA108" s="238">
        <v>0</v>
      </c>
      <c r="AB108" s="238">
        <v>8</v>
      </c>
      <c r="AC108" s="238">
        <v>0</v>
      </c>
      <c r="AD108" s="238">
        <v>6</v>
      </c>
      <c r="AE108" s="238">
        <v>1</v>
      </c>
      <c r="AF108" s="238">
        <v>0</v>
      </c>
      <c r="AG108" s="238">
        <v>0</v>
      </c>
      <c r="AH108" s="238">
        <v>0</v>
      </c>
      <c r="AI108" s="238">
        <v>0</v>
      </c>
      <c r="AJ108" s="238"/>
      <c r="AK108" s="238">
        <v>0</v>
      </c>
      <c r="AL108" s="238"/>
      <c r="AM108" s="238"/>
      <c r="AN108" s="238">
        <v>0</v>
      </c>
      <c r="AO108" s="238">
        <v>0</v>
      </c>
      <c r="AP108" s="238">
        <v>0</v>
      </c>
      <c r="AQ108" s="238">
        <v>0</v>
      </c>
      <c r="AR108" s="238">
        <v>0</v>
      </c>
      <c r="AS108" s="238">
        <v>0</v>
      </c>
      <c r="AT108" s="238">
        <v>0</v>
      </c>
      <c r="AU108" s="238">
        <v>0</v>
      </c>
      <c r="AV108" s="238">
        <v>0</v>
      </c>
      <c r="AW108" s="238">
        <v>4</v>
      </c>
      <c r="AX108" s="238">
        <v>1</v>
      </c>
      <c r="AY108" s="238">
        <v>0</v>
      </c>
      <c r="AZ108" s="238">
        <v>0</v>
      </c>
      <c r="BA108" s="238">
        <v>0</v>
      </c>
      <c r="BB108" s="238">
        <v>2</v>
      </c>
      <c r="BC108" s="238">
        <v>0</v>
      </c>
      <c r="BD108" s="238">
        <v>0</v>
      </c>
      <c r="BE108" s="238">
        <v>0</v>
      </c>
      <c r="BF108" s="238">
        <v>5</v>
      </c>
      <c r="BG108" s="238">
        <v>0</v>
      </c>
      <c r="BH108" s="238">
        <v>8</v>
      </c>
      <c r="BI108" s="238"/>
      <c r="BJ108" s="504">
        <f t="shared" si="22"/>
        <v>0.66666666666666663</v>
      </c>
      <c r="BK108" s="236">
        <f t="shared" si="13"/>
        <v>4</v>
      </c>
      <c r="BL108" s="236">
        <f t="shared" si="14"/>
        <v>0</v>
      </c>
      <c r="BM108" s="236">
        <v>0</v>
      </c>
      <c r="BN108" s="236">
        <v>0</v>
      </c>
      <c r="BO108" s="505">
        <f t="shared" si="15"/>
        <v>0</v>
      </c>
      <c r="BP108" s="505">
        <v>5</v>
      </c>
      <c r="BQ108" s="239">
        <f>IF(((BP108*BJ108)-CB108)&lt;0.99,"",INT((BP108*BJ108)-CB108))</f>
        <v>3</v>
      </c>
      <c r="BR108" s="239"/>
      <c r="BS108" s="240"/>
      <c r="BT108" s="240"/>
      <c r="BU108" s="240"/>
      <c r="BV108" s="240"/>
      <c r="BW108" s="240"/>
      <c r="BX108" s="240"/>
      <c r="BY108" s="240"/>
      <c r="BZ108" s="241"/>
      <c r="CA108" s="242"/>
      <c r="CB108" s="243">
        <f t="shared" si="21"/>
        <v>0</v>
      </c>
      <c r="CC108" s="506">
        <f>CB108/BJ108</f>
        <v>0</v>
      </c>
      <c r="CD108" s="239" t="str">
        <f>IFERROR(IF($S108*#REF!=0,"",$S108*#REF!),"")</f>
        <v/>
      </c>
      <c r="CE108" s="239" t="str">
        <f>IFERROR(IF($S108*#REF!=0,"",$S108*#REF!),"")</f>
        <v/>
      </c>
      <c r="CF108" s="239" t="str">
        <f>IFERROR(IF($S108*#REF!=0,"",$S108*#REF!),"")</f>
        <v/>
      </c>
      <c r="CG108" s="239" t="str">
        <f>IFERROR(IF($S108*#REF!=0,"",$S108*#REF!),"")</f>
        <v/>
      </c>
      <c r="CH108" s="239" t="str">
        <f>IFERROR(IF($S108*#REF!=0,"",$S108*#REF!),"")</f>
        <v/>
      </c>
      <c r="CI108" s="239" t="str">
        <f>IFERROR(IF($S108*#REF!=0,"",$S108*#REF!),"")</f>
        <v/>
      </c>
      <c r="CJ108" s="239" t="str">
        <f>IFERROR(IF($S108*#REF!=0,"",$S108*#REF!),"")</f>
        <v/>
      </c>
      <c r="CK108" s="239" t="str">
        <f>IFERROR(IF($S108*#REF!=0,"",$S108*#REF!),"")</f>
        <v/>
      </c>
      <c r="CL108" s="239" t="str">
        <f>IFERROR(IF($S108*#REF!=0,"",$S108*#REF!),"")</f>
        <v/>
      </c>
      <c r="CM108" s="239" t="str">
        <f t="shared" si="16"/>
        <v/>
      </c>
      <c r="CN108" s="239" t="str">
        <f t="shared" si="17"/>
        <v/>
      </c>
      <c r="CO108" s="239" t="str">
        <f t="shared" si="18"/>
        <v/>
      </c>
      <c r="CP108" s="239" t="str">
        <f t="shared" si="19"/>
        <v/>
      </c>
      <c r="CQ108" s="239" t="str">
        <f t="shared" si="20"/>
        <v/>
      </c>
      <c r="CR108" s="239" t="str">
        <f t="shared" si="20"/>
        <v/>
      </c>
      <c r="CS108" s="239" t="str">
        <f t="shared" si="20"/>
        <v/>
      </c>
    </row>
    <row r="109" spans="1:97" ht="15" customHeight="1" x14ac:dyDescent="0.15">
      <c r="B109" s="235" t="s">
        <v>393</v>
      </c>
      <c r="C109" s="235"/>
      <c r="D109" s="235"/>
      <c r="E109" s="235"/>
      <c r="F109" s="235"/>
      <c r="G109" s="236" t="s">
        <v>394</v>
      </c>
      <c r="H109" s="236" t="s">
        <v>395</v>
      </c>
      <c r="I109" s="236" t="s">
        <v>396</v>
      </c>
      <c r="J109" s="236"/>
      <c r="K109" s="236" t="s">
        <v>102</v>
      </c>
      <c r="L109" s="236">
        <v>1</v>
      </c>
      <c r="M109" s="236"/>
      <c r="N109" s="236"/>
      <c r="O109" s="236" t="s">
        <v>394</v>
      </c>
      <c r="P109" s="236"/>
      <c r="Q109" s="237"/>
      <c r="R109" s="238" t="s">
        <v>382</v>
      </c>
      <c r="S109" s="238">
        <v>4.0000000000000002E-4</v>
      </c>
      <c r="T109" s="238"/>
      <c r="U109" s="238"/>
      <c r="V109" s="238">
        <v>1</v>
      </c>
      <c r="W109" s="4">
        <v>127.8</v>
      </c>
      <c r="X109" s="238">
        <v>282</v>
      </c>
      <c r="Y109" s="238">
        <v>269</v>
      </c>
      <c r="Z109" s="238">
        <v>116</v>
      </c>
      <c r="AA109" s="238">
        <v>93</v>
      </c>
      <c r="AB109" s="238">
        <v>130</v>
      </c>
      <c r="AC109" s="238">
        <v>175</v>
      </c>
      <c r="AD109" s="238">
        <v>151</v>
      </c>
      <c r="AE109" s="238">
        <v>287</v>
      </c>
      <c r="AF109" s="238">
        <v>156</v>
      </c>
      <c r="AG109" s="238">
        <v>207</v>
      </c>
      <c r="AH109" s="238">
        <v>137</v>
      </c>
      <c r="AI109" s="238">
        <v>200</v>
      </c>
      <c r="AJ109" s="238">
        <v>185</v>
      </c>
      <c r="AK109" s="238">
        <v>254</v>
      </c>
      <c r="AL109" s="238">
        <v>189</v>
      </c>
      <c r="AM109" s="238">
        <v>129</v>
      </c>
      <c r="AN109" s="238">
        <v>177</v>
      </c>
      <c r="AO109" s="238">
        <v>88</v>
      </c>
      <c r="AP109" s="238">
        <v>146</v>
      </c>
      <c r="AQ109" s="238">
        <v>200</v>
      </c>
      <c r="AR109" s="238">
        <v>95</v>
      </c>
      <c r="AS109" s="238">
        <v>110</v>
      </c>
      <c r="AT109" s="238">
        <v>188</v>
      </c>
      <c r="AU109" s="238">
        <v>97</v>
      </c>
      <c r="AV109" s="238">
        <v>104</v>
      </c>
      <c r="AW109" s="238">
        <v>227</v>
      </c>
      <c r="AX109" s="238">
        <v>152</v>
      </c>
      <c r="AY109" s="238">
        <v>102</v>
      </c>
      <c r="AZ109" s="238">
        <v>174</v>
      </c>
      <c r="BA109" s="238">
        <v>143</v>
      </c>
      <c r="BB109" s="238">
        <v>96</v>
      </c>
      <c r="BC109" s="238">
        <v>222</v>
      </c>
      <c r="BD109" s="238">
        <v>94</v>
      </c>
      <c r="BE109" s="238">
        <v>178</v>
      </c>
      <c r="BF109" s="238">
        <v>339</v>
      </c>
      <c r="BG109" s="238">
        <v>64</v>
      </c>
      <c r="BH109" s="238">
        <v>105</v>
      </c>
      <c r="BI109" s="238">
        <v>109</v>
      </c>
      <c r="BJ109" s="504">
        <f t="shared" si="22"/>
        <v>137.66666666666666</v>
      </c>
      <c r="BK109" s="236">
        <f t="shared" si="13"/>
        <v>227</v>
      </c>
      <c r="BL109" s="236">
        <f t="shared" si="14"/>
        <v>95</v>
      </c>
      <c r="BM109" s="236">
        <v>959</v>
      </c>
      <c r="BN109" s="236">
        <v>323</v>
      </c>
      <c r="BO109" s="505">
        <f t="shared" si="15"/>
        <v>636</v>
      </c>
      <c r="BP109" s="505">
        <v>5</v>
      </c>
      <c r="BQ109" s="239" t="str">
        <f>IF(((BP109*BJ109)-CB109)&lt;0.99,"",INT((BP109*BJ109)-CB109))</f>
        <v/>
      </c>
      <c r="BR109" s="239">
        <v>100</v>
      </c>
      <c r="BS109" s="240">
        <v>200</v>
      </c>
      <c r="BT109" s="240"/>
      <c r="BU109" s="240"/>
      <c r="BV109" s="240"/>
      <c r="BW109" s="240"/>
      <c r="BX109" s="240"/>
      <c r="BY109" s="240"/>
      <c r="BZ109" s="241"/>
      <c r="CA109" s="242"/>
      <c r="CB109" s="243">
        <f t="shared" si="21"/>
        <v>936</v>
      </c>
      <c r="CC109" s="506">
        <f>CB109/BJ109</f>
        <v>6.7990314769975795</v>
      </c>
      <c r="CD109" s="239" t="str">
        <f>IFERROR(IF($S109*#REF!=0,"",$S109*#REF!),"")</f>
        <v/>
      </c>
      <c r="CE109" s="239" t="str">
        <f>IFERROR(IF($S109*#REF!=0,"",$S109*#REF!),"")</f>
        <v/>
      </c>
      <c r="CF109" s="239" t="str">
        <f>IFERROR(IF($S109*#REF!=0,"",$S109*#REF!),"")</f>
        <v/>
      </c>
      <c r="CG109" s="239" t="str">
        <f>IFERROR(IF($S109*#REF!=0,"",$S109*#REF!),"")</f>
        <v/>
      </c>
      <c r="CH109" s="239" t="str">
        <f>IFERROR(IF($S109*#REF!=0,"",$S109*#REF!),"")</f>
        <v/>
      </c>
      <c r="CI109" s="239" t="str">
        <f>IFERROR(IF($S109*#REF!=0,"",$S109*#REF!),"")</f>
        <v/>
      </c>
      <c r="CJ109" s="239" t="str">
        <f>IFERROR(IF($S109*#REF!=0,"",$S109*#REF!),"")</f>
        <v/>
      </c>
      <c r="CK109" s="239" t="str">
        <f>IFERROR(IF($S109*#REF!=0,"",$S109*#REF!),"")</f>
        <v/>
      </c>
      <c r="CL109" s="239" t="str">
        <f>IFERROR(IF($S109*#REF!=0,"",$S109*#REF!),"")</f>
        <v/>
      </c>
      <c r="CM109" s="239" t="str">
        <f t="shared" si="16"/>
        <v/>
      </c>
      <c r="CN109" s="239" t="str">
        <f t="shared" si="17"/>
        <v/>
      </c>
      <c r="CO109" s="239" t="str">
        <f t="shared" si="18"/>
        <v/>
      </c>
      <c r="CP109" s="239" t="str">
        <f t="shared" si="19"/>
        <v/>
      </c>
      <c r="CQ109" s="239" t="str">
        <f t="shared" si="20"/>
        <v/>
      </c>
      <c r="CR109" s="239" t="str">
        <f t="shared" si="20"/>
        <v/>
      </c>
      <c r="CS109" s="239" t="str">
        <f t="shared" si="20"/>
        <v/>
      </c>
    </row>
    <row r="110" spans="1:97" ht="15" customHeight="1" x14ac:dyDescent="0.15">
      <c r="B110" s="235" t="s">
        <v>397</v>
      </c>
      <c r="C110" s="235"/>
      <c r="D110" s="235"/>
      <c r="E110" s="235"/>
      <c r="F110" s="235"/>
      <c r="G110" s="236" t="s">
        <v>398</v>
      </c>
      <c r="H110" s="236" t="s">
        <v>399</v>
      </c>
      <c r="I110" s="236" t="s">
        <v>396</v>
      </c>
      <c r="J110" s="236"/>
      <c r="K110" s="236" t="s">
        <v>102</v>
      </c>
      <c r="L110" s="236">
        <v>1</v>
      </c>
      <c r="M110" s="236"/>
      <c r="N110" s="236"/>
      <c r="O110" s="236" t="s">
        <v>398</v>
      </c>
      <c r="P110" s="236"/>
      <c r="Q110" s="237"/>
      <c r="R110" s="238" t="s">
        <v>382</v>
      </c>
      <c r="S110" s="238">
        <v>4.0000000000000002E-4</v>
      </c>
      <c r="T110" s="238"/>
      <c r="U110" s="238"/>
      <c r="V110" s="238">
        <v>1</v>
      </c>
      <c r="W110" s="4">
        <v>130.36000000000001</v>
      </c>
      <c r="X110" s="238">
        <v>56</v>
      </c>
      <c r="Y110" s="238">
        <v>45</v>
      </c>
      <c r="Z110" s="238">
        <v>10</v>
      </c>
      <c r="AA110" s="238">
        <v>22</v>
      </c>
      <c r="AB110" s="238">
        <v>36</v>
      </c>
      <c r="AC110" s="238">
        <v>32</v>
      </c>
      <c r="AD110" s="238">
        <v>16</v>
      </c>
      <c r="AE110" s="238">
        <v>16</v>
      </c>
      <c r="AF110" s="238">
        <v>16</v>
      </c>
      <c r="AG110" s="238">
        <v>16</v>
      </c>
      <c r="AH110" s="238">
        <v>18</v>
      </c>
      <c r="AI110" s="238">
        <v>17</v>
      </c>
      <c r="AJ110" s="238"/>
      <c r="AK110" s="238">
        <v>34</v>
      </c>
      <c r="AL110" s="238"/>
      <c r="AM110" s="238"/>
      <c r="AN110" s="238">
        <v>24</v>
      </c>
      <c r="AO110" s="238">
        <v>38</v>
      </c>
      <c r="AP110" s="238">
        <v>24</v>
      </c>
      <c r="AQ110" s="238">
        <v>12</v>
      </c>
      <c r="AR110" s="238">
        <v>24</v>
      </c>
      <c r="AS110" s="238">
        <v>22</v>
      </c>
      <c r="AT110" s="238">
        <v>8</v>
      </c>
      <c r="AU110" s="238">
        <v>30</v>
      </c>
      <c r="AV110" s="238">
        <v>18</v>
      </c>
      <c r="AW110" s="238">
        <v>20</v>
      </c>
      <c r="AX110" s="238">
        <v>8</v>
      </c>
      <c r="AY110" s="238">
        <v>29</v>
      </c>
      <c r="AZ110" s="238">
        <v>10</v>
      </c>
      <c r="BA110" s="238">
        <v>14</v>
      </c>
      <c r="BB110" s="238">
        <v>48</v>
      </c>
      <c r="BC110" s="238">
        <v>72</v>
      </c>
      <c r="BD110" s="238">
        <v>0</v>
      </c>
      <c r="BE110" s="238">
        <v>12</v>
      </c>
      <c r="BF110" s="238">
        <v>38</v>
      </c>
      <c r="BG110" s="238">
        <v>0</v>
      </c>
      <c r="BH110" s="238">
        <v>16</v>
      </c>
      <c r="BI110" s="238">
        <v>48</v>
      </c>
      <c r="BJ110" s="504">
        <f t="shared" si="22"/>
        <v>24</v>
      </c>
      <c r="BK110" s="236">
        <f t="shared" si="13"/>
        <v>48</v>
      </c>
      <c r="BL110" s="236">
        <f t="shared" si="14"/>
        <v>8</v>
      </c>
      <c r="BM110" s="236">
        <v>148</v>
      </c>
      <c r="BN110" s="236">
        <v>22</v>
      </c>
      <c r="BO110" s="505">
        <f t="shared" si="15"/>
        <v>126</v>
      </c>
      <c r="BP110" s="505">
        <v>5</v>
      </c>
      <c r="BQ110" s="239" t="str">
        <f>IF(((BP110*BJ110)-CB110)&lt;0.99,"",INT((BP110*BJ110)-CB110))</f>
        <v/>
      </c>
      <c r="BR110" s="239">
        <v>50</v>
      </c>
      <c r="BS110" s="240"/>
      <c r="BT110" s="240"/>
      <c r="BU110" s="240"/>
      <c r="BV110" s="240"/>
      <c r="BW110" s="240"/>
      <c r="BX110" s="240"/>
      <c r="BY110" s="240"/>
      <c r="BZ110" s="241"/>
      <c r="CA110" s="242"/>
      <c r="CB110" s="243">
        <f t="shared" si="21"/>
        <v>176</v>
      </c>
      <c r="CC110" s="506">
        <f>CB110/BJ110</f>
        <v>7.333333333333333</v>
      </c>
      <c r="CD110" s="239" t="str">
        <f>IFERROR(IF($S110*#REF!=0,"",$S110*#REF!),"")</f>
        <v/>
      </c>
      <c r="CE110" s="239" t="str">
        <f>IFERROR(IF($S110*#REF!=0,"",$S110*#REF!),"")</f>
        <v/>
      </c>
      <c r="CF110" s="239" t="str">
        <f>IFERROR(IF($S110*#REF!=0,"",$S110*#REF!),"")</f>
        <v/>
      </c>
      <c r="CG110" s="239" t="str">
        <f>IFERROR(IF($S110*#REF!=0,"",$S110*#REF!),"")</f>
        <v/>
      </c>
      <c r="CH110" s="239" t="str">
        <f>IFERROR(IF($S110*#REF!=0,"",$S110*#REF!),"")</f>
        <v/>
      </c>
      <c r="CI110" s="239" t="str">
        <f>IFERROR(IF($S110*#REF!=0,"",$S110*#REF!),"")</f>
        <v/>
      </c>
      <c r="CJ110" s="239" t="str">
        <f>IFERROR(IF($S110*#REF!=0,"",$S110*#REF!),"")</f>
        <v/>
      </c>
      <c r="CK110" s="239" t="str">
        <f>IFERROR(IF($S110*#REF!=0,"",$S110*#REF!),"")</f>
        <v/>
      </c>
      <c r="CL110" s="239" t="str">
        <f>IFERROR(IF($S110*#REF!=0,"",$S110*#REF!),"")</f>
        <v/>
      </c>
      <c r="CM110" s="239" t="str">
        <f t="shared" si="16"/>
        <v/>
      </c>
      <c r="CN110" s="239" t="str">
        <f t="shared" si="17"/>
        <v/>
      </c>
      <c r="CO110" s="239" t="str">
        <f t="shared" si="18"/>
        <v/>
      </c>
      <c r="CP110" s="239" t="str">
        <f t="shared" si="19"/>
        <v/>
      </c>
      <c r="CQ110" s="239" t="str">
        <f t="shared" si="20"/>
        <v/>
      </c>
      <c r="CR110" s="239" t="str">
        <f t="shared" si="20"/>
        <v/>
      </c>
      <c r="CS110" s="239" t="str">
        <f t="shared" si="20"/>
        <v/>
      </c>
    </row>
    <row r="111" spans="1:97" ht="15" customHeight="1" x14ac:dyDescent="0.15">
      <c r="B111" s="235" t="s">
        <v>400</v>
      </c>
      <c r="C111" s="235"/>
      <c r="D111" s="235"/>
      <c r="E111" s="235"/>
      <c r="F111" s="235"/>
      <c r="G111" s="236" t="s">
        <v>401</v>
      </c>
      <c r="H111" s="236" t="s">
        <v>402</v>
      </c>
      <c r="I111" s="236"/>
      <c r="J111" s="236"/>
      <c r="K111" s="236" t="s">
        <v>102</v>
      </c>
      <c r="L111" s="236">
        <v>1.6</v>
      </c>
      <c r="M111" s="236"/>
      <c r="N111" s="236"/>
      <c r="O111" s="236" t="s">
        <v>403</v>
      </c>
      <c r="P111" s="236"/>
      <c r="Q111" s="237"/>
      <c r="R111" s="238" t="s">
        <v>382</v>
      </c>
      <c r="S111" s="238">
        <v>7.5000000000000002E-4</v>
      </c>
      <c r="T111" s="238"/>
      <c r="U111" s="238"/>
      <c r="V111" s="238">
        <v>1.6</v>
      </c>
      <c r="W111" s="4">
        <v>207.18</v>
      </c>
      <c r="X111" s="238">
        <v>113</v>
      </c>
      <c r="Y111" s="238">
        <v>189</v>
      </c>
      <c r="Z111" s="238">
        <v>200</v>
      </c>
      <c r="AA111" s="238">
        <v>133</v>
      </c>
      <c r="AB111" s="238">
        <v>116</v>
      </c>
      <c r="AC111" s="238">
        <v>130</v>
      </c>
      <c r="AD111" s="238">
        <v>114</v>
      </c>
      <c r="AE111" s="238">
        <v>121</v>
      </c>
      <c r="AF111" s="238">
        <v>108</v>
      </c>
      <c r="AG111" s="238">
        <v>61</v>
      </c>
      <c r="AH111" s="238">
        <v>137</v>
      </c>
      <c r="AI111" s="238">
        <v>136</v>
      </c>
      <c r="AJ111" s="238"/>
      <c r="AK111" s="238">
        <v>198</v>
      </c>
      <c r="AL111" s="238"/>
      <c r="AM111" s="238"/>
      <c r="AN111" s="238">
        <v>96</v>
      </c>
      <c r="AO111" s="238">
        <v>98</v>
      </c>
      <c r="AP111" s="238">
        <v>66</v>
      </c>
      <c r="AQ111" s="238">
        <v>79</v>
      </c>
      <c r="AR111" s="238">
        <v>48</v>
      </c>
      <c r="AS111" s="238">
        <v>110</v>
      </c>
      <c r="AT111" s="238">
        <v>124</v>
      </c>
      <c r="AU111" s="238">
        <v>57</v>
      </c>
      <c r="AV111" s="238">
        <v>86</v>
      </c>
      <c r="AW111" s="238">
        <v>138</v>
      </c>
      <c r="AX111" s="238">
        <v>113</v>
      </c>
      <c r="AY111" s="238">
        <v>102</v>
      </c>
      <c r="AZ111" s="238">
        <v>53</v>
      </c>
      <c r="BA111" s="238">
        <v>101</v>
      </c>
      <c r="BB111" s="238">
        <v>114</v>
      </c>
      <c r="BC111" s="238">
        <v>70</v>
      </c>
      <c r="BD111" s="238">
        <v>100</v>
      </c>
      <c r="BE111" s="238">
        <v>65</v>
      </c>
      <c r="BF111" s="238">
        <v>85</v>
      </c>
      <c r="BG111" s="238">
        <v>64</v>
      </c>
      <c r="BH111" s="238">
        <v>29</v>
      </c>
      <c r="BI111" s="238">
        <v>106</v>
      </c>
      <c r="BJ111" s="504">
        <f t="shared" si="22"/>
        <v>89.333333333333329</v>
      </c>
      <c r="BK111" s="236">
        <f t="shared" si="13"/>
        <v>138</v>
      </c>
      <c r="BL111" s="236">
        <f t="shared" si="14"/>
        <v>48</v>
      </c>
      <c r="BM111" s="236">
        <v>187</v>
      </c>
      <c r="BN111" s="236">
        <v>105</v>
      </c>
      <c r="BO111" s="505">
        <f t="shared" si="15"/>
        <v>82</v>
      </c>
      <c r="BP111" s="505">
        <v>5</v>
      </c>
      <c r="BQ111" s="239" t="str">
        <f>IF(((BP111*BJ111)-CB111)&lt;0.99,"",INT((BP111*BJ111)-CB111))</f>
        <v/>
      </c>
      <c r="BR111" s="239">
        <v>50</v>
      </c>
      <c r="BS111" s="240"/>
      <c r="BT111" s="240"/>
      <c r="BU111" s="240"/>
      <c r="BV111" s="240"/>
      <c r="BW111" s="240">
        <v>200</v>
      </c>
      <c r="BX111" s="240">
        <v>100</v>
      </c>
      <c r="BY111" s="240"/>
      <c r="BZ111" s="241"/>
      <c r="CA111" s="242">
        <v>100</v>
      </c>
      <c r="CB111" s="243">
        <f t="shared" si="21"/>
        <v>532</v>
      </c>
      <c r="CC111" s="506">
        <f>CB111/BJ111</f>
        <v>5.955223880597015</v>
      </c>
      <c r="CD111" s="239" t="str">
        <f>IFERROR(IF($S111*#REF!=0,"",$S111*#REF!),"")</f>
        <v/>
      </c>
      <c r="CE111" s="239" t="str">
        <f>IFERROR(IF($S111*#REF!=0,"",$S111*#REF!),"")</f>
        <v/>
      </c>
      <c r="CF111" s="239" t="str">
        <f>IFERROR(IF($S111*#REF!=0,"",$S111*#REF!),"")</f>
        <v/>
      </c>
      <c r="CG111" s="239" t="str">
        <f>IFERROR(IF($S111*#REF!=0,"",$S111*#REF!),"")</f>
        <v/>
      </c>
      <c r="CH111" s="239" t="str">
        <f>IFERROR(IF($S111*#REF!=0,"",$S111*#REF!),"")</f>
        <v/>
      </c>
      <c r="CI111" s="239" t="str">
        <f>IFERROR(IF($S111*#REF!=0,"",$S111*#REF!),"")</f>
        <v/>
      </c>
      <c r="CJ111" s="239" t="str">
        <f>IFERROR(IF($S111*#REF!=0,"",$S111*#REF!),"")</f>
        <v/>
      </c>
      <c r="CK111" s="239" t="str">
        <f>IFERROR(IF($S111*#REF!=0,"",$S111*#REF!),"")</f>
        <v/>
      </c>
      <c r="CL111" s="239" t="str">
        <f>IFERROR(IF($S111*#REF!=0,"",$S111*#REF!),"")</f>
        <v/>
      </c>
      <c r="CM111" s="239" t="str">
        <f t="shared" si="16"/>
        <v/>
      </c>
      <c r="CN111" s="239" t="str">
        <f t="shared" si="17"/>
        <v/>
      </c>
      <c r="CO111" s="239">
        <f t="shared" si="18"/>
        <v>0.15</v>
      </c>
      <c r="CP111" s="239">
        <f t="shared" si="19"/>
        <v>7.4999999999999997E-2</v>
      </c>
      <c r="CQ111" s="239" t="str">
        <f t="shared" si="20"/>
        <v/>
      </c>
      <c r="CR111" s="239" t="str">
        <f t="shared" si="20"/>
        <v/>
      </c>
      <c r="CS111" s="239">
        <f t="shared" si="20"/>
        <v>7.4999999999999997E-2</v>
      </c>
    </row>
    <row r="112" spans="1:97" ht="15" customHeight="1" x14ac:dyDescent="0.15">
      <c r="B112" s="235" t="s">
        <v>404</v>
      </c>
      <c r="C112" s="235"/>
      <c r="D112" s="235"/>
      <c r="E112" s="235"/>
      <c r="F112" s="235"/>
      <c r="G112" s="236" t="s">
        <v>405</v>
      </c>
      <c r="H112" s="236" t="s">
        <v>402</v>
      </c>
      <c r="I112" s="236"/>
      <c r="J112" s="236"/>
      <c r="K112" s="236" t="s">
        <v>102</v>
      </c>
      <c r="L112" s="236">
        <v>1.6</v>
      </c>
      <c r="M112" s="236"/>
      <c r="N112" s="236"/>
      <c r="O112" s="236" t="s">
        <v>406</v>
      </c>
      <c r="P112" s="236"/>
      <c r="Q112" s="237"/>
      <c r="R112" s="238" t="s">
        <v>382</v>
      </c>
      <c r="S112" s="238">
        <v>7.5000000000000002E-4</v>
      </c>
      <c r="T112" s="238"/>
      <c r="U112" s="238"/>
      <c r="V112" s="238">
        <v>1.6</v>
      </c>
      <c r="W112" s="4">
        <v>205.36</v>
      </c>
      <c r="X112" s="238">
        <v>20</v>
      </c>
      <c r="Y112" s="238">
        <v>53</v>
      </c>
      <c r="Z112" s="238">
        <v>37</v>
      </c>
      <c r="AA112" s="238">
        <v>12</v>
      </c>
      <c r="AB112" s="238">
        <v>80</v>
      </c>
      <c r="AC112" s="238">
        <v>44</v>
      </c>
      <c r="AD112" s="238">
        <v>28</v>
      </c>
      <c r="AE112" s="238">
        <v>48</v>
      </c>
      <c r="AF112" s="238">
        <v>56</v>
      </c>
      <c r="AG112" s="238">
        <v>28</v>
      </c>
      <c r="AH112" s="238">
        <v>28</v>
      </c>
      <c r="AI112" s="238">
        <v>46</v>
      </c>
      <c r="AJ112" s="238"/>
      <c r="AK112" s="238">
        <v>37</v>
      </c>
      <c r="AL112" s="238"/>
      <c r="AM112" s="238"/>
      <c r="AN112" s="238">
        <v>40</v>
      </c>
      <c r="AO112" s="238">
        <v>24</v>
      </c>
      <c r="AP112" s="238">
        <v>12</v>
      </c>
      <c r="AQ112" s="238">
        <v>20</v>
      </c>
      <c r="AR112" s="238">
        <v>22</v>
      </c>
      <c r="AS112" s="238">
        <v>4</v>
      </c>
      <c r="AT112" s="238">
        <v>40</v>
      </c>
      <c r="AU112" s="238">
        <v>48</v>
      </c>
      <c r="AV112" s="238">
        <v>0</v>
      </c>
      <c r="AW112" s="238">
        <v>20</v>
      </c>
      <c r="AX112" s="238">
        <v>32</v>
      </c>
      <c r="AY112" s="238">
        <v>33</v>
      </c>
      <c r="AZ112" s="238">
        <v>20</v>
      </c>
      <c r="BA112" s="238">
        <v>12</v>
      </c>
      <c r="BB112" s="238">
        <v>28</v>
      </c>
      <c r="BC112" s="238">
        <v>4</v>
      </c>
      <c r="BD112" s="238">
        <v>8</v>
      </c>
      <c r="BE112" s="238">
        <v>12</v>
      </c>
      <c r="BF112" s="238">
        <v>16</v>
      </c>
      <c r="BG112" s="238">
        <v>8</v>
      </c>
      <c r="BH112" s="238">
        <v>76</v>
      </c>
      <c r="BI112" s="238">
        <v>28</v>
      </c>
      <c r="BJ112" s="504">
        <f t="shared" si="22"/>
        <v>20</v>
      </c>
      <c r="BK112" s="236">
        <f t="shared" si="13"/>
        <v>48</v>
      </c>
      <c r="BL112" s="236">
        <f t="shared" si="14"/>
        <v>0</v>
      </c>
      <c r="BM112" s="236">
        <v>108</v>
      </c>
      <c r="BN112" s="236">
        <v>36</v>
      </c>
      <c r="BO112" s="505">
        <f t="shared" si="15"/>
        <v>72</v>
      </c>
      <c r="BP112" s="505">
        <v>5</v>
      </c>
      <c r="BQ112" s="239" t="str">
        <f>IF(((BP112*BJ112)-CB112)&lt;0.99,"",INT((BP112*BJ112)-CB112))</f>
        <v/>
      </c>
      <c r="BR112" s="239"/>
      <c r="BS112" s="240"/>
      <c r="BT112" s="240"/>
      <c r="BU112" s="240"/>
      <c r="BV112" s="240"/>
      <c r="BW112" s="240">
        <v>100</v>
      </c>
      <c r="BX112" s="240"/>
      <c r="BY112" s="240"/>
      <c r="BZ112" s="241"/>
      <c r="CA112" s="242"/>
      <c r="CB112" s="243">
        <f t="shared" si="21"/>
        <v>172</v>
      </c>
      <c r="CC112" s="506">
        <f>CB112/BJ112</f>
        <v>8.6</v>
      </c>
      <c r="CD112" s="239" t="str">
        <f>IFERROR(IF($S112*#REF!=0,"",$S112*#REF!),"")</f>
        <v/>
      </c>
      <c r="CE112" s="239" t="str">
        <f>IFERROR(IF($S112*#REF!=0,"",$S112*#REF!),"")</f>
        <v/>
      </c>
      <c r="CF112" s="239" t="str">
        <f>IFERROR(IF($S112*#REF!=0,"",$S112*#REF!),"")</f>
        <v/>
      </c>
      <c r="CG112" s="239" t="str">
        <f>IFERROR(IF($S112*#REF!=0,"",$S112*#REF!),"")</f>
        <v/>
      </c>
      <c r="CH112" s="239" t="str">
        <f>IFERROR(IF($S112*#REF!=0,"",$S112*#REF!),"")</f>
        <v/>
      </c>
      <c r="CI112" s="239" t="str">
        <f>IFERROR(IF($S112*#REF!=0,"",$S112*#REF!),"")</f>
        <v/>
      </c>
      <c r="CJ112" s="239" t="str">
        <f>IFERROR(IF($S112*#REF!=0,"",$S112*#REF!),"")</f>
        <v/>
      </c>
      <c r="CK112" s="239" t="str">
        <f>IFERROR(IF($S112*#REF!=0,"",$S112*#REF!),"")</f>
        <v/>
      </c>
      <c r="CL112" s="239" t="str">
        <f>IFERROR(IF($S112*#REF!=0,"",$S112*#REF!),"")</f>
        <v/>
      </c>
      <c r="CM112" s="239" t="str">
        <f t="shared" si="16"/>
        <v/>
      </c>
      <c r="CN112" s="239" t="str">
        <f t="shared" si="17"/>
        <v/>
      </c>
      <c r="CO112" s="239">
        <f t="shared" si="18"/>
        <v>7.4999999999999997E-2</v>
      </c>
      <c r="CP112" s="239" t="str">
        <f t="shared" si="19"/>
        <v/>
      </c>
      <c r="CQ112" s="239" t="str">
        <f t="shared" si="20"/>
        <v/>
      </c>
      <c r="CR112" s="239" t="str">
        <f t="shared" si="20"/>
        <v/>
      </c>
      <c r="CS112" s="239" t="str">
        <f t="shared" si="20"/>
        <v/>
      </c>
    </row>
    <row r="113" spans="1:97" ht="15" customHeight="1" x14ac:dyDescent="0.15">
      <c r="B113" s="235" t="s">
        <v>407</v>
      </c>
      <c r="C113" s="235"/>
      <c r="D113" s="235"/>
      <c r="E113" s="235"/>
      <c r="F113" s="235"/>
      <c r="G113" s="236" t="s">
        <v>408</v>
      </c>
      <c r="H113" s="236"/>
      <c r="I113" s="236"/>
      <c r="J113" s="236"/>
      <c r="K113" s="236" t="s">
        <v>102</v>
      </c>
      <c r="L113" s="236">
        <v>1.5</v>
      </c>
      <c r="M113" s="236"/>
      <c r="N113" s="236"/>
      <c r="O113" s="236"/>
      <c r="P113" s="236"/>
      <c r="Q113" s="237"/>
      <c r="R113" s="238" t="s">
        <v>382</v>
      </c>
      <c r="S113" s="238"/>
      <c r="T113" s="238" t="s">
        <v>409</v>
      </c>
      <c r="U113" s="238"/>
      <c r="V113" s="238">
        <v>1.5</v>
      </c>
      <c r="W113" s="4">
        <v>381</v>
      </c>
      <c r="X113" s="238">
        <v>0</v>
      </c>
      <c r="Y113" s="238">
        <v>0</v>
      </c>
      <c r="Z113" s="238">
        <v>0</v>
      </c>
      <c r="AA113" s="238">
        <v>0</v>
      </c>
      <c r="AB113" s="238">
        <v>0</v>
      </c>
      <c r="AC113" s="238">
        <v>0</v>
      </c>
      <c r="AD113" s="238">
        <v>4</v>
      </c>
      <c r="AE113" s="238">
        <v>0</v>
      </c>
      <c r="AF113" s="238">
        <v>8</v>
      </c>
      <c r="AG113" s="238">
        <v>8</v>
      </c>
      <c r="AH113" s="238">
        <v>40</v>
      </c>
      <c r="AI113" s="238">
        <v>60</v>
      </c>
      <c r="AJ113" s="238"/>
      <c r="AK113" s="238">
        <v>16</v>
      </c>
      <c r="AL113" s="238"/>
      <c r="AM113" s="238"/>
      <c r="AN113" s="238">
        <v>8</v>
      </c>
      <c r="AO113" s="238">
        <v>4</v>
      </c>
      <c r="AP113" s="238">
        <v>20</v>
      </c>
      <c r="AQ113" s="238">
        <v>24</v>
      </c>
      <c r="AR113" s="238">
        <v>8</v>
      </c>
      <c r="AS113" s="238">
        <v>8</v>
      </c>
      <c r="AT113" s="238">
        <v>32</v>
      </c>
      <c r="AU113" s="238">
        <v>20</v>
      </c>
      <c r="AV113" s="238">
        <v>20</v>
      </c>
      <c r="AW113" s="238">
        <v>24</v>
      </c>
      <c r="AX113" s="238">
        <v>28</v>
      </c>
      <c r="AY113" s="238">
        <v>20</v>
      </c>
      <c r="AZ113" s="238">
        <v>12</v>
      </c>
      <c r="BA113" s="238">
        <v>8</v>
      </c>
      <c r="BB113" s="238">
        <v>4</v>
      </c>
      <c r="BC113" s="238">
        <v>20</v>
      </c>
      <c r="BD113" s="238">
        <v>4</v>
      </c>
      <c r="BE113" s="238">
        <v>4</v>
      </c>
      <c r="BF113" s="238">
        <v>8</v>
      </c>
      <c r="BG113" s="238">
        <v>0</v>
      </c>
      <c r="BH113" s="238">
        <v>44</v>
      </c>
      <c r="BI113" s="238">
        <v>8</v>
      </c>
      <c r="BJ113" s="504">
        <f t="shared" ref="BJ113:BJ122" si="23">AVERAGE(AZ113:BB113)</f>
        <v>8</v>
      </c>
      <c r="BK113" s="236">
        <f t="shared" si="13"/>
        <v>32</v>
      </c>
      <c r="BL113" s="236">
        <f t="shared" si="14"/>
        <v>4</v>
      </c>
      <c r="BM113" s="236">
        <v>34</v>
      </c>
      <c r="BN113" s="236">
        <v>0</v>
      </c>
      <c r="BO113" s="505">
        <f t="shared" si="15"/>
        <v>34</v>
      </c>
      <c r="BP113" s="505">
        <v>5</v>
      </c>
      <c r="BQ113" s="239">
        <f>IF(((BP113*BJ113)-CB113)&lt;0.99,"",INT((BP113*BJ113)-CB113))</f>
        <v>6</v>
      </c>
      <c r="BR113" s="239"/>
      <c r="BS113" s="240"/>
      <c r="BT113" s="240"/>
      <c r="BU113" s="240"/>
      <c r="BV113" s="240"/>
      <c r="BW113" s="240"/>
      <c r="BX113" s="240"/>
      <c r="BY113" s="240"/>
      <c r="BZ113" s="241"/>
      <c r="CA113" s="242"/>
      <c r="CB113" s="243">
        <f t="shared" si="21"/>
        <v>34</v>
      </c>
      <c r="CC113" s="506">
        <f>CB113/BJ113</f>
        <v>4.25</v>
      </c>
      <c r="CD113" s="239" t="str">
        <f>IFERROR(IF($S113*#REF!=0,"",$S113*#REF!),"")</f>
        <v/>
      </c>
      <c r="CE113" s="239" t="str">
        <f>IFERROR(IF($S113*#REF!=0,"",$S113*#REF!),"")</f>
        <v/>
      </c>
      <c r="CF113" s="239" t="str">
        <f>IFERROR(IF($S113*#REF!=0,"",$S113*#REF!),"")</f>
        <v/>
      </c>
      <c r="CG113" s="239" t="str">
        <f>IFERROR(IF($S113*#REF!=0,"",$S113*#REF!),"")</f>
        <v/>
      </c>
      <c r="CH113" s="239" t="str">
        <f>IFERROR(IF($S113*#REF!=0,"",$S113*#REF!),"")</f>
        <v/>
      </c>
      <c r="CI113" s="239" t="str">
        <f>IFERROR(IF($S113*#REF!=0,"",$S113*#REF!),"")</f>
        <v/>
      </c>
      <c r="CJ113" s="239" t="str">
        <f>IFERROR(IF($S113*#REF!=0,"",$S113*#REF!),"")</f>
        <v/>
      </c>
      <c r="CK113" s="239" t="str">
        <f>IFERROR(IF($S113*#REF!=0,"",$S113*#REF!),"")</f>
        <v/>
      </c>
      <c r="CL113" s="239" t="str">
        <f>IFERROR(IF($S113*#REF!=0,"",$S113*#REF!),"")</f>
        <v/>
      </c>
      <c r="CM113" s="239" t="str">
        <f t="shared" si="16"/>
        <v/>
      </c>
      <c r="CN113" s="239" t="str">
        <f t="shared" si="17"/>
        <v/>
      </c>
      <c r="CO113" s="239" t="str">
        <f t="shared" si="18"/>
        <v/>
      </c>
      <c r="CP113" s="239" t="str">
        <f t="shared" si="19"/>
        <v/>
      </c>
      <c r="CQ113" s="239" t="str">
        <f t="shared" si="20"/>
        <v/>
      </c>
      <c r="CR113" s="239" t="str">
        <f t="shared" si="20"/>
        <v/>
      </c>
      <c r="CS113" s="239" t="str">
        <f t="shared" si="20"/>
        <v/>
      </c>
    </row>
    <row r="114" spans="1:97" ht="15" customHeight="1" x14ac:dyDescent="0.15">
      <c r="B114" s="235" t="s">
        <v>410</v>
      </c>
      <c r="C114" s="235"/>
      <c r="D114" s="235"/>
      <c r="E114" s="235"/>
      <c r="F114" s="235"/>
      <c r="G114" s="236" t="s">
        <v>411</v>
      </c>
      <c r="H114" s="236" t="s">
        <v>412</v>
      </c>
      <c r="I114" s="236"/>
      <c r="J114" s="236"/>
      <c r="K114" s="236" t="s">
        <v>102</v>
      </c>
      <c r="L114" s="236">
        <v>1.8</v>
      </c>
      <c r="M114" s="236"/>
      <c r="N114" s="236"/>
      <c r="O114" s="236" t="s">
        <v>413</v>
      </c>
      <c r="P114" s="236"/>
      <c r="Q114" s="237"/>
      <c r="R114" s="238" t="s">
        <v>382</v>
      </c>
      <c r="S114" s="238">
        <v>5.9999999999999995E-4</v>
      </c>
      <c r="T114" s="238"/>
      <c r="U114" s="238"/>
      <c r="V114" s="238">
        <v>1.8</v>
      </c>
      <c r="W114" s="4">
        <v>232.34</v>
      </c>
      <c r="X114" s="238">
        <v>177</v>
      </c>
      <c r="Y114" s="238">
        <v>222</v>
      </c>
      <c r="Z114" s="238">
        <v>205</v>
      </c>
      <c r="AA114" s="238">
        <v>185</v>
      </c>
      <c r="AB114" s="238">
        <v>135</v>
      </c>
      <c r="AC114" s="238">
        <v>145</v>
      </c>
      <c r="AD114" s="238">
        <v>142</v>
      </c>
      <c r="AE114" s="238">
        <v>203</v>
      </c>
      <c r="AF114" s="238">
        <v>103</v>
      </c>
      <c r="AG114" s="238">
        <v>143</v>
      </c>
      <c r="AH114" s="238">
        <v>269</v>
      </c>
      <c r="AI114" s="238">
        <v>160</v>
      </c>
      <c r="AJ114" s="238"/>
      <c r="AK114" s="238">
        <v>187</v>
      </c>
      <c r="AL114" s="238"/>
      <c r="AM114" s="238"/>
      <c r="AN114" s="238">
        <v>93</v>
      </c>
      <c r="AO114" s="238">
        <v>119</v>
      </c>
      <c r="AP114" s="238">
        <v>111</v>
      </c>
      <c r="AQ114" s="238">
        <v>134</v>
      </c>
      <c r="AR114" s="238">
        <v>60</v>
      </c>
      <c r="AS114" s="238">
        <v>73</v>
      </c>
      <c r="AT114" s="238">
        <v>78</v>
      </c>
      <c r="AU114" s="238">
        <v>77</v>
      </c>
      <c r="AV114" s="238">
        <v>86</v>
      </c>
      <c r="AW114" s="238">
        <v>147</v>
      </c>
      <c r="AX114" s="238">
        <v>93</v>
      </c>
      <c r="AY114" s="238">
        <v>69</v>
      </c>
      <c r="AZ114" s="238">
        <v>133</v>
      </c>
      <c r="BA114" s="238">
        <v>117</v>
      </c>
      <c r="BB114" s="238">
        <v>177</v>
      </c>
      <c r="BC114" s="238">
        <v>48</v>
      </c>
      <c r="BD114" s="238">
        <v>42</v>
      </c>
      <c r="BE114" s="238">
        <v>52</v>
      </c>
      <c r="BF114" s="238">
        <v>101</v>
      </c>
      <c r="BG114" s="238">
        <v>20</v>
      </c>
      <c r="BH114" s="238">
        <v>87</v>
      </c>
      <c r="BI114" s="238">
        <v>185</v>
      </c>
      <c r="BJ114" s="504">
        <f t="shared" si="23"/>
        <v>142.33333333333334</v>
      </c>
      <c r="BK114" s="236">
        <f t="shared" si="13"/>
        <v>177</v>
      </c>
      <c r="BL114" s="236">
        <f t="shared" si="14"/>
        <v>60</v>
      </c>
      <c r="BM114" s="236">
        <v>884</v>
      </c>
      <c r="BN114" s="236">
        <v>38</v>
      </c>
      <c r="BO114" s="505">
        <f t="shared" si="15"/>
        <v>846</v>
      </c>
      <c r="BP114" s="505">
        <v>5</v>
      </c>
      <c r="BQ114" s="239" t="str">
        <f>IF(((BP114*BJ114)-CB114)&lt;0.99,"",INT((BP114*BJ114)-CB114))</f>
        <v/>
      </c>
      <c r="BR114" s="239">
        <v>-200</v>
      </c>
      <c r="BS114" s="240"/>
      <c r="BT114" s="240"/>
      <c r="BU114" s="240">
        <v>100</v>
      </c>
      <c r="BV114" s="240"/>
      <c r="BW114" s="240"/>
      <c r="BX114" s="240"/>
      <c r="BY114" s="240"/>
      <c r="BZ114" s="241"/>
      <c r="CA114" s="242"/>
      <c r="CB114" s="243">
        <f t="shared" si="21"/>
        <v>746</v>
      </c>
      <c r="CC114" s="506">
        <f>CB114/BJ114</f>
        <v>5.2412177985948478</v>
      </c>
      <c r="CD114" s="239" t="str">
        <f>IFERROR(IF($S114*#REF!=0,"",$S114*#REF!),"")</f>
        <v/>
      </c>
      <c r="CE114" s="239" t="str">
        <f>IFERROR(IF($S114*#REF!=0,"",$S114*#REF!),"")</f>
        <v/>
      </c>
      <c r="CF114" s="239" t="str">
        <f>IFERROR(IF($S114*#REF!=0,"",$S114*#REF!),"")</f>
        <v/>
      </c>
      <c r="CG114" s="239" t="str">
        <f>IFERROR(IF($S114*#REF!=0,"",$S114*#REF!),"")</f>
        <v/>
      </c>
      <c r="CH114" s="239" t="str">
        <f>IFERROR(IF($S114*#REF!=0,"",$S114*#REF!),"")</f>
        <v/>
      </c>
      <c r="CI114" s="239" t="str">
        <f>IFERROR(IF($S114*#REF!=0,"",$S114*#REF!),"")</f>
        <v/>
      </c>
      <c r="CJ114" s="239" t="str">
        <f>IFERROR(IF($S114*#REF!=0,"",$S114*#REF!),"")</f>
        <v/>
      </c>
      <c r="CK114" s="239" t="str">
        <f>IFERROR(IF($S114*#REF!=0,"",$S114*#REF!),"")</f>
        <v/>
      </c>
      <c r="CL114" s="239" t="str">
        <f>IFERROR(IF($S114*#REF!=0,"",$S114*#REF!),"")</f>
        <v/>
      </c>
      <c r="CM114" s="239">
        <f t="shared" si="16"/>
        <v>0.06</v>
      </c>
      <c r="CN114" s="239" t="str">
        <f t="shared" si="17"/>
        <v/>
      </c>
      <c r="CO114" s="239" t="str">
        <f t="shared" si="18"/>
        <v/>
      </c>
      <c r="CP114" s="239" t="str">
        <f t="shared" si="19"/>
        <v/>
      </c>
      <c r="CQ114" s="239" t="str">
        <f t="shared" si="20"/>
        <v/>
      </c>
      <c r="CR114" s="239" t="str">
        <f t="shared" si="20"/>
        <v/>
      </c>
      <c r="CS114" s="239" t="str">
        <f t="shared" si="20"/>
        <v/>
      </c>
    </row>
    <row r="115" spans="1:97" ht="15" customHeight="1" x14ac:dyDescent="0.15">
      <c r="B115" s="235" t="s">
        <v>414</v>
      </c>
      <c r="C115" s="235"/>
      <c r="D115" s="235"/>
      <c r="E115" s="235"/>
      <c r="F115" s="235"/>
      <c r="G115" s="236" t="s">
        <v>415</v>
      </c>
      <c r="H115" s="236" t="s">
        <v>412</v>
      </c>
      <c r="I115" s="236"/>
      <c r="J115" s="236"/>
      <c r="K115" s="236" t="s">
        <v>102</v>
      </c>
      <c r="L115" s="236">
        <v>1.8</v>
      </c>
      <c r="M115" s="236"/>
      <c r="N115" s="236"/>
      <c r="O115" s="236" t="s">
        <v>416</v>
      </c>
      <c r="P115" s="236"/>
      <c r="Q115" s="237"/>
      <c r="R115" s="238" t="s">
        <v>382</v>
      </c>
      <c r="S115" s="238">
        <v>5.9999999999999995E-4</v>
      </c>
      <c r="T115" s="238"/>
      <c r="U115" s="238"/>
      <c r="V115" s="238">
        <v>1.8</v>
      </c>
      <c r="W115" s="4">
        <v>243.1</v>
      </c>
      <c r="X115" s="238">
        <v>28</v>
      </c>
      <c r="Y115" s="238">
        <v>100</v>
      </c>
      <c r="Z115" s="238">
        <v>67</v>
      </c>
      <c r="AA115" s="238">
        <v>34</v>
      </c>
      <c r="AB115" s="238">
        <v>20</v>
      </c>
      <c r="AC115" s="238">
        <v>8</v>
      </c>
      <c r="AD115" s="238">
        <v>24</v>
      </c>
      <c r="AE115" s="238">
        <v>21</v>
      </c>
      <c r="AF115" s="238">
        <v>32</v>
      </c>
      <c r="AG115" s="238">
        <v>25</v>
      </c>
      <c r="AH115" s="238">
        <v>30</v>
      </c>
      <c r="AI115" s="238">
        <v>25</v>
      </c>
      <c r="AJ115" s="238"/>
      <c r="AK115" s="238">
        <v>69</v>
      </c>
      <c r="AL115" s="238"/>
      <c r="AM115" s="238"/>
      <c r="AN115" s="238">
        <v>28</v>
      </c>
      <c r="AO115" s="238">
        <v>42</v>
      </c>
      <c r="AP115" s="238">
        <v>32</v>
      </c>
      <c r="AQ115" s="238">
        <v>48</v>
      </c>
      <c r="AR115" s="238">
        <v>17</v>
      </c>
      <c r="AS115" s="238">
        <v>25</v>
      </c>
      <c r="AT115" s="238">
        <v>32</v>
      </c>
      <c r="AU115" s="238">
        <v>8</v>
      </c>
      <c r="AV115" s="238">
        <v>39</v>
      </c>
      <c r="AW115" s="238">
        <v>32</v>
      </c>
      <c r="AX115" s="238">
        <v>29</v>
      </c>
      <c r="AY115" s="238">
        <v>25</v>
      </c>
      <c r="AZ115" s="238">
        <v>38</v>
      </c>
      <c r="BA115" s="238">
        <v>24</v>
      </c>
      <c r="BB115" s="238">
        <v>28</v>
      </c>
      <c r="BC115" s="238">
        <v>17</v>
      </c>
      <c r="BD115" s="238">
        <v>33</v>
      </c>
      <c r="BE115" s="238">
        <v>8</v>
      </c>
      <c r="BF115" s="238">
        <v>9</v>
      </c>
      <c r="BG115" s="238">
        <v>0</v>
      </c>
      <c r="BH115" s="238">
        <v>21</v>
      </c>
      <c r="BI115" s="238">
        <v>36</v>
      </c>
      <c r="BJ115" s="504">
        <f t="shared" si="23"/>
        <v>30</v>
      </c>
      <c r="BK115" s="236">
        <f t="shared" si="13"/>
        <v>48</v>
      </c>
      <c r="BL115" s="236">
        <f t="shared" si="14"/>
        <v>8</v>
      </c>
      <c r="BM115" s="236">
        <v>258</v>
      </c>
      <c r="BN115" s="236">
        <v>8</v>
      </c>
      <c r="BO115" s="505">
        <f t="shared" si="15"/>
        <v>250</v>
      </c>
      <c r="BP115" s="505">
        <v>5</v>
      </c>
      <c r="BQ115" s="239" t="str">
        <f>IF(((BP115*BJ115)-CB115)&lt;0.99,"",INT((BP115*BJ115)-CB115))</f>
        <v/>
      </c>
      <c r="BR115" s="239">
        <v>100</v>
      </c>
      <c r="BS115" s="240"/>
      <c r="BT115" s="240"/>
      <c r="BU115" s="240"/>
      <c r="BV115" s="240"/>
      <c r="BW115" s="240"/>
      <c r="BX115" s="240"/>
      <c r="BY115" s="240"/>
      <c r="BZ115" s="241"/>
      <c r="CA115" s="242"/>
      <c r="CB115" s="243">
        <f t="shared" si="21"/>
        <v>350</v>
      </c>
      <c r="CC115" s="506">
        <f>CB115/BJ115</f>
        <v>11.666666666666666</v>
      </c>
      <c r="CD115" s="239" t="str">
        <f>IFERROR(IF($S115*#REF!=0,"",$S115*#REF!),"")</f>
        <v/>
      </c>
      <c r="CE115" s="239" t="str">
        <f>IFERROR(IF($S115*#REF!=0,"",$S115*#REF!),"")</f>
        <v/>
      </c>
      <c r="CF115" s="239" t="str">
        <f>IFERROR(IF($S115*#REF!=0,"",$S115*#REF!),"")</f>
        <v/>
      </c>
      <c r="CG115" s="239" t="str">
        <f>IFERROR(IF($S115*#REF!=0,"",$S115*#REF!),"")</f>
        <v/>
      </c>
      <c r="CH115" s="239" t="str">
        <f>IFERROR(IF($S115*#REF!=0,"",$S115*#REF!),"")</f>
        <v/>
      </c>
      <c r="CI115" s="239" t="str">
        <f>IFERROR(IF($S115*#REF!=0,"",$S115*#REF!),"")</f>
        <v/>
      </c>
      <c r="CJ115" s="239" t="str">
        <f>IFERROR(IF($S115*#REF!=0,"",$S115*#REF!),"")</f>
        <v/>
      </c>
      <c r="CK115" s="239" t="str">
        <f>IFERROR(IF($S115*#REF!=0,"",$S115*#REF!),"")</f>
        <v/>
      </c>
      <c r="CL115" s="239" t="str">
        <f>IFERROR(IF($S115*#REF!=0,"",$S115*#REF!),"")</f>
        <v/>
      </c>
      <c r="CM115" s="239" t="str">
        <f t="shared" si="16"/>
        <v/>
      </c>
      <c r="CN115" s="239" t="str">
        <f t="shared" si="17"/>
        <v/>
      </c>
      <c r="CO115" s="239" t="str">
        <f t="shared" si="18"/>
        <v/>
      </c>
      <c r="CP115" s="239" t="str">
        <f t="shared" si="19"/>
        <v/>
      </c>
      <c r="CQ115" s="239" t="str">
        <f t="shared" si="20"/>
        <v/>
      </c>
      <c r="CR115" s="239" t="str">
        <f t="shared" si="20"/>
        <v/>
      </c>
      <c r="CS115" s="239" t="str">
        <f t="shared" si="20"/>
        <v/>
      </c>
    </row>
    <row r="116" spans="1:97" ht="15" customHeight="1" x14ac:dyDescent="0.15">
      <c r="B116" s="235" t="s">
        <v>417</v>
      </c>
      <c r="C116" s="235"/>
      <c r="D116" s="235"/>
      <c r="E116" s="235"/>
      <c r="F116" s="235"/>
      <c r="G116" s="236" t="s">
        <v>418</v>
      </c>
      <c r="H116" s="236" t="s">
        <v>419</v>
      </c>
      <c r="I116" s="236" t="s">
        <v>420</v>
      </c>
      <c r="J116" s="236"/>
      <c r="K116" s="236" t="s">
        <v>102</v>
      </c>
      <c r="L116" s="236">
        <v>2.7</v>
      </c>
      <c r="M116" s="236"/>
      <c r="N116" s="236"/>
      <c r="O116" s="236" t="s">
        <v>418</v>
      </c>
      <c r="P116" s="236"/>
      <c r="Q116" s="237"/>
      <c r="R116" s="238" t="s">
        <v>382</v>
      </c>
      <c r="S116" s="238">
        <v>1.5E-3</v>
      </c>
      <c r="T116" s="238"/>
      <c r="U116" s="238"/>
      <c r="V116" s="238">
        <v>2.7</v>
      </c>
      <c r="W116" s="4">
        <v>349.13</v>
      </c>
      <c r="X116" s="238">
        <v>250</v>
      </c>
      <c r="Y116" s="238">
        <v>372</v>
      </c>
      <c r="Z116" s="238">
        <v>280</v>
      </c>
      <c r="AA116" s="238">
        <v>93</v>
      </c>
      <c r="AB116" s="238">
        <v>215</v>
      </c>
      <c r="AC116" s="238">
        <v>233</v>
      </c>
      <c r="AD116" s="238">
        <v>315</v>
      </c>
      <c r="AE116" s="238">
        <v>353</v>
      </c>
      <c r="AF116" s="238">
        <v>158</v>
      </c>
      <c r="AG116" s="238">
        <v>314</v>
      </c>
      <c r="AH116" s="238">
        <v>200</v>
      </c>
      <c r="AI116" s="238">
        <v>187</v>
      </c>
      <c r="AJ116" s="238"/>
      <c r="AK116" s="238">
        <v>413</v>
      </c>
      <c r="AL116" s="238"/>
      <c r="AM116" s="238"/>
      <c r="AN116" s="238">
        <v>270</v>
      </c>
      <c r="AO116" s="238">
        <v>187</v>
      </c>
      <c r="AP116" s="238">
        <v>254</v>
      </c>
      <c r="AQ116" s="238">
        <v>239</v>
      </c>
      <c r="AR116" s="238">
        <v>176</v>
      </c>
      <c r="AS116" s="238">
        <v>270</v>
      </c>
      <c r="AT116" s="238">
        <v>196</v>
      </c>
      <c r="AU116" s="238">
        <v>167</v>
      </c>
      <c r="AV116" s="238">
        <v>174</v>
      </c>
      <c r="AW116" s="238">
        <v>198</v>
      </c>
      <c r="AX116" s="238">
        <v>303</v>
      </c>
      <c r="AY116" s="238">
        <v>206</v>
      </c>
      <c r="AZ116" s="238">
        <v>156</v>
      </c>
      <c r="BA116" s="238">
        <v>266</v>
      </c>
      <c r="BB116" s="238">
        <v>184</v>
      </c>
      <c r="BC116" s="238">
        <v>198</v>
      </c>
      <c r="BD116" s="238">
        <v>243</v>
      </c>
      <c r="BE116" s="238">
        <v>248</v>
      </c>
      <c r="BF116" s="238">
        <v>106</v>
      </c>
      <c r="BG116" s="238">
        <v>145</v>
      </c>
      <c r="BH116" s="238">
        <v>174</v>
      </c>
      <c r="BI116" s="238">
        <v>261</v>
      </c>
      <c r="BJ116" s="504">
        <f t="shared" si="23"/>
        <v>202</v>
      </c>
      <c r="BK116" s="236">
        <f t="shared" si="13"/>
        <v>303</v>
      </c>
      <c r="BL116" s="236">
        <f t="shared" si="14"/>
        <v>156</v>
      </c>
      <c r="BM116" s="236">
        <v>1296</v>
      </c>
      <c r="BN116" s="236">
        <v>326</v>
      </c>
      <c r="BO116" s="505">
        <f t="shared" si="15"/>
        <v>970</v>
      </c>
      <c r="BP116" s="505">
        <v>5</v>
      </c>
      <c r="BQ116" s="239" t="str">
        <f>IF(((BP116*BJ116)-CB116)&lt;0.99,"",INT((BP116*BJ116)-CB116))</f>
        <v/>
      </c>
      <c r="BR116" s="239">
        <v>200</v>
      </c>
      <c r="BS116" s="240"/>
      <c r="BT116" s="240"/>
      <c r="BU116" s="240"/>
      <c r="BV116" s="240"/>
      <c r="BW116" s="240"/>
      <c r="BX116" s="240"/>
      <c r="BY116" s="240"/>
      <c r="BZ116" s="241"/>
      <c r="CA116" s="242"/>
      <c r="CB116" s="243">
        <f t="shared" si="21"/>
        <v>1170</v>
      </c>
      <c r="CC116" s="506">
        <f>CB116/BJ116</f>
        <v>5.7920792079207919</v>
      </c>
      <c r="CD116" s="239" t="str">
        <f>IFERROR(IF($S116*#REF!=0,"",$S116*#REF!),"")</f>
        <v/>
      </c>
      <c r="CE116" s="239" t="str">
        <f>IFERROR(IF($S116*#REF!=0,"",$S116*#REF!),"")</f>
        <v/>
      </c>
      <c r="CF116" s="239" t="str">
        <f>IFERROR(IF($S116*#REF!=0,"",$S116*#REF!),"")</f>
        <v/>
      </c>
      <c r="CG116" s="239" t="str">
        <f>IFERROR(IF($S116*#REF!=0,"",$S116*#REF!),"")</f>
        <v/>
      </c>
      <c r="CH116" s="239" t="str">
        <f>IFERROR(IF($S116*#REF!=0,"",$S116*#REF!),"")</f>
        <v/>
      </c>
      <c r="CI116" s="239" t="str">
        <f>IFERROR(IF($S116*#REF!=0,"",$S116*#REF!),"")</f>
        <v/>
      </c>
      <c r="CJ116" s="239" t="str">
        <f>IFERROR(IF($S116*#REF!=0,"",$S116*#REF!),"")</f>
        <v/>
      </c>
      <c r="CK116" s="239" t="str">
        <f>IFERROR(IF($S116*#REF!=0,"",$S116*#REF!),"")</f>
        <v/>
      </c>
      <c r="CL116" s="239" t="str">
        <f>IFERROR(IF($S116*#REF!=0,"",$S116*#REF!),"")</f>
        <v/>
      </c>
      <c r="CM116" s="239" t="str">
        <f t="shared" si="16"/>
        <v/>
      </c>
      <c r="CN116" s="239" t="str">
        <f t="shared" si="17"/>
        <v/>
      </c>
      <c r="CO116" s="239" t="str">
        <f t="shared" si="18"/>
        <v/>
      </c>
      <c r="CP116" s="239" t="str">
        <f t="shared" si="19"/>
        <v/>
      </c>
      <c r="CQ116" s="239" t="str">
        <f t="shared" si="20"/>
        <v/>
      </c>
      <c r="CR116" s="239" t="str">
        <f t="shared" si="20"/>
        <v/>
      </c>
      <c r="CS116" s="239" t="str">
        <f t="shared" si="20"/>
        <v/>
      </c>
    </row>
    <row r="117" spans="1:97" ht="15" customHeight="1" x14ac:dyDescent="0.15">
      <c r="B117" s="235" t="s">
        <v>421</v>
      </c>
      <c r="C117" s="235"/>
      <c r="D117" s="235"/>
      <c r="E117" s="235"/>
      <c r="F117" s="235"/>
      <c r="G117" s="236" t="s">
        <v>422</v>
      </c>
      <c r="H117" s="236" t="s">
        <v>423</v>
      </c>
      <c r="I117" s="236" t="s">
        <v>420</v>
      </c>
      <c r="J117" s="236"/>
      <c r="K117" s="236" t="s">
        <v>102</v>
      </c>
      <c r="L117" s="236">
        <v>2.7</v>
      </c>
      <c r="M117" s="236"/>
      <c r="N117" s="236"/>
      <c r="O117" s="236" t="s">
        <v>422</v>
      </c>
      <c r="P117" s="236"/>
      <c r="Q117" s="237"/>
      <c r="R117" s="238" t="s">
        <v>382</v>
      </c>
      <c r="S117" s="238">
        <v>1.5E-3</v>
      </c>
      <c r="T117" s="238"/>
      <c r="U117" s="238"/>
      <c r="V117" s="238">
        <v>2.7</v>
      </c>
      <c r="W117" s="4">
        <v>354.09</v>
      </c>
      <c r="X117" s="238">
        <v>29</v>
      </c>
      <c r="Y117" s="238">
        <v>53</v>
      </c>
      <c r="Z117" s="238">
        <v>25</v>
      </c>
      <c r="AA117" s="238">
        <v>37</v>
      </c>
      <c r="AB117" s="238">
        <v>20</v>
      </c>
      <c r="AC117" s="238">
        <v>12</v>
      </c>
      <c r="AD117" s="238">
        <v>50</v>
      </c>
      <c r="AE117" s="238">
        <v>24</v>
      </c>
      <c r="AF117" s="238">
        <v>70</v>
      </c>
      <c r="AG117" s="238">
        <v>74</v>
      </c>
      <c r="AH117" s="238">
        <v>49</v>
      </c>
      <c r="AI117" s="238">
        <v>20</v>
      </c>
      <c r="AJ117" s="238"/>
      <c r="AK117" s="238">
        <v>57</v>
      </c>
      <c r="AL117" s="238"/>
      <c r="AM117" s="238"/>
      <c r="AN117" s="238">
        <v>30</v>
      </c>
      <c r="AO117" s="238">
        <v>36</v>
      </c>
      <c r="AP117" s="238">
        <v>40</v>
      </c>
      <c r="AQ117" s="238">
        <v>38</v>
      </c>
      <c r="AR117" s="238">
        <v>20</v>
      </c>
      <c r="AS117" s="238">
        <v>16</v>
      </c>
      <c r="AT117" s="238">
        <v>20</v>
      </c>
      <c r="AU117" s="238">
        <v>8</v>
      </c>
      <c r="AV117" s="238">
        <v>47</v>
      </c>
      <c r="AW117" s="238">
        <v>17</v>
      </c>
      <c r="AX117" s="238">
        <v>56</v>
      </c>
      <c r="AY117" s="238">
        <v>37</v>
      </c>
      <c r="AZ117" s="238">
        <v>58</v>
      </c>
      <c r="BA117" s="238">
        <v>12</v>
      </c>
      <c r="BB117" s="238">
        <v>28</v>
      </c>
      <c r="BC117" s="238">
        <v>41</v>
      </c>
      <c r="BD117" s="238">
        <v>25</v>
      </c>
      <c r="BE117" s="238">
        <v>0</v>
      </c>
      <c r="BF117" s="238">
        <v>21</v>
      </c>
      <c r="BG117" s="238">
        <v>21</v>
      </c>
      <c r="BH117" s="238">
        <v>17</v>
      </c>
      <c r="BI117" s="238">
        <v>33</v>
      </c>
      <c r="BJ117" s="504">
        <f t="shared" si="23"/>
        <v>32.666666666666664</v>
      </c>
      <c r="BK117" s="236">
        <f t="shared" si="13"/>
        <v>58</v>
      </c>
      <c r="BL117" s="236">
        <f t="shared" si="14"/>
        <v>8</v>
      </c>
      <c r="BM117" s="236">
        <v>5</v>
      </c>
      <c r="BN117" s="236">
        <v>22</v>
      </c>
      <c r="BO117" s="505">
        <f t="shared" si="15"/>
        <v>-17</v>
      </c>
      <c r="BP117" s="505">
        <v>5</v>
      </c>
      <c r="BQ117" s="239" t="str">
        <f>IF(((BP117*BJ117)-CB117)&lt;0.99,"",INT((BP117*BJ117)-CB117))</f>
        <v/>
      </c>
      <c r="BR117" s="239">
        <v>100</v>
      </c>
      <c r="BS117" s="240"/>
      <c r="BT117" s="240"/>
      <c r="BU117" s="240"/>
      <c r="BV117" s="240"/>
      <c r="BW117" s="240">
        <v>100</v>
      </c>
      <c r="BX117" s="240"/>
      <c r="BY117" s="240"/>
      <c r="BZ117" s="241"/>
      <c r="CA117" s="242"/>
      <c r="CB117" s="243">
        <f t="shared" si="21"/>
        <v>183</v>
      </c>
      <c r="CC117" s="506">
        <f>CB117/BJ117</f>
        <v>5.6020408163265314</v>
      </c>
      <c r="CD117" s="239" t="str">
        <f>IFERROR(IF($S117*#REF!=0,"",$S117*#REF!),"")</f>
        <v/>
      </c>
      <c r="CE117" s="239" t="str">
        <f>IFERROR(IF($S117*#REF!=0,"",$S117*#REF!),"")</f>
        <v/>
      </c>
      <c r="CF117" s="239" t="str">
        <f>IFERROR(IF($S117*#REF!=0,"",$S117*#REF!),"")</f>
        <v/>
      </c>
      <c r="CG117" s="239" t="str">
        <f>IFERROR(IF($S117*#REF!=0,"",$S117*#REF!),"")</f>
        <v/>
      </c>
      <c r="CH117" s="239" t="str">
        <f>IFERROR(IF($S117*#REF!=0,"",$S117*#REF!),"")</f>
        <v/>
      </c>
      <c r="CI117" s="239" t="str">
        <f>IFERROR(IF($S117*#REF!=0,"",$S117*#REF!),"")</f>
        <v/>
      </c>
      <c r="CJ117" s="239" t="str">
        <f>IFERROR(IF($S117*#REF!=0,"",$S117*#REF!),"")</f>
        <v/>
      </c>
      <c r="CK117" s="239" t="str">
        <f>IFERROR(IF($S117*#REF!=0,"",$S117*#REF!),"")</f>
        <v/>
      </c>
      <c r="CL117" s="239" t="str">
        <f>IFERROR(IF($S117*#REF!=0,"",$S117*#REF!),"")</f>
        <v/>
      </c>
      <c r="CM117" s="239" t="str">
        <f t="shared" si="16"/>
        <v/>
      </c>
      <c r="CN117" s="239" t="str">
        <f t="shared" si="17"/>
        <v/>
      </c>
      <c r="CO117" s="239">
        <f t="shared" si="18"/>
        <v>0.15</v>
      </c>
      <c r="CP117" s="239" t="str">
        <f t="shared" si="19"/>
        <v/>
      </c>
      <c r="CQ117" s="239" t="str">
        <f t="shared" si="20"/>
        <v/>
      </c>
      <c r="CR117" s="239" t="str">
        <f t="shared" si="20"/>
        <v/>
      </c>
      <c r="CS117" s="239" t="str">
        <f t="shared" si="20"/>
        <v/>
      </c>
    </row>
    <row r="118" spans="1:97" ht="15" customHeight="1" x14ac:dyDescent="0.15">
      <c r="B118" s="235" t="s">
        <v>424</v>
      </c>
      <c r="C118" s="235"/>
      <c r="D118" s="235"/>
      <c r="E118" s="235"/>
      <c r="F118" s="235"/>
      <c r="G118" s="236" t="s">
        <v>425</v>
      </c>
      <c r="H118" s="236" t="s">
        <v>419</v>
      </c>
      <c r="I118" s="236" t="s">
        <v>420</v>
      </c>
      <c r="J118" s="236"/>
      <c r="K118" s="236" t="s">
        <v>102</v>
      </c>
      <c r="L118" s="236">
        <v>2.1</v>
      </c>
      <c r="M118" s="236"/>
      <c r="N118" s="236"/>
      <c r="O118" s="236" t="s">
        <v>425</v>
      </c>
      <c r="P118" s="236"/>
      <c r="Q118" s="237"/>
      <c r="R118" s="238" t="s">
        <v>382</v>
      </c>
      <c r="S118" s="238">
        <v>9.2307692307692295E-4</v>
      </c>
      <c r="T118" s="238"/>
      <c r="U118" s="238"/>
      <c r="V118" s="238">
        <v>2.1</v>
      </c>
      <c r="W118" s="4">
        <v>272.75</v>
      </c>
      <c r="X118" s="238">
        <v>88</v>
      </c>
      <c r="Y118" s="238">
        <v>284</v>
      </c>
      <c r="Z118" s="238">
        <v>112</v>
      </c>
      <c r="AA118" s="238">
        <v>92</v>
      </c>
      <c r="AB118" s="238">
        <v>172</v>
      </c>
      <c r="AC118" s="238">
        <v>112</v>
      </c>
      <c r="AD118" s="238">
        <v>64</v>
      </c>
      <c r="AE118" s="238">
        <v>116</v>
      </c>
      <c r="AF118" s="238">
        <v>72</v>
      </c>
      <c r="AG118" s="238">
        <v>128</v>
      </c>
      <c r="AH118" s="238">
        <v>160</v>
      </c>
      <c r="AI118" s="238">
        <v>128</v>
      </c>
      <c r="AJ118" s="238"/>
      <c r="AK118" s="238">
        <v>161</v>
      </c>
      <c r="AL118" s="238"/>
      <c r="AM118" s="238"/>
      <c r="AN118" s="238">
        <v>48</v>
      </c>
      <c r="AO118" s="238">
        <v>112</v>
      </c>
      <c r="AP118" s="238">
        <v>104</v>
      </c>
      <c r="AQ118" s="238">
        <v>40</v>
      </c>
      <c r="AR118" s="238">
        <v>60</v>
      </c>
      <c r="AS118" s="238">
        <v>104</v>
      </c>
      <c r="AT118" s="238">
        <v>20</v>
      </c>
      <c r="AU118" s="238">
        <v>56</v>
      </c>
      <c r="AV118" s="238">
        <v>72</v>
      </c>
      <c r="AW118" s="238">
        <v>92</v>
      </c>
      <c r="AX118" s="238">
        <v>56</v>
      </c>
      <c r="AY118" s="238">
        <v>80</v>
      </c>
      <c r="AZ118" s="238">
        <v>72</v>
      </c>
      <c r="BA118" s="238">
        <v>64</v>
      </c>
      <c r="BB118" s="238">
        <v>40</v>
      </c>
      <c r="BC118" s="238">
        <v>76</v>
      </c>
      <c r="BD118" s="238">
        <v>76</v>
      </c>
      <c r="BE118" s="238">
        <v>80</v>
      </c>
      <c r="BF118" s="238">
        <v>88</v>
      </c>
      <c r="BG118" s="238">
        <v>42</v>
      </c>
      <c r="BH118" s="238">
        <v>36</v>
      </c>
      <c r="BI118" s="238">
        <v>104</v>
      </c>
      <c r="BJ118" s="504">
        <f t="shared" si="23"/>
        <v>58.666666666666664</v>
      </c>
      <c r="BK118" s="236">
        <f t="shared" si="13"/>
        <v>104</v>
      </c>
      <c r="BL118" s="236">
        <f t="shared" si="14"/>
        <v>20</v>
      </c>
      <c r="BM118" s="236">
        <v>121</v>
      </c>
      <c r="BN118" s="236">
        <v>60</v>
      </c>
      <c r="BO118" s="505">
        <f t="shared" si="15"/>
        <v>61</v>
      </c>
      <c r="BP118" s="505">
        <v>5</v>
      </c>
      <c r="BQ118" s="239" t="str">
        <f>IF(((BP118*BJ118)-CB118)&lt;0.99,"",INT((BP118*BJ118)-CB118))</f>
        <v/>
      </c>
      <c r="BR118" s="239">
        <v>200</v>
      </c>
      <c r="BS118" s="240"/>
      <c r="BT118" s="240"/>
      <c r="BU118" s="240">
        <v>100</v>
      </c>
      <c r="BV118" s="240"/>
      <c r="BW118" s="240"/>
      <c r="BX118" s="240"/>
      <c r="BY118" s="240"/>
      <c r="BZ118" s="241"/>
      <c r="CA118" s="242"/>
      <c r="CB118" s="243">
        <f t="shared" si="21"/>
        <v>361</v>
      </c>
      <c r="CC118" s="506">
        <f>CB118/BJ118</f>
        <v>6.1534090909090908</v>
      </c>
      <c r="CD118" s="239" t="str">
        <f>IFERROR(IF($S118*#REF!=0,"",$S118*#REF!),"")</f>
        <v/>
      </c>
      <c r="CE118" s="239" t="str">
        <f>IFERROR(IF($S118*#REF!=0,"",$S118*#REF!),"")</f>
        <v/>
      </c>
      <c r="CF118" s="239" t="str">
        <f>IFERROR(IF($S118*#REF!=0,"",$S118*#REF!),"")</f>
        <v/>
      </c>
      <c r="CG118" s="239" t="str">
        <f>IFERROR(IF($S118*#REF!=0,"",$S118*#REF!),"")</f>
        <v/>
      </c>
      <c r="CH118" s="239" t="str">
        <f>IFERROR(IF($S118*#REF!=0,"",$S118*#REF!),"")</f>
        <v/>
      </c>
      <c r="CI118" s="239" t="str">
        <f>IFERROR(IF($S118*#REF!=0,"",$S118*#REF!),"")</f>
        <v/>
      </c>
      <c r="CJ118" s="239" t="str">
        <f>IFERROR(IF($S118*#REF!=0,"",$S118*#REF!),"")</f>
        <v/>
      </c>
      <c r="CK118" s="239" t="str">
        <f>IFERROR(IF($S118*#REF!=0,"",$S118*#REF!),"")</f>
        <v/>
      </c>
      <c r="CL118" s="239" t="str">
        <f>IFERROR(IF($S118*#REF!=0,"",$S118*#REF!),"")</f>
        <v/>
      </c>
      <c r="CM118" s="239">
        <f t="shared" si="16"/>
        <v>9.2307692307692299E-2</v>
      </c>
      <c r="CN118" s="239" t="str">
        <f t="shared" si="17"/>
        <v/>
      </c>
      <c r="CO118" s="239" t="str">
        <f t="shared" si="18"/>
        <v/>
      </c>
      <c r="CP118" s="239" t="str">
        <f t="shared" si="19"/>
        <v/>
      </c>
      <c r="CQ118" s="239" t="str">
        <f t="shared" si="20"/>
        <v/>
      </c>
      <c r="CR118" s="239" t="str">
        <f t="shared" si="20"/>
        <v/>
      </c>
      <c r="CS118" s="239" t="str">
        <f t="shared" si="20"/>
        <v/>
      </c>
    </row>
    <row r="119" spans="1:97" ht="15" customHeight="1" x14ac:dyDescent="0.15">
      <c r="B119" s="244" t="s">
        <v>426</v>
      </c>
      <c r="C119" s="244"/>
      <c r="D119" s="244"/>
      <c r="E119" s="244"/>
      <c r="F119" s="244"/>
      <c r="G119" s="245" t="s">
        <v>427</v>
      </c>
      <c r="H119" s="245" t="s">
        <v>423</v>
      </c>
      <c r="I119" s="245" t="s">
        <v>420</v>
      </c>
      <c r="J119" s="245"/>
      <c r="K119" s="245" t="s">
        <v>102</v>
      </c>
      <c r="L119" s="245">
        <v>2.1</v>
      </c>
      <c r="M119" s="245"/>
      <c r="N119" s="245"/>
      <c r="O119" s="245" t="s">
        <v>427</v>
      </c>
      <c r="P119" s="245"/>
      <c r="Q119" s="246"/>
      <c r="R119" s="247" t="s">
        <v>382</v>
      </c>
      <c r="S119" s="247">
        <v>9.2307692307692295E-4</v>
      </c>
      <c r="T119" s="247"/>
      <c r="U119" s="247"/>
      <c r="V119" s="247">
        <v>2.1</v>
      </c>
      <c r="W119" s="4">
        <v>272.83999999999997</v>
      </c>
      <c r="X119" s="247">
        <v>40</v>
      </c>
      <c r="Y119" s="247">
        <v>92</v>
      </c>
      <c r="Z119" s="247">
        <v>60</v>
      </c>
      <c r="AA119" s="247">
        <v>0</v>
      </c>
      <c r="AB119" s="247">
        <v>44</v>
      </c>
      <c r="AC119" s="247">
        <v>24</v>
      </c>
      <c r="AD119" s="247">
        <v>60</v>
      </c>
      <c r="AE119" s="247">
        <v>20</v>
      </c>
      <c r="AF119" s="247">
        <v>32</v>
      </c>
      <c r="AG119" s="247">
        <v>28</v>
      </c>
      <c r="AH119" s="247">
        <v>20</v>
      </c>
      <c r="AI119" s="247">
        <v>0</v>
      </c>
      <c r="AJ119" s="247"/>
      <c r="AK119" s="247">
        <v>28</v>
      </c>
      <c r="AL119" s="247"/>
      <c r="AM119" s="247"/>
      <c r="AN119" s="247">
        <v>16</v>
      </c>
      <c r="AO119" s="247">
        <v>8</v>
      </c>
      <c r="AP119" s="247">
        <v>4</v>
      </c>
      <c r="AQ119" s="247">
        <v>0</v>
      </c>
      <c r="AR119" s="247">
        <v>24</v>
      </c>
      <c r="AS119" s="247">
        <v>20</v>
      </c>
      <c r="AT119" s="247">
        <v>12</v>
      </c>
      <c r="AU119" s="247">
        <v>0</v>
      </c>
      <c r="AV119" s="247">
        <v>20</v>
      </c>
      <c r="AW119" s="247">
        <v>4</v>
      </c>
      <c r="AX119" s="247">
        <v>12</v>
      </c>
      <c r="AY119" s="247">
        <v>8</v>
      </c>
      <c r="AZ119" s="247">
        <v>20</v>
      </c>
      <c r="BA119" s="247">
        <v>20</v>
      </c>
      <c r="BB119" s="247">
        <v>4</v>
      </c>
      <c r="BC119" s="247">
        <v>12</v>
      </c>
      <c r="BD119" s="247">
        <v>12</v>
      </c>
      <c r="BE119" s="247">
        <v>8</v>
      </c>
      <c r="BF119" s="247">
        <v>20</v>
      </c>
      <c r="BG119" s="247">
        <v>8</v>
      </c>
      <c r="BH119" s="247">
        <v>28</v>
      </c>
      <c r="BI119" s="247">
        <v>4</v>
      </c>
      <c r="BJ119" s="507">
        <f t="shared" si="23"/>
        <v>14.666666666666666</v>
      </c>
      <c r="BK119" s="245">
        <f t="shared" si="13"/>
        <v>24</v>
      </c>
      <c r="BL119" s="245">
        <f t="shared" si="14"/>
        <v>0</v>
      </c>
      <c r="BM119" s="245">
        <v>123</v>
      </c>
      <c r="BN119" s="245">
        <v>36</v>
      </c>
      <c r="BO119" s="508">
        <f t="shared" si="15"/>
        <v>87</v>
      </c>
      <c r="BP119" s="508">
        <v>5</v>
      </c>
      <c r="BQ119" s="248" t="str">
        <f>IF(((BP119*BJ119)-CB119)&lt;0.99,"",INT((BP119*BJ119)-CB119))</f>
        <v/>
      </c>
      <c r="BR119" s="248">
        <v>-50</v>
      </c>
      <c r="BS119" s="249"/>
      <c r="BT119" s="249"/>
      <c r="BU119" s="249"/>
      <c r="BV119" s="249"/>
      <c r="BW119" s="249">
        <v>50</v>
      </c>
      <c r="BX119" s="249"/>
      <c r="BY119" s="249"/>
      <c r="BZ119" s="250"/>
      <c r="CA119" s="251"/>
      <c r="CB119" s="252">
        <f t="shared" si="21"/>
        <v>87</v>
      </c>
      <c r="CC119" s="509">
        <f>CB119/BJ119</f>
        <v>5.9318181818181817</v>
      </c>
      <c r="CD119" s="248" t="str">
        <f>IFERROR(IF($S119*#REF!=0,"",$S119*#REF!),"")</f>
        <v/>
      </c>
      <c r="CE119" s="248" t="str">
        <f>IFERROR(IF($S119*#REF!=0,"",$S119*#REF!),"")</f>
        <v/>
      </c>
      <c r="CF119" s="248" t="str">
        <f>IFERROR(IF($S119*#REF!=0,"",$S119*#REF!),"")</f>
        <v/>
      </c>
      <c r="CG119" s="248" t="str">
        <f>IFERROR(IF($S119*#REF!=0,"",$S119*#REF!),"")</f>
        <v/>
      </c>
      <c r="CH119" s="248" t="str">
        <f>IFERROR(IF($S119*#REF!=0,"",$S119*#REF!),"")</f>
        <v/>
      </c>
      <c r="CI119" s="248" t="str">
        <f>IFERROR(IF($S119*#REF!=0,"",$S119*#REF!),"")</f>
        <v/>
      </c>
      <c r="CJ119" s="248" t="str">
        <f>IFERROR(IF($S119*#REF!=0,"",$S119*#REF!),"")</f>
        <v/>
      </c>
      <c r="CK119" s="248" t="str">
        <f>IFERROR(IF($S119*#REF!=0,"",$S119*#REF!),"")</f>
        <v/>
      </c>
      <c r="CL119" s="248" t="str">
        <f>IFERROR(IF($S119*#REF!=0,"",$S119*#REF!),"")</f>
        <v/>
      </c>
      <c r="CM119" s="248" t="str">
        <f t="shared" si="16"/>
        <v/>
      </c>
      <c r="CN119" s="248" t="str">
        <f t="shared" si="17"/>
        <v/>
      </c>
      <c r="CO119" s="248">
        <f t="shared" si="18"/>
        <v>4.6153846153846149E-2</v>
      </c>
      <c r="CP119" s="248" t="str">
        <f t="shared" si="19"/>
        <v/>
      </c>
      <c r="CQ119" s="248" t="str">
        <f t="shared" si="20"/>
        <v/>
      </c>
      <c r="CR119" s="248" t="str">
        <f t="shared" si="20"/>
        <v/>
      </c>
      <c r="CS119" s="248" t="str">
        <f t="shared" si="20"/>
        <v/>
      </c>
    </row>
    <row r="120" spans="1:97" ht="15" customHeight="1" x14ac:dyDescent="0.15">
      <c r="B120" s="253" t="s">
        <v>428</v>
      </c>
      <c r="C120" s="253"/>
      <c r="D120" s="253"/>
      <c r="E120" s="253"/>
      <c r="F120" s="253"/>
      <c r="G120" s="254" t="s">
        <v>429</v>
      </c>
      <c r="H120" s="254" t="s">
        <v>430</v>
      </c>
      <c r="I120" s="254"/>
      <c r="J120" s="254">
        <v>256</v>
      </c>
      <c r="K120" s="254" t="s">
        <v>102</v>
      </c>
      <c r="L120" s="254">
        <v>11.9</v>
      </c>
      <c r="M120" s="254"/>
      <c r="N120" s="254"/>
      <c r="O120" s="254" t="s">
        <v>429</v>
      </c>
      <c r="P120" s="254"/>
      <c r="Q120" s="255"/>
      <c r="R120" s="256" t="s">
        <v>382</v>
      </c>
      <c r="S120" s="256">
        <v>6.0000000000000001E-3</v>
      </c>
      <c r="T120" s="256" t="s">
        <v>431</v>
      </c>
      <c r="U120" s="256"/>
      <c r="V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>
        <v>0</v>
      </c>
      <c r="AL120" s="256"/>
      <c r="AM120" s="256"/>
      <c r="AN120" s="256">
        <v>0</v>
      </c>
      <c r="AO120" s="256">
        <v>0</v>
      </c>
      <c r="AP120" s="256">
        <v>0</v>
      </c>
      <c r="AQ120" s="256">
        <v>0</v>
      </c>
      <c r="AR120" s="256">
        <v>0</v>
      </c>
      <c r="AS120" s="256">
        <v>37</v>
      </c>
      <c r="AT120" s="256">
        <v>183</v>
      </c>
      <c r="AU120" s="256">
        <v>173</v>
      </c>
      <c r="AV120" s="256">
        <v>169</v>
      </c>
      <c r="AW120" s="256">
        <v>203</v>
      </c>
      <c r="AX120" s="256">
        <v>136</v>
      </c>
      <c r="AY120" s="256">
        <v>352</v>
      </c>
      <c r="AZ120" s="256">
        <v>446</v>
      </c>
      <c r="BA120" s="256">
        <v>467</v>
      </c>
      <c r="BB120" s="256">
        <v>486</v>
      </c>
      <c r="BC120" s="256">
        <v>597</v>
      </c>
      <c r="BD120" s="256">
        <v>488</v>
      </c>
      <c r="BE120" s="256">
        <v>671</v>
      </c>
      <c r="BF120" s="256">
        <v>527</v>
      </c>
      <c r="BG120" s="256">
        <v>475</v>
      </c>
      <c r="BH120" s="256">
        <v>559</v>
      </c>
      <c r="BI120" s="256">
        <v>700</v>
      </c>
      <c r="BJ120" s="510">
        <f t="shared" si="23"/>
        <v>466.33333333333331</v>
      </c>
      <c r="BK120" s="254">
        <f t="shared" si="13"/>
        <v>486</v>
      </c>
      <c r="BL120" s="254">
        <f t="shared" si="14"/>
        <v>0</v>
      </c>
      <c r="BM120" s="254">
        <v>1323</v>
      </c>
      <c r="BN120" s="254">
        <v>698</v>
      </c>
      <c r="BO120" s="511">
        <f t="shared" si="15"/>
        <v>625</v>
      </c>
      <c r="BP120" s="511">
        <v>3</v>
      </c>
      <c r="BQ120" s="257">
        <f>IF(((BP120*BJ120)-CB120)&lt;0.99,"",INT((BP120*BJ120)-CB120))</f>
        <v>518</v>
      </c>
      <c r="BR120" s="257"/>
      <c r="BS120" s="258"/>
      <c r="BT120" s="258"/>
      <c r="BU120" s="258"/>
      <c r="BV120" s="258"/>
      <c r="BW120" s="258"/>
      <c r="BX120" s="258"/>
      <c r="BY120" s="258">
        <v>256</v>
      </c>
      <c r="BZ120" s="259"/>
      <c r="CA120" s="260"/>
      <c r="CB120" s="261">
        <f t="shared" si="21"/>
        <v>881</v>
      </c>
      <c r="CC120" s="512">
        <f>CB120/BJ120</f>
        <v>1.8892065761258041</v>
      </c>
      <c r="CD120" s="257" t="str">
        <f>IFERROR(IF($S120*#REF!=0,"",$S120*#REF!),"")</f>
        <v/>
      </c>
      <c r="CE120" s="257" t="str">
        <f>IFERROR(IF($S120*#REF!=0,"",$S120*#REF!),"")</f>
        <v/>
      </c>
      <c r="CF120" s="257" t="str">
        <f>IFERROR(IF($S120*#REF!=0,"",$S120*#REF!),"")</f>
        <v/>
      </c>
      <c r="CG120" s="257" t="str">
        <f>IFERROR(IF($S120*#REF!=0,"",$S120*#REF!),"")</f>
        <v/>
      </c>
      <c r="CH120" s="257" t="str">
        <f>IFERROR(IF($S120*#REF!=0,"",$S120*#REF!),"")</f>
        <v/>
      </c>
      <c r="CI120" s="257" t="str">
        <f>IFERROR(IF($S120*#REF!=0,"",$S120*#REF!),"")</f>
        <v/>
      </c>
      <c r="CJ120" s="257" t="str">
        <f>IFERROR(IF($S120*#REF!=0,"",$S120*#REF!),"")</f>
        <v/>
      </c>
      <c r="CK120" s="257" t="str">
        <f>IFERROR(IF($S120*#REF!=0,"",$S120*#REF!),"")</f>
        <v/>
      </c>
      <c r="CL120" s="257" t="str">
        <f>IFERROR(IF($S120*#REF!=0,"",$S120*#REF!),"")</f>
        <v/>
      </c>
      <c r="CM120" s="257" t="str">
        <f t="shared" si="16"/>
        <v/>
      </c>
      <c r="CN120" s="257" t="str">
        <f t="shared" si="17"/>
        <v/>
      </c>
      <c r="CO120" s="257" t="str">
        <f t="shared" si="18"/>
        <v/>
      </c>
      <c r="CP120" s="257" t="str">
        <f t="shared" si="19"/>
        <v/>
      </c>
      <c r="CQ120" s="257">
        <f t="shared" si="20"/>
        <v>1.536</v>
      </c>
      <c r="CR120" s="257" t="str">
        <f t="shared" si="20"/>
        <v/>
      </c>
      <c r="CS120" s="257" t="str">
        <f t="shared" si="20"/>
        <v/>
      </c>
    </row>
    <row r="121" spans="1:97" ht="15" customHeight="1" thickBot="1" x14ac:dyDescent="0.2">
      <c r="B121" s="244" t="s">
        <v>432</v>
      </c>
      <c r="C121" s="244"/>
      <c r="D121" s="244"/>
      <c r="E121" s="244"/>
      <c r="F121" s="244"/>
      <c r="G121" s="245" t="s">
        <v>433</v>
      </c>
      <c r="H121" s="245" t="s">
        <v>434</v>
      </c>
      <c r="I121" s="245"/>
      <c r="J121" s="245"/>
      <c r="K121" s="245" t="s">
        <v>102</v>
      </c>
      <c r="L121" s="245">
        <v>13.7</v>
      </c>
      <c r="M121" s="245"/>
      <c r="N121" s="245"/>
      <c r="O121" s="245" t="s">
        <v>433</v>
      </c>
      <c r="P121" s="245"/>
      <c r="Q121" s="246"/>
      <c r="R121" s="247" t="s">
        <v>382</v>
      </c>
      <c r="S121" s="247">
        <v>3.0000000000000001E-3</v>
      </c>
      <c r="T121" s="247"/>
      <c r="U121" s="247"/>
      <c r="V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>
        <v>0</v>
      </c>
      <c r="AL121" s="247"/>
      <c r="AM121" s="247"/>
      <c r="AN121" s="247">
        <v>0</v>
      </c>
      <c r="AO121" s="247">
        <v>0</v>
      </c>
      <c r="AP121" s="247">
        <v>0</v>
      </c>
      <c r="AQ121" s="247">
        <v>20</v>
      </c>
      <c r="AR121" s="247">
        <v>40</v>
      </c>
      <c r="AS121" s="247">
        <v>92</v>
      </c>
      <c r="AT121" s="247">
        <v>172</v>
      </c>
      <c r="AU121" s="247">
        <v>116</v>
      </c>
      <c r="AV121" s="247">
        <v>132</v>
      </c>
      <c r="AW121" s="247">
        <v>208</v>
      </c>
      <c r="AX121" s="247">
        <v>144</v>
      </c>
      <c r="AY121" s="247">
        <v>156</v>
      </c>
      <c r="AZ121" s="247">
        <v>44</v>
      </c>
      <c r="BA121" s="247">
        <v>212</v>
      </c>
      <c r="BB121" s="247">
        <v>204</v>
      </c>
      <c r="BC121" s="247">
        <v>340</v>
      </c>
      <c r="BD121" s="247">
        <v>196</v>
      </c>
      <c r="BE121" s="247">
        <v>208</v>
      </c>
      <c r="BF121" s="247">
        <v>156</v>
      </c>
      <c r="BG121" s="247">
        <v>136</v>
      </c>
      <c r="BH121" s="247">
        <v>276</v>
      </c>
      <c r="BI121" s="247">
        <v>270</v>
      </c>
      <c r="BJ121" s="507">
        <f t="shared" si="23"/>
        <v>153.33333333333334</v>
      </c>
      <c r="BK121" s="245">
        <f t="shared" si="13"/>
        <v>212</v>
      </c>
      <c r="BL121" s="245">
        <f t="shared" si="14"/>
        <v>20</v>
      </c>
      <c r="BM121" s="245">
        <v>77</v>
      </c>
      <c r="BN121" s="245">
        <v>212</v>
      </c>
      <c r="BO121" s="508">
        <f t="shared" si="15"/>
        <v>-135</v>
      </c>
      <c r="BP121" s="508">
        <v>3</v>
      </c>
      <c r="BQ121" s="248">
        <f>IF(((BP121*BJ121)-CB121)&lt;0.99,"",INT((BP121*BJ121)-CB121))</f>
        <v>211</v>
      </c>
      <c r="BR121" s="248">
        <v>96</v>
      </c>
      <c r="BS121" s="249"/>
      <c r="BT121" s="249"/>
      <c r="BU121" s="249"/>
      <c r="BV121" s="249"/>
      <c r="BW121" s="249">
        <v>96</v>
      </c>
      <c r="BX121" s="249"/>
      <c r="BY121" s="249"/>
      <c r="BZ121" s="250">
        <v>96</v>
      </c>
      <c r="CA121" s="251">
        <v>96</v>
      </c>
      <c r="CB121" s="252">
        <f t="shared" si="21"/>
        <v>249</v>
      </c>
      <c r="CC121" s="509">
        <f>CB121/BJ121</f>
        <v>1.6239130434782607</v>
      </c>
      <c r="CD121" s="248" t="str">
        <f>IFERROR(IF($S121*#REF!=0,"",$S121*#REF!),"")</f>
        <v/>
      </c>
      <c r="CE121" s="248" t="str">
        <f>IFERROR(IF($S121*#REF!=0,"",$S121*#REF!),"")</f>
        <v/>
      </c>
      <c r="CF121" s="248" t="str">
        <f>IFERROR(IF($S121*#REF!=0,"",$S121*#REF!),"")</f>
        <v/>
      </c>
      <c r="CG121" s="248" t="str">
        <f>IFERROR(IF($S121*#REF!=0,"",$S121*#REF!),"")</f>
        <v/>
      </c>
      <c r="CH121" s="248" t="str">
        <f>IFERROR(IF($S121*#REF!=0,"",$S121*#REF!),"")</f>
        <v/>
      </c>
      <c r="CI121" s="248" t="str">
        <f>IFERROR(IF($S121*#REF!=0,"",$S121*#REF!),"")</f>
        <v/>
      </c>
      <c r="CJ121" s="248" t="str">
        <f>IFERROR(IF($S121*#REF!=0,"",$S121*#REF!),"")</f>
        <v/>
      </c>
      <c r="CK121" s="248" t="str">
        <f>IFERROR(IF($S121*#REF!=0,"",$S121*#REF!),"")</f>
        <v/>
      </c>
      <c r="CL121" s="248" t="str">
        <f>IFERROR(IF($S121*#REF!=0,"",$S121*#REF!),"")</f>
        <v/>
      </c>
      <c r="CM121" s="248" t="str">
        <f t="shared" si="16"/>
        <v/>
      </c>
      <c r="CN121" s="248" t="str">
        <f t="shared" si="17"/>
        <v/>
      </c>
      <c r="CO121" s="248">
        <f t="shared" si="18"/>
        <v>0.28800000000000003</v>
      </c>
      <c r="CP121" s="248" t="str">
        <f t="shared" si="19"/>
        <v/>
      </c>
      <c r="CQ121" s="248" t="str">
        <f t="shared" si="20"/>
        <v/>
      </c>
      <c r="CR121" s="248">
        <f t="shared" si="20"/>
        <v>0.28800000000000003</v>
      </c>
      <c r="CS121" s="248">
        <f t="shared" si="20"/>
        <v>0.28800000000000003</v>
      </c>
    </row>
    <row r="122" spans="1:97" s="272" customFormat="1" ht="15" customHeight="1" thickBot="1" x14ac:dyDescent="0.2">
      <c r="A122" s="262"/>
      <c r="B122" s="263" t="s">
        <v>435</v>
      </c>
      <c r="C122" s="263"/>
      <c r="D122" s="263"/>
      <c r="E122" s="263"/>
      <c r="F122" s="263"/>
      <c r="G122" s="264" t="s">
        <v>436</v>
      </c>
      <c r="H122" s="264" t="s">
        <v>437</v>
      </c>
      <c r="I122" s="264"/>
      <c r="J122" s="264"/>
      <c r="K122" s="264" t="s">
        <v>102</v>
      </c>
      <c r="L122" s="264">
        <v>3.9</v>
      </c>
      <c r="M122" s="264"/>
      <c r="N122" s="264"/>
      <c r="O122" s="264" t="s">
        <v>438</v>
      </c>
      <c r="P122" s="264">
        <v>0.01</v>
      </c>
      <c r="Q122" s="265"/>
      <c r="R122" s="266" t="s">
        <v>439</v>
      </c>
      <c r="S122" s="266"/>
      <c r="T122" s="266"/>
      <c r="U122" s="266"/>
      <c r="V122" s="266"/>
      <c r="W122" s="4"/>
      <c r="X122" s="266"/>
      <c r="Y122" s="266"/>
      <c r="Z122" s="266"/>
      <c r="AA122" s="266"/>
      <c r="AB122" s="266"/>
      <c r="AC122" s="266"/>
      <c r="AD122" s="266"/>
      <c r="AE122" s="266"/>
      <c r="AF122" s="266"/>
      <c r="AG122" s="266"/>
      <c r="AH122" s="266"/>
      <c r="AI122" s="266"/>
      <c r="AJ122" s="266"/>
      <c r="AK122" s="266">
        <v>0</v>
      </c>
      <c r="AL122" s="266"/>
      <c r="AM122" s="266"/>
      <c r="AN122" s="266">
        <v>0</v>
      </c>
      <c r="AO122" s="266">
        <v>0</v>
      </c>
      <c r="AP122" s="266">
        <v>0</v>
      </c>
      <c r="AQ122" s="266">
        <v>0</v>
      </c>
      <c r="AR122" s="266">
        <v>0</v>
      </c>
      <c r="AS122" s="266">
        <v>0</v>
      </c>
      <c r="AT122" s="266">
        <v>120</v>
      </c>
      <c r="AU122" s="266">
        <v>60</v>
      </c>
      <c r="AV122" s="266">
        <v>60</v>
      </c>
      <c r="AW122" s="266">
        <v>60</v>
      </c>
      <c r="AX122" s="266">
        <v>0</v>
      </c>
      <c r="AY122" s="266"/>
      <c r="AZ122" s="266">
        <v>54</v>
      </c>
      <c r="BA122" s="266">
        <v>15</v>
      </c>
      <c r="BB122" s="266">
        <v>0</v>
      </c>
      <c r="BC122" s="266">
        <v>57</v>
      </c>
      <c r="BD122" s="266">
        <v>0</v>
      </c>
      <c r="BE122" s="266">
        <v>123</v>
      </c>
      <c r="BF122" s="266">
        <v>60</v>
      </c>
      <c r="BG122" s="266">
        <v>0</v>
      </c>
      <c r="BH122" s="266">
        <v>60</v>
      </c>
      <c r="BI122" s="266">
        <v>0</v>
      </c>
      <c r="BJ122" s="513">
        <f t="shared" si="23"/>
        <v>23</v>
      </c>
      <c r="BK122" s="264">
        <f t="shared" si="13"/>
        <v>120</v>
      </c>
      <c r="BL122" s="264">
        <f t="shared" si="14"/>
        <v>0</v>
      </c>
      <c r="BM122" s="264"/>
      <c r="BN122" s="264"/>
      <c r="BO122" s="514">
        <f t="shared" si="15"/>
        <v>0</v>
      </c>
      <c r="BP122" s="514">
        <v>2</v>
      </c>
      <c r="BQ122" s="267">
        <f>IF(((BP122*BJ122)-CB122)&lt;0.99,"",INT((BP122*BJ122)-CB122))</f>
        <v>46</v>
      </c>
      <c r="BR122" s="267"/>
      <c r="BS122" s="268"/>
      <c r="BT122" s="268"/>
      <c r="BU122" s="268"/>
      <c r="BV122" s="268"/>
      <c r="BW122" s="268"/>
      <c r="BX122" s="268"/>
      <c r="BY122" s="268"/>
      <c r="BZ122" s="269"/>
      <c r="CA122" s="270"/>
      <c r="CB122" s="271">
        <f t="shared" si="21"/>
        <v>0</v>
      </c>
      <c r="CC122" s="515">
        <f>CB122/BJ122</f>
        <v>0</v>
      </c>
      <c r="CD122" s="267" t="str">
        <f>IFERROR(IF($S122*#REF!=0,"",$S122*#REF!),"")</f>
        <v/>
      </c>
      <c r="CE122" s="267" t="str">
        <f>IFERROR(IF($S122*#REF!=0,"",$S122*#REF!),"")</f>
        <v/>
      </c>
      <c r="CF122" s="267" t="str">
        <f>IFERROR(IF($S122*#REF!=0,"",$S122*#REF!),"")</f>
        <v/>
      </c>
      <c r="CG122" s="267" t="str">
        <f>IFERROR(IF($S122*#REF!=0,"",$S122*#REF!),"")</f>
        <v/>
      </c>
      <c r="CH122" s="267" t="str">
        <f>IFERROR(IF($S122*#REF!=0,"",$S122*#REF!),"")</f>
        <v/>
      </c>
      <c r="CI122" s="267" t="str">
        <f>IFERROR(IF($S122*#REF!=0,"",$S122*#REF!),"")</f>
        <v/>
      </c>
      <c r="CJ122" s="267" t="str">
        <f>IFERROR(IF($S122*#REF!=0,"",$S122*#REF!),"")</f>
        <v/>
      </c>
      <c r="CK122" s="267" t="str">
        <f>IFERROR(IF($S122*#REF!=0,"",$S122*#REF!),"")</f>
        <v/>
      </c>
      <c r="CL122" s="267" t="str">
        <f>IFERROR(IF($S122*#REF!=0,"",$S122*#REF!),"")</f>
        <v/>
      </c>
      <c r="CM122" s="267" t="str">
        <f t="shared" si="16"/>
        <v/>
      </c>
      <c r="CN122" s="267" t="str">
        <f t="shared" si="17"/>
        <v/>
      </c>
      <c r="CO122" s="267" t="str">
        <f t="shared" si="18"/>
        <v/>
      </c>
      <c r="CP122" s="267" t="str">
        <f t="shared" si="19"/>
        <v/>
      </c>
      <c r="CQ122" s="267" t="str">
        <f t="shared" si="20"/>
        <v/>
      </c>
      <c r="CR122" s="267" t="str">
        <f t="shared" si="20"/>
        <v/>
      </c>
      <c r="CS122" s="267" t="str">
        <f t="shared" si="20"/>
        <v/>
      </c>
    </row>
    <row r="123" spans="1:97" s="98" customFormat="1" ht="15" customHeight="1" x14ac:dyDescent="0.15">
      <c r="A123" s="87" t="s">
        <v>25</v>
      </c>
      <c r="B123" s="273" t="s">
        <v>440</v>
      </c>
      <c r="C123" s="273" t="str">
        <f>MID(B123,4,6)</f>
        <v>CH232W</v>
      </c>
      <c r="D123" s="273" t="str">
        <f>MID(B123,11,3)</f>
        <v>-03</v>
      </c>
      <c r="E123" s="273" t="str">
        <f>RIGHT(B123, LEN(B123)-FIND("S",B123,1)+1)</f>
        <v>SN/01</v>
      </c>
      <c r="F123" s="273">
        <v>0</v>
      </c>
      <c r="G123" s="274" t="s">
        <v>441</v>
      </c>
      <c r="H123" s="274" t="s">
        <v>442</v>
      </c>
      <c r="I123" s="274" t="s">
        <v>443</v>
      </c>
      <c r="J123" s="274"/>
      <c r="K123" s="274" t="s">
        <v>110</v>
      </c>
      <c r="L123" s="274">
        <v>51.7</v>
      </c>
      <c r="M123" s="274"/>
      <c r="N123" s="274"/>
      <c r="O123" s="274" t="s">
        <v>444</v>
      </c>
      <c r="P123" s="274"/>
      <c r="Q123" s="275"/>
      <c r="R123" s="276" t="s">
        <v>445</v>
      </c>
      <c r="S123" s="276">
        <f>0.11/4</f>
        <v>2.75E-2</v>
      </c>
      <c r="T123" s="276"/>
      <c r="U123" s="276"/>
      <c r="V123" s="276"/>
      <c r="W123" s="276">
        <v>6450.43</v>
      </c>
      <c r="X123" s="276"/>
      <c r="Y123" s="276"/>
      <c r="Z123" s="276"/>
      <c r="AA123" s="276"/>
      <c r="AB123" s="276"/>
      <c r="AC123" s="276"/>
      <c r="AD123" s="276"/>
      <c r="AE123" s="276"/>
      <c r="AF123" s="276"/>
      <c r="AG123" s="276"/>
      <c r="AH123" s="276"/>
      <c r="AI123" s="276"/>
      <c r="AJ123" s="276">
        <v>1</v>
      </c>
      <c r="AK123" s="276">
        <v>2</v>
      </c>
      <c r="AL123" s="276"/>
      <c r="AM123" s="276"/>
      <c r="AN123" s="276"/>
      <c r="AO123" s="276">
        <v>0</v>
      </c>
      <c r="AP123" s="276">
        <v>2</v>
      </c>
      <c r="AQ123" s="276">
        <v>0</v>
      </c>
      <c r="AR123" s="276">
        <v>0</v>
      </c>
      <c r="AS123" s="276">
        <v>0</v>
      </c>
      <c r="AT123" s="276"/>
      <c r="AU123" s="276"/>
      <c r="AV123" s="276"/>
      <c r="AW123" s="276"/>
      <c r="AX123" s="276">
        <v>0</v>
      </c>
      <c r="AY123" s="276">
        <v>0</v>
      </c>
      <c r="AZ123" s="276">
        <v>2</v>
      </c>
      <c r="BA123" s="276">
        <v>1</v>
      </c>
      <c r="BB123" s="276">
        <v>0</v>
      </c>
      <c r="BC123" s="276">
        <v>2</v>
      </c>
      <c r="BD123" s="276">
        <v>0</v>
      </c>
      <c r="BE123" s="276">
        <v>1</v>
      </c>
      <c r="BF123" s="276">
        <v>0</v>
      </c>
      <c r="BG123" s="276">
        <v>0</v>
      </c>
      <c r="BH123" s="276">
        <v>1</v>
      </c>
      <c r="BI123" s="276">
        <v>0</v>
      </c>
      <c r="BJ123" s="446">
        <v>1</v>
      </c>
      <c r="BK123" s="274">
        <f t="shared" si="13"/>
        <v>2</v>
      </c>
      <c r="BL123" s="274">
        <f t="shared" si="14"/>
        <v>0</v>
      </c>
      <c r="BM123" s="274">
        <v>2</v>
      </c>
      <c r="BN123" s="274">
        <v>1</v>
      </c>
      <c r="BO123" s="276">
        <f t="shared" si="15"/>
        <v>1</v>
      </c>
      <c r="BP123" s="516">
        <v>2</v>
      </c>
      <c r="BQ123" s="274" t="str">
        <f>IF(((BP123*BJ123)-CB123)&lt;0.99,"",INT((BP123*BJ123)-CB123))</f>
        <v/>
      </c>
      <c r="BR123" s="274"/>
      <c r="BS123" s="277"/>
      <c r="BT123" s="277"/>
      <c r="BU123" s="277"/>
      <c r="BV123" s="277"/>
      <c r="BW123" s="277">
        <v>2</v>
      </c>
      <c r="BX123" s="277"/>
      <c r="BY123" s="277"/>
      <c r="BZ123" s="278"/>
      <c r="CA123" s="279"/>
      <c r="CB123" s="280">
        <f t="shared" si="21"/>
        <v>3</v>
      </c>
      <c r="CC123" s="517">
        <f>CB123/BJ123</f>
        <v>3</v>
      </c>
      <c r="CD123" s="274" t="str">
        <f>IFERROR(IF($S123*#REF!=0,"",$S123*#REF!),"")</f>
        <v/>
      </c>
      <c r="CE123" s="274" t="str">
        <f>IFERROR(IF($S123*#REF!=0,"",$S123*#REF!),"")</f>
        <v/>
      </c>
      <c r="CF123" s="274" t="str">
        <f>IFERROR(IF($S123*#REF!=0,"",$S123*#REF!),"")</f>
        <v/>
      </c>
      <c r="CG123" s="274" t="str">
        <f>IFERROR(IF($S123*#REF!=0,"",$S123*#REF!),"")</f>
        <v/>
      </c>
      <c r="CH123" s="274" t="str">
        <f>IFERROR(IF($S123*#REF!=0,"",$S123*#REF!),"")</f>
        <v/>
      </c>
      <c r="CI123" s="274" t="str">
        <f>IFERROR(IF($S123*#REF!=0,"",$S123*#REF!),"")</f>
        <v/>
      </c>
      <c r="CJ123" s="274" t="str">
        <f>IFERROR(IF($S123*#REF!=0,"",$S123*#REF!),"")</f>
        <v/>
      </c>
      <c r="CK123" s="274" t="str">
        <f>IFERROR(IF($S123*#REF!=0,"",$S123*#REF!),"")</f>
        <v/>
      </c>
      <c r="CL123" s="274" t="str">
        <f>IFERROR(IF($S123*#REF!=0,"",$S123*#REF!),"")</f>
        <v/>
      </c>
      <c r="CM123" s="274" t="str">
        <f t="shared" si="16"/>
        <v/>
      </c>
      <c r="CN123" s="274" t="str">
        <f t="shared" si="17"/>
        <v/>
      </c>
      <c r="CO123" s="274">
        <f t="shared" si="18"/>
        <v>5.5E-2</v>
      </c>
      <c r="CP123" s="274" t="str">
        <f t="shared" si="19"/>
        <v/>
      </c>
      <c r="CQ123" s="274" t="str">
        <f t="shared" si="20"/>
        <v/>
      </c>
      <c r="CR123" s="274" t="str">
        <f t="shared" si="20"/>
        <v/>
      </c>
      <c r="CS123" s="274" t="str">
        <f t="shared" si="20"/>
        <v/>
      </c>
    </row>
    <row r="124" spans="1:97" ht="15" customHeight="1" x14ac:dyDescent="0.15">
      <c r="A124" s="1" t="s">
        <v>25</v>
      </c>
      <c r="B124" s="281" t="s">
        <v>446</v>
      </c>
      <c r="C124" s="281" t="str">
        <f>MID(B124,4,6)</f>
        <v>CH232W</v>
      </c>
      <c r="D124" s="281" t="str">
        <f>MID(B124,11,3)</f>
        <v>-06</v>
      </c>
      <c r="E124" s="281" t="str">
        <f>RIGHT(B124, LEN(B124)-FIND("S",B124,1)+1)</f>
        <v>SN/01</v>
      </c>
      <c r="F124" s="281">
        <v>0</v>
      </c>
      <c r="G124" s="282" t="s">
        <v>447</v>
      </c>
      <c r="H124" s="282" t="s">
        <v>442</v>
      </c>
      <c r="I124" s="282" t="s">
        <v>443</v>
      </c>
      <c r="J124" s="282"/>
      <c r="K124" s="282" t="s">
        <v>110</v>
      </c>
      <c r="L124" s="282">
        <v>41.1</v>
      </c>
      <c r="M124" s="282"/>
      <c r="N124" s="282"/>
      <c r="O124" s="282" t="s">
        <v>448</v>
      </c>
      <c r="P124" s="282"/>
      <c r="Q124" s="283"/>
      <c r="R124" s="284" t="s">
        <v>445</v>
      </c>
      <c r="S124" s="284">
        <f>0.11/4</f>
        <v>2.75E-2</v>
      </c>
      <c r="T124" s="284"/>
      <c r="U124" s="284"/>
      <c r="V124" s="284"/>
      <c r="W124" s="284"/>
      <c r="X124" s="284"/>
      <c r="Y124" s="284"/>
      <c r="Z124" s="284"/>
      <c r="AA124" s="284"/>
      <c r="AB124" s="284"/>
      <c r="AC124" s="284"/>
      <c r="AD124" s="284"/>
      <c r="AE124" s="284"/>
      <c r="AF124" s="284"/>
      <c r="AG124" s="284"/>
      <c r="AH124" s="284"/>
      <c r="AI124" s="284"/>
      <c r="AJ124" s="284"/>
      <c r="AK124" s="284">
        <v>1</v>
      </c>
      <c r="AL124" s="284"/>
      <c r="AM124" s="284"/>
      <c r="AN124" s="284"/>
      <c r="AO124" s="284">
        <v>0</v>
      </c>
      <c r="AP124" s="284">
        <v>0</v>
      </c>
      <c r="AQ124" s="284">
        <v>0</v>
      </c>
      <c r="AR124" s="284">
        <v>0</v>
      </c>
      <c r="AS124" s="284">
        <v>0</v>
      </c>
      <c r="AT124" s="284"/>
      <c r="AU124" s="284"/>
      <c r="AV124" s="284"/>
      <c r="AW124" s="284"/>
      <c r="AX124" s="284"/>
      <c r="AY124" s="284"/>
      <c r="AZ124" s="284">
        <v>0</v>
      </c>
      <c r="BA124" s="284"/>
      <c r="BB124" s="284">
        <v>0</v>
      </c>
      <c r="BC124" s="284">
        <v>0</v>
      </c>
      <c r="BD124" s="284">
        <v>0</v>
      </c>
      <c r="BE124" s="284">
        <v>2</v>
      </c>
      <c r="BF124" s="284">
        <v>1</v>
      </c>
      <c r="BG124" s="284">
        <v>0</v>
      </c>
      <c r="BH124" s="284">
        <v>1</v>
      </c>
      <c r="BI124" s="284">
        <v>0</v>
      </c>
      <c r="BJ124" s="450">
        <v>1</v>
      </c>
      <c r="BK124" s="282">
        <f t="shared" si="13"/>
        <v>0</v>
      </c>
      <c r="BL124" s="282">
        <f t="shared" si="14"/>
        <v>0</v>
      </c>
      <c r="BM124" s="282">
        <v>3</v>
      </c>
      <c r="BN124" s="282">
        <v>0</v>
      </c>
      <c r="BO124" s="284">
        <f t="shared" si="15"/>
        <v>3</v>
      </c>
      <c r="BP124" s="516">
        <v>2</v>
      </c>
      <c r="BQ124" s="282" t="str">
        <f>IF(((BP124*BJ124)-CB124)&lt;0.99,"",INT((BP124*BJ124)-CB124))</f>
        <v/>
      </c>
      <c r="BR124" s="282"/>
      <c r="BS124" s="285"/>
      <c r="BT124" s="285"/>
      <c r="BU124" s="285"/>
      <c r="BV124" s="285"/>
      <c r="BW124" s="285"/>
      <c r="BX124" s="285"/>
      <c r="BY124" s="285"/>
      <c r="BZ124" s="286"/>
      <c r="CA124" s="287"/>
      <c r="CB124" s="288">
        <f t="shared" si="21"/>
        <v>3</v>
      </c>
      <c r="CC124" s="518">
        <f>CB124/BJ124</f>
        <v>3</v>
      </c>
      <c r="CD124" s="282" t="str">
        <f>IFERROR(IF($S124*#REF!=0,"",$S124*#REF!),"")</f>
        <v/>
      </c>
      <c r="CE124" s="282" t="str">
        <f>IFERROR(IF($S124*#REF!=0,"",$S124*#REF!),"")</f>
        <v/>
      </c>
      <c r="CF124" s="282" t="str">
        <f>IFERROR(IF($S124*#REF!=0,"",$S124*#REF!),"")</f>
        <v/>
      </c>
      <c r="CG124" s="282" t="str">
        <f>IFERROR(IF($S124*#REF!=0,"",$S124*#REF!),"")</f>
        <v/>
      </c>
      <c r="CH124" s="282" t="str">
        <f>IFERROR(IF($S124*#REF!=0,"",$S124*#REF!),"")</f>
        <v/>
      </c>
      <c r="CI124" s="282" t="str">
        <f>IFERROR(IF($S124*#REF!=0,"",$S124*#REF!),"")</f>
        <v/>
      </c>
      <c r="CJ124" s="282" t="str">
        <f>IFERROR(IF($S124*#REF!=0,"",$S124*#REF!),"")</f>
        <v/>
      </c>
      <c r="CK124" s="282" t="str">
        <f>IFERROR(IF($S124*#REF!=0,"",$S124*#REF!),"")</f>
        <v/>
      </c>
      <c r="CL124" s="282" t="str">
        <f>IFERROR(IF($S124*#REF!=0,"",$S124*#REF!),"")</f>
        <v/>
      </c>
      <c r="CM124" s="282" t="str">
        <f t="shared" si="16"/>
        <v/>
      </c>
      <c r="CN124" s="282" t="str">
        <f t="shared" si="17"/>
        <v/>
      </c>
      <c r="CO124" s="282" t="str">
        <f t="shared" si="18"/>
        <v/>
      </c>
      <c r="CP124" s="282" t="str">
        <f t="shared" si="19"/>
        <v/>
      </c>
      <c r="CQ124" s="282" t="str">
        <f t="shared" si="20"/>
        <v/>
      </c>
      <c r="CR124" s="282" t="str">
        <f t="shared" si="20"/>
        <v/>
      </c>
      <c r="CS124" s="282" t="str">
        <f t="shared" si="20"/>
        <v/>
      </c>
    </row>
    <row r="125" spans="1:97" ht="15" customHeight="1" x14ac:dyDescent="0.15">
      <c r="A125" s="1" t="s">
        <v>25</v>
      </c>
      <c r="B125" s="281" t="s">
        <v>449</v>
      </c>
      <c r="C125" s="281" t="str">
        <f>MID(B125,4,6)</f>
        <v>CH232W</v>
      </c>
      <c r="D125" s="281" t="str">
        <f>MID(B125,11,3)</f>
        <v>-07</v>
      </c>
      <c r="E125" s="281" t="str">
        <f>RIGHT(B125, LEN(B125)-FIND("S",B125,1)+1)</f>
        <v>SN/01</v>
      </c>
      <c r="F125" s="281">
        <v>0</v>
      </c>
      <c r="G125" s="282" t="s">
        <v>450</v>
      </c>
      <c r="H125" s="282" t="s">
        <v>442</v>
      </c>
      <c r="I125" s="282" t="s">
        <v>443</v>
      </c>
      <c r="J125" s="282">
        <v>2</v>
      </c>
      <c r="K125" s="282" t="s">
        <v>110</v>
      </c>
      <c r="L125" s="282">
        <v>41.1</v>
      </c>
      <c r="M125" s="282"/>
      <c r="N125" s="282"/>
      <c r="O125" s="282" t="s">
        <v>451</v>
      </c>
      <c r="P125" s="282"/>
      <c r="Q125" s="283"/>
      <c r="R125" s="284" t="s">
        <v>445</v>
      </c>
      <c r="S125" s="284">
        <f>0.11/4</f>
        <v>2.75E-2</v>
      </c>
      <c r="T125" s="284"/>
      <c r="U125" s="284"/>
      <c r="V125" s="284"/>
      <c r="W125" s="284"/>
      <c r="X125" s="284"/>
      <c r="Y125" s="284"/>
      <c r="Z125" s="284"/>
      <c r="AA125" s="284"/>
      <c r="AB125" s="284"/>
      <c r="AC125" s="284"/>
      <c r="AD125" s="284"/>
      <c r="AE125" s="284"/>
      <c r="AF125" s="284"/>
      <c r="AG125" s="284"/>
      <c r="AH125" s="284"/>
      <c r="AI125" s="284"/>
      <c r="AJ125" s="284"/>
      <c r="AK125" s="284">
        <v>0</v>
      </c>
      <c r="AL125" s="284"/>
      <c r="AM125" s="284"/>
      <c r="AN125" s="284"/>
      <c r="AO125" s="284">
        <v>1</v>
      </c>
      <c r="AP125" s="284">
        <v>0</v>
      </c>
      <c r="AQ125" s="284">
        <v>1</v>
      </c>
      <c r="AR125" s="284">
        <v>0</v>
      </c>
      <c r="AS125" s="284">
        <v>0</v>
      </c>
      <c r="AT125" s="284"/>
      <c r="AU125" s="284"/>
      <c r="AV125" s="284"/>
      <c r="AW125" s="284"/>
      <c r="AX125" s="284"/>
      <c r="AY125" s="284"/>
      <c r="AZ125" s="284">
        <v>0</v>
      </c>
      <c r="BA125" s="284"/>
      <c r="BB125" s="284">
        <v>0</v>
      </c>
      <c r="BC125" s="284">
        <v>0</v>
      </c>
      <c r="BD125" s="284">
        <v>0</v>
      </c>
      <c r="BE125" s="284">
        <v>0</v>
      </c>
      <c r="BF125" s="284">
        <v>0</v>
      </c>
      <c r="BG125" s="284">
        <v>1</v>
      </c>
      <c r="BH125" s="284">
        <v>0</v>
      </c>
      <c r="BI125" s="284">
        <v>0</v>
      </c>
      <c r="BJ125" s="450">
        <v>1</v>
      </c>
      <c r="BK125" s="282">
        <f t="shared" si="13"/>
        <v>1</v>
      </c>
      <c r="BL125" s="282">
        <f t="shared" si="14"/>
        <v>0</v>
      </c>
      <c r="BM125" s="282">
        <v>1</v>
      </c>
      <c r="BN125" s="282">
        <v>0</v>
      </c>
      <c r="BO125" s="284">
        <f t="shared" si="15"/>
        <v>1</v>
      </c>
      <c r="BP125" s="516">
        <v>2</v>
      </c>
      <c r="BQ125" s="282" t="str">
        <f>IF(((BP125*BJ125)-CB125)&lt;0.99,"",INT((BP125*BJ125)-CB125))</f>
        <v/>
      </c>
      <c r="BR125" s="282"/>
      <c r="BS125" s="285"/>
      <c r="BT125" s="285"/>
      <c r="BU125" s="285"/>
      <c r="BV125" s="285"/>
      <c r="BW125" s="285"/>
      <c r="BX125" s="285"/>
      <c r="BY125" s="285">
        <v>2</v>
      </c>
      <c r="BZ125" s="286"/>
      <c r="CA125" s="287"/>
      <c r="CB125" s="288">
        <f t="shared" si="21"/>
        <v>3</v>
      </c>
      <c r="CC125" s="518">
        <f>CB125/BJ125</f>
        <v>3</v>
      </c>
      <c r="CD125" s="282" t="str">
        <f>IFERROR(IF($S125*#REF!=0,"",$S125*#REF!),"")</f>
        <v/>
      </c>
      <c r="CE125" s="282" t="str">
        <f>IFERROR(IF($S125*#REF!=0,"",$S125*#REF!),"")</f>
        <v/>
      </c>
      <c r="CF125" s="282" t="str">
        <f>IFERROR(IF($S125*#REF!=0,"",$S125*#REF!),"")</f>
        <v/>
      </c>
      <c r="CG125" s="282" t="str">
        <f>IFERROR(IF($S125*#REF!=0,"",$S125*#REF!),"")</f>
        <v/>
      </c>
      <c r="CH125" s="282" t="str">
        <f>IFERROR(IF($S125*#REF!=0,"",$S125*#REF!),"")</f>
        <v/>
      </c>
      <c r="CI125" s="282" t="str">
        <f>IFERROR(IF($S125*#REF!=0,"",$S125*#REF!),"")</f>
        <v/>
      </c>
      <c r="CJ125" s="282" t="str">
        <f>IFERROR(IF($S125*#REF!=0,"",$S125*#REF!),"")</f>
        <v/>
      </c>
      <c r="CK125" s="282" t="str">
        <f>IFERROR(IF($S125*#REF!=0,"",$S125*#REF!),"")</f>
        <v/>
      </c>
      <c r="CL125" s="282" t="str">
        <f>IFERROR(IF($S125*#REF!=0,"",$S125*#REF!),"")</f>
        <v/>
      </c>
      <c r="CM125" s="282" t="str">
        <f t="shared" si="16"/>
        <v/>
      </c>
      <c r="CN125" s="282" t="str">
        <f t="shared" si="17"/>
        <v/>
      </c>
      <c r="CO125" s="282" t="str">
        <f t="shared" si="18"/>
        <v/>
      </c>
      <c r="CP125" s="282" t="str">
        <f t="shared" si="19"/>
        <v/>
      </c>
      <c r="CQ125" s="282">
        <f t="shared" si="20"/>
        <v>5.5E-2</v>
      </c>
      <c r="CR125" s="282" t="str">
        <f t="shared" si="20"/>
        <v/>
      </c>
      <c r="CS125" s="282" t="str">
        <f t="shared" si="20"/>
        <v/>
      </c>
    </row>
    <row r="126" spans="1:97" ht="15" customHeight="1" x14ac:dyDescent="0.15">
      <c r="A126" s="1" t="s">
        <v>25</v>
      </c>
      <c r="B126" s="281" t="s">
        <v>452</v>
      </c>
      <c r="C126" s="281" t="str">
        <f>MID(B126,4,6)</f>
        <v>CH232W</v>
      </c>
      <c r="D126" s="281" t="str">
        <f>MID(B126,11,3)</f>
        <v>-08</v>
      </c>
      <c r="E126" s="281" t="str">
        <f>RIGHT(B126, LEN(B126)-FIND("S",B126,1)+1)</f>
        <v>SN/01</v>
      </c>
      <c r="F126" s="281">
        <v>0</v>
      </c>
      <c r="G126" s="282" t="s">
        <v>453</v>
      </c>
      <c r="H126" s="282" t="s">
        <v>442</v>
      </c>
      <c r="I126" s="282" t="s">
        <v>443</v>
      </c>
      <c r="J126" s="282"/>
      <c r="K126" s="282" t="s">
        <v>110</v>
      </c>
      <c r="L126" s="282">
        <v>46.3</v>
      </c>
      <c r="M126" s="282"/>
      <c r="N126" s="282"/>
      <c r="O126" s="282" t="s">
        <v>454</v>
      </c>
      <c r="P126" s="282"/>
      <c r="Q126" s="283"/>
      <c r="R126" s="284" t="s">
        <v>445</v>
      </c>
      <c r="S126" s="284">
        <f>0.11/4</f>
        <v>2.75E-2</v>
      </c>
      <c r="T126" s="284"/>
      <c r="U126" s="284"/>
      <c r="V126" s="284"/>
      <c r="W126" s="284">
        <v>5767.67</v>
      </c>
      <c r="X126" s="284"/>
      <c r="Y126" s="284"/>
      <c r="Z126" s="284"/>
      <c r="AA126" s="284"/>
      <c r="AB126" s="284"/>
      <c r="AC126" s="284"/>
      <c r="AD126" s="284"/>
      <c r="AE126" s="284"/>
      <c r="AF126" s="284"/>
      <c r="AG126" s="284"/>
      <c r="AH126" s="284"/>
      <c r="AI126" s="284">
        <v>1</v>
      </c>
      <c r="AJ126" s="284"/>
      <c r="AK126" s="284">
        <v>0</v>
      </c>
      <c r="AL126" s="284"/>
      <c r="AM126" s="284"/>
      <c r="AN126" s="284"/>
      <c r="AO126" s="284">
        <v>3</v>
      </c>
      <c r="AP126" s="284">
        <v>2</v>
      </c>
      <c r="AQ126" s="284">
        <v>2</v>
      </c>
      <c r="AR126" s="284">
        <v>1</v>
      </c>
      <c r="AS126" s="284">
        <v>1</v>
      </c>
      <c r="AT126" s="284"/>
      <c r="AU126" s="284"/>
      <c r="AV126" s="284"/>
      <c r="AW126" s="284">
        <v>0</v>
      </c>
      <c r="AX126" s="284">
        <v>0</v>
      </c>
      <c r="AY126" s="284">
        <v>0</v>
      </c>
      <c r="AZ126" s="284">
        <v>1</v>
      </c>
      <c r="BA126" s="284">
        <v>1</v>
      </c>
      <c r="BB126" s="284">
        <v>0</v>
      </c>
      <c r="BC126" s="284">
        <v>3</v>
      </c>
      <c r="BD126" s="284">
        <v>0</v>
      </c>
      <c r="BE126" s="284">
        <v>2</v>
      </c>
      <c r="BF126" s="284">
        <v>0</v>
      </c>
      <c r="BG126" s="284">
        <v>1</v>
      </c>
      <c r="BH126" s="284">
        <v>0</v>
      </c>
      <c r="BI126" s="284">
        <v>3</v>
      </c>
      <c r="BJ126" s="450">
        <v>3</v>
      </c>
      <c r="BK126" s="282">
        <f t="shared" si="13"/>
        <v>2</v>
      </c>
      <c r="BL126" s="282">
        <f t="shared" si="14"/>
        <v>0</v>
      </c>
      <c r="BM126" s="282">
        <v>8</v>
      </c>
      <c r="BN126" s="282">
        <v>1</v>
      </c>
      <c r="BO126" s="284">
        <f t="shared" si="15"/>
        <v>7</v>
      </c>
      <c r="BP126" s="516">
        <v>2</v>
      </c>
      <c r="BQ126" s="282" t="str">
        <f>IF(((BP126*BJ126)-CB126)&lt;0.99,"",INT((BP126*BJ126)-CB126))</f>
        <v/>
      </c>
      <c r="BR126" s="282"/>
      <c r="BS126" s="285"/>
      <c r="BT126" s="285"/>
      <c r="BU126" s="285"/>
      <c r="BV126" s="285"/>
      <c r="BW126" s="285"/>
      <c r="BX126" s="285"/>
      <c r="BY126" s="285"/>
      <c r="BZ126" s="286"/>
      <c r="CA126" s="287"/>
      <c r="CB126" s="288">
        <f t="shared" si="21"/>
        <v>7</v>
      </c>
      <c r="CC126" s="518">
        <f>CB126/BJ126</f>
        <v>2.3333333333333335</v>
      </c>
      <c r="CD126" s="282" t="str">
        <f>IFERROR(IF($S126*#REF!=0,"",$S126*#REF!),"")</f>
        <v/>
      </c>
      <c r="CE126" s="282" t="str">
        <f>IFERROR(IF($S126*#REF!=0,"",$S126*#REF!),"")</f>
        <v/>
      </c>
      <c r="CF126" s="282" t="str">
        <f>IFERROR(IF($S126*#REF!=0,"",$S126*#REF!),"")</f>
        <v/>
      </c>
      <c r="CG126" s="282" t="str">
        <f>IFERROR(IF($S126*#REF!=0,"",$S126*#REF!),"")</f>
        <v/>
      </c>
      <c r="CH126" s="282" t="str">
        <f>IFERROR(IF($S126*#REF!=0,"",$S126*#REF!),"")</f>
        <v/>
      </c>
      <c r="CI126" s="282" t="str">
        <f>IFERROR(IF($S126*#REF!=0,"",$S126*#REF!),"")</f>
        <v/>
      </c>
      <c r="CJ126" s="282" t="str">
        <f>IFERROR(IF($S126*#REF!=0,"",$S126*#REF!),"")</f>
        <v/>
      </c>
      <c r="CK126" s="282" t="str">
        <f>IFERROR(IF($S126*#REF!=0,"",$S126*#REF!),"")</f>
        <v/>
      </c>
      <c r="CL126" s="282" t="str">
        <f>IFERROR(IF($S126*#REF!=0,"",$S126*#REF!),"")</f>
        <v/>
      </c>
      <c r="CM126" s="282" t="str">
        <f t="shared" si="16"/>
        <v/>
      </c>
      <c r="CN126" s="282" t="str">
        <f t="shared" si="17"/>
        <v/>
      </c>
      <c r="CO126" s="282" t="str">
        <f t="shared" si="18"/>
        <v/>
      </c>
      <c r="CP126" s="282" t="str">
        <f t="shared" si="19"/>
        <v/>
      </c>
      <c r="CQ126" s="282" t="str">
        <f t="shared" si="20"/>
        <v/>
      </c>
      <c r="CR126" s="282" t="str">
        <f t="shared" si="20"/>
        <v/>
      </c>
      <c r="CS126" s="282" t="str">
        <f t="shared" si="20"/>
        <v/>
      </c>
    </row>
    <row r="127" spans="1:97" ht="15" customHeight="1" x14ac:dyDescent="0.15">
      <c r="A127" s="1" t="s">
        <v>25</v>
      </c>
      <c r="B127" s="281" t="s">
        <v>455</v>
      </c>
      <c r="C127" s="281" t="str">
        <f>MID(B127,4,6)</f>
        <v>CH232W</v>
      </c>
      <c r="D127" s="281" t="str">
        <f>MID(B127,11,3)</f>
        <v>-09</v>
      </c>
      <c r="E127" s="281" t="str">
        <f>RIGHT(B127, LEN(B127)-FIND("S",B127,1)+1)</f>
        <v>SN/01</v>
      </c>
      <c r="F127" s="281">
        <v>0</v>
      </c>
      <c r="G127" s="282" t="s">
        <v>456</v>
      </c>
      <c r="H127" s="282" t="s">
        <v>442</v>
      </c>
      <c r="I127" s="282" t="s">
        <v>443</v>
      </c>
      <c r="J127" s="282">
        <v>2</v>
      </c>
      <c r="K127" s="282" t="s">
        <v>110</v>
      </c>
      <c r="L127" s="282">
        <v>46.3</v>
      </c>
      <c r="M127" s="282"/>
      <c r="N127" s="282"/>
      <c r="O127" s="282" t="s">
        <v>457</v>
      </c>
      <c r="P127" s="282"/>
      <c r="Q127" s="283"/>
      <c r="R127" s="284" t="s">
        <v>445</v>
      </c>
      <c r="S127" s="284">
        <f>0.11/4</f>
        <v>2.75E-2</v>
      </c>
      <c r="T127" s="284"/>
      <c r="U127" s="284"/>
      <c r="V127" s="284"/>
      <c r="W127" s="284">
        <v>5771.42</v>
      </c>
      <c r="X127" s="284"/>
      <c r="Y127" s="284"/>
      <c r="Z127" s="284"/>
      <c r="AA127" s="284"/>
      <c r="AB127" s="284"/>
      <c r="AC127" s="284"/>
      <c r="AD127" s="284"/>
      <c r="AE127" s="284"/>
      <c r="AF127" s="284"/>
      <c r="AG127" s="284"/>
      <c r="AH127" s="284"/>
      <c r="AI127" s="284"/>
      <c r="AJ127" s="284">
        <v>1</v>
      </c>
      <c r="AK127" s="284">
        <v>0</v>
      </c>
      <c r="AL127" s="284"/>
      <c r="AM127" s="284"/>
      <c r="AN127" s="284"/>
      <c r="AO127" s="284">
        <v>0</v>
      </c>
      <c r="AP127" s="284">
        <v>0</v>
      </c>
      <c r="AQ127" s="284">
        <v>2</v>
      </c>
      <c r="AR127" s="284">
        <v>0</v>
      </c>
      <c r="AS127" s="284">
        <v>0</v>
      </c>
      <c r="AT127" s="284"/>
      <c r="AU127" s="284"/>
      <c r="AV127" s="284"/>
      <c r="AW127" s="284">
        <v>0</v>
      </c>
      <c r="AX127" s="284">
        <v>0</v>
      </c>
      <c r="AY127" s="284">
        <v>1</v>
      </c>
      <c r="AZ127" s="284">
        <v>0</v>
      </c>
      <c r="BA127" s="284">
        <v>1</v>
      </c>
      <c r="BB127" s="284">
        <v>0</v>
      </c>
      <c r="BC127" s="284">
        <v>2</v>
      </c>
      <c r="BD127" s="284">
        <v>1</v>
      </c>
      <c r="BE127" s="284">
        <v>0</v>
      </c>
      <c r="BF127" s="284">
        <v>0</v>
      </c>
      <c r="BG127" s="284">
        <v>0</v>
      </c>
      <c r="BH127" s="284">
        <v>0</v>
      </c>
      <c r="BI127" s="284">
        <v>0</v>
      </c>
      <c r="BJ127" s="450">
        <v>3</v>
      </c>
      <c r="BK127" s="282">
        <f t="shared" si="13"/>
        <v>2</v>
      </c>
      <c r="BL127" s="282">
        <f t="shared" si="14"/>
        <v>0</v>
      </c>
      <c r="BM127" s="282">
        <v>6</v>
      </c>
      <c r="BN127" s="282">
        <v>1</v>
      </c>
      <c r="BO127" s="284">
        <f t="shared" si="15"/>
        <v>5</v>
      </c>
      <c r="BP127" s="516">
        <v>2</v>
      </c>
      <c r="BQ127" s="282" t="str">
        <f>IF(((BP127*BJ127)-CB127)&lt;0.99,"",INT((BP127*BJ127)-CB127))</f>
        <v/>
      </c>
      <c r="BR127" s="282"/>
      <c r="BS127" s="285"/>
      <c r="BT127" s="285"/>
      <c r="BU127" s="285"/>
      <c r="BV127" s="285"/>
      <c r="BW127" s="285"/>
      <c r="BX127" s="285"/>
      <c r="BY127" s="285">
        <v>2</v>
      </c>
      <c r="BZ127" s="286"/>
      <c r="CA127" s="287"/>
      <c r="CB127" s="288">
        <f t="shared" si="21"/>
        <v>7</v>
      </c>
      <c r="CC127" s="518">
        <f>CB127/BJ127</f>
        <v>2.3333333333333335</v>
      </c>
      <c r="CD127" s="282" t="str">
        <f>IFERROR(IF($S127*#REF!=0,"",$S127*#REF!),"")</f>
        <v/>
      </c>
      <c r="CE127" s="282" t="str">
        <f>IFERROR(IF($S127*#REF!=0,"",$S127*#REF!),"")</f>
        <v/>
      </c>
      <c r="CF127" s="282" t="str">
        <f>IFERROR(IF($S127*#REF!=0,"",$S127*#REF!),"")</f>
        <v/>
      </c>
      <c r="CG127" s="282" t="str">
        <f>IFERROR(IF($S127*#REF!=0,"",$S127*#REF!),"")</f>
        <v/>
      </c>
      <c r="CH127" s="282" t="str">
        <f>IFERROR(IF($S127*#REF!=0,"",$S127*#REF!),"")</f>
        <v/>
      </c>
      <c r="CI127" s="282" t="str">
        <f>IFERROR(IF($S127*#REF!=0,"",$S127*#REF!),"")</f>
        <v/>
      </c>
      <c r="CJ127" s="282" t="str">
        <f>IFERROR(IF($S127*#REF!=0,"",$S127*#REF!),"")</f>
        <v/>
      </c>
      <c r="CK127" s="282" t="str">
        <f>IFERROR(IF($S127*#REF!=0,"",$S127*#REF!),"")</f>
        <v/>
      </c>
      <c r="CL127" s="282" t="str">
        <f>IFERROR(IF($S127*#REF!=0,"",$S127*#REF!),"")</f>
        <v/>
      </c>
      <c r="CM127" s="282" t="str">
        <f t="shared" si="16"/>
        <v/>
      </c>
      <c r="CN127" s="282" t="str">
        <f t="shared" si="17"/>
        <v/>
      </c>
      <c r="CO127" s="282" t="str">
        <f t="shared" si="18"/>
        <v/>
      </c>
      <c r="CP127" s="282" t="str">
        <f t="shared" si="19"/>
        <v/>
      </c>
      <c r="CQ127" s="282">
        <f t="shared" si="20"/>
        <v>5.5E-2</v>
      </c>
      <c r="CR127" s="282" t="str">
        <f t="shared" si="20"/>
        <v/>
      </c>
      <c r="CS127" s="282" t="str">
        <f t="shared" si="20"/>
        <v/>
      </c>
    </row>
    <row r="128" spans="1:97" ht="15" customHeight="1" x14ac:dyDescent="0.15">
      <c r="A128" s="1" t="s">
        <v>25</v>
      </c>
      <c r="B128" s="281" t="s">
        <v>458</v>
      </c>
      <c r="C128" s="281" t="str">
        <f>MID(B128,4,6)</f>
        <v>CH232W</v>
      </c>
      <c r="D128" s="281" t="str">
        <f>MID(B128,11,3)</f>
        <v>-17</v>
      </c>
      <c r="E128" s="281" t="str">
        <f>RIGHT(B128, LEN(B128)-FIND("S",B128,1)+1)</f>
        <v>SN/01</v>
      </c>
      <c r="F128" s="281">
        <v>0</v>
      </c>
      <c r="G128" s="282" t="s">
        <v>459</v>
      </c>
      <c r="H128" s="282" t="s">
        <v>442</v>
      </c>
      <c r="I128" s="282" t="s">
        <v>443</v>
      </c>
      <c r="J128" s="282">
        <v>2</v>
      </c>
      <c r="K128" s="282" t="s">
        <v>110</v>
      </c>
      <c r="L128" s="282">
        <v>18.899999999999999</v>
      </c>
      <c r="M128" s="282"/>
      <c r="N128" s="282"/>
      <c r="O128" s="282" t="s">
        <v>460</v>
      </c>
      <c r="P128" s="282"/>
      <c r="Q128" s="283"/>
      <c r="R128" s="284" t="s">
        <v>445</v>
      </c>
      <c r="S128" s="284">
        <f>0.11/10</f>
        <v>1.0999999999999999E-2</v>
      </c>
      <c r="T128" s="284"/>
      <c r="U128" s="284"/>
      <c r="V128" s="284"/>
      <c r="W128" s="284">
        <v>2329</v>
      </c>
      <c r="X128" s="284"/>
      <c r="Y128" s="284"/>
      <c r="Z128" s="284"/>
      <c r="AA128" s="284"/>
      <c r="AB128" s="284"/>
      <c r="AC128" s="284"/>
      <c r="AD128" s="284"/>
      <c r="AE128" s="284"/>
      <c r="AF128" s="284"/>
      <c r="AG128" s="284"/>
      <c r="AH128" s="284"/>
      <c r="AI128" s="284"/>
      <c r="AJ128" s="284">
        <v>1</v>
      </c>
      <c r="AK128" s="284">
        <v>1</v>
      </c>
      <c r="AL128" s="284"/>
      <c r="AM128" s="284"/>
      <c r="AN128" s="284"/>
      <c r="AO128" s="284">
        <v>1</v>
      </c>
      <c r="AP128" s="284">
        <v>3</v>
      </c>
      <c r="AQ128" s="284">
        <v>1</v>
      </c>
      <c r="AR128" s="284">
        <v>0</v>
      </c>
      <c r="AS128" s="284">
        <v>1</v>
      </c>
      <c r="AT128" s="284"/>
      <c r="AU128" s="284"/>
      <c r="AV128" s="284"/>
      <c r="AW128" s="284"/>
      <c r="AX128" s="284"/>
      <c r="AY128" s="284">
        <v>0</v>
      </c>
      <c r="AZ128" s="284">
        <v>0</v>
      </c>
      <c r="BA128" s="284">
        <v>0</v>
      </c>
      <c r="BB128" s="284">
        <v>1</v>
      </c>
      <c r="BC128" s="284">
        <v>1</v>
      </c>
      <c r="BD128" s="284">
        <v>0</v>
      </c>
      <c r="BE128" s="284">
        <v>0</v>
      </c>
      <c r="BF128" s="284">
        <v>0</v>
      </c>
      <c r="BG128" s="284">
        <v>0</v>
      </c>
      <c r="BH128" s="284">
        <v>0</v>
      </c>
      <c r="BI128" s="284">
        <v>0</v>
      </c>
      <c r="BJ128" s="450">
        <v>1</v>
      </c>
      <c r="BK128" s="282">
        <f t="shared" si="13"/>
        <v>1</v>
      </c>
      <c r="BL128" s="282">
        <f t="shared" si="14"/>
        <v>0</v>
      </c>
      <c r="BM128" s="282">
        <v>1</v>
      </c>
      <c r="BN128" s="282">
        <v>1</v>
      </c>
      <c r="BO128" s="284">
        <f t="shared" si="15"/>
        <v>0</v>
      </c>
      <c r="BP128" s="516">
        <v>2</v>
      </c>
      <c r="BQ128" s="282" t="str">
        <f>IF(((BP128*BJ128)-CB128)&lt;0.99,"",INT((BP128*BJ128)-CB128))</f>
        <v/>
      </c>
      <c r="BR128" s="282"/>
      <c r="BS128" s="285"/>
      <c r="BT128" s="285"/>
      <c r="BU128" s="285"/>
      <c r="BV128" s="285"/>
      <c r="BW128" s="285"/>
      <c r="BX128" s="285"/>
      <c r="BY128" s="285">
        <v>2</v>
      </c>
      <c r="BZ128" s="286">
        <v>2</v>
      </c>
      <c r="CA128" s="287"/>
      <c r="CB128" s="288">
        <f t="shared" si="21"/>
        <v>4</v>
      </c>
      <c r="CC128" s="518">
        <f>CB128/BJ128</f>
        <v>4</v>
      </c>
      <c r="CD128" s="282" t="str">
        <f>IFERROR(IF($S128*#REF!=0,"",$S128*#REF!),"")</f>
        <v/>
      </c>
      <c r="CE128" s="282" t="str">
        <f>IFERROR(IF($S128*#REF!=0,"",$S128*#REF!),"")</f>
        <v/>
      </c>
      <c r="CF128" s="282" t="str">
        <f>IFERROR(IF($S128*#REF!=0,"",$S128*#REF!),"")</f>
        <v/>
      </c>
      <c r="CG128" s="282" t="str">
        <f>IFERROR(IF($S128*#REF!=0,"",$S128*#REF!),"")</f>
        <v/>
      </c>
      <c r="CH128" s="282" t="str">
        <f>IFERROR(IF($S128*#REF!=0,"",$S128*#REF!),"")</f>
        <v/>
      </c>
      <c r="CI128" s="282" t="str">
        <f>IFERROR(IF($S128*#REF!=0,"",$S128*#REF!),"")</f>
        <v/>
      </c>
      <c r="CJ128" s="282" t="str">
        <f>IFERROR(IF($S128*#REF!=0,"",$S128*#REF!),"")</f>
        <v/>
      </c>
      <c r="CK128" s="282" t="str">
        <f>IFERROR(IF($S128*#REF!=0,"",$S128*#REF!),"")</f>
        <v/>
      </c>
      <c r="CL128" s="282" t="str">
        <f>IFERROR(IF($S128*#REF!=0,"",$S128*#REF!),"")</f>
        <v/>
      </c>
      <c r="CM128" s="282" t="str">
        <f t="shared" si="16"/>
        <v/>
      </c>
      <c r="CN128" s="282" t="str">
        <f t="shared" si="17"/>
        <v/>
      </c>
      <c r="CO128" s="282" t="str">
        <f t="shared" si="18"/>
        <v/>
      </c>
      <c r="CP128" s="282" t="str">
        <f t="shared" si="19"/>
        <v/>
      </c>
      <c r="CQ128" s="282">
        <f t="shared" si="20"/>
        <v>2.1999999999999999E-2</v>
      </c>
      <c r="CR128" s="282">
        <f t="shared" si="20"/>
        <v>2.1999999999999999E-2</v>
      </c>
      <c r="CS128" s="282" t="str">
        <f t="shared" si="20"/>
        <v/>
      </c>
    </row>
    <row r="129" spans="1:97" ht="15" customHeight="1" x14ac:dyDescent="0.15">
      <c r="A129" s="1" t="s">
        <v>25</v>
      </c>
      <c r="B129" s="281" t="s">
        <v>461</v>
      </c>
      <c r="C129" s="281" t="str">
        <f>MID(B129,4,6)</f>
        <v>CH232W</v>
      </c>
      <c r="D129" s="281" t="str">
        <f>MID(B129,11,3)</f>
        <v>35C</v>
      </c>
      <c r="E129" s="281" t="str">
        <f>RIGHT(B129, LEN(B129)-FIND("S",B129,1)+1)</f>
        <v>SN/01</v>
      </c>
      <c r="F129" s="281">
        <v>0</v>
      </c>
      <c r="G129" s="282" t="s">
        <v>462</v>
      </c>
      <c r="H129" s="282" t="s">
        <v>442</v>
      </c>
      <c r="I129" s="282" t="s">
        <v>443</v>
      </c>
      <c r="J129" s="282"/>
      <c r="K129" s="282" t="s">
        <v>102</v>
      </c>
      <c r="L129" s="282">
        <v>6.9</v>
      </c>
      <c r="M129" s="282"/>
      <c r="N129" s="282"/>
      <c r="O129" s="282" t="s">
        <v>463</v>
      </c>
      <c r="P129" s="282"/>
      <c r="Q129" s="283"/>
      <c r="R129" s="284" t="s">
        <v>445</v>
      </c>
      <c r="S129" s="284">
        <f>0.11/20</f>
        <v>5.4999999999999997E-3</v>
      </c>
      <c r="T129" s="284"/>
      <c r="U129" s="284"/>
      <c r="V129" s="284"/>
      <c r="W129" s="284">
        <v>857.21</v>
      </c>
      <c r="X129" s="284"/>
      <c r="Y129" s="284"/>
      <c r="Z129" s="284"/>
      <c r="AA129" s="284"/>
      <c r="AB129" s="284"/>
      <c r="AC129" s="284"/>
      <c r="AD129" s="284"/>
      <c r="AE129" s="284"/>
      <c r="AF129" s="284"/>
      <c r="AG129" s="284"/>
      <c r="AH129" s="284"/>
      <c r="AI129" s="284"/>
      <c r="AJ129" s="284"/>
      <c r="AK129" s="284">
        <v>1</v>
      </c>
      <c r="AL129" s="284"/>
      <c r="AM129" s="284"/>
      <c r="AN129" s="284"/>
      <c r="AO129" s="284">
        <v>0</v>
      </c>
      <c r="AP129" s="284">
        <v>0</v>
      </c>
      <c r="AQ129" s="284">
        <v>2</v>
      </c>
      <c r="AR129" s="284">
        <v>0</v>
      </c>
      <c r="AS129" s="284">
        <v>0</v>
      </c>
      <c r="AT129" s="284">
        <v>0</v>
      </c>
      <c r="AU129" s="284">
        <v>0</v>
      </c>
      <c r="AV129" s="284">
        <v>0</v>
      </c>
      <c r="AW129" s="284">
        <v>0</v>
      </c>
      <c r="AX129" s="284">
        <v>0</v>
      </c>
      <c r="AY129" s="284">
        <v>0</v>
      </c>
      <c r="AZ129" s="284">
        <v>0</v>
      </c>
      <c r="BA129" s="284">
        <v>2</v>
      </c>
      <c r="BB129" s="284">
        <v>1</v>
      </c>
      <c r="BC129" s="284">
        <v>2</v>
      </c>
      <c r="BD129" s="284">
        <v>1</v>
      </c>
      <c r="BE129" s="284">
        <v>0</v>
      </c>
      <c r="BF129" s="284">
        <v>0</v>
      </c>
      <c r="BG129" s="284">
        <v>0</v>
      </c>
      <c r="BH129" s="284">
        <v>0</v>
      </c>
      <c r="BI129" s="284">
        <v>0</v>
      </c>
      <c r="BJ129" s="450">
        <v>0</v>
      </c>
      <c r="BK129" s="282">
        <f t="shared" si="13"/>
        <v>2</v>
      </c>
      <c r="BL129" s="282">
        <f t="shared" si="14"/>
        <v>0</v>
      </c>
      <c r="BM129" s="282">
        <v>9</v>
      </c>
      <c r="BN129" s="282">
        <v>0</v>
      </c>
      <c r="BO129" s="284">
        <f t="shared" si="15"/>
        <v>9</v>
      </c>
      <c r="BP129" s="516">
        <v>2</v>
      </c>
      <c r="BQ129" s="282" t="str">
        <f>IF(((BP129*BJ129)-CB129)&lt;0.99,"",INT((BP129*BJ129)-CB129))</f>
        <v/>
      </c>
      <c r="BR129" s="282"/>
      <c r="BS129" s="285"/>
      <c r="BT129" s="285"/>
      <c r="BU129" s="285"/>
      <c r="BV129" s="285"/>
      <c r="BW129" s="285"/>
      <c r="BX129" s="285"/>
      <c r="BY129" s="285"/>
      <c r="BZ129" s="286"/>
      <c r="CA129" s="287"/>
      <c r="CB129" s="288">
        <f t="shared" si="21"/>
        <v>9</v>
      </c>
      <c r="CC129" s="518" t="e">
        <f>CB129/BJ129</f>
        <v>#DIV/0!</v>
      </c>
      <c r="CD129" s="282" t="str">
        <f>IFERROR(IF($S129*#REF!=0,"",$S129*#REF!),"")</f>
        <v/>
      </c>
      <c r="CE129" s="282" t="str">
        <f>IFERROR(IF($S129*#REF!=0,"",$S129*#REF!),"")</f>
        <v/>
      </c>
      <c r="CF129" s="282" t="str">
        <f>IFERROR(IF($S129*#REF!=0,"",$S129*#REF!),"")</f>
        <v/>
      </c>
      <c r="CG129" s="282" t="str">
        <f>IFERROR(IF($S129*#REF!=0,"",$S129*#REF!),"")</f>
        <v/>
      </c>
      <c r="CH129" s="282" t="str">
        <f>IFERROR(IF($S129*#REF!=0,"",$S129*#REF!),"")</f>
        <v/>
      </c>
      <c r="CI129" s="282" t="str">
        <f>IFERROR(IF($S129*#REF!=0,"",$S129*#REF!),"")</f>
        <v/>
      </c>
      <c r="CJ129" s="282" t="str">
        <f>IFERROR(IF($S129*#REF!=0,"",$S129*#REF!),"")</f>
        <v/>
      </c>
      <c r="CK129" s="282" t="str">
        <f>IFERROR(IF($S129*#REF!=0,"",$S129*#REF!),"")</f>
        <v/>
      </c>
      <c r="CL129" s="282" t="str">
        <f>IFERROR(IF($S129*#REF!=0,"",$S129*#REF!),"")</f>
        <v/>
      </c>
      <c r="CM129" s="282" t="str">
        <f t="shared" si="16"/>
        <v/>
      </c>
      <c r="CN129" s="282" t="str">
        <f t="shared" si="17"/>
        <v/>
      </c>
      <c r="CO129" s="282" t="str">
        <f t="shared" si="18"/>
        <v/>
      </c>
      <c r="CP129" s="282" t="str">
        <f t="shared" si="19"/>
        <v/>
      </c>
      <c r="CQ129" s="282" t="str">
        <f t="shared" si="20"/>
        <v/>
      </c>
      <c r="CR129" s="282" t="str">
        <f t="shared" si="20"/>
        <v/>
      </c>
      <c r="CS129" s="282" t="str">
        <f t="shared" si="20"/>
        <v/>
      </c>
    </row>
    <row r="130" spans="1:97" ht="15" customHeight="1" x14ac:dyDescent="0.15">
      <c r="A130" s="1" t="s">
        <v>25</v>
      </c>
      <c r="B130" s="281" t="s">
        <v>464</v>
      </c>
      <c r="C130" s="281" t="str">
        <f>MID(B130,4,6)</f>
        <v>CH232W</v>
      </c>
      <c r="D130" s="281" t="str">
        <f>MID(B130,11,3)</f>
        <v>37C</v>
      </c>
      <c r="E130" s="281" t="str">
        <f>RIGHT(B130, LEN(B130)-FIND("S",B130,1)+1)</f>
        <v>SN/01</v>
      </c>
      <c r="F130" s="281">
        <v>0</v>
      </c>
      <c r="G130" s="282" t="s">
        <v>465</v>
      </c>
      <c r="H130" s="282" t="s">
        <v>442</v>
      </c>
      <c r="I130" s="282" t="s">
        <v>443</v>
      </c>
      <c r="J130" s="282">
        <v>10</v>
      </c>
      <c r="K130" s="282" t="s">
        <v>102</v>
      </c>
      <c r="L130" s="282">
        <v>9.4</v>
      </c>
      <c r="M130" s="282"/>
      <c r="N130" s="282"/>
      <c r="O130" s="282" t="s">
        <v>466</v>
      </c>
      <c r="P130" s="282"/>
      <c r="Q130" s="283"/>
      <c r="R130" s="284" t="s">
        <v>445</v>
      </c>
      <c r="S130" s="284">
        <f>0.11/20</f>
        <v>5.4999999999999997E-3</v>
      </c>
      <c r="T130" s="284"/>
      <c r="U130" s="284"/>
      <c r="V130" s="284"/>
      <c r="W130" s="284">
        <v>1054.69</v>
      </c>
      <c r="X130" s="284"/>
      <c r="Y130" s="284"/>
      <c r="Z130" s="284"/>
      <c r="AA130" s="284"/>
      <c r="AB130" s="284"/>
      <c r="AC130" s="284"/>
      <c r="AD130" s="284"/>
      <c r="AE130" s="284"/>
      <c r="AF130" s="284"/>
      <c r="AG130" s="284"/>
      <c r="AH130" s="284"/>
      <c r="AI130" s="284">
        <v>2</v>
      </c>
      <c r="AJ130" s="284">
        <v>4</v>
      </c>
      <c r="AK130" s="284">
        <v>5</v>
      </c>
      <c r="AL130" s="284">
        <v>4</v>
      </c>
      <c r="AM130" s="284"/>
      <c r="AN130" s="284"/>
      <c r="AO130" s="284">
        <v>0</v>
      </c>
      <c r="AP130" s="284">
        <v>9</v>
      </c>
      <c r="AQ130" s="284">
        <v>2</v>
      </c>
      <c r="AR130" s="284">
        <v>0</v>
      </c>
      <c r="AS130" s="284">
        <v>0</v>
      </c>
      <c r="AT130" s="284">
        <v>8</v>
      </c>
      <c r="AU130" s="284">
        <v>9</v>
      </c>
      <c r="AV130" s="284">
        <v>5</v>
      </c>
      <c r="AW130" s="284">
        <v>7</v>
      </c>
      <c r="AX130" s="284">
        <v>6</v>
      </c>
      <c r="AY130" s="284">
        <v>2</v>
      </c>
      <c r="AZ130" s="284">
        <v>4</v>
      </c>
      <c r="BA130" s="284">
        <v>4</v>
      </c>
      <c r="BB130" s="284">
        <v>1</v>
      </c>
      <c r="BC130" s="284">
        <v>6</v>
      </c>
      <c r="BD130" s="284">
        <v>1</v>
      </c>
      <c r="BE130" s="284">
        <v>10</v>
      </c>
      <c r="BF130" s="284">
        <v>4</v>
      </c>
      <c r="BG130" s="284">
        <v>2</v>
      </c>
      <c r="BH130" s="284">
        <v>4</v>
      </c>
      <c r="BI130" s="284">
        <v>5</v>
      </c>
      <c r="BJ130" s="450">
        <v>0</v>
      </c>
      <c r="BK130" s="282">
        <f t="shared" si="13"/>
        <v>9</v>
      </c>
      <c r="BL130" s="282">
        <f t="shared" si="14"/>
        <v>0</v>
      </c>
      <c r="BM130" s="282">
        <v>2</v>
      </c>
      <c r="BN130" s="282">
        <v>2</v>
      </c>
      <c r="BO130" s="284">
        <f t="shared" si="15"/>
        <v>0</v>
      </c>
      <c r="BP130" s="516">
        <v>2</v>
      </c>
      <c r="BQ130" s="282" t="str">
        <f>IF(((BP130*BJ130)-CB130)&lt;0.99,"",INT((BP130*BJ130)-CB130))</f>
        <v/>
      </c>
      <c r="BR130" s="282"/>
      <c r="BS130" s="285"/>
      <c r="BT130" s="285"/>
      <c r="BU130" s="285"/>
      <c r="BV130" s="285"/>
      <c r="BW130" s="285"/>
      <c r="BX130" s="285"/>
      <c r="BY130" s="285">
        <v>10</v>
      </c>
      <c r="BZ130" s="286"/>
      <c r="CA130" s="287"/>
      <c r="CB130" s="288">
        <f t="shared" si="21"/>
        <v>10</v>
      </c>
      <c r="CC130" s="518" t="e">
        <f>CB130/BJ130</f>
        <v>#DIV/0!</v>
      </c>
      <c r="CD130" s="282" t="str">
        <f>IFERROR(IF($S130*#REF!=0,"",$S130*#REF!),"")</f>
        <v/>
      </c>
      <c r="CE130" s="282" t="str">
        <f>IFERROR(IF($S130*#REF!=0,"",$S130*#REF!),"")</f>
        <v/>
      </c>
      <c r="CF130" s="282" t="str">
        <f>IFERROR(IF($S130*#REF!=0,"",$S130*#REF!),"")</f>
        <v/>
      </c>
      <c r="CG130" s="282" t="str">
        <f>IFERROR(IF($S130*#REF!=0,"",$S130*#REF!),"")</f>
        <v/>
      </c>
      <c r="CH130" s="282" t="str">
        <f>IFERROR(IF($S130*#REF!=0,"",$S130*#REF!),"")</f>
        <v/>
      </c>
      <c r="CI130" s="282" t="str">
        <f>IFERROR(IF($S130*#REF!=0,"",$S130*#REF!),"")</f>
        <v/>
      </c>
      <c r="CJ130" s="282" t="str">
        <f>IFERROR(IF($S130*#REF!=0,"",$S130*#REF!),"")</f>
        <v/>
      </c>
      <c r="CK130" s="282" t="str">
        <f>IFERROR(IF($S130*#REF!=0,"",$S130*#REF!),"")</f>
        <v/>
      </c>
      <c r="CL130" s="282" t="str">
        <f>IFERROR(IF($S130*#REF!=0,"",$S130*#REF!),"")</f>
        <v/>
      </c>
      <c r="CM130" s="282" t="str">
        <f t="shared" si="16"/>
        <v/>
      </c>
      <c r="CN130" s="282" t="str">
        <f t="shared" si="17"/>
        <v/>
      </c>
      <c r="CO130" s="282" t="str">
        <f t="shared" si="18"/>
        <v/>
      </c>
      <c r="CP130" s="282" t="str">
        <f t="shared" si="19"/>
        <v/>
      </c>
      <c r="CQ130" s="282">
        <f t="shared" si="20"/>
        <v>5.4999999999999993E-2</v>
      </c>
      <c r="CR130" s="282" t="str">
        <f t="shared" si="20"/>
        <v/>
      </c>
      <c r="CS130" s="282" t="str">
        <f t="shared" si="20"/>
        <v/>
      </c>
    </row>
    <row r="131" spans="1:97" ht="15" customHeight="1" x14ac:dyDescent="0.15">
      <c r="A131" s="1" t="s">
        <v>25</v>
      </c>
      <c r="B131" s="281" t="s">
        <v>467</v>
      </c>
      <c r="C131" s="281" t="str">
        <f>MID(B131,4,6)</f>
        <v>CH232W</v>
      </c>
      <c r="D131" s="281" t="str">
        <f>MID(B131,11,3)</f>
        <v>-49</v>
      </c>
      <c r="E131" s="281" t="str">
        <f>RIGHT(B131, LEN(B131)-FIND("S",B131,1)+1)</f>
        <v>SN/01</v>
      </c>
      <c r="F131" s="281">
        <v>0</v>
      </c>
      <c r="G131" s="282" t="s">
        <v>468</v>
      </c>
      <c r="H131" s="282" t="s">
        <v>442</v>
      </c>
      <c r="I131" s="282" t="s">
        <v>443</v>
      </c>
      <c r="J131" s="282"/>
      <c r="K131" s="282" t="s">
        <v>110</v>
      </c>
      <c r="L131" s="282">
        <v>42.9</v>
      </c>
      <c r="M131" s="282"/>
      <c r="N131" s="282"/>
      <c r="O131" s="282" t="s">
        <v>469</v>
      </c>
      <c r="P131" s="282"/>
      <c r="Q131" s="283"/>
      <c r="R131" s="284" t="s">
        <v>445</v>
      </c>
      <c r="S131" s="284">
        <f t="shared" ref="S131:S137" si="24">0.11/4</f>
        <v>2.75E-2</v>
      </c>
      <c r="T131" s="284"/>
      <c r="U131" s="284"/>
      <c r="V131" s="284"/>
      <c r="W131" s="284">
        <v>5284.38</v>
      </c>
      <c r="X131" s="284"/>
      <c r="Y131" s="284"/>
      <c r="Z131" s="284"/>
      <c r="AA131" s="284"/>
      <c r="AB131" s="284"/>
      <c r="AC131" s="284"/>
      <c r="AD131" s="284"/>
      <c r="AE131" s="284"/>
      <c r="AF131" s="284"/>
      <c r="AG131" s="284"/>
      <c r="AH131" s="284"/>
      <c r="AI131" s="284"/>
      <c r="AJ131" s="284">
        <v>1</v>
      </c>
      <c r="AK131" s="284">
        <v>0</v>
      </c>
      <c r="AL131" s="284"/>
      <c r="AM131" s="284"/>
      <c r="AN131" s="284"/>
      <c r="AO131" s="284">
        <v>0</v>
      </c>
      <c r="AP131" s="284">
        <v>0</v>
      </c>
      <c r="AQ131" s="284">
        <v>2</v>
      </c>
      <c r="AR131" s="284">
        <v>0</v>
      </c>
      <c r="AS131" s="284">
        <v>0</v>
      </c>
      <c r="AT131" s="284"/>
      <c r="AU131" s="284"/>
      <c r="AV131" s="284"/>
      <c r="AW131" s="284">
        <v>0</v>
      </c>
      <c r="AX131" s="284">
        <v>0</v>
      </c>
      <c r="AY131" s="284">
        <v>1</v>
      </c>
      <c r="AZ131" s="284">
        <v>1</v>
      </c>
      <c r="BA131" s="284">
        <v>1</v>
      </c>
      <c r="BB131" s="284">
        <v>2</v>
      </c>
      <c r="BC131" s="284"/>
      <c r="BD131" s="284">
        <v>0</v>
      </c>
      <c r="BE131" s="284">
        <v>0</v>
      </c>
      <c r="BF131" s="284">
        <v>0</v>
      </c>
      <c r="BG131" s="284">
        <v>1</v>
      </c>
      <c r="BH131" s="284">
        <v>0</v>
      </c>
      <c r="BI131" s="284">
        <v>0</v>
      </c>
      <c r="BJ131" s="450">
        <v>2</v>
      </c>
      <c r="BK131" s="282">
        <f t="shared" si="13"/>
        <v>2</v>
      </c>
      <c r="BL131" s="282">
        <f t="shared" si="14"/>
        <v>0</v>
      </c>
      <c r="BM131" s="282">
        <v>5</v>
      </c>
      <c r="BN131" s="282">
        <v>1</v>
      </c>
      <c r="BO131" s="284">
        <f t="shared" si="15"/>
        <v>4</v>
      </c>
      <c r="BP131" s="516">
        <v>2</v>
      </c>
      <c r="BQ131" s="282" t="str">
        <f>IF(((BP131*BJ131)-CB131)&lt;0.99,"",INT((BP131*BJ131)-CB131))</f>
        <v/>
      </c>
      <c r="BR131" s="282"/>
      <c r="BS131" s="285">
        <v>1</v>
      </c>
      <c r="BT131" s="285"/>
      <c r="BU131" s="285"/>
      <c r="BV131" s="285">
        <v>2</v>
      </c>
      <c r="BW131" s="285"/>
      <c r="BX131" s="285"/>
      <c r="BY131" s="285"/>
      <c r="BZ131" s="286"/>
      <c r="CA131" s="287"/>
      <c r="CB131" s="288">
        <f t="shared" si="21"/>
        <v>7</v>
      </c>
      <c r="CC131" s="518">
        <f>CB131/BJ131</f>
        <v>3.5</v>
      </c>
      <c r="CD131" s="282" t="str">
        <f>IFERROR(IF($S131*#REF!=0,"",$S131*#REF!),"")</f>
        <v/>
      </c>
      <c r="CE131" s="282" t="str">
        <f>IFERROR(IF($S131*#REF!=0,"",$S131*#REF!),"")</f>
        <v/>
      </c>
      <c r="CF131" s="282" t="str">
        <f>IFERROR(IF($S131*#REF!=0,"",$S131*#REF!),"")</f>
        <v/>
      </c>
      <c r="CG131" s="282" t="str">
        <f>IFERROR(IF($S131*#REF!=0,"",$S131*#REF!),"")</f>
        <v/>
      </c>
      <c r="CH131" s="282" t="str">
        <f>IFERROR(IF($S131*#REF!=0,"",$S131*#REF!),"")</f>
        <v/>
      </c>
      <c r="CI131" s="282" t="str">
        <f>IFERROR(IF($S131*#REF!=0,"",$S131*#REF!),"")</f>
        <v/>
      </c>
      <c r="CJ131" s="282" t="str">
        <f>IFERROR(IF($S131*#REF!=0,"",$S131*#REF!),"")</f>
        <v/>
      </c>
      <c r="CK131" s="282" t="str">
        <f>IFERROR(IF($S131*#REF!=0,"",$S131*#REF!),"")</f>
        <v/>
      </c>
      <c r="CL131" s="282" t="str">
        <f>IFERROR(IF($S131*#REF!=0,"",$S131*#REF!),"")</f>
        <v/>
      </c>
      <c r="CM131" s="282" t="str">
        <f t="shared" si="16"/>
        <v/>
      </c>
      <c r="CN131" s="282">
        <f t="shared" si="17"/>
        <v>5.5E-2</v>
      </c>
      <c r="CO131" s="282" t="str">
        <f t="shared" si="18"/>
        <v/>
      </c>
      <c r="CP131" s="282" t="str">
        <f t="shared" si="19"/>
        <v/>
      </c>
      <c r="CQ131" s="282" t="str">
        <f t="shared" si="20"/>
        <v/>
      </c>
      <c r="CR131" s="282" t="str">
        <f t="shared" si="20"/>
        <v/>
      </c>
      <c r="CS131" s="282" t="str">
        <f t="shared" si="20"/>
        <v/>
      </c>
    </row>
    <row r="132" spans="1:97" ht="15" customHeight="1" x14ac:dyDescent="0.15">
      <c r="A132" s="1" t="s">
        <v>25</v>
      </c>
      <c r="B132" s="281" t="s">
        <v>470</v>
      </c>
      <c r="C132" s="281" t="str">
        <f>MID(B132,4,6)</f>
        <v>CH232W</v>
      </c>
      <c r="D132" s="281" t="str">
        <f>MID(B132,11,3)</f>
        <v>-50</v>
      </c>
      <c r="E132" s="281" t="str">
        <f>RIGHT(B132, LEN(B132)-FIND("S",B132,1)+1)</f>
        <v>SN/01</v>
      </c>
      <c r="F132" s="281">
        <v>0</v>
      </c>
      <c r="G132" s="282" t="s">
        <v>471</v>
      </c>
      <c r="H132" s="282" t="s">
        <v>442</v>
      </c>
      <c r="I132" s="282" t="s">
        <v>443</v>
      </c>
      <c r="J132" s="282">
        <v>2</v>
      </c>
      <c r="K132" s="282" t="s">
        <v>110</v>
      </c>
      <c r="L132" s="282">
        <v>42.9</v>
      </c>
      <c r="M132" s="282"/>
      <c r="N132" s="282"/>
      <c r="O132" s="282" t="s">
        <v>472</v>
      </c>
      <c r="P132" s="282"/>
      <c r="Q132" s="283"/>
      <c r="R132" s="284" t="s">
        <v>445</v>
      </c>
      <c r="S132" s="284">
        <f t="shared" si="24"/>
        <v>2.75E-2</v>
      </c>
      <c r="T132" s="284"/>
      <c r="U132" s="284"/>
      <c r="V132" s="284"/>
      <c r="W132" s="284">
        <v>5319.3</v>
      </c>
      <c r="X132" s="284"/>
      <c r="Y132" s="284"/>
      <c r="Z132" s="284"/>
      <c r="AA132" s="284"/>
      <c r="AB132" s="284"/>
      <c r="AC132" s="284"/>
      <c r="AD132" s="284"/>
      <c r="AE132" s="284"/>
      <c r="AF132" s="284"/>
      <c r="AG132" s="284"/>
      <c r="AH132" s="284"/>
      <c r="AI132" s="284">
        <v>1</v>
      </c>
      <c r="AJ132" s="284"/>
      <c r="AK132" s="284">
        <v>0</v>
      </c>
      <c r="AL132" s="284">
        <v>1</v>
      </c>
      <c r="AM132" s="284"/>
      <c r="AN132" s="284"/>
      <c r="AO132" s="284">
        <v>1</v>
      </c>
      <c r="AP132" s="284">
        <v>2</v>
      </c>
      <c r="AQ132" s="284">
        <v>2</v>
      </c>
      <c r="AR132" s="284">
        <v>1</v>
      </c>
      <c r="AS132" s="284">
        <v>0</v>
      </c>
      <c r="AT132" s="284"/>
      <c r="AU132" s="284"/>
      <c r="AV132" s="284"/>
      <c r="AW132" s="284"/>
      <c r="AX132" s="284"/>
      <c r="AY132" s="284">
        <v>0</v>
      </c>
      <c r="AZ132" s="284">
        <v>2</v>
      </c>
      <c r="BA132" s="284">
        <v>1</v>
      </c>
      <c r="BB132" s="284">
        <v>0</v>
      </c>
      <c r="BC132" s="284">
        <v>2</v>
      </c>
      <c r="BD132" s="284">
        <v>0</v>
      </c>
      <c r="BE132" s="284">
        <v>4</v>
      </c>
      <c r="BF132" s="284">
        <v>1</v>
      </c>
      <c r="BG132" s="284">
        <v>1</v>
      </c>
      <c r="BH132" s="284">
        <v>1</v>
      </c>
      <c r="BI132" s="284">
        <v>2</v>
      </c>
      <c r="BJ132" s="450">
        <v>2</v>
      </c>
      <c r="BK132" s="282">
        <f t="shared" si="13"/>
        <v>2</v>
      </c>
      <c r="BL132" s="282">
        <f t="shared" si="14"/>
        <v>0</v>
      </c>
      <c r="BM132" s="282">
        <v>3</v>
      </c>
      <c r="BN132" s="282">
        <v>1</v>
      </c>
      <c r="BO132" s="284">
        <f t="shared" si="15"/>
        <v>2</v>
      </c>
      <c r="BP132" s="516">
        <v>2</v>
      </c>
      <c r="BQ132" s="282" t="str">
        <f>IF(((BP132*BJ132)-CB132)&lt;0.99,"",INT((BP132*BJ132)-CB132))</f>
        <v/>
      </c>
      <c r="BR132" s="282"/>
      <c r="BS132" s="285"/>
      <c r="BT132" s="285"/>
      <c r="BU132" s="285"/>
      <c r="BV132" s="285"/>
      <c r="BW132" s="285"/>
      <c r="BX132" s="285"/>
      <c r="BY132" s="285">
        <v>2</v>
      </c>
      <c r="BZ132" s="286">
        <v>2</v>
      </c>
      <c r="CA132" s="287"/>
      <c r="CB132" s="288">
        <f t="shared" si="21"/>
        <v>6</v>
      </c>
      <c r="CC132" s="518">
        <f>CB132/BJ132</f>
        <v>3</v>
      </c>
      <c r="CD132" s="282" t="str">
        <f>IFERROR(IF($S132*#REF!=0,"",$S132*#REF!),"")</f>
        <v/>
      </c>
      <c r="CE132" s="282" t="str">
        <f>IFERROR(IF($S132*#REF!=0,"",$S132*#REF!),"")</f>
        <v/>
      </c>
      <c r="CF132" s="282" t="str">
        <f>IFERROR(IF($S132*#REF!=0,"",$S132*#REF!),"")</f>
        <v/>
      </c>
      <c r="CG132" s="282" t="str">
        <f>IFERROR(IF($S132*#REF!=0,"",$S132*#REF!),"")</f>
        <v/>
      </c>
      <c r="CH132" s="282" t="str">
        <f>IFERROR(IF($S132*#REF!=0,"",$S132*#REF!),"")</f>
        <v/>
      </c>
      <c r="CI132" s="282" t="str">
        <f>IFERROR(IF($S132*#REF!=0,"",$S132*#REF!),"")</f>
        <v/>
      </c>
      <c r="CJ132" s="282" t="str">
        <f>IFERROR(IF($S132*#REF!=0,"",$S132*#REF!),"")</f>
        <v/>
      </c>
      <c r="CK132" s="282" t="str">
        <f>IFERROR(IF($S132*#REF!=0,"",$S132*#REF!),"")</f>
        <v/>
      </c>
      <c r="CL132" s="282" t="str">
        <f>IFERROR(IF($S132*#REF!=0,"",$S132*#REF!),"")</f>
        <v/>
      </c>
      <c r="CM132" s="282" t="str">
        <f t="shared" si="16"/>
        <v/>
      </c>
      <c r="CN132" s="282" t="str">
        <f t="shared" si="17"/>
        <v/>
      </c>
      <c r="CO132" s="282" t="str">
        <f t="shared" si="18"/>
        <v/>
      </c>
      <c r="CP132" s="282" t="str">
        <f t="shared" si="19"/>
        <v/>
      </c>
      <c r="CQ132" s="282">
        <f t="shared" si="20"/>
        <v>5.5E-2</v>
      </c>
      <c r="CR132" s="282">
        <f t="shared" si="20"/>
        <v>5.5E-2</v>
      </c>
      <c r="CS132" s="282" t="str">
        <f t="shared" si="20"/>
        <v/>
      </c>
    </row>
    <row r="133" spans="1:97" ht="15" customHeight="1" x14ac:dyDescent="0.15">
      <c r="A133" s="1" t="s">
        <v>25</v>
      </c>
      <c r="B133" s="281" t="s">
        <v>473</v>
      </c>
      <c r="C133" s="281" t="str">
        <f>MID(B133,4,6)</f>
        <v>CH232W</v>
      </c>
      <c r="D133" s="281" t="str">
        <f>MID(B133,11,3)</f>
        <v>-03</v>
      </c>
      <c r="E133" s="281" t="str">
        <f>RIGHT(B133, LEN(B133)-FIND("S",B133,1)+1)</f>
        <v>SN/02</v>
      </c>
      <c r="F133" s="281">
        <v>0</v>
      </c>
      <c r="G133" s="282" t="s">
        <v>474</v>
      </c>
      <c r="H133" s="282" t="s">
        <v>442</v>
      </c>
      <c r="I133" s="282" t="s">
        <v>475</v>
      </c>
      <c r="J133" s="282">
        <v>2</v>
      </c>
      <c r="K133" s="282" t="s">
        <v>110</v>
      </c>
      <c r="L133" s="282">
        <v>51.7</v>
      </c>
      <c r="M133" s="282"/>
      <c r="N133" s="282"/>
      <c r="O133" s="282" t="s">
        <v>476</v>
      </c>
      <c r="P133" s="282"/>
      <c r="Q133" s="283"/>
      <c r="R133" s="284" t="s">
        <v>445</v>
      </c>
      <c r="S133" s="284">
        <f t="shared" si="24"/>
        <v>2.75E-2</v>
      </c>
      <c r="T133" s="284"/>
      <c r="U133" s="284"/>
      <c r="V133" s="284"/>
      <c r="W133" s="284">
        <v>6464.5</v>
      </c>
      <c r="X133" s="284"/>
      <c r="Y133" s="284"/>
      <c r="Z133" s="284"/>
      <c r="AA133" s="284"/>
      <c r="AB133" s="284"/>
      <c r="AC133" s="284"/>
      <c r="AD133" s="284"/>
      <c r="AE133" s="284"/>
      <c r="AF133" s="284"/>
      <c r="AG133" s="284"/>
      <c r="AH133" s="284"/>
      <c r="AI133" s="284"/>
      <c r="AJ133" s="284">
        <v>2</v>
      </c>
      <c r="AK133" s="284">
        <v>2</v>
      </c>
      <c r="AL133" s="284">
        <v>1</v>
      </c>
      <c r="AM133" s="284"/>
      <c r="AN133" s="284"/>
      <c r="AO133" s="284">
        <v>4</v>
      </c>
      <c r="AP133" s="284">
        <v>4</v>
      </c>
      <c r="AQ133" s="284">
        <v>5</v>
      </c>
      <c r="AR133" s="284">
        <v>1</v>
      </c>
      <c r="AS133" s="284">
        <v>1</v>
      </c>
      <c r="AT133" s="284"/>
      <c r="AU133" s="284"/>
      <c r="AV133" s="284"/>
      <c r="AW133" s="284"/>
      <c r="AX133" s="284">
        <v>11</v>
      </c>
      <c r="AY133" s="284">
        <v>3</v>
      </c>
      <c r="AZ133" s="284">
        <v>6</v>
      </c>
      <c r="BA133" s="284">
        <v>1</v>
      </c>
      <c r="BB133" s="284">
        <v>4</v>
      </c>
      <c r="BC133" s="284">
        <v>0</v>
      </c>
      <c r="BD133" s="284">
        <v>3</v>
      </c>
      <c r="BE133" s="284">
        <v>2</v>
      </c>
      <c r="BF133" s="284">
        <v>7</v>
      </c>
      <c r="BG133" s="284">
        <v>2</v>
      </c>
      <c r="BH133" s="284">
        <v>2</v>
      </c>
      <c r="BI133" s="284">
        <v>4</v>
      </c>
      <c r="BJ133" s="519">
        <v>3</v>
      </c>
      <c r="BK133" s="282">
        <f t="shared" si="13"/>
        <v>11</v>
      </c>
      <c r="BL133" s="282">
        <f t="shared" si="14"/>
        <v>1</v>
      </c>
      <c r="BM133" s="282">
        <v>5</v>
      </c>
      <c r="BN133" s="282">
        <v>4</v>
      </c>
      <c r="BO133" s="284">
        <f t="shared" si="15"/>
        <v>1</v>
      </c>
      <c r="BP133" s="516">
        <v>2</v>
      </c>
      <c r="BQ133" s="282" t="str">
        <f>IF(((BP133*BJ133)-CB133)&lt;0.99,"",INT((BP133*BJ133)-CB133))</f>
        <v/>
      </c>
      <c r="BR133" s="282"/>
      <c r="BS133" s="285"/>
      <c r="BT133" s="285"/>
      <c r="BU133" s="285"/>
      <c r="BV133" s="285">
        <v>2</v>
      </c>
      <c r="BW133" s="285"/>
      <c r="BX133" s="285">
        <v>2</v>
      </c>
      <c r="BY133" s="285">
        <v>2</v>
      </c>
      <c r="BZ133" s="286"/>
      <c r="CA133" s="287"/>
      <c r="CB133" s="288">
        <f t="shared" si="21"/>
        <v>7</v>
      </c>
      <c r="CC133" s="518">
        <f>CB133/BJ133</f>
        <v>2.3333333333333335</v>
      </c>
      <c r="CD133" s="282" t="str">
        <f>IFERROR(IF($S133*#REF!=0,"",$S133*#REF!),"")</f>
        <v/>
      </c>
      <c r="CE133" s="282" t="str">
        <f>IFERROR(IF($S133*#REF!=0,"",$S133*#REF!),"")</f>
        <v/>
      </c>
      <c r="CF133" s="282" t="str">
        <f>IFERROR(IF($S133*#REF!=0,"",$S133*#REF!),"")</f>
        <v/>
      </c>
      <c r="CG133" s="282" t="str">
        <f>IFERROR(IF($S133*#REF!=0,"",$S133*#REF!),"")</f>
        <v/>
      </c>
      <c r="CH133" s="282" t="str">
        <f>IFERROR(IF($S133*#REF!=0,"",$S133*#REF!),"")</f>
        <v/>
      </c>
      <c r="CI133" s="282" t="str">
        <f>IFERROR(IF($S133*#REF!=0,"",$S133*#REF!),"")</f>
        <v/>
      </c>
      <c r="CJ133" s="282" t="str">
        <f>IFERROR(IF($S133*#REF!=0,"",$S133*#REF!),"")</f>
        <v/>
      </c>
      <c r="CK133" s="282" t="str">
        <f>IFERROR(IF($S133*#REF!=0,"",$S133*#REF!),"")</f>
        <v/>
      </c>
      <c r="CL133" s="282" t="str">
        <f>IFERROR(IF($S133*#REF!=0,"",$S133*#REF!),"")</f>
        <v/>
      </c>
      <c r="CM133" s="282" t="str">
        <f t="shared" si="16"/>
        <v/>
      </c>
      <c r="CN133" s="282">
        <f t="shared" si="17"/>
        <v>5.5E-2</v>
      </c>
      <c r="CO133" s="282" t="str">
        <f t="shared" si="18"/>
        <v/>
      </c>
      <c r="CP133" s="282">
        <f t="shared" si="19"/>
        <v>5.5E-2</v>
      </c>
      <c r="CQ133" s="282">
        <f t="shared" si="20"/>
        <v>5.5E-2</v>
      </c>
      <c r="CR133" s="282" t="str">
        <f t="shared" si="20"/>
        <v/>
      </c>
      <c r="CS133" s="282" t="str">
        <f t="shared" si="20"/>
        <v/>
      </c>
    </row>
    <row r="134" spans="1:97" ht="15" customHeight="1" x14ac:dyDescent="0.15">
      <c r="A134" s="1" t="s">
        <v>25</v>
      </c>
      <c r="B134" s="281" t="s">
        <v>477</v>
      </c>
      <c r="C134" s="281" t="str">
        <f>MID(B134,4,6)</f>
        <v>CH232W</v>
      </c>
      <c r="D134" s="281" t="str">
        <f>MID(B134,11,3)</f>
        <v>-06</v>
      </c>
      <c r="E134" s="281" t="str">
        <f>RIGHT(B134, LEN(B134)-FIND("S",B134,1)+1)</f>
        <v>SN/02</v>
      </c>
      <c r="F134" s="281">
        <v>0</v>
      </c>
      <c r="G134" s="282" t="s">
        <v>478</v>
      </c>
      <c r="H134" s="282" t="s">
        <v>442</v>
      </c>
      <c r="I134" s="282" t="s">
        <v>475</v>
      </c>
      <c r="J134" s="282"/>
      <c r="K134" s="282" t="s">
        <v>110</v>
      </c>
      <c r="L134" s="282">
        <v>41.1</v>
      </c>
      <c r="M134" s="282"/>
      <c r="N134" s="282"/>
      <c r="O134" s="282" t="s">
        <v>479</v>
      </c>
      <c r="P134" s="282"/>
      <c r="Q134" s="283"/>
      <c r="R134" s="284" t="s">
        <v>445</v>
      </c>
      <c r="S134" s="284">
        <f t="shared" si="24"/>
        <v>2.75E-2</v>
      </c>
      <c r="T134" s="284"/>
      <c r="U134" s="284"/>
      <c r="V134" s="284"/>
      <c r="W134" s="284"/>
      <c r="X134" s="284"/>
      <c r="Y134" s="284"/>
      <c r="Z134" s="284"/>
      <c r="AA134" s="284"/>
      <c r="AB134" s="284"/>
      <c r="AC134" s="284"/>
      <c r="AD134" s="284"/>
      <c r="AE134" s="284"/>
      <c r="AF134" s="284"/>
      <c r="AG134" s="284"/>
      <c r="AH134" s="284"/>
      <c r="AI134" s="284"/>
      <c r="AJ134" s="284"/>
      <c r="AK134" s="284">
        <v>1</v>
      </c>
      <c r="AL134" s="284"/>
      <c r="AM134" s="284"/>
      <c r="AN134" s="284"/>
      <c r="AO134" s="284">
        <v>1</v>
      </c>
      <c r="AP134" s="284">
        <v>0</v>
      </c>
      <c r="AQ134" s="284">
        <v>1</v>
      </c>
      <c r="AR134" s="284">
        <v>0</v>
      </c>
      <c r="AS134" s="284">
        <v>1</v>
      </c>
      <c r="AT134" s="284"/>
      <c r="AU134" s="284"/>
      <c r="AV134" s="284"/>
      <c r="AW134" s="284"/>
      <c r="AX134" s="284"/>
      <c r="AY134" s="284"/>
      <c r="AZ134" s="284">
        <v>0</v>
      </c>
      <c r="BA134" s="284">
        <v>0</v>
      </c>
      <c r="BB134" s="284">
        <v>0</v>
      </c>
      <c r="BC134" s="284">
        <v>0</v>
      </c>
      <c r="BD134" s="284">
        <v>0</v>
      </c>
      <c r="BE134" s="284">
        <v>1</v>
      </c>
      <c r="BF134" s="284">
        <v>2</v>
      </c>
      <c r="BG134" s="284">
        <v>1</v>
      </c>
      <c r="BH134" s="284">
        <v>0</v>
      </c>
      <c r="BI134" s="284">
        <v>0</v>
      </c>
      <c r="BJ134" s="450">
        <v>1</v>
      </c>
      <c r="BK134" s="282">
        <f t="shared" si="13"/>
        <v>1</v>
      </c>
      <c r="BL134" s="282">
        <f t="shared" si="14"/>
        <v>0</v>
      </c>
      <c r="BM134" s="282">
        <v>4</v>
      </c>
      <c r="BN134" s="282">
        <v>1</v>
      </c>
      <c r="BO134" s="284">
        <f t="shared" si="15"/>
        <v>3</v>
      </c>
      <c r="BP134" s="516">
        <v>2</v>
      </c>
      <c r="BQ134" s="282" t="str">
        <f>IF(((BP134*BJ134)-CB134)&lt;0.99,"",INT((BP134*BJ134)-CB134))</f>
        <v/>
      </c>
      <c r="BR134" s="282"/>
      <c r="BS134" s="285"/>
      <c r="BT134" s="285"/>
      <c r="BU134" s="285"/>
      <c r="BV134" s="285"/>
      <c r="BW134" s="285"/>
      <c r="BX134" s="285"/>
      <c r="BY134" s="285"/>
      <c r="BZ134" s="286"/>
      <c r="CA134" s="287"/>
      <c r="CB134" s="288">
        <f t="shared" si="21"/>
        <v>3</v>
      </c>
      <c r="CC134" s="518">
        <f>CB134/BJ134</f>
        <v>3</v>
      </c>
      <c r="CD134" s="282" t="str">
        <f>IFERROR(IF($S134*#REF!=0,"",$S134*#REF!),"")</f>
        <v/>
      </c>
      <c r="CE134" s="282" t="str">
        <f>IFERROR(IF($S134*#REF!=0,"",$S134*#REF!),"")</f>
        <v/>
      </c>
      <c r="CF134" s="282" t="str">
        <f>IFERROR(IF($S134*#REF!=0,"",$S134*#REF!),"")</f>
        <v/>
      </c>
      <c r="CG134" s="282" t="str">
        <f>IFERROR(IF($S134*#REF!=0,"",$S134*#REF!),"")</f>
        <v/>
      </c>
      <c r="CH134" s="282" t="str">
        <f>IFERROR(IF($S134*#REF!=0,"",$S134*#REF!),"")</f>
        <v/>
      </c>
      <c r="CI134" s="282" t="str">
        <f>IFERROR(IF($S134*#REF!=0,"",$S134*#REF!),"")</f>
        <v/>
      </c>
      <c r="CJ134" s="282" t="str">
        <f>IFERROR(IF($S134*#REF!=0,"",$S134*#REF!),"")</f>
        <v/>
      </c>
      <c r="CK134" s="282" t="str">
        <f>IFERROR(IF($S134*#REF!=0,"",$S134*#REF!),"")</f>
        <v/>
      </c>
      <c r="CL134" s="282" t="str">
        <f>IFERROR(IF($S134*#REF!=0,"",$S134*#REF!),"")</f>
        <v/>
      </c>
      <c r="CM134" s="282" t="str">
        <f t="shared" si="16"/>
        <v/>
      </c>
      <c r="CN134" s="282" t="str">
        <f t="shared" si="17"/>
        <v/>
      </c>
      <c r="CO134" s="282" t="str">
        <f t="shared" si="18"/>
        <v/>
      </c>
      <c r="CP134" s="282" t="str">
        <f t="shared" si="19"/>
        <v/>
      </c>
      <c r="CQ134" s="282" t="str">
        <f t="shared" si="20"/>
        <v/>
      </c>
      <c r="CR134" s="282" t="str">
        <f t="shared" si="20"/>
        <v/>
      </c>
      <c r="CS134" s="282" t="str">
        <f t="shared" si="20"/>
        <v/>
      </c>
    </row>
    <row r="135" spans="1:97" ht="15" customHeight="1" x14ac:dyDescent="0.15">
      <c r="A135" s="1" t="s">
        <v>25</v>
      </c>
      <c r="B135" s="281" t="s">
        <v>480</v>
      </c>
      <c r="C135" s="281" t="str">
        <f>MID(B135,4,6)</f>
        <v>CH232W</v>
      </c>
      <c r="D135" s="281" t="str">
        <f>MID(B135,11,3)</f>
        <v>-07</v>
      </c>
      <c r="E135" s="281" t="str">
        <f>RIGHT(B135, LEN(B135)-FIND("S",B135,1)+1)</f>
        <v>SN/02</v>
      </c>
      <c r="F135" s="281">
        <v>0</v>
      </c>
      <c r="G135" s="282" t="s">
        <v>481</v>
      </c>
      <c r="H135" s="282" t="s">
        <v>442</v>
      </c>
      <c r="I135" s="282" t="s">
        <v>475</v>
      </c>
      <c r="J135" s="282"/>
      <c r="K135" s="282" t="s">
        <v>110</v>
      </c>
      <c r="L135" s="282">
        <v>41.1</v>
      </c>
      <c r="M135" s="282"/>
      <c r="N135" s="282"/>
      <c r="O135" s="282" t="s">
        <v>482</v>
      </c>
      <c r="P135" s="282"/>
      <c r="Q135" s="283"/>
      <c r="R135" s="284" t="s">
        <v>445</v>
      </c>
      <c r="S135" s="284">
        <f t="shared" si="24"/>
        <v>2.75E-2</v>
      </c>
      <c r="T135" s="284"/>
      <c r="U135" s="284"/>
      <c r="V135" s="284"/>
      <c r="W135" s="284"/>
      <c r="X135" s="284"/>
      <c r="Y135" s="284"/>
      <c r="Z135" s="284"/>
      <c r="AA135" s="284"/>
      <c r="AB135" s="284"/>
      <c r="AC135" s="284"/>
      <c r="AD135" s="284"/>
      <c r="AE135" s="284"/>
      <c r="AF135" s="284"/>
      <c r="AG135" s="284"/>
      <c r="AH135" s="284"/>
      <c r="AI135" s="284"/>
      <c r="AJ135" s="284"/>
      <c r="AK135" s="284">
        <v>0</v>
      </c>
      <c r="AL135" s="284"/>
      <c r="AM135" s="284"/>
      <c r="AN135" s="284"/>
      <c r="AO135" s="284">
        <v>0</v>
      </c>
      <c r="AP135" s="284">
        <v>0</v>
      </c>
      <c r="AQ135" s="284">
        <v>1</v>
      </c>
      <c r="AR135" s="284">
        <v>0</v>
      </c>
      <c r="AS135" s="284">
        <v>0</v>
      </c>
      <c r="AT135" s="284"/>
      <c r="AU135" s="284"/>
      <c r="AV135" s="284"/>
      <c r="AW135" s="284"/>
      <c r="AX135" s="284"/>
      <c r="AY135" s="284">
        <v>0</v>
      </c>
      <c r="AZ135" s="284">
        <v>0</v>
      </c>
      <c r="BA135" s="284">
        <v>0</v>
      </c>
      <c r="BB135" s="284">
        <v>1</v>
      </c>
      <c r="BC135" s="284">
        <v>1</v>
      </c>
      <c r="BD135" s="284">
        <v>0</v>
      </c>
      <c r="BE135" s="284">
        <v>2</v>
      </c>
      <c r="BF135" s="284"/>
      <c r="BG135" s="284">
        <v>1</v>
      </c>
      <c r="BH135" s="284">
        <v>1</v>
      </c>
      <c r="BI135" s="284"/>
      <c r="BJ135" s="450">
        <v>1</v>
      </c>
      <c r="BK135" s="282">
        <f t="shared" si="13"/>
        <v>1</v>
      </c>
      <c r="BL135" s="282">
        <f t="shared" si="14"/>
        <v>0</v>
      </c>
      <c r="BM135" s="282">
        <v>3</v>
      </c>
      <c r="BN135" s="282">
        <v>0</v>
      </c>
      <c r="BO135" s="284">
        <f t="shared" si="15"/>
        <v>3</v>
      </c>
      <c r="BP135" s="516">
        <v>2</v>
      </c>
      <c r="BQ135" s="282" t="str">
        <f>IF(((BP135*BJ135)-CB135)&lt;0.99,"",INT((BP135*BJ135)-CB135))</f>
        <v/>
      </c>
      <c r="BR135" s="282"/>
      <c r="BS135" s="285"/>
      <c r="BT135" s="285"/>
      <c r="BU135" s="285"/>
      <c r="BV135" s="285"/>
      <c r="BW135" s="285"/>
      <c r="BX135" s="285"/>
      <c r="BY135" s="285"/>
      <c r="BZ135" s="286"/>
      <c r="CA135" s="287"/>
      <c r="CB135" s="288">
        <f t="shared" si="21"/>
        <v>3</v>
      </c>
      <c r="CC135" s="518">
        <f>CB135/BJ135</f>
        <v>3</v>
      </c>
      <c r="CD135" s="282" t="str">
        <f>IFERROR(IF($S135*#REF!=0,"",$S135*#REF!),"")</f>
        <v/>
      </c>
      <c r="CE135" s="282" t="str">
        <f>IFERROR(IF($S135*#REF!=0,"",$S135*#REF!),"")</f>
        <v/>
      </c>
      <c r="CF135" s="282" t="str">
        <f>IFERROR(IF($S135*#REF!=0,"",$S135*#REF!),"")</f>
        <v/>
      </c>
      <c r="CG135" s="282" t="str">
        <f>IFERROR(IF($S135*#REF!=0,"",$S135*#REF!),"")</f>
        <v/>
      </c>
      <c r="CH135" s="282" t="str">
        <f>IFERROR(IF($S135*#REF!=0,"",$S135*#REF!),"")</f>
        <v/>
      </c>
      <c r="CI135" s="282" t="str">
        <f>IFERROR(IF($S135*#REF!=0,"",$S135*#REF!),"")</f>
        <v/>
      </c>
      <c r="CJ135" s="282" t="str">
        <f>IFERROR(IF($S135*#REF!=0,"",$S135*#REF!),"")</f>
        <v/>
      </c>
      <c r="CK135" s="282" t="str">
        <f>IFERROR(IF($S135*#REF!=0,"",$S135*#REF!),"")</f>
        <v/>
      </c>
      <c r="CL135" s="282" t="str">
        <f>IFERROR(IF($S135*#REF!=0,"",$S135*#REF!),"")</f>
        <v/>
      </c>
      <c r="CM135" s="282" t="str">
        <f t="shared" si="16"/>
        <v/>
      </c>
      <c r="CN135" s="282" t="str">
        <f t="shared" si="17"/>
        <v/>
      </c>
      <c r="CO135" s="282" t="str">
        <f t="shared" si="18"/>
        <v/>
      </c>
      <c r="CP135" s="282" t="str">
        <f t="shared" si="19"/>
        <v/>
      </c>
      <c r="CQ135" s="282" t="str">
        <f t="shared" si="20"/>
        <v/>
      </c>
      <c r="CR135" s="282" t="str">
        <f t="shared" si="20"/>
        <v/>
      </c>
      <c r="CS135" s="282" t="str">
        <f t="shared" si="20"/>
        <v/>
      </c>
    </row>
    <row r="136" spans="1:97" ht="15" customHeight="1" x14ac:dyDescent="0.15">
      <c r="A136" s="1" t="s">
        <v>25</v>
      </c>
      <c r="B136" s="281" t="s">
        <v>483</v>
      </c>
      <c r="C136" s="281" t="str">
        <f>MID(B136,4,6)</f>
        <v>CH232W</v>
      </c>
      <c r="D136" s="281" t="str">
        <f>MID(B136,11,3)</f>
        <v>-08</v>
      </c>
      <c r="E136" s="281" t="str">
        <f>RIGHT(B136, LEN(B136)-FIND("S",B136,1)+1)</f>
        <v>SN/02</v>
      </c>
      <c r="F136" s="281">
        <v>0</v>
      </c>
      <c r="G136" s="282" t="s">
        <v>484</v>
      </c>
      <c r="H136" s="282" t="s">
        <v>442</v>
      </c>
      <c r="I136" s="282" t="s">
        <v>475</v>
      </c>
      <c r="J136" s="282"/>
      <c r="K136" s="282" t="s">
        <v>110</v>
      </c>
      <c r="L136" s="282">
        <v>46.3</v>
      </c>
      <c r="M136" s="282"/>
      <c r="N136" s="282"/>
      <c r="O136" s="282" t="s">
        <v>485</v>
      </c>
      <c r="P136" s="282"/>
      <c r="Q136" s="283"/>
      <c r="R136" s="284" t="s">
        <v>445</v>
      </c>
      <c r="S136" s="284">
        <f t="shared" si="24"/>
        <v>2.75E-2</v>
      </c>
      <c r="T136" s="284"/>
      <c r="U136" s="284"/>
      <c r="V136" s="284"/>
      <c r="W136" s="284">
        <v>5831.42</v>
      </c>
      <c r="X136" s="284"/>
      <c r="Y136" s="284"/>
      <c r="Z136" s="284"/>
      <c r="AA136" s="284"/>
      <c r="AB136" s="284"/>
      <c r="AC136" s="284"/>
      <c r="AD136" s="284"/>
      <c r="AE136" s="284"/>
      <c r="AF136" s="284"/>
      <c r="AG136" s="284"/>
      <c r="AH136" s="284"/>
      <c r="AI136" s="284">
        <v>4</v>
      </c>
      <c r="AJ136" s="284">
        <v>3</v>
      </c>
      <c r="AK136" s="284">
        <v>3</v>
      </c>
      <c r="AL136" s="284">
        <v>2</v>
      </c>
      <c r="AM136" s="284"/>
      <c r="AN136" s="284"/>
      <c r="AO136" s="284">
        <v>3</v>
      </c>
      <c r="AP136" s="284">
        <v>5</v>
      </c>
      <c r="AQ136" s="284">
        <v>6</v>
      </c>
      <c r="AR136" s="284">
        <v>4</v>
      </c>
      <c r="AS136" s="284">
        <v>4</v>
      </c>
      <c r="AT136" s="284"/>
      <c r="AU136" s="284"/>
      <c r="AV136" s="284"/>
      <c r="AW136" s="284">
        <v>0</v>
      </c>
      <c r="AX136" s="284">
        <v>0</v>
      </c>
      <c r="AY136" s="284">
        <v>2</v>
      </c>
      <c r="AZ136" s="284">
        <v>1</v>
      </c>
      <c r="BA136" s="284">
        <v>1</v>
      </c>
      <c r="BB136" s="284">
        <v>2</v>
      </c>
      <c r="BC136" s="284">
        <v>0</v>
      </c>
      <c r="BD136" s="284">
        <v>1</v>
      </c>
      <c r="BE136" s="284">
        <v>1</v>
      </c>
      <c r="BF136" s="284">
        <v>1</v>
      </c>
      <c r="BG136" s="284">
        <v>1</v>
      </c>
      <c r="BH136" s="284">
        <v>0</v>
      </c>
      <c r="BI136" s="284">
        <v>2</v>
      </c>
      <c r="BJ136" s="519">
        <v>3</v>
      </c>
      <c r="BK136" s="282">
        <f t="shared" ref="BK136:BK199" si="25">MAX(AQ136:BB136)</f>
        <v>6</v>
      </c>
      <c r="BL136" s="282">
        <f t="shared" ref="BL136:BL199" si="26">MIN(AQ136:BB136)</f>
        <v>0</v>
      </c>
      <c r="BM136" s="282">
        <v>9</v>
      </c>
      <c r="BN136" s="282">
        <v>0</v>
      </c>
      <c r="BO136" s="284">
        <f t="shared" ref="BO136:BO199" si="27">IFERROR(BM136-BN136,BM136)</f>
        <v>9</v>
      </c>
      <c r="BP136" s="516">
        <v>2</v>
      </c>
      <c r="BQ136" s="282" t="str">
        <f>IF(((BP136*BJ136)-CB136)&lt;0.99,"",INT((BP136*BJ136)-CB136))</f>
        <v/>
      </c>
      <c r="BR136" s="282"/>
      <c r="BS136" s="285"/>
      <c r="BT136" s="285"/>
      <c r="BU136" s="285"/>
      <c r="BV136" s="285"/>
      <c r="BW136" s="285"/>
      <c r="BX136" s="285"/>
      <c r="BY136" s="285"/>
      <c r="BZ136" s="286"/>
      <c r="CA136" s="287"/>
      <c r="CB136" s="288">
        <f t="shared" si="21"/>
        <v>9</v>
      </c>
      <c r="CC136" s="518">
        <f>CB136/BJ136</f>
        <v>3</v>
      </c>
      <c r="CD136" s="282" t="str">
        <f>IFERROR(IF($S136*#REF!=0,"",$S136*#REF!),"")</f>
        <v/>
      </c>
      <c r="CE136" s="282" t="str">
        <f>IFERROR(IF($S136*#REF!=0,"",$S136*#REF!),"")</f>
        <v/>
      </c>
      <c r="CF136" s="282" t="str">
        <f>IFERROR(IF($S136*#REF!=0,"",$S136*#REF!),"")</f>
        <v/>
      </c>
      <c r="CG136" s="282" t="str">
        <f>IFERROR(IF($S136*#REF!=0,"",$S136*#REF!),"")</f>
        <v/>
      </c>
      <c r="CH136" s="282" t="str">
        <f>IFERROR(IF($S136*#REF!=0,"",$S136*#REF!),"")</f>
        <v/>
      </c>
      <c r="CI136" s="282" t="str">
        <f>IFERROR(IF($S136*#REF!=0,"",$S136*#REF!),"")</f>
        <v/>
      </c>
      <c r="CJ136" s="282" t="str">
        <f>IFERROR(IF($S136*#REF!=0,"",$S136*#REF!),"")</f>
        <v/>
      </c>
      <c r="CK136" s="282" t="str">
        <f>IFERROR(IF($S136*#REF!=0,"",$S136*#REF!),"")</f>
        <v/>
      </c>
      <c r="CL136" s="282" t="str">
        <f>IFERROR(IF($S136*#REF!=0,"",$S136*#REF!),"")</f>
        <v/>
      </c>
      <c r="CM136" s="282" t="str">
        <f t="shared" ref="CM136:CM199" si="28">IFERROR(IF($S136*BU136=0,"",$S136*BU136),"")</f>
        <v/>
      </c>
      <c r="CN136" s="282" t="str">
        <f t="shared" ref="CN136:CN199" si="29">IFERROR(IF($S136*BV136=0,"",$S136*BV136),"")</f>
        <v/>
      </c>
      <c r="CO136" s="282" t="str">
        <f t="shared" ref="CO136:CO199" si="30">IFERROR(IF($S136*BW136=0,"",$S136*BW136),"")</f>
        <v/>
      </c>
      <c r="CP136" s="282" t="str">
        <f t="shared" ref="CP136:CP199" si="31">IFERROR(IF($S136*BX136=0,"",$S136*BX136),"")</f>
        <v/>
      </c>
      <c r="CQ136" s="282" t="str">
        <f t="shared" ref="CQ136:CS199" si="32">IFERROR(IF($S136*BY136=0,"",$S136*BY136),"")</f>
        <v/>
      </c>
      <c r="CR136" s="282" t="str">
        <f t="shared" si="32"/>
        <v/>
      </c>
      <c r="CS136" s="282" t="str">
        <f t="shared" si="32"/>
        <v/>
      </c>
    </row>
    <row r="137" spans="1:97" ht="15" customHeight="1" x14ac:dyDescent="0.15">
      <c r="A137" s="1" t="s">
        <v>25</v>
      </c>
      <c r="B137" s="281" t="s">
        <v>486</v>
      </c>
      <c r="C137" s="281" t="str">
        <f>MID(B137,4,6)</f>
        <v>CH232W</v>
      </c>
      <c r="D137" s="281" t="str">
        <f>MID(B137,11,3)</f>
        <v>-09</v>
      </c>
      <c r="E137" s="281" t="str">
        <f>RIGHT(B137, LEN(B137)-FIND("S",B137,1)+1)</f>
        <v>SN/02</v>
      </c>
      <c r="F137" s="281">
        <v>0</v>
      </c>
      <c r="G137" s="282" t="s">
        <v>487</v>
      </c>
      <c r="H137" s="282" t="s">
        <v>442</v>
      </c>
      <c r="I137" s="282" t="s">
        <v>475</v>
      </c>
      <c r="J137" s="282"/>
      <c r="K137" s="282" t="s">
        <v>110</v>
      </c>
      <c r="L137" s="282">
        <v>46.3</v>
      </c>
      <c r="M137" s="282"/>
      <c r="N137" s="282"/>
      <c r="O137" s="282" t="s">
        <v>488</v>
      </c>
      <c r="P137" s="282"/>
      <c r="Q137" s="283"/>
      <c r="R137" s="284" t="s">
        <v>445</v>
      </c>
      <c r="S137" s="284">
        <f t="shared" si="24"/>
        <v>2.75E-2</v>
      </c>
      <c r="T137" s="284"/>
      <c r="U137" s="284"/>
      <c r="V137" s="284"/>
      <c r="W137" s="284">
        <v>5872.67</v>
      </c>
      <c r="X137" s="284"/>
      <c r="Y137" s="284"/>
      <c r="Z137" s="284"/>
      <c r="AA137" s="284"/>
      <c r="AB137" s="284"/>
      <c r="AC137" s="284"/>
      <c r="AD137" s="284"/>
      <c r="AE137" s="284"/>
      <c r="AF137" s="284"/>
      <c r="AG137" s="284"/>
      <c r="AH137" s="284"/>
      <c r="AI137" s="284">
        <v>1</v>
      </c>
      <c r="AJ137" s="284">
        <v>4</v>
      </c>
      <c r="AK137" s="284">
        <v>1</v>
      </c>
      <c r="AL137" s="284"/>
      <c r="AM137" s="284"/>
      <c r="AN137" s="284"/>
      <c r="AO137" s="284">
        <v>3</v>
      </c>
      <c r="AP137" s="284">
        <v>3</v>
      </c>
      <c r="AQ137" s="284">
        <v>2</v>
      </c>
      <c r="AR137" s="284">
        <v>0</v>
      </c>
      <c r="AS137" s="284">
        <v>4</v>
      </c>
      <c r="AT137" s="284"/>
      <c r="AU137" s="284"/>
      <c r="AV137" s="284"/>
      <c r="AW137" s="284"/>
      <c r="AX137" s="284">
        <v>0</v>
      </c>
      <c r="AY137" s="284">
        <v>0</v>
      </c>
      <c r="AZ137" s="284">
        <v>1</v>
      </c>
      <c r="BA137" s="284">
        <v>1</v>
      </c>
      <c r="BB137" s="284">
        <v>2</v>
      </c>
      <c r="BC137" s="284">
        <v>1</v>
      </c>
      <c r="BD137" s="284">
        <v>2</v>
      </c>
      <c r="BE137" s="284">
        <v>3</v>
      </c>
      <c r="BF137" s="284">
        <v>2</v>
      </c>
      <c r="BG137" s="284">
        <v>1</v>
      </c>
      <c r="BH137" s="284">
        <v>1</v>
      </c>
      <c r="BI137" s="284">
        <v>2</v>
      </c>
      <c r="BJ137" s="519">
        <v>3</v>
      </c>
      <c r="BK137" s="282">
        <f t="shared" si="25"/>
        <v>4</v>
      </c>
      <c r="BL137" s="282">
        <f t="shared" si="26"/>
        <v>0</v>
      </c>
      <c r="BM137" s="282">
        <v>9</v>
      </c>
      <c r="BN137" s="282">
        <v>0</v>
      </c>
      <c r="BO137" s="284">
        <f t="shared" si="27"/>
        <v>9</v>
      </c>
      <c r="BP137" s="516">
        <v>2</v>
      </c>
      <c r="BQ137" s="282" t="str">
        <f>IF(((BP137*BJ137)-CB137)&lt;0.99,"",INT((BP137*BJ137)-CB137))</f>
        <v/>
      </c>
      <c r="BR137" s="282"/>
      <c r="BS137" s="285"/>
      <c r="BT137" s="285"/>
      <c r="BU137" s="285"/>
      <c r="BV137" s="285"/>
      <c r="BW137" s="285"/>
      <c r="BX137" s="285"/>
      <c r="BY137" s="285"/>
      <c r="BZ137" s="286"/>
      <c r="CA137" s="287"/>
      <c r="CB137" s="288">
        <f t="shared" ref="CB137:CB200" si="33">SUM(BO137,BR137:CA137)</f>
        <v>9</v>
      </c>
      <c r="CC137" s="518">
        <f>CB137/BJ137</f>
        <v>3</v>
      </c>
      <c r="CD137" s="282" t="str">
        <f>IFERROR(IF($S137*#REF!=0,"",$S137*#REF!),"")</f>
        <v/>
      </c>
      <c r="CE137" s="282" t="str">
        <f>IFERROR(IF($S137*#REF!=0,"",$S137*#REF!),"")</f>
        <v/>
      </c>
      <c r="CF137" s="282" t="str">
        <f>IFERROR(IF($S137*#REF!=0,"",$S137*#REF!),"")</f>
        <v/>
      </c>
      <c r="CG137" s="282" t="str">
        <f>IFERROR(IF($S137*#REF!=0,"",$S137*#REF!),"")</f>
        <v/>
      </c>
      <c r="CH137" s="282" t="str">
        <f>IFERROR(IF($S137*#REF!=0,"",$S137*#REF!),"")</f>
        <v/>
      </c>
      <c r="CI137" s="282" t="str">
        <f>IFERROR(IF($S137*#REF!=0,"",$S137*#REF!),"")</f>
        <v/>
      </c>
      <c r="CJ137" s="282" t="str">
        <f>IFERROR(IF($S137*#REF!=0,"",$S137*#REF!),"")</f>
        <v/>
      </c>
      <c r="CK137" s="282" t="str">
        <f>IFERROR(IF($S137*#REF!=0,"",$S137*#REF!),"")</f>
        <v/>
      </c>
      <c r="CL137" s="282" t="str">
        <f>IFERROR(IF($S137*#REF!=0,"",$S137*#REF!),"")</f>
        <v/>
      </c>
      <c r="CM137" s="282" t="str">
        <f t="shared" si="28"/>
        <v/>
      </c>
      <c r="CN137" s="282" t="str">
        <f t="shared" si="29"/>
        <v/>
      </c>
      <c r="CO137" s="282" t="str">
        <f t="shared" si="30"/>
        <v/>
      </c>
      <c r="CP137" s="282" t="str">
        <f t="shared" si="31"/>
        <v/>
      </c>
      <c r="CQ137" s="282" t="str">
        <f t="shared" si="32"/>
        <v/>
      </c>
      <c r="CR137" s="282" t="str">
        <f t="shared" si="32"/>
        <v/>
      </c>
      <c r="CS137" s="282" t="str">
        <f t="shared" si="32"/>
        <v/>
      </c>
    </row>
    <row r="138" spans="1:97" ht="15" customHeight="1" x14ac:dyDescent="0.15">
      <c r="A138" s="1" t="s">
        <v>25</v>
      </c>
      <c r="B138" s="281" t="s">
        <v>489</v>
      </c>
      <c r="C138" s="281" t="str">
        <f>MID(B138,4,6)</f>
        <v>CH232W</v>
      </c>
      <c r="D138" s="281" t="str">
        <f>MID(B138,11,3)</f>
        <v>-17</v>
      </c>
      <c r="E138" s="281" t="str">
        <f>RIGHT(B138, LEN(B138)-FIND("S",B138,1)+1)</f>
        <v>SN/02</v>
      </c>
      <c r="F138" s="281">
        <v>0</v>
      </c>
      <c r="G138" s="282" t="s">
        <v>490</v>
      </c>
      <c r="H138" s="282" t="s">
        <v>442</v>
      </c>
      <c r="I138" s="282" t="s">
        <v>475</v>
      </c>
      <c r="J138" s="282"/>
      <c r="K138" s="282" t="s">
        <v>110</v>
      </c>
      <c r="L138" s="282">
        <v>18.899999999999999</v>
      </c>
      <c r="M138" s="282"/>
      <c r="N138" s="282"/>
      <c r="O138" s="282" t="s">
        <v>491</v>
      </c>
      <c r="P138" s="282"/>
      <c r="Q138" s="283"/>
      <c r="R138" s="284" t="s">
        <v>445</v>
      </c>
      <c r="S138" s="284">
        <f>0.11/10</f>
        <v>1.0999999999999999E-2</v>
      </c>
      <c r="T138" s="284"/>
      <c r="U138" s="284"/>
      <c r="V138" s="284"/>
      <c r="W138" s="284">
        <v>2329</v>
      </c>
      <c r="X138" s="284"/>
      <c r="Y138" s="284"/>
      <c r="Z138" s="284"/>
      <c r="AA138" s="284"/>
      <c r="AB138" s="284"/>
      <c r="AC138" s="284"/>
      <c r="AD138" s="284"/>
      <c r="AE138" s="284"/>
      <c r="AF138" s="284"/>
      <c r="AG138" s="284"/>
      <c r="AH138" s="284"/>
      <c r="AI138" s="284"/>
      <c r="AJ138" s="284"/>
      <c r="AK138" s="284">
        <v>2</v>
      </c>
      <c r="AL138" s="284">
        <v>1</v>
      </c>
      <c r="AM138" s="284"/>
      <c r="AN138" s="284"/>
      <c r="AO138" s="284">
        <v>0</v>
      </c>
      <c r="AP138" s="284">
        <v>2</v>
      </c>
      <c r="AQ138" s="284">
        <v>0</v>
      </c>
      <c r="AR138" s="284">
        <v>0</v>
      </c>
      <c r="AS138" s="284">
        <v>0</v>
      </c>
      <c r="AT138" s="284"/>
      <c r="AU138" s="284"/>
      <c r="AV138" s="284"/>
      <c r="AW138" s="284"/>
      <c r="AX138" s="284"/>
      <c r="AY138" s="284">
        <v>2</v>
      </c>
      <c r="AZ138" s="284">
        <v>0</v>
      </c>
      <c r="BA138" s="284">
        <v>1</v>
      </c>
      <c r="BB138" s="284">
        <v>0</v>
      </c>
      <c r="BC138" s="284">
        <v>2</v>
      </c>
      <c r="BD138" s="284">
        <v>0</v>
      </c>
      <c r="BE138" s="284">
        <v>1</v>
      </c>
      <c r="BF138" s="284">
        <v>3</v>
      </c>
      <c r="BG138" s="284">
        <v>0</v>
      </c>
      <c r="BH138" s="284">
        <v>0</v>
      </c>
      <c r="BI138" s="284">
        <v>2</v>
      </c>
      <c r="BJ138" s="519">
        <v>2</v>
      </c>
      <c r="BK138" s="282">
        <f t="shared" si="25"/>
        <v>2</v>
      </c>
      <c r="BL138" s="282">
        <f t="shared" si="26"/>
        <v>0</v>
      </c>
      <c r="BM138" s="282">
        <v>7</v>
      </c>
      <c r="BN138" s="282">
        <v>1</v>
      </c>
      <c r="BO138" s="284">
        <f t="shared" si="27"/>
        <v>6</v>
      </c>
      <c r="BP138" s="516">
        <v>2</v>
      </c>
      <c r="BQ138" s="282" t="str">
        <f>IF(((BP138*BJ138)-CB138)&lt;0.99,"",INT((BP138*BJ138)-CB138))</f>
        <v/>
      </c>
      <c r="BR138" s="282"/>
      <c r="BS138" s="285"/>
      <c r="BT138" s="285"/>
      <c r="BU138" s="285"/>
      <c r="BV138" s="285"/>
      <c r="BW138" s="285"/>
      <c r="BX138" s="285"/>
      <c r="BY138" s="285"/>
      <c r="BZ138" s="286"/>
      <c r="CA138" s="287"/>
      <c r="CB138" s="288">
        <f t="shared" si="33"/>
        <v>6</v>
      </c>
      <c r="CC138" s="518">
        <f>CB138/BJ138</f>
        <v>3</v>
      </c>
      <c r="CD138" s="282" t="str">
        <f>IFERROR(IF($S138*#REF!=0,"",$S138*#REF!),"")</f>
        <v/>
      </c>
      <c r="CE138" s="282" t="str">
        <f>IFERROR(IF($S138*#REF!=0,"",$S138*#REF!),"")</f>
        <v/>
      </c>
      <c r="CF138" s="282" t="str">
        <f>IFERROR(IF($S138*#REF!=0,"",$S138*#REF!),"")</f>
        <v/>
      </c>
      <c r="CG138" s="282" t="str">
        <f>IFERROR(IF($S138*#REF!=0,"",$S138*#REF!),"")</f>
        <v/>
      </c>
      <c r="CH138" s="282" t="str">
        <f>IFERROR(IF($S138*#REF!=0,"",$S138*#REF!),"")</f>
        <v/>
      </c>
      <c r="CI138" s="282" t="str">
        <f>IFERROR(IF($S138*#REF!=0,"",$S138*#REF!),"")</f>
        <v/>
      </c>
      <c r="CJ138" s="282" t="str">
        <f>IFERROR(IF($S138*#REF!=0,"",$S138*#REF!),"")</f>
        <v/>
      </c>
      <c r="CK138" s="282" t="str">
        <f>IFERROR(IF($S138*#REF!=0,"",$S138*#REF!),"")</f>
        <v/>
      </c>
      <c r="CL138" s="282" t="str">
        <f>IFERROR(IF($S138*#REF!=0,"",$S138*#REF!),"")</f>
        <v/>
      </c>
      <c r="CM138" s="282" t="str">
        <f t="shared" si="28"/>
        <v/>
      </c>
      <c r="CN138" s="282" t="str">
        <f t="shared" si="29"/>
        <v/>
      </c>
      <c r="CO138" s="282" t="str">
        <f t="shared" si="30"/>
        <v/>
      </c>
      <c r="CP138" s="282" t="str">
        <f t="shared" si="31"/>
        <v/>
      </c>
      <c r="CQ138" s="282" t="str">
        <f t="shared" si="32"/>
        <v/>
      </c>
      <c r="CR138" s="282" t="str">
        <f t="shared" si="32"/>
        <v/>
      </c>
      <c r="CS138" s="282" t="str">
        <f t="shared" si="32"/>
        <v/>
      </c>
    </row>
    <row r="139" spans="1:97" ht="15" customHeight="1" x14ac:dyDescent="0.15">
      <c r="A139" s="1" t="s">
        <v>25</v>
      </c>
      <c r="B139" s="281" t="s">
        <v>492</v>
      </c>
      <c r="C139" s="281" t="str">
        <f>MID(B139,4,6)</f>
        <v>CH232W</v>
      </c>
      <c r="D139" s="281" t="str">
        <f>MID(B139,11,3)</f>
        <v>35C</v>
      </c>
      <c r="E139" s="281" t="str">
        <f>RIGHT(B139, LEN(B139)-FIND("S",B139,1)+1)</f>
        <v>SN/02</v>
      </c>
      <c r="F139" s="281">
        <v>0</v>
      </c>
      <c r="G139" s="282" t="s">
        <v>493</v>
      </c>
      <c r="H139" s="282" t="s">
        <v>442</v>
      </c>
      <c r="I139" s="282" t="s">
        <v>475</v>
      </c>
      <c r="J139" s="282"/>
      <c r="K139" s="282" t="s">
        <v>102</v>
      </c>
      <c r="L139" s="282">
        <v>6.9</v>
      </c>
      <c r="M139" s="282"/>
      <c r="N139" s="282"/>
      <c r="O139" s="282" t="s">
        <v>494</v>
      </c>
      <c r="P139" s="282"/>
      <c r="Q139" s="283"/>
      <c r="R139" s="284" t="s">
        <v>445</v>
      </c>
      <c r="S139" s="284">
        <f>0.11/20</f>
        <v>5.4999999999999997E-3</v>
      </c>
      <c r="T139" s="284"/>
      <c r="U139" s="284"/>
      <c r="V139" s="284"/>
      <c r="W139" s="284">
        <v>859.18</v>
      </c>
      <c r="X139" s="284"/>
      <c r="Y139" s="284"/>
      <c r="Z139" s="284"/>
      <c r="AA139" s="284"/>
      <c r="AB139" s="284"/>
      <c r="AC139" s="284"/>
      <c r="AD139" s="284"/>
      <c r="AE139" s="284"/>
      <c r="AF139" s="284"/>
      <c r="AG139" s="284"/>
      <c r="AH139" s="284"/>
      <c r="AI139" s="284">
        <v>3</v>
      </c>
      <c r="AJ139" s="284"/>
      <c r="AK139" s="284">
        <v>1</v>
      </c>
      <c r="AL139" s="284"/>
      <c r="AM139" s="284"/>
      <c r="AN139" s="284"/>
      <c r="AO139" s="284">
        <v>0</v>
      </c>
      <c r="AP139" s="284">
        <v>0</v>
      </c>
      <c r="AQ139" s="284">
        <v>0</v>
      </c>
      <c r="AR139" s="284">
        <v>0</v>
      </c>
      <c r="AS139" s="284">
        <v>0</v>
      </c>
      <c r="AT139" s="284">
        <v>0</v>
      </c>
      <c r="AU139" s="284">
        <v>0</v>
      </c>
      <c r="AV139" s="284">
        <v>0</v>
      </c>
      <c r="AW139" s="284">
        <v>0</v>
      </c>
      <c r="AX139" s="284">
        <v>0</v>
      </c>
      <c r="AY139" s="284">
        <v>0</v>
      </c>
      <c r="AZ139" s="284">
        <v>0</v>
      </c>
      <c r="BA139" s="284">
        <v>1</v>
      </c>
      <c r="BB139" s="284">
        <v>0</v>
      </c>
      <c r="BC139" s="284">
        <v>2</v>
      </c>
      <c r="BD139" s="284">
        <v>0</v>
      </c>
      <c r="BE139" s="284">
        <v>0</v>
      </c>
      <c r="BF139" s="284">
        <v>0</v>
      </c>
      <c r="BG139" s="284">
        <v>2</v>
      </c>
      <c r="BH139" s="284">
        <v>0</v>
      </c>
      <c r="BI139" s="284">
        <v>2</v>
      </c>
      <c r="BJ139" s="450">
        <v>0</v>
      </c>
      <c r="BK139" s="282">
        <f t="shared" si="25"/>
        <v>1</v>
      </c>
      <c r="BL139" s="282">
        <f t="shared" si="26"/>
        <v>0</v>
      </c>
      <c r="BM139" s="282">
        <v>9</v>
      </c>
      <c r="BN139" s="282">
        <v>0</v>
      </c>
      <c r="BO139" s="284">
        <f t="shared" si="27"/>
        <v>9</v>
      </c>
      <c r="BP139" s="516">
        <v>2</v>
      </c>
      <c r="BQ139" s="282" t="str">
        <f>IF(((BP139*BJ139)-CB139)&lt;0.99,"",INT((BP139*BJ139)-CB139))</f>
        <v/>
      </c>
      <c r="BR139" s="282"/>
      <c r="BS139" s="285"/>
      <c r="BT139" s="285"/>
      <c r="BU139" s="285"/>
      <c r="BV139" s="285"/>
      <c r="BW139" s="285"/>
      <c r="BX139" s="285"/>
      <c r="BY139" s="285"/>
      <c r="BZ139" s="286"/>
      <c r="CA139" s="287"/>
      <c r="CB139" s="288">
        <f t="shared" si="33"/>
        <v>9</v>
      </c>
      <c r="CC139" s="518" t="e">
        <f>CB139/BJ139</f>
        <v>#DIV/0!</v>
      </c>
      <c r="CD139" s="282" t="str">
        <f>IFERROR(IF($S139*#REF!=0,"",$S139*#REF!),"")</f>
        <v/>
      </c>
      <c r="CE139" s="282" t="str">
        <f>IFERROR(IF($S139*#REF!=0,"",$S139*#REF!),"")</f>
        <v/>
      </c>
      <c r="CF139" s="282" t="str">
        <f>IFERROR(IF($S139*#REF!=0,"",$S139*#REF!),"")</f>
        <v/>
      </c>
      <c r="CG139" s="282" t="str">
        <f>IFERROR(IF($S139*#REF!=0,"",$S139*#REF!),"")</f>
        <v/>
      </c>
      <c r="CH139" s="282" t="str">
        <f>IFERROR(IF($S139*#REF!=0,"",$S139*#REF!),"")</f>
        <v/>
      </c>
      <c r="CI139" s="282" t="str">
        <f>IFERROR(IF($S139*#REF!=0,"",$S139*#REF!),"")</f>
        <v/>
      </c>
      <c r="CJ139" s="282" t="str">
        <f>IFERROR(IF($S139*#REF!=0,"",$S139*#REF!),"")</f>
        <v/>
      </c>
      <c r="CK139" s="282" t="str">
        <f>IFERROR(IF($S139*#REF!=0,"",$S139*#REF!),"")</f>
        <v/>
      </c>
      <c r="CL139" s="282" t="str">
        <f>IFERROR(IF($S139*#REF!=0,"",$S139*#REF!),"")</f>
        <v/>
      </c>
      <c r="CM139" s="282" t="str">
        <f t="shared" si="28"/>
        <v/>
      </c>
      <c r="CN139" s="282" t="str">
        <f t="shared" si="29"/>
        <v/>
      </c>
      <c r="CO139" s="282" t="str">
        <f t="shared" si="30"/>
        <v/>
      </c>
      <c r="CP139" s="282" t="str">
        <f t="shared" si="31"/>
        <v/>
      </c>
      <c r="CQ139" s="282" t="str">
        <f t="shared" si="32"/>
        <v/>
      </c>
      <c r="CR139" s="282" t="str">
        <f t="shared" si="32"/>
        <v/>
      </c>
      <c r="CS139" s="282" t="str">
        <f t="shared" si="32"/>
        <v/>
      </c>
    </row>
    <row r="140" spans="1:97" ht="15" customHeight="1" x14ac:dyDescent="0.15">
      <c r="A140" s="1" t="s">
        <v>25</v>
      </c>
      <c r="B140" s="281" t="s">
        <v>495</v>
      </c>
      <c r="C140" s="281" t="str">
        <f>MID(B140,4,6)</f>
        <v>CH232W</v>
      </c>
      <c r="D140" s="281" t="str">
        <f>MID(B140,11,3)</f>
        <v>37C</v>
      </c>
      <c r="E140" s="281" t="str">
        <f>RIGHT(B140, LEN(B140)-FIND("S",B140,1)+1)</f>
        <v>SN/02</v>
      </c>
      <c r="F140" s="281">
        <v>0</v>
      </c>
      <c r="G140" s="282" t="s">
        <v>496</v>
      </c>
      <c r="H140" s="282" t="s">
        <v>442</v>
      </c>
      <c r="I140" s="282" t="s">
        <v>475</v>
      </c>
      <c r="J140" s="282"/>
      <c r="K140" s="282" t="s">
        <v>102</v>
      </c>
      <c r="L140" s="282">
        <v>9.4</v>
      </c>
      <c r="M140" s="282"/>
      <c r="N140" s="282"/>
      <c r="O140" s="282" t="s">
        <v>497</v>
      </c>
      <c r="P140" s="282"/>
      <c r="Q140" s="283"/>
      <c r="R140" s="284" t="s">
        <v>445</v>
      </c>
      <c r="S140" s="284">
        <f>0.11/20</f>
        <v>5.4999999999999997E-3</v>
      </c>
      <c r="T140" s="284"/>
      <c r="U140" s="284"/>
      <c r="V140" s="284"/>
      <c r="W140" s="284">
        <v>1085.2</v>
      </c>
      <c r="X140" s="284"/>
      <c r="Y140" s="284"/>
      <c r="Z140" s="284"/>
      <c r="AA140" s="284"/>
      <c r="AB140" s="284"/>
      <c r="AC140" s="284"/>
      <c r="AD140" s="284"/>
      <c r="AE140" s="284"/>
      <c r="AF140" s="284"/>
      <c r="AG140" s="284"/>
      <c r="AH140" s="284"/>
      <c r="AI140" s="284">
        <v>10</v>
      </c>
      <c r="AJ140" s="284">
        <v>16</v>
      </c>
      <c r="AK140" s="284">
        <v>14</v>
      </c>
      <c r="AL140" s="284">
        <v>10</v>
      </c>
      <c r="AM140" s="284"/>
      <c r="AN140" s="284"/>
      <c r="AO140" s="284">
        <v>19</v>
      </c>
      <c r="AP140" s="284">
        <v>22</v>
      </c>
      <c r="AQ140" s="284">
        <v>27</v>
      </c>
      <c r="AR140" s="284">
        <v>11</v>
      </c>
      <c r="AS140" s="284">
        <v>19</v>
      </c>
      <c r="AT140" s="284">
        <v>13</v>
      </c>
      <c r="AU140" s="284">
        <v>15</v>
      </c>
      <c r="AV140" s="284">
        <v>17</v>
      </c>
      <c r="AW140" s="284">
        <v>0</v>
      </c>
      <c r="AX140" s="284">
        <v>0</v>
      </c>
      <c r="AY140" s="284">
        <v>0</v>
      </c>
      <c r="AZ140" s="284">
        <v>17</v>
      </c>
      <c r="BA140" s="284">
        <v>12</v>
      </c>
      <c r="BB140" s="284">
        <v>18</v>
      </c>
      <c r="BC140" s="284">
        <v>6</v>
      </c>
      <c r="BD140" s="284">
        <v>11</v>
      </c>
      <c r="BE140" s="284">
        <v>15</v>
      </c>
      <c r="BF140" s="284">
        <v>17</v>
      </c>
      <c r="BG140" s="284">
        <v>11</v>
      </c>
      <c r="BH140" s="284">
        <v>7</v>
      </c>
      <c r="BI140" s="284">
        <v>15</v>
      </c>
      <c r="BJ140" s="450">
        <v>0</v>
      </c>
      <c r="BK140" s="282">
        <f t="shared" si="25"/>
        <v>27</v>
      </c>
      <c r="BL140" s="282">
        <f t="shared" si="26"/>
        <v>0</v>
      </c>
      <c r="BM140" s="282">
        <v>23</v>
      </c>
      <c r="BN140" s="282">
        <v>10</v>
      </c>
      <c r="BO140" s="284">
        <f t="shared" si="27"/>
        <v>13</v>
      </c>
      <c r="BP140" s="516">
        <v>2</v>
      </c>
      <c r="BQ140" s="282" t="str">
        <f>IF(((BP140*BJ140)-CB140)&lt;0.99,"",INT((BP140*BJ140)-CB140))</f>
        <v/>
      </c>
      <c r="BR140" s="282"/>
      <c r="BS140" s="285"/>
      <c r="BT140" s="285"/>
      <c r="BU140" s="285"/>
      <c r="BV140" s="285"/>
      <c r="BW140" s="285"/>
      <c r="BX140" s="285"/>
      <c r="BY140" s="285"/>
      <c r="BZ140" s="286"/>
      <c r="CA140" s="287"/>
      <c r="CB140" s="288">
        <f t="shared" si="33"/>
        <v>13</v>
      </c>
      <c r="CC140" s="518" t="e">
        <f>CB140/BJ140</f>
        <v>#DIV/0!</v>
      </c>
      <c r="CD140" s="282" t="str">
        <f>IFERROR(IF($S140*#REF!=0,"",$S140*#REF!),"")</f>
        <v/>
      </c>
      <c r="CE140" s="282" t="str">
        <f>IFERROR(IF($S140*#REF!=0,"",$S140*#REF!),"")</f>
        <v/>
      </c>
      <c r="CF140" s="282" t="str">
        <f>IFERROR(IF($S140*#REF!=0,"",$S140*#REF!),"")</f>
        <v/>
      </c>
      <c r="CG140" s="282" t="str">
        <f>IFERROR(IF($S140*#REF!=0,"",$S140*#REF!),"")</f>
        <v/>
      </c>
      <c r="CH140" s="282" t="str">
        <f>IFERROR(IF($S140*#REF!=0,"",$S140*#REF!),"")</f>
        <v/>
      </c>
      <c r="CI140" s="282" t="str">
        <f>IFERROR(IF($S140*#REF!=0,"",$S140*#REF!),"")</f>
        <v/>
      </c>
      <c r="CJ140" s="282" t="str">
        <f>IFERROR(IF($S140*#REF!=0,"",$S140*#REF!),"")</f>
        <v/>
      </c>
      <c r="CK140" s="282" t="str">
        <f>IFERROR(IF($S140*#REF!=0,"",$S140*#REF!),"")</f>
        <v/>
      </c>
      <c r="CL140" s="282" t="str">
        <f>IFERROR(IF($S140*#REF!=0,"",$S140*#REF!),"")</f>
        <v/>
      </c>
      <c r="CM140" s="282" t="str">
        <f t="shared" si="28"/>
        <v/>
      </c>
      <c r="CN140" s="282" t="str">
        <f t="shared" si="29"/>
        <v/>
      </c>
      <c r="CO140" s="282" t="str">
        <f t="shared" si="30"/>
        <v/>
      </c>
      <c r="CP140" s="282" t="str">
        <f t="shared" si="31"/>
        <v/>
      </c>
      <c r="CQ140" s="282" t="str">
        <f t="shared" si="32"/>
        <v/>
      </c>
      <c r="CR140" s="282" t="str">
        <f t="shared" si="32"/>
        <v/>
      </c>
      <c r="CS140" s="282" t="str">
        <f t="shared" si="32"/>
        <v/>
      </c>
    </row>
    <row r="141" spans="1:97" ht="15" customHeight="1" x14ac:dyDescent="0.15">
      <c r="A141" s="1" t="s">
        <v>25</v>
      </c>
      <c r="B141" s="281" t="s">
        <v>498</v>
      </c>
      <c r="C141" s="281" t="str">
        <f>MID(B141,4,6)</f>
        <v>CH232W</v>
      </c>
      <c r="D141" s="281" t="str">
        <f>MID(B141,11,3)</f>
        <v>-49</v>
      </c>
      <c r="E141" s="281" t="str">
        <f>RIGHT(B141, LEN(B141)-FIND("S",B141,1)+1)</f>
        <v>SN/02</v>
      </c>
      <c r="F141" s="281">
        <v>0</v>
      </c>
      <c r="G141" s="282" t="s">
        <v>499</v>
      </c>
      <c r="H141" s="282" t="s">
        <v>442</v>
      </c>
      <c r="I141" s="282" t="s">
        <v>475</v>
      </c>
      <c r="J141" s="282"/>
      <c r="K141" s="282" t="s">
        <v>110</v>
      </c>
      <c r="L141" s="282">
        <v>42.9</v>
      </c>
      <c r="M141" s="282"/>
      <c r="N141" s="282"/>
      <c r="O141" s="282" t="s">
        <v>500</v>
      </c>
      <c r="P141" s="282"/>
      <c r="Q141" s="283"/>
      <c r="R141" s="284" t="s">
        <v>445</v>
      </c>
      <c r="S141" s="284">
        <f t="shared" ref="S141:S147" si="34">0.11/4</f>
        <v>2.75E-2</v>
      </c>
      <c r="T141" s="284"/>
      <c r="U141" s="284"/>
      <c r="V141" s="284"/>
      <c r="W141" s="284">
        <v>5352.58</v>
      </c>
      <c r="X141" s="284"/>
      <c r="Y141" s="284"/>
      <c r="Z141" s="284"/>
      <c r="AA141" s="284"/>
      <c r="AB141" s="284"/>
      <c r="AC141" s="284"/>
      <c r="AD141" s="284"/>
      <c r="AE141" s="284"/>
      <c r="AF141" s="284"/>
      <c r="AG141" s="284"/>
      <c r="AH141" s="284"/>
      <c r="AI141" s="284">
        <v>1</v>
      </c>
      <c r="AJ141" s="284">
        <v>2</v>
      </c>
      <c r="AK141" s="284">
        <v>1</v>
      </c>
      <c r="AL141" s="284"/>
      <c r="AM141" s="284"/>
      <c r="AN141" s="284"/>
      <c r="AO141" s="284">
        <v>1</v>
      </c>
      <c r="AP141" s="284">
        <v>3</v>
      </c>
      <c r="AQ141" s="284">
        <v>1</v>
      </c>
      <c r="AR141" s="284">
        <v>0</v>
      </c>
      <c r="AS141" s="284">
        <v>3</v>
      </c>
      <c r="AT141" s="284"/>
      <c r="AU141" s="284"/>
      <c r="AV141" s="284"/>
      <c r="AW141" s="284"/>
      <c r="AX141" s="284"/>
      <c r="AY141" s="284">
        <v>1</v>
      </c>
      <c r="AZ141" s="284">
        <v>1</v>
      </c>
      <c r="BA141" s="284">
        <v>1</v>
      </c>
      <c r="BB141" s="284">
        <v>2</v>
      </c>
      <c r="BC141" s="284">
        <v>2</v>
      </c>
      <c r="BD141" s="284">
        <v>1</v>
      </c>
      <c r="BE141" s="284">
        <v>3</v>
      </c>
      <c r="BF141" s="284">
        <v>1</v>
      </c>
      <c r="BG141" s="284">
        <v>0</v>
      </c>
      <c r="BH141" s="284">
        <v>1</v>
      </c>
      <c r="BI141" s="284">
        <v>2</v>
      </c>
      <c r="BJ141" s="450">
        <v>3</v>
      </c>
      <c r="BK141" s="282">
        <f t="shared" si="25"/>
        <v>3</v>
      </c>
      <c r="BL141" s="282">
        <f t="shared" si="26"/>
        <v>0</v>
      </c>
      <c r="BM141" s="282">
        <v>8</v>
      </c>
      <c r="BN141" s="282">
        <v>0</v>
      </c>
      <c r="BO141" s="284">
        <f t="shared" si="27"/>
        <v>8</v>
      </c>
      <c r="BP141" s="516">
        <v>2</v>
      </c>
      <c r="BQ141" s="282" t="str">
        <f>IF(((BP141*BJ141)-CB141)&lt;0.99,"",INT((BP141*BJ141)-CB141))</f>
        <v/>
      </c>
      <c r="BR141" s="282"/>
      <c r="BS141" s="285"/>
      <c r="BT141" s="285"/>
      <c r="BU141" s="285"/>
      <c r="BV141" s="285"/>
      <c r="BW141" s="285"/>
      <c r="BX141" s="285"/>
      <c r="BY141" s="285"/>
      <c r="BZ141" s="286"/>
      <c r="CA141" s="287"/>
      <c r="CB141" s="288">
        <f t="shared" si="33"/>
        <v>8</v>
      </c>
      <c r="CC141" s="518">
        <f>CB141/BJ141</f>
        <v>2.6666666666666665</v>
      </c>
      <c r="CD141" s="282" t="str">
        <f>IFERROR(IF($S141*#REF!=0,"",$S141*#REF!),"")</f>
        <v/>
      </c>
      <c r="CE141" s="282" t="str">
        <f>IFERROR(IF($S141*#REF!=0,"",$S141*#REF!),"")</f>
        <v/>
      </c>
      <c r="CF141" s="282" t="str">
        <f>IFERROR(IF($S141*#REF!=0,"",$S141*#REF!),"")</f>
        <v/>
      </c>
      <c r="CG141" s="282" t="str">
        <f>IFERROR(IF($S141*#REF!=0,"",$S141*#REF!),"")</f>
        <v/>
      </c>
      <c r="CH141" s="282" t="str">
        <f>IFERROR(IF($S141*#REF!=0,"",$S141*#REF!),"")</f>
        <v/>
      </c>
      <c r="CI141" s="282" t="str">
        <f>IFERROR(IF($S141*#REF!=0,"",$S141*#REF!),"")</f>
        <v/>
      </c>
      <c r="CJ141" s="282" t="str">
        <f>IFERROR(IF($S141*#REF!=0,"",$S141*#REF!),"")</f>
        <v/>
      </c>
      <c r="CK141" s="282" t="str">
        <f>IFERROR(IF($S141*#REF!=0,"",$S141*#REF!),"")</f>
        <v/>
      </c>
      <c r="CL141" s="282" t="str">
        <f>IFERROR(IF($S141*#REF!=0,"",$S141*#REF!),"")</f>
        <v/>
      </c>
      <c r="CM141" s="282" t="str">
        <f t="shared" si="28"/>
        <v/>
      </c>
      <c r="CN141" s="282" t="str">
        <f t="shared" si="29"/>
        <v/>
      </c>
      <c r="CO141" s="282" t="str">
        <f t="shared" si="30"/>
        <v/>
      </c>
      <c r="CP141" s="282" t="str">
        <f t="shared" si="31"/>
        <v/>
      </c>
      <c r="CQ141" s="282" t="str">
        <f t="shared" si="32"/>
        <v/>
      </c>
      <c r="CR141" s="282" t="str">
        <f t="shared" si="32"/>
        <v/>
      </c>
      <c r="CS141" s="282" t="str">
        <f t="shared" si="32"/>
        <v/>
      </c>
    </row>
    <row r="142" spans="1:97" ht="15" customHeight="1" x14ac:dyDescent="0.15">
      <c r="A142" s="1" t="s">
        <v>25</v>
      </c>
      <c r="B142" s="281" t="s">
        <v>501</v>
      </c>
      <c r="C142" s="281" t="str">
        <f>MID(B142,4,6)</f>
        <v>CH232W</v>
      </c>
      <c r="D142" s="281" t="str">
        <f>MID(B142,11,3)</f>
        <v>-50</v>
      </c>
      <c r="E142" s="281" t="str">
        <f>RIGHT(B142, LEN(B142)-FIND("S",B142,1)+1)</f>
        <v>SN/02</v>
      </c>
      <c r="F142" s="281">
        <v>0</v>
      </c>
      <c r="G142" s="282" t="s">
        <v>502</v>
      </c>
      <c r="H142" s="282" t="s">
        <v>442</v>
      </c>
      <c r="I142" s="282" t="s">
        <v>475</v>
      </c>
      <c r="J142" s="282"/>
      <c r="K142" s="282" t="s">
        <v>110</v>
      </c>
      <c r="L142" s="282">
        <v>42.9</v>
      </c>
      <c r="M142" s="282"/>
      <c r="N142" s="282"/>
      <c r="O142" s="282" t="s">
        <v>503</v>
      </c>
      <c r="P142" s="282"/>
      <c r="Q142" s="283"/>
      <c r="R142" s="284" t="s">
        <v>445</v>
      </c>
      <c r="S142" s="284">
        <f t="shared" si="34"/>
        <v>2.75E-2</v>
      </c>
      <c r="T142" s="284"/>
      <c r="U142" s="284"/>
      <c r="V142" s="284"/>
      <c r="W142" s="284">
        <v>5352.13</v>
      </c>
      <c r="X142" s="284"/>
      <c r="Y142" s="284"/>
      <c r="Z142" s="284"/>
      <c r="AA142" s="284"/>
      <c r="AB142" s="284"/>
      <c r="AC142" s="284"/>
      <c r="AD142" s="284"/>
      <c r="AE142" s="284"/>
      <c r="AF142" s="284"/>
      <c r="AG142" s="284"/>
      <c r="AH142" s="284"/>
      <c r="AI142" s="284">
        <v>4</v>
      </c>
      <c r="AJ142" s="284">
        <v>3</v>
      </c>
      <c r="AK142" s="284">
        <v>3</v>
      </c>
      <c r="AL142" s="284">
        <v>3</v>
      </c>
      <c r="AM142" s="284"/>
      <c r="AN142" s="284"/>
      <c r="AO142" s="284">
        <v>3</v>
      </c>
      <c r="AP142" s="284">
        <v>2</v>
      </c>
      <c r="AQ142" s="284">
        <v>5</v>
      </c>
      <c r="AR142" s="284">
        <v>3</v>
      </c>
      <c r="AS142" s="284">
        <v>4</v>
      </c>
      <c r="AT142" s="284"/>
      <c r="AU142" s="284"/>
      <c r="AV142" s="284"/>
      <c r="AW142" s="284"/>
      <c r="AX142" s="284">
        <v>0</v>
      </c>
      <c r="AY142" s="284">
        <v>1</v>
      </c>
      <c r="AZ142" s="284">
        <v>0</v>
      </c>
      <c r="BA142" s="284">
        <v>1</v>
      </c>
      <c r="BB142" s="284">
        <v>1</v>
      </c>
      <c r="BC142" s="284">
        <v>0</v>
      </c>
      <c r="BD142" s="284">
        <v>1</v>
      </c>
      <c r="BE142" s="284">
        <v>1</v>
      </c>
      <c r="BF142" s="284">
        <v>1</v>
      </c>
      <c r="BG142" s="284">
        <v>1</v>
      </c>
      <c r="BH142" s="284">
        <v>0</v>
      </c>
      <c r="BI142" s="284">
        <v>1</v>
      </c>
      <c r="BJ142" s="450">
        <v>3</v>
      </c>
      <c r="BK142" s="282">
        <f t="shared" si="25"/>
        <v>5</v>
      </c>
      <c r="BL142" s="282">
        <f t="shared" si="26"/>
        <v>0</v>
      </c>
      <c r="BM142" s="282">
        <v>7</v>
      </c>
      <c r="BN142" s="282">
        <v>1</v>
      </c>
      <c r="BO142" s="284">
        <f t="shared" si="27"/>
        <v>6</v>
      </c>
      <c r="BP142" s="516">
        <v>2</v>
      </c>
      <c r="BQ142" s="282" t="str">
        <f>IF(((BP142*BJ142)-CB142)&lt;0.99,"",INT((BP142*BJ142)-CB142))</f>
        <v/>
      </c>
      <c r="BR142" s="282"/>
      <c r="BS142" s="285"/>
      <c r="BT142" s="285"/>
      <c r="BU142" s="285"/>
      <c r="BV142" s="285"/>
      <c r="BW142" s="285"/>
      <c r="BX142" s="285"/>
      <c r="BY142" s="285"/>
      <c r="BZ142" s="286"/>
      <c r="CA142" s="287"/>
      <c r="CB142" s="288">
        <f t="shared" si="33"/>
        <v>6</v>
      </c>
      <c r="CC142" s="518">
        <f>CB142/BJ142</f>
        <v>2</v>
      </c>
      <c r="CD142" s="282" t="str">
        <f>IFERROR(IF($S142*#REF!=0,"",$S142*#REF!),"")</f>
        <v/>
      </c>
      <c r="CE142" s="282" t="str">
        <f>IFERROR(IF($S142*#REF!=0,"",$S142*#REF!),"")</f>
        <v/>
      </c>
      <c r="CF142" s="282" t="str">
        <f>IFERROR(IF($S142*#REF!=0,"",$S142*#REF!),"")</f>
        <v/>
      </c>
      <c r="CG142" s="282" t="str">
        <f>IFERROR(IF($S142*#REF!=0,"",$S142*#REF!),"")</f>
        <v/>
      </c>
      <c r="CH142" s="282" t="str">
        <f>IFERROR(IF($S142*#REF!=0,"",$S142*#REF!),"")</f>
        <v/>
      </c>
      <c r="CI142" s="282" t="str">
        <f>IFERROR(IF($S142*#REF!=0,"",$S142*#REF!),"")</f>
        <v/>
      </c>
      <c r="CJ142" s="282" t="str">
        <f>IFERROR(IF($S142*#REF!=0,"",$S142*#REF!),"")</f>
        <v/>
      </c>
      <c r="CK142" s="282" t="str">
        <f>IFERROR(IF($S142*#REF!=0,"",$S142*#REF!),"")</f>
        <v/>
      </c>
      <c r="CL142" s="282" t="str">
        <f>IFERROR(IF($S142*#REF!=0,"",$S142*#REF!),"")</f>
        <v/>
      </c>
      <c r="CM142" s="282" t="str">
        <f t="shared" si="28"/>
        <v/>
      </c>
      <c r="CN142" s="282" t="str">
        <f t="shared" si="29"/>
        <v/>
      </c>
      <c r="CO142" s="282" t="str">
        <f t="shared" si="30"/>
        <v/>
      </c>
      <c r="CP142" s="282" t="str">
        <f t="shared" si="31"/>
        <v/>
      </c>
      <c r="CQ142" s="282" t="str">
        <f t="shared" si="32"/>
        <v/>
      </c>
      <c r="CR142" s="282" t="str">
        <f t="shared" si="32"/>
        <v/>
      </c>
      <c r="CS142" s="282" t="str">
        <f t="shared" si="32"/>
        <v/>
      </c>
    </row>
    <row r="143" spans="1:97" ht="15" customHeight="1" x14ac:dyDescent="0.15">
      <c r="A143" s="1" t="s">
        <v>25</v>
      </c>
      <c r="B143" s="281" t="s">
        <v>504</v>
      </c>
      <c r="C143" s="281" t="str">
        <f>MID(B143,4,6)</f>
        <v>CH232W</v>
      </c>
      <c r="D143" s="281" t="str">
        <f>MID(B143,11,3)</f>
        <v>-03</v>
      </c>
      <c r="E143" s="281" t="str">
        <f>RIGHT(B143, LEN(B143)-FIND("S",B143,1)+1)</f>
        <v>SN/03</v>
      </c>
      <c r="F143" s="281">
        <v>0</v>
      </c>
      <c r="G143" s="282" t="s">
        <v>505</v>
      </c>
      <c r="H143" s="282" t="s">
        <v>442</v>
      </c>
      <c r="I143" s="282" t="s">
        <v>506</v>
      </c>
      <c r="J143" s="282">
        <v>2</v>
      </c>
      <c r="K143" s="282" t="s">
        <v>110</v>
      </c>
      <c r="L143" s="282">
        <v>51.7</v>
      </c>
      <c r="M143" s="282"/>
      <c r="N143" s="282"/>
      <c r="O143" s="282" t="s">
        <v>507</v>
      </c>
      <c r="P143" s="282"/>
      <c r="Q143" s="283"/>
      <c r="R143" s="284" t="s">
        <v>445</v>
      </c>
      <c r="S143" s="284">
        <f t="shared" si="34"/>
        <v>2.75E-2</v>
      </c>
      <c r="T143" s="284"/>
      <c r="U143" s="284"/>
      <c r="V143" s="284"/>
      <c r="W143" s="284">
        <v>6455.76</v>
      </c>
      <c r="X143" s="284"/>
      <c r="Y143" s="284"/>
      <c r="Z143" s="284"/>
      <c r="AA143" s="284"/>
      <c r="AB143" s="284"/>
      <c r="AC143" s="284"/>
      <c r="AD143" s="284"/>
      <c r="AE143" s="284"/>
      <c r="AF143" s="284"/>
      <c r="AG143" s="284"/>
      <c r="AH143" s="284"/>
      <c r="AI143" s="284">
        <v>6</v>
      </c>
      <c r="AJ143" s="284"/>
      <c r="AK143" s="284">
        <v>2</v>
      </c>
      <c r="AL143" s="284">
        <v>2</v>
      </c>
      <c r="AM143" s="284"/>
      <c r="AN143" s="284"/>
      <c r="AO143" s="284">
        <v>5</v>
      </c>
      <c r="AP143" s="284">
        <v>2</v>
      </c>
      <c r="AQ143" s="284">
        <v>8</v>
      </c>
      <c r="AR143" s="284">
        <v>3</v>
      </c>
      <c r="AS143" s="284">
        <v>6</v>
      </c>
      <c r="AT143" s="284"/>
      <c r="AU143" s="284"/>
      <c r="AV143" s="284"/>
      <c r="AW143" s="284"/>
      <c r="AX143" s="284">
        <v>2</v>
      </c>
      <c r="AY143" s="284">
        <v>3</v>
      </c>
      <c r="AZ143" s="284">
        <v>3</v>
      </c>
      <c r="BA143" s="284">
        <v>4</v>
      </c>
      <c r="BB143" s="284">
        <v>5</v>
      </c>
      <c r="BC143" s="284">
        <v>8</v>
      </c>
      <c r="BD143" s="284">
        <v>3</v>
      </c>
      <c r="BE143" s="284">
        <v>6</v>
      </c>
      <c r="BF143" s="284">
        <v>6</v>
      </c>
      <c r="BG143" s="284">
        <v>1</v>
      </c>
      <c r="BH143" s="284">
        <v>3</v>
      </c>
      <c r="BI143" s="284">
        <v>9</v>
      </c>
      <c r="BJ143" s="450">
        <v>8</v>
      </c>
      <c r="BK143" s="282">
        <f t="shared" si="25"/>
        <v>8</v>
      </c>
      <c r="BL143" s="282">
        <f t="shared" si="26"/>
        <v>2</v>
      </c>
      <c r="BM143" s="282">
        <v>10</v>
      </c>
      <c r="BN143" s="282">
        <v>4</v>
      </c>
      <c r="BO143" s="284">
        <f t="shared" si="27"/>
        <v>6</v>
      </c>
      <c r="BP143" s="516">
        <v>2</v>
      </c>
      <c r="BQ143" s="282" t="str">
        <f>IF(((BP143*BJ143)-CB143)&lt;0.99,"",INT((BP143*BJ143)-CB143))</f>
        <v/>
      </c>
      <c r="BR143" s="282"/>
      <c r="BS143" s="285">
        <v>3</v>
      </c>
      <c r="BT143" s="285"/>
      <c r="BU143" s="285"/>
      <c r="BV143" s="285"/>
      <c r="BW143" s="285">
        <v>2</v>
      </c>
      <c r="BX143" s="285"/>
      <c r="BY143" s="285">
        <v>2</v>
      </c>
      <c r="BZ143" s="286">
        <v>2</v>
      </c>
      <c r="CA143" s="287">
        <v>2</v>
      </c>
      <c r="CB143" s="288">
        <f t="shared" si="33"/>
        <v>17</v>
      </c>
      <c r="CC143" s="518">
        <f>CB143/BJ143</f>
        <v>2.125</v>
      </c>
      <c r="CD143" s="282" t="str">
        <f>IFERROR(IF($S143*#REF!=0,"",$S143*#REF!),"")</f>
        <v/>
      </c>
      <c r="CE143" s="282" t="str">
        <f>IFERROR(IF($S143*#REF!=0,"",$S143*#REF!),"")</f>
        <v/>
      </c>
      <c r="CF143" s="282" t="str">
        <f>IFERROR(IF($S143*#REF!=0,"",$S143*#REF!),"")</f>
        <v/>
      </c>
      <c r="CG143" s="282" t="str">
        <f>IFERROR(IF($S143*#REF!=0,"",$S143*#REF!),"")</f>
        <v/>
      </c>
      <c r="CH143" s="282" t="str">
        <f>IFERROR(IF($S143*#REF!=0,"",$S143*#REF!),"")</f>
        <v/>
      </c>
      <c r="CI143" s="282" t="str">
        <f>IFERROR(IF($S143*#REF!=0,"",$S143*#REF!),"")</f>
        <v/>
      </c>
      <c r="CJ143" s="282" t="str">
        <f>IFERROR(IF($S143*#REF!=0,"",$S143*#REF!),"")</f>
        <v/>
      </c>
      <c r="CK143" s="282" t="str">
        <f>IFERROR(IF($S143*#REF!=0,"",$S143*#REF!),"")</f>
        <v/>
      </c>
      <c r="CL143" s="282" t="str">
        <f>IFERROR(IF($S143*#REF!=0,"",$S143*#REF!),"")</f>
        <v/>
      </c>
      <c r="CM143" s="282" t="str">
        <f t="shared" si="28"/>
        <v/>
      </c>
      <c r="CN143" s="282" t="str">
        <f t="shared" si="29"/>
        <v/>
      </c>
      <c r="CO143" s="282">
        <f t="shared" si="30"/>
        <v>5.5E-2</v>
      </c>
      <c r="CP143" s="282" t="str">
        <f t="shared" si="31"/>
        <v/>
      </c>
      <c r="CQ143" s="282">
        <f t="shared" si="32"/>
        <v>5.5E-2</v>
      </c>
      <c r="CR143" s="282">
        <f t="shared" si="32"/>
        <v>5.5E-2</v>
      </c>
      <c r="CS143" s="282">
        <f t="shared" si="32"/>
        <v>5.5E-2</v>
      </c>
    </row>
    <row r="144" spans="1:97" ht="15" customHeight="1" x14ac:dyDescent="0.15">
      <c r="A144" s="1" t="s">
        <v>25</v>
      </c>
      <c r="B144" s="281" t="s">
        <v>508</v>
      </c>
      <c r="C144" s="281" t="str">
        <f>MID(B144,4,6)</f>
        <v>CH232W</v>
      </c>
      <c r="D144" s="281" t="str">
        <f>MID(B144,11,3)</f>
        <v>-06</v>
      </c>
      <c r="E144" s="281" t="str">
        <f>RIGHT(B144, LEN(B144)-FIND("S",B144,1)+1)</f>
        <v>SN/03</v>
      </c>
      <c r="F144" s="281">
        <v>0</v>
      </c>
      <c r="G144" s="282" t="s">
        <v>509</v>
      </c>
      <c r="H144" s="282" t="s">
        <v>442</v>
      </c>
      <c r="I144" s="282" t="s">
        <v>506</v>
      </c>
      <c r="J144" s="282"/>
      <c r="K144" s="282" t="s">
        <v>110</v>
      </c>
      <c r="L144" s="282">
        <v>41.1</v>
      </c>
      <c r="M144" s="282"/>
      <c r="N144" s="282"/>
      <c r="O144" s="282" t="s">
        <v>510</v>
      </c>
      <c r="P144" s="282"/>
      <c r="Q144" s="283"/>
      <c r="R144" s="284" t="s">
        <v>445</v>
      </c>
      <c r="S144" s="284">
        <f t="shared" si="34"/>
        <v>2.75E-2</v>
      </c>
      <c r="T144" s="284"/>
      <c r="U144" s="284"/>
      <c r="V144" s="284"/>
      <c r="W144" s="284"/>
      <c r="X144" s="284"/>
      <c r="Y144" s="284"/>
      <c r="Z144" s="284"/>
      <c r="AA144" s="284"/>
      <c r="AB144" s="284"/>
      <c r="AC144" s="284"/>
      <c r="AD144" s="284"/>
      <c r="AE144" s="284"/>
      <c r="AF144" s="284"/>
      <c r="AG144" s="284"/>
      <c r="AH144" s="284"/>
      <c r="AI144" s="284"/>
      <c r="AJ144" s="284"/>
      <c r="AK144" s="284">
        <v>0</v>
      </c>
      <c r="AL144" s="284"/>
      <c r="AM144" s="284"/>
      <c r="AN144" s="284"/>
      <c r="AO144" s="284">
        <v>0</v>
      </c>
      <c r="AP144" s="284">
        <v>0</v>
      </c>
      <c r="AQ144" s="284">
        <v>1</v>
      </c>
      <c r="AR144" s="284">
        <v>0</v>
      </c>
      <c r="AS144" s="284">
        <v>3</v>
      </c>
      <c r="AT144" s="284"/>
      <c r="AU144" s="284"/>
      <c r="AV144" s="284"/>
      <c r="AW144" s="284"/>
      <c r="AX144" s="284"/>
      <c r="AY144" s="284"/>
      <c r="AZ144" s="284">
        <v>0</v>
      </c>
      <c r="BA144" s="284">
        <v>0</v>
      </c>
      <c r="BB144" s="284">
        <v>2</v>
      </c>
      <c r="BC144" s="284">
        <v>1</v>
      </c>
      <c r="BD144" s="284">
        <v>0</v>
      </c>
      <c r="BE144" s="284">
        <v>1</v>
      </c>
      <c r="BF144" s="284">
        <v>1</v>
      </c>
      <c r="BG144" s="284">
        <v>1</v>
      </c>
      <c r="BH144" s="284">
        <v>1</v>
      </c>
      <c r="BI144" s="284">
        <v>3</v>
      </c>
      <c r="BJ144" s="519">
        <v>2</v>
      </c>
      <c r="BK144" s="282">
        <f t="shared" si="25"/>
        <v>3</v>
      </c>
      <c r="BL144" s="282">
        <f t="shared" si="26"/>
        <v>0</v>
      </c>
      <c r="BM144" s="282">
        <v>4</v>
      </c>
      <c r="BN144" s="282">
        <v>1</v>
      </c>
      <c r="BO144" s="284">
        <f t="shared" si="27"/>
        <v>3</v>
      </c>
      <c r="BP144" s="516">
        <v>2</v>
      </c>
      <c r="BQ144" s="282" t="str">
        <f>IF(((BP144*BJ144)-CB144)&lt;0.99,"",INT((BP144*BJ144)-CB144))</f>
        <v/>
      </c>
      <c r="BR144" s="282"/>
      <c r="BS144" s="285"/>
      <c r="BT144" s="285"/>
      <c r="BU144" s="285"/>
      <c r="BV144" s="285"/>
      <c r="BW144" s="285"/>
      <c r="BX144" s="285"/>
      <c r="BY144" s="285"/>
      <c r="BZ144" s="286"/>
      <c r="CA144" s="287">
        <v>2</v>
      </c>
      <c r="CB144" s="288">
        <f t="shared" si="33"/>
        <v>5</v>
      </c>
      <c r="CC144" s="518">
        <f>CB144/BJ144</f>
        <v>2.5</v>
      </c>
      <c r="CD144" s="282" t="str">
        <f>IFERROR(IF($S144*#REF!=0,"",$S144*#REF!),"")</f>
        <v/>
      </c>
      <c r="CE144" s="282" t="str">
        <f>IFERROR(IF($S144*#REF!=0,"",$S144*#REF!),"")</f>
        <v/>
      </c>
      <c r="CF144" s="282" t="str">
        <f>IFERROR(IF($S144*#REF!=0,"",$S144*#REF!),"")</f>
        <v/>
      </c>
      <c r="CG144" s="282" t="str">
        <f>IFERROR(IF($S144*#REF!=0,"",$S144*#REF!),"")</f>
        <v/>
      </c>
      <c r="CH144" s="282" t="str">
        <f>IFERROR(IF($S144*#REF!=0,"",$S144*#REF!),"")</f>
        <v/>
      </c>
      <c r="CI144" s="282" t="str">
        <f>IFERROR(IF($S144*#REF!=0,"",$S144*#REF!),"")</f>
        <v/>
      </c>
      <c r="CJ144" s="282" t="str">
        <f>IFERROR(IF($S144*#REF!=0,"",$S144*#REF!),"")</f>
        <v/>
      </c>
      <c r="CK144" s="282" t="str">
        <f>IFERROR(IF($S144*#REF!=0,"",$S144*#REF!),"")</f>
        <v/>
      </c>
      <c r="CL144" s="282" t="str">
        <f>IFERROR(IF($S144*#REF!=0,"",$S144*#REF!),"")</f>
        <v/>
      </c>
      <c r="CM144" s="282" t="str">
        <f t="shared" si="28"/>
        <v/>
      </c>
      <c r="CN144" s="282" t="str">
        <f t="shared" si="29"/>
        <v/>
      </c>
      <c r="CO144" s="282" t="str">
        <f t="shared" si="30"/>
        <v/>
      </c>
      <c r="CP144" s="282" t="str">
        <f t="shared" si="31"/>
        <v/>
      </c>
      <c r="CQ144" s="282" t="str">
        <f t="shared" si="32"/>
        <v/>
      </c>
      <c r="CR144" s="282" t="str">
        <f t="shared" si="32"/>
        <v/>
      </c>
      <c r="CS144" s="282">
        <f t="shared" si="32"/>
        <v>5.5E-2</v>
      </c>
    </row>
    <row r="145" spans="1:97" ht="15" customHeight="1" x14ac:dyDescent="0.15">
      <c r="A145" s="1" t="s">
        <v>25</v>
      </c>
      <c r="B145" s="281" t="s">
        <v>511</v>
      </c>
      <c r="C145" s="281" t="str">
        <f>MID(B145,4,6)</f>
        <v>CH232W</v>
      </c>
      <c r="D145" s="281" t="str">
        <f>MID(B145,11,3)</f>
        <v>-07</v>
      </c>
      <c r="E145" s="281" t="str">
        <f>RIGHT(B145, LEN(B145)-FIND("S",B145,1)+1)</f>
        <v>SN/03</v>
      </c>
      <c r="F145" s="281">
        <v>0</v>
      </c>
      <c r="G145" s="282" t="s">
        <v>512</v>
      </c>
      <c r="H145" s="282" t="s">
        <v>442</v>
      </c>
      <c r="I145" s="282" t="s">
        <v>506</v>
      </c>
      <c r="J145" s="282"/>
      <c r="K145" s="282" t="s">
        <v>110</v>
      </c>
      <c r="L145" s="282">
        <v>41.1</v>
      </c>
      <c r="M145" s="282"/>
      <c r="N145" s="282"/>
      <c r="O145" s="282" t="s">
        <v>513</v>
      </c>
      <c r="P145" s="282"/>
      <c r="Q145" s="283"/>
      <c r="R145" s="284" t="s">
        <v>445</v>
      </c>
      <c r="S145" s="284">
        <f t="shared" si="34"/>
        <v>2.75E-2</v>
      </c>
      <c r="T145" s="284"/>
      <c r="U145" s="284"/>
      <c r="V145" s="284"/>
      <c r="W145" s="284"/>
      <c r="X145" s="284"/>
      <c r="Y145" s="284"/>
      <c r="Z145" s="284"/>
      <c r="AA145" s="284"/>
      <c r="AB145" s="284"/>
      <c r="AC145" s="284"/>
      <c r="AD145" s="284"/>
      <c r="AE145" s="284"/>
      <c r="AF145" s="284"/>
      <c r="AG145" s="284"/>
      <c r="AH145" s="284"/>
      <c r="AI145" s="284"/>
      <c r="AJ145" s="284"/>
      <c r="AK145" s="284">
        <v>0</v>
      </c>
      <c r="AL145" s="284"/>
      <c r="AM145" s="284"/>
      <c r="AN145" s="284"/>
      <c r="AO145" s="284">
        <v>1</v>
      </c>
      <c r="AP145" s="284">
        <v>1</v>
      </c>
      <c r="AQ145" s="284">
        <v>1</v>
      </c>
      <c r="AR145" s="284">
        <v>1</v>
      </c>
      <c r="AS145" s="284">
        <v>1</v>
      </c>
      <c r="AT145" s="284"/>
      <c r="AU145" s="284"/>
      <c r="AV145" s="284"/>
      <c r="AW145" s="284"/>
      <c r="AX145" s="284"/>
      <c r="AY145" s="284"/>
      <c r="AZ145" s="284">
        <v>0</v>
      </c>
      <c r="BA145" s="284">
        <v>0</v>
      </c>
      <c r="BB145" s="284">
        <v>0</v>
      </c>
      <c r="BC145" s="284">
        <v>1</v>
      </c>
      <c r="BD145" s="284">
        <v>1</v>
      </c>
      <c r="BE145" s="284">
        <v>2</v>
      </c>
      <c r="BF145" s="284">
        <v>1</v>
      </c>
      <c r="BG145" s="284">
        <v>2</v>
      </c>
      <c r="BH145" s="284">
        <v>1</v>
      </c>
      <c r="BI145" s="284">
        <v>1</v>
      </c>
      <c r="BJ145" s="519">
        <v>2</v>
      </c>
      <c r="BK145" s="282">
        <f t="shared" si="25"/>
        <v>1</v>
      </c>
      <c r="BL145" s="282">
        <f t="shared" si="26"/>
        <v>0</v>
      </c>
      <c r="BM145" s="282">
        <v>4</v>
      </c>
      <c r="BN145" s="282">
        <v>1</v>
      </c>
      <c r="BO145" s="284">
        <f t="shared" si="27"/>
        <v>3</v>
      </c>
      <c r="BP145" s="516">
        <v>2</v>
      </c>
      <c r="BQ145" s="282" t="str">
        <f>IF(((BP145*BJ145)-CB145)&lt;0.99,"",INT((BP145*BJ145)-CB145))</f>
        <v/>
      </c>
      <c r="BR145" s="282"/>
      <c r="BS145" s="285"/>
      <c r="BT145" s="285"/>
      <c r="BU145" s="285"/>
      <c r="BV145" s="285"/>
      <c r="BW145" s="285"/>
      <c r="BX145" s="285"/>
      <c r="BY145" s="285"/>
      <c r="BZ145" s="286"/>
      <c r="CA145" s="287">
        <v>2</v>
      </c>
      <c r="CB145" s="288">
        <f t="shared" si="33"/>
        <v>5</v>
      </c>
      <c r="CC145" s="518">
        <f>CB145/BJ145</f>
        <v>2.5</v>
      </c>
      <c r="CD145" s="282" t="str">
        <f>IFERROR(IF($S145*#REF!=0,"",$S145*#REF!),"")</f>
        <v/>
      </c>
      <c r="CE145" s="282" t="str">
        <f>IFERROR(IF($S145*#REF!=0,"",$S145*#REF!),"")</f>
        <v/>
      </c>
      <c r="CF145" s="282" t="str">
        <f>IFERROR(IF($S145*#REF!=0,"",$S145*#REF!),"")</f>
        <v/>
      </c>
      <c r="CG145" s="282" t="str">
        <f>IFERROR(IF($S145*#REF!=0,"",$S145*#REF!),"")</f>
        <v/>
      </c>
      <c r="CH145" s="282" t="str">
        <f>IFERROR(IF($S145*#REF!=0,"",$S145*#REF!),"")</f>
        <v/>
      </c>
      <c r="CI145" s="282" t="str">
        <f>IFERROR(IF($S145*#REF!=0,"",$S145*#REF!),"")</f>
        <v/>
      </c>
      <c r="CJ145" s="282" t="str">
        <f>IFERROR(IF($S145*#REF!=0,"",$S145*#REF!),"")</f>
        <v/>
      </c>
      <c r="CK145" s="282" t="str">
        <f>IFERROR(IF($S145*#REF!=0,"",$S145*#REF!),"")</f>
        <v/>
      </c>
      <c r="CL145" s="282" t="str">
        <f>IFERROR(IF($S145*#REF!=0,"",$S145*#REF!),"")</f>
        <v/>
      </c>
      <c r="CM145" s="282" t="str">
        <f t="shared" si="28"/>
        <v/>
      </c>
      <c r="CN145" s="282" t="str">
        <f t="shared" si="29"/>
        <v/>
      </c>
      <c r="CO145" s="282" t="str">
        <f t="shared" si="30"/>
        <v/>
      </c>
      <c r="CP145" s="282" t="str">
        <f t="shared" si="31"/>
        <v/>
      </c>
      <c r="CQ145" s="282" t="str">
        <f t="shared" si="32"/>
        <v/>
      </c>
      <c r="CR145" s="282" t="str">
        <f t="shared" si="32"/>
        <v/>
      </c>
      <c r="CS145" s="282">
        <f t="shared" si="32"/>
        <v>5.5E-2</v>
      </c>
    </row>
    <row r="146" spans="1:97" ht="15" customHeight="1" x14ac:dyDescent="0.15">
      <c r="A146" s="1" t="s">
        <v>25</v>
      </c>
      <c r="B146" s="281" t="s">
        <v>514</v>
      </c>
      <c r="C146" s="281" t="str">
        <f>MID(B146,4,6)</f>
        <v>CH232W</v>
      </c>
      <c r="D146" s="281" t="str">
        <f>MID(B146,11,3)</f>
        <v>-08</v>
      </c>
      <c r="E146" s="281" t="str">
        <f>RIGHT(B146, LEN(B146)-FIND("S",B146,1)+1)</f>
        <v>SN/03</v>
      </c>
      <c r="F146" s="281">
        <v>0</v>
      </c>
      <c r="G146" s="282" t="s">
        <v>515</v>
      </c>
      <c r="H146" s="282" t="s">
        <v>442</v>
      </c>
      <c r="I146" s="282" t="s">
        <v>506</v>
      </c>
      <c r="J146" s="282"/>
      <c r="K146" s="282" t="s">
        <v>110</v>
      </c>
      <c r="L146" s="282">
        <v>46.3</v>
      </c>
      <c r="M146" s="282"/>
      <c r="N146" s="282"/>
      <c r="O146" s="282" t="s">
        <v>516</v>
      </c>
      <c r="P146" s="282"/>
      <c r="Q146" s="283"/>
      <c r="R146" s="284" t="s">
        <v>445</v>
      </c>
      <c r="S146" s="284">
        <f t="shared" si="34"/>
        <v>2.75E-2</v>
      </c>
      <c r="T146" s="284"/>
      <c r="U146" s="284"/>
      <c r="V146" s="284"/>
      <c r="W146" s="284">
        <v>5752.11</v>
      </c>
      <c r="X146" s="284"/>
      <c r="Y146" s="284"/>
      <c r="Z146" s="284"/>
      <c r="AA146" s="284"/>
      <c r="AB146" s="284"/>
      <c r="AC146" s="284"/>
      <c r="AD146" s="284"/>
      <c r="AE146" s="284"/>
      <c r="AF146" s="284"/>
      <c r="AG146" s="284"/>
      <c r="AH146" s="284"/>
      <c r="AI146" s="284">
        <v>6</v>
      </c>
      <c r="AJ146" s="284">
        <v>3</v>
      </c>
      <c r="AK146" s="284">
        <v>4</v>
      </c>
      <c r="AL146" s="284">
        <v>1</v>
      </c>
      <c r="AM146" s="284"/>
      <c r="AN146" s="284"/>
      <c r="AO146" s="284">
        <v>4</v>
      </c>
      <c r="AP146" s="284">
        <v>5</v>
      </c>
      <c r="AQ146" s="284">
        <v>5</v>
      </c>
      <c r="AR146" s="284">
        <v>7</v>
      </c>
      <c r="AS146" s="284">
        <v>4</v>
      </c>
      <c r="AT146" s="284"/>
      <c r="AU146" s="284"/>
      <c r="AV146" s="284"/>
      <c r="AW146" s="284">
        <v>0</v>
      </c>
      <c r="AX146" s="284">
        <v>3</v>
      </c>
      <c r="AY146" s="284">
        <v>3</v>
      </c>
      <c r="AZ146" s="284">
        <v>1</v>
      </c>
      <c r="BA146" s="284">
        <v>2</v>
      </c>
      <c r="BB146" s="284">
        <v>5</v>
      </c>
      <c r="BC146" s="284">
        <v>6</v>
      </c>
      <c r="BD146" s="284">
        <v>5</v>
      </c>
      <c r="BE146" s="284">
        <v>2</v>
      </c>
      <c r="BF146" s="284">
        <v>5</v>
      </c>
      <c r="BG146" s="284">
        <v>4</v>
      </c>
      <c r="BH146" s="284">
        <v>2</v>
      </c>
      <c r="BI146" s="284">
        <v>3</v>
      </c>
      <c r="BJ146" s="519">
        <v>6</v>
      </c>
      <c r="BK146" s="282">
        <f t="shared" si="25"/>
        <v>7</v>
      </c>
      <c r="BL146" s="282">
        <f t="shared" si="26"/>
        <v>0</v>
      </c>
      <c r="BM146" s="282">
        <v>11</v>
      </c>
      <c r="BN146" s="282">
        <v>7</v>
      </c>
      <c r="BO146" s="284">
        <f t="shared" si="27"/>
        <v>4</v>
      </c>
      <c r="BP146" s="516">
        <v>2</v>
      </c>
      <c r="BQ146" s="282" t="str">
        <f>IF(((BP146*BJ146)-CB146)&lt;0.99,"",INT((BP146*BJ146)-CB146))</f>
        <v/>
      </c>
      <c r="BR146" s="282"/>
      <c r="BS146" s="285"/>
      <c r="BT146" s="285"/>
      <c r="BU146" s="285"/>
      <c r="BV146" s="289"/>
      <c r="BW146" s="289">
        <v>2</v>
      </c>
      <c r="BX146" s="289">
        <v>2</v>
      </c>
      <c r="BY146" s="289"/>
      <c r="BZ146" s="290">
        <v>2</v>
      </c>
      <c r="CA146" s="291">
        <v>2</v>
      </c>
      <c r="CB146" s="288">
        <f t="shared" si="33"/>
        <v>12</v>
      </c>
      <c r="CC146" s="518">
        <f>CB146/BJ146</f>
        <v>2</v>
      </c>
      <c r="CD146" s="282" t="str">
        <f>IFERROR(IF($S146*#REF!=0,"",$S146*#REF!),"")</f>
        <v/>
      </c>
      <c r="CE146" s="282" t="str">
        <f>IFERROR(IF($S146*#REF!=0,"",$S146*#REF!),"")</f>
        <v/>
      </c>
      <c r="CF146" s="282" t="str">
        <f>IFERROR(IF($S146*#REF!=0,"",$S146*#REF!),"")</f>
        <v/>
      </c>
      <c r="CG146" s="282" t="str">
        <f>IFERROR(IF($S146*#REF!=0,"",$S146*#REF!),"")</f>
        <v/>
      </c>
      <c r="CH146" s="282" t="str">
        <f>IFERROR(IF($S146*#REF!=0,"",$S146*#REF!),"")</f>
        <v/>
      </c>
      <c r="CI146" s="282" t="str">
        <f>IFERROR(IF($S146*#REF!=0,"",$S146*#REF!),"")</f>
        <v/>
      </c>
      <c r="CJ146" s="282" t="str">
        <f>IFERROR(IF($S146*#REF!=0,"",$S146*#REF!),"")</f>
        <v/>
      </c>
      <c r="CK146" s="282" t="str">
        <f>IFERROR(IF($S146*#REF!=0,"",$S146*#REF!),"")</f>
        <v/>
      </c>
      <c r="CL146" s="282" t="str">
        <f>IFERROR(IF($S146*#REF!=0,"",$S146*#REF!),"")</f>
        <v/>
      </c>
      <c r="CM146" s="282" t="str">
        <f t="shared" si="28"/>
        <v/>
      </c>
      <c r="CN146" s="282" t="str">
        <f t="shared" si="29"/>
        <v/>
      </c>
      <c r="CO146" s="282">
        <f t="shared" si="30"/>
        <v>5.5E-2</v>
      </c>
      <c r="CP146" s="282">
        <f t="shared" si="31"/>
        <v>5.5E-2</v>
      </c>
      <c r="CQ146" s="282" t="str">
        <f t="shared" si="32"/>
        <v/>
      </c>
      <c r="CR146" s="282">
        <f t="shared" si="32"/>
        <v>5.5E-2</v>
      </c>
      <c r="CS146" s="282">
        <f t="shared" si="32"/>
        <v>5.5E-2</v>
      </c>
    </row>
    <row r="147" spans="1:97" ht="15" customHeight="1" x14ac:dyDescent="0.15">
      <c r="A147" s="1" t="s">
        <v>25</v>
      </c>
      <c r="B147" s="281" t="s">
        <v>517</v>
      </c>
      <c r="C147" s="281" t="str">
        <f>MID(B147,4,6)</f>
        <v>CH232W</v>
      </c>
      <c r="D147" s="281" t="str">
        <f>MID(B147,11,3)</f>
        <v>-09</v>
      </c>
      <c r="E147" s="281" t="str">
        <f>RIGHT(B147, LEN(B147)-FIND("S",B147,1)+1)</f>
        <v>SN/03</v>
      </c>
      <c r="F147" s="281">
        <v>0</v>
      </c>
      <c r="G147" s="282" t="s">
        <v>518</v>
      </c>
      <c r="H147" s="282" t="s">
        <v>442</v>
      </c>
      <c r="I147" s="282" t="s">
        <v>506</v>
      </c>
      <c r="J147" s="282">
        <v>2</v>
      </c>
      <c r="K147" s="282" t="s">
        <v>110</v>
      </c>
      <c r="L147" s="282">
        <v>46.3</v>
      </c>
      <c r="M147" s="282"/>
      <c r="N147" s="282"/>
      <c r="O147" s="282" t="s">
        <v>519</v>
      </c>
      <c r="P147" s="282"/>
      <c r="Q147" s="283"/>
      <c r="R147" s="284" t="s">
        <v>445</v>
      </c>
      <c r="S147" s="284">
        <f t="shared" si="34"/>
        <v>2.75E-2</v>
      </c>
      <c r="T147" s="284"/>
      <c r="U147" s="284"/>
      <c r="V147" s="284"/>
      <c r="W147" s="284">
        <v>5775.56</v>
      </c>
      <c r="X147" s="284"/>
      <c r="Y147" s="284"/>
      <c r="Z147" s="284"/>
      <c r="AA147" s="284"/>
      <c r="AB147" s="284"/>
      <c r="AC147" s="284"/>
      <c r="AD147" s="284"/>
      <c r="AE147" s="284"/>
      <c r="AF147" s="284"/>
      <c r="AG147" s="284"/>
      <c r="AH147" s="284"/>
      <c r="AI147" s="284">
        <v>6</v>
      </c>
      <c r="AJ147" s="284">
        <v>3</v>
      </c>
      <c r="AK147" s="284">
        <v>2</v>
      </c>
      <c r="AL147" s="284">
        <v>5</v>
      </c>
      <c r="AM147" s="284"/>
      <c r="AN147" s="284"/>
      <c r="AO147" s="284">
        <v>7</v>
      </c>
      <c r="AP147" s="284">
        <v>3</v>
      </c>
      <c r="AQ147" s="284">
        <v>8</v>
      </c>
      <c r="AR147" s="284">
        <v>7</v>
      </c>
      <c r="AS147" s="284">
        <v>4</v>
      </c>
      <c r="AT147" s="284"/>
      <c r="AU147" s="284"/>
      <c r="AV147" s="284"/>
      <c r="AW147" s="284">
        <v>0</v>
      </c>
      <c r="AX147" s="284">
        <v>0</v>
      </c>
      <c r="AY147" s="284">
        <v>3</v>
      </c>
      <c r="AZ147" s="284">
        <v>2</v>
      </c>
      <c r="BA147" s="284">
        <v>3</v>
      </c>
      <c r="BB147" s="284">
        <v>4</v>
      </c>
      <c r="BC147" s="284">
        <v>6</v>
      </c>
      <c r="BD147" s="284">
        <v>4</v>
      </c>
      <c r="BE147" s="284">
        <v>4</v>
      </c>
      <c r="BF147" s="284">
        <v>4</v>
      </c>
      <c r="BG147" s="284">
        <v>3</v>
      </c>
      <c r="BH147" s="284">
        <v>4</v>
      </c>
      <c r="BI147" s="284">
        <v>7</v>
      </c>
      <c r="BJ147" s="519">
        <v>6</v>
      </c>
      <c r="BK147" s="282">
        <f t="shared" si="25"/>
        <v>8</v>
      </c>
      <c r="BL147" s="282">
        <f t="shared" si="26"/>
        <v>0</v>
      </c>
      <c r="BM147" s="282">
        <v>14</v>
      </c>
      <c r="BN147" s="282">
        <v>3</v>
      </c>
      <c r="BO147" s="284">
        <f t="shared" si="27"/>
        <v>11</v>
      </c>
      <c r="BP147" s="516">
        <v>2</v>
      </c>
      <c r="BQ147" s="282" t="str">
        <f>IF(((BP147*BJ147)-CB147)&lt;0.99,"",INT((BP147*BJ147)-CB147))</f>
        <v/>
      </c>
      <c r="BR147" s="282"/>
      <c r="BS147" s="285"/>
      <c r="BT147" s="285"/>
      <c r="BU147" s="285"/>
      <c r="BV147" s="289"/>
      <c r="BW147" s="289"/>
      <c r="BX147" s="289"/>
      <c r="BY147" s="289">
        <v>2</v>
      </c>
      <c r="BZ147" s="290"/>
      <c r="CA147" s="291"/>
      <c r="CB147" s="288">
        <f t="shared" si="33"/>
        <v>13</v>
      </c>
      <c r="CC147" s="518">
        <f>CB147/BJ147</f>
        <v>2.1666666666666665</v>
      </c>
      <c r="CD147" s="282" t="str">
        <f>IFERROR(IF($S147*#REF!=0,"",$S147*#REF!),"")</f>
        <v/>
      </c>
      <c r="CE147" s="282" t="str">
        <f>IFERROR(IF($S147*#REF!=0,"",$S147*#REF!),"")</f>
        <v/>
      </c>
      <c r="CF147" s="282" t="str">
        <f>IFERROR(IF($S147*#REF!=0,"",$S147*#REF!),"")</f>
        <v/>
      </c>
      <c r="CG147" s="282" t="str">
        <f>IFERROR(IF($S147*#REF!=0,"",$S147*#REF!),"")</f>
        <v/>
      </c>
      <c r="CH147" s="282" t="str">
        <f>IFERROR(IF($S147*#REF!=0,"",$S147*#REF!),"")</f>
        <v/>
      </c>
      <c r="CI147" s="282" t="str">
        <f>IFERROR(IF($S147*#REF!=0,"",$S147*#REF!),"")</f>
        <v/>
      </c>
      <c r="CJ147" s="282" t="str">
        <f>IFERROR(IF($S147*#REF!=0,"",$S147*#REF!),"")</f>
        <v/>
      </c>
      <c r="CK147" s="282" t="str">
        <f>IFERROR(IF($S147*#REF!=0,"",$S147*#REF!),"")</f>
        <v/>
      </c>
      <c r="CL147" s="282" t="str">
        <f>IFERROR(IF($S147*#REF!=0,"",$S147*#REF!),"")</f>
        <v/>
      </c>
      <c r="CM147" s="282" t="str">
        <f t="shared" si="28"/>
        <v/>
      </c>
      <c r="CN147" s="282" t="str">
        <f t="shared" si="29"/>
        <v/>
      </c>
      <c r="CO147" s="282" t="str">
        <f t="shared" si="30"/>
        <v/>
      </c>
      <c r="CP147" s="282" t="str">
        <f t="shared" si="31"/>
        <v/>
      </c>
      <c r="CQ147" s="282">
        <f t="shared" si="32"/>
        <v>5.5E-2</v>
      </c>
      <c r="CR147" s="282" t="str">
        <f t="shared" si="32"/>
        <v/>
      </c>
      <c r="CS147" s="282" t="str">
        <f t="shared" si="32"/>
        <v/>
      </c>
    </row>
    <row r="148" spans="1:97" ht="15" customHeight="1" x14ac:dyDescent="0.15">
      <c r="A148" s="1" t="s">
        <v>25</v>
      </c>
      <c r="B148" s="281" t="s">
        <v>520</v>
      </c>
      <c r="C148" s="281" t="str">
        <f>MID(B148,4,6)</f>
        <v>CH232W</v>
      </c>
      <c r="D148" s="281" t="str">
        <f>MID(B148,11,3)</f>
        <v>-17</v>
      </c>
      <c r="E148" s="281" t="str">
        <f>RIGHT(B148, LEN(B148)-FIND("S",B148,1)+1)</f>
        <v>SN/03</v>
      </c>
      <c r="F148" s="281">
        <v>0</v>
      </c>
      <c r="G148" s="282" t="s">
        <v>521</v>
      </c>
      <c r="H148" s="282" t="s">
        <v>442</v>
      </c>
      <c r="I148" s="282" t="s">
        <v>506</v>
      </c>
      <c r="J148" s="282"/>
      <c r="K148" s="282" t="s">
        <v>110</v>
      </c>
      <c r="L148" s="282">
        <v>18.899999999999999</v>
      </c>
      <c r="M148" s="282"/>
      <c r="N148" s="282"/>
      <c r="O148" s="282" t="s">
        <v>522</v>
      </c>
      <c r="P148" s="282"/>
      <c r="Q148" s="283"/>
      <c r="R148" s="284" t="s">
        <v>445</v>
      </c>
      <c r="S148" s="284">
        <f>0.11/10</f>
        <v>1.0999999999999999E-2</v>
      </c>
      <c r="T148" s="284"/>
      <c r="U148" s="284"/>
      <c r="V148" s="284"/>
      <c r="W148" s="284">
        <v>2329.75</v>
      </c>
      <c r="X148" s="284"/>
      <c r="Y148" s="284"/>
      <c r="Z148" s="284"/>
      <c r="AA148" s="284"/>
      <c r="AB148" s="284"/>
      <c r="AC148" s="284"/>
      <c r="AD148" s="284"/>
      <c r="AE148" s="284"/>
      <c r="AF148" s="284"/>
      <c r="AG148" s="284"/>
      <c r="AH148" s="284"/>
      <c r="AI148" s="284"/>
      <c r="AJ148" s="284">
        <v>1</v>
      </c>
      <c r="AK148" s="284">
        <v>1</v>
      </c>
      <c r="AL148" s="284">
        <v>2</v>
      </c>
      <c r="AM148" s="284"/>
      <c r="AN148" s="284"/>
      <c r="AO148" s="284">
        <v>1</v>
      </c>
      <c r="AP148" s="284">
        <v>0</v>
      </c>
      <c r="AQ148" s="284">
        <v>3</v>
      </c>
      <c r="AR148" s="284">
        <v>0</v>
      </c>
      <c r="AS148" s="284">
        <v>2</v>
      </c>
      <c r="AT148" s="284"/>
      <c r="AU148" s="284"/>
      <c r="AV148" s="284"/>
      <c r="AW148" s="284"/>
      <c r="AX148" s="284">
        <v>0</v>
      </c>
      <c r="AY148" s="284">
        <v>1</v>
      </c>
      <c r="AZ148" s="284">
        <v>0</v>
      </c>
      <c r="BA148" s="284">
        <v>1</v>
      </c>
      <c r="BB148" s="284">
        <v>2</v>
      </c>
      <c r="BC148" s="284"/>
      <c r="BD148" s="284">
        <v>0</v>
      </c>
      <c r="BE148" s="284">
        <v>2</v>
      </c>
      <c r="BF148" s="284">
        <v>1</v>
      </c>
      <c r="BG148" s="284">
        <v>2</v>
      </c>
      <c r="BH148" s="284">
        <v>0</v>
      </c>
      <c r="BI148" s="284">
        <v>3</v>
      </c>
      <c r="BJ148" s="450">
        <v>3</v>
      </c>
      <c r="BK148" s="282">
        <f t="shared" si="25"/>
        <v>3</v>
      </c>
      <c r="BL148" s="282">
        <f t="shared" si="26"/>
        <v>0</v>
      </c>
      <c r="BM148" s="282">
        <v>5</v>
      </c>
      <c r="BN148" s="282">
        <v>2</v>
      </c>
      <c r="BO148" s="284">
        <f t="shared" si="27"/>
        <v>3</v>
      </c>
      <c r="BP148" s="516">
        <v>2</v>
      </c>
      <c r="BQ148" s="282" t="str">
        <f>IF(((BP148*BJ148)-CB148)&lt;0.99,"",INT((BP148*BJ148)-CB148))</f>
        <v/>
      </c>
      <c r="BR148" s="282"/>
      <c r="BS148" s="285"/>
      <c r="BT148" s="285"/>
      <c r="BU148" s="285"/>
      <c r="BV148" s="285"/>
      <c r="BW148" s="285">
        <v>2</v>
      </c>
      <c r="BX148" s="285"/>
      <c r="BY148" s="285"/>
      <c r="BZ148" s="286"/>
      <c r="CA148" s="287">
        <v>2</v>
      </c>
      <c r="CB148" s="288">
        <f t="shared" si="33"/>
        <v>7</v>
      </c>
      <c r="CC148" s="518">
        <f>CB148/BJ148</f>
        <v>2.3333333333333335</v>
      </c>
      <c r="CD148" s="282" t="str">
        <f>IFERROR(IF($S148*#REF!=0,"",$S148*#REF!),"")</f>
        <v/>
      </c>
      <c r="CE148" s="282" t="str">
        <f>IFERROR(IF($S148*#REF!=0,"",$S148*#REF!),"")</f>
        <v/>
      </c>
      <c r="CF148" s="282" t="str">
        <f>IFERROR(IF($S148*#REF!=0,"",$S148*#REF!),"")</f>
        <v/>
      </c>
      <c r="CG148" s="282" t="str">
        <f>IFERROR(IF($S148*#REF!=0,"",$S148*#REF!),"")</f>
        <v/>
      </c>
      <c r="CH148" s="282" t="str">
        <f>IFERROR(IF($S148*#REF!=0,"",$S148*#REF!),"")</f>
        <v/>
      </c>
      <c r="CI148" s="282" t="str">
        <f>IFERROR(IF($S148*#REF!=0,"",$S148*#REF!),"")</f>
        <v/>
      </c>
      <c r="CJ148" s="282" t="str">
        <f>IFERROR(IF($S148*#REF!=0,"",$S148*#REF!),"")</f>
        <v/>
      </c>
      <c r="CK148" s="282" t="str">
        <f>IFERROR(IF($S148*#REF!=0,"",$S148*#REF!),"")</f>
        <v/>
      </c>
      <c r="CL148" s="282" t="str">
        <f>IFERROR(IF($S148*#REF!=0,"",$S148*#REF!),"")</f>
        <v/>
      </c>
      <c r="CM148" s="282" t="str">
        <f t="shared" si="28"/>
        <v/>
      </c>
      <c r="CN148" s="282" t="str">
        <f t="shared" si="29"/>
        <v/>
      </c>
      <c r="CO148" s="282">
        <f t="shared" si="30"/>
        <v>2.1999999999999999E-2</v>
      </c>
      <c r="CP148" s="282" t="str">
        <f t="shared" si="31"/>
        <v/>
      </c>
      <c r="CQ148" s="282" t="str">
        <f t="shared" si="32"/>
        <v/>
      </c>
      <c r="CR148" s="282" t="str">
        <f t="shared" si="32"/>
        <v/>
      </c>
      <c r="CS148" s="282">
        <f t="shared" si="32"/>
        <v>2.1999999999999999E-2</v>
      </c>
    </row>
    <row r="149" spans="1:97" ht="15" customHeight="1" x14ac:dyDescent="0.15">
      <c r="A149" s="1" t="s">
        <v>25</v>
      </c>
      <c r="B149" s="281" t="s">
        <v>523</v>
      </c>
      <c r="C149" s="281" t="str">
        <f>MID(B149,4,6)</f>
        <v>CH232W</v>
      </c>
      <c r="D149" s="281" t="str">
        <f>MID(B149,11,3)</f>
        <v>35C</v>
      </c>
      <c r="E149" s="281" t="str">
        <f>RIGHT(B149, LEN(B149)-FIND("S",B149,1)+1)</f>
        <v>SN/03</v>
      </c>
      <c r="F149" s="281">
        <v>0</v>
      </c>
      <c r="G149" s="282" t="s">
        <v>524</v>
      </c>
      <c r="H149" s="282" t="s">
        <v>442</v>
      </c>
      <c r="I149" s="282" t="s">
        <v>506</v>
      </c>
      <c r="J149" s="282"/>
      <c r="K149" s="282" t="s">
        <v>102</v>
      </c>
      <c r="L149" s="282">
        <v>6.9</v>
      </c>
      <c r="M149" s="282"/>
      <c r="N149" s="282"/>
      <c r="O149" s="282" t="s">
        <v>525</v>
      </c>
      <c r="P149" s="282"/>
      <c r="Q149" s="283"/>
      <c r="R149" s="284" t="s">
        <v>445</v>
      </c>
      <c r="S149" s="284">
        <f>0.11/20</f>
        <v>5.4999999999999997E-3</v>
      </c>
      <c r="T149" s="284"/>
      <c r="U149" s="284"/>
      <c r="V149" s="284"/>
      <c r="W149" s="284">
        <v>868</v>
      </c>
      <c r="X149" s="284"/>
      <c r="Y149" s="284"/>
      <c r="Z149" s="284"/>
      <c r="AA149" s="284"/>
      <c r="AB149" s="284"/>
      <c r="AC149" s="284"/>
      <c r="AD149" s="284"/>
      <c r="AE149" s="284"/>
      <c r="AF149" s="284"/>
      <c r="AG149" s="284"/>
      <c r="AH149" s="284"/>
      <c r="AI149" s="284"/>
      <c r="AJ149" s="284"/>
      <c r="AK149" s="284">
        <v>0</v>
      </c>
      <c r="AL149" s="284"/>
      <c r="AM149" s="284"/>
      <c r="AN149" s="284"/>
      <c r="AO149" s="284">
        <v>0</v>
      </c>
      <c r="AP149" s="284">
        <v>0</v>
      </c>
      <c r="AQ149" s="284">
        <v>0</v>
      </c>
      <c r="AR149" s="284">
        <v>0</v>
      </c>
      <c r="AS149" s="284">
        <v>6</v>
      </c>
      <c r="AT149" s="284">
        <v>2</v>
      </c>
      <c r="AU149" s="284">
        <v>1</v>
      </c>
      <c r="AV149" s="284">
        <v>2</v>
      </c>
      <c r="AW149" s="284">
        <v>2</v>
      </c>
      <c r="AX149" s="284">
        <v>0</v>
      </c>
      <c r="AY149" s="284">
        <v>2</v>
      </c>
      <c r="AZ149" s="284">
        <v>0</v>
      </c>
      <c r="BA149" s="284">
        <v>1</v>
      </c>
      <c r="BB149" s="284">
        <v>2</v>
      </c>
      <c r="BC149" s="284">
        <v>0</v>
      </c>
      <c r="BD149" s="284">
        <v>2</v>
      </c>
      <c r="BE149" s="284">
        <v>0</v>
      </c>
      <c r="BF149" s="284">
        <v>2</v>
      </c>
      <c r="BG149" s="284">
        <v>0</v>
      </c>
      <c r="BH149" s="284">
        <v>0</v>
      </c>
      <c r="BI149" s="284">
        <v>0</v>
      </c>
      <c r="BJ149" s="450">
        <v>0</v>
      </c>
      <c r="BK149" s="282">
        <f t="shared" si="25"/>
        <v>6</v>
      </c>
      <c r="BL149" s="282">
        <f t="shared" si="26"/>
        <v>0</v>
      </c>
      <c r="BM149" s="282">
        <v>6</v>
      </c>
      <c r="BN149" s="282">
        <v>2</v>
      </c>
      <c r="BO149" s="284">
        <f t="shared" si="27"/>
        <v>4</v>
      </c>
      <c r="BP149" s="516">
        <v>2</v>
      </c>
      <c r="BQ149" s="282" t="str">
        <f>IF(((BP149*BJ149)-CB149)&lt;0.99,"",INT((BP149*BJ149)-CB149))</f>
        <v/>
      </c>
      <c r="BR149" s="282"/>
      <c r="BS149" s="285"/>
      <c r="BT149" s="285"/>
      <c r="BU149" s="285"/>
      <c r="BV149" s="285"/>
      <c r="BW149" s="285"/>
      <c r="BX149" s="285"/>
      <c r="BY149" s="285"/>
      <c r="BZ149" s="286"/>
      <c r="CA149" s="287"/>
      <c r="CB149" s="288">
        <f t="shared" si="33"/>
        <v>4</v>
      </c>
      <c r="CC149" s="518" t="e">
        <f>CB149/BJ149</f>
        <v>#DIV/0!</v>
      </c>
      <c r="CD149" s="282" t="str">
        <f>IFERROR(IF($S149*#REF!=0,"",$S149*#REF!),"")</f>
        <v/>
      </c>
      <c r="CE149" s="282" t="str">
        <f>IFERROR(IF($S149*#REF!=0,"",$S149*#REF!),"")</f>
        <v/>
      </c>
      <c r="CF149" s="282" t="str">
        <f>IFERROR(IF($S149*#REF!=0,"",$S149*#REF!),"")</f>
        <v/>
      </c>
      <c r="CG149" s="282" t="str">
        <f>IFERROR(IF($S149*#REF!=0,"",$S149*#REF!),"")</f>
        <v/>
      </c>
      <c r="CH149" s="282" t="str">
        <f>IFERROR(IF($S149*#REF!=0,"",$S149*#REF!),"")</f>
        <v/>
      </c>
      <c r="CI149" s="282" t="str">
        <f>IFERROR(IF($S149*#REF!=0,"",$S149*#REF!),"")</f>
        <v/>
      </c>
      <c r="CJ149" s="282" t="str">
        <f>IFERROR(IF($S149*#REF!=0,"",$S149*#REF!),"")</f>
        <v/>
      </c>
      <c r="CK149" s="282" t="str">
        <f>IFERROR(IF($S149*#REF!=0,"",$S149*#REF!),"")</f>
        <v/>
      </c>
      <c r="CL149" s="282" t="str">
        <f>IFERROR(IF($S149*#REF!=0,"",$S149*#REF!),"")</f>
        <v/>
      </c>
      <c r="CM149" s="282" t="str">
        <f t="shared" si="28"/>
        <v/>
      </c>
      <c r="CN149" s="282" t="str">
        <f t="shared" si="29"/>
        <v/>
      </c>
      <c r="CO149" s="282" t="str">
        <f t="shared" si="30"/>
        <v/>
      </c>
      <c r="CP149" s="282" t="str">
        <f t="shared" si="31"/>
        <v/>
      </c>
      <c r="CQ149" s="282" t="str">
        <f t="shared" si="32"/>
        <v/>
      </c>
      <c r="CR149" s="282" t="str">
        <f t="shared" si="32"/>
        <v/>
      </c>
      <c r="CS149" s="282" t="str">
        <f t="shared" si="32"/>
        <v/>
      </c>
    </row>
    <row r="150" spans="1:97" ht="15" customHeight="1" x14ac:dyDescent="0.15">
      <c r="A150" s="1" t="s">
        <v>25</v>
      </c>
      <c r="B150" s="281" t="s">
        <v>526</v>
      </c>
      <c r="C150" s="281" t="str">
        <f>MID(B150,4,6)</f>
        <v>CH232W</v>
      </c>
      <c r="D150" s="281" t="str">
        <f>MID(B150,11,3)</f>
        <v>37C</v>
      </c>
      <c r="E150" s="281" t="str">
        <f>RIGHT(B150, LEN(B150)-FIND("S",B150,1)+1)</f>
        <v>SN/03</v>
      </c>
      <c r="F150" s="281">
        <v>0</v>
      </c>
      <c r="G150" s="282" t="s">
        <v>527</v>
      </c>
      <c r="H150" s="282" t="s">
        <v>442</v>
      </c>
      <c r="I150" s="282" t="s">
        <v>506</v>
      </c>
      <c r="J150" s="282">
        <v>30</v>
      </c>
      <c r="K150" s="282" t="s">
        <v>102</v>
      </c>
      <c r="L150" s="282">
        <v>9.4</v>
      </c>
      <c r="M150" s="282"/>
      <c r="N150" s="282"/>
      <c r="O150" s="282" t="s">
        <v>528</v>
      </c>
      <c r="P150" s="282"/>
      <c r="Q150" s="283"/>
      <c r="R150" s="284" t="s">
        <v>445</v>
      </c>
      <c r="S150" s="284">
        <f>0.11/20</f>
        <v>5.4999999999999997E-3</v>
      </c>
      <c r="T150" s="284"/>
      <c r="U150" s="284"/>
      <c r="V150" s="284"/>
      <c r="W150" s="284">
        <v>1039.28</v>
      </c>
      <c r="X150" s="284"/>
      <c r="Y150" s="284"/>
      <c r="Z150" s="284"/>
      <c r="AA150" s="284"/>
      <c r="AB150" s="284"/>
      <c r="AC150" s="284"/>
      <c r="AD150" s="284"/>
      <c r="AE150" s="284"/>
      <c r="AF150" s="284"/>
      <c r="AG150" s="284"/>
      <c r="AH150" s="284"/>
      <c r="AI150" s="284">
        <v>32</v>
      </c>
      <c r="AJ150" s="284">
        <v>14</v>
      </c>
      <c r="AK150" s="284">
        <v>19</v>
      </c>
      <c r="AL150" s="284">
        <v>22</v>
      </c>
      <c r="AM150" s="284"/>
      <c r="AN150" s="284"/>
      <c r="AO150" s="284">
        <v>36</v>
      </c>
      <c r="AP150" s="284">
        <v>21</v>
      </c>
      <c r="AQ150" s="284">
        <v>41</v>
      </c>
      <c r="AR150" s="284">
        <v>35</v>
      </c>
      <c r="AS150" s="284">
        <v>33</v>
      </c>
      <c r="AT150" s="284">
        <v>24</v>
      </c>
      <c r="AU150" s="284">
        <v>16</v>
      </c>
      <c r="AV150" s="284">
        <v>22</v>
      </c>
      <c r="AW150" s="284">
        <v>0</v>
      </c>
      <c r="AX150" s="284">
        <v>0</v>
      </c>
      <c r="AY150" s="284">
        <v>0</v>
      </c>
      <c r="AZ150" s="284">
        <v>15</v>
      </c>
      <c r="BA150" s="284">
        <v>19</v>
      </c>
      <c r="BB150" s="284">
        <v>25</v>
      </c>
      <c r="BC150" s="284">
        <v>44</v>
      </c>
      <c r="BD150" s="284">
        <v>34</v>
      </c>
      <c r="BE150" s="284">
        <v>23</v>
      </c>
      <c r="BF150" s="284">
        <v>24</v>
      </c>
      <c r="BG150" s="284">
        <v>20</v>
      </c>
      <c r="BH150" s="284">
        <v>11</v>
      </c>
      <c r="BI150" s="284">
        <v>5</v>
      </c>
      <c r="BJ150" s="450">
        <v>20</v>
      </c>
      <c r="BK150" s="282">
        <f t="shared" si="25"/>
        <v>41</v>
      </c>
      <c r="BL150" s="282">
        <f t="shared" si="26"/>
        <v>0</v>
      </c>
      <c r="BM150" s="282">
        <v>29</v>
      </c>
      <c r="BN150" s="282">
        <v>31</v>
      </c>
      <c r="BO150" s="284">
        <f t="shared" si="27"/>
        <v>-2</v>
      </c>
      <c r="BP150" s="516">
        <v>2</v>
      </c>
      <c r="BQ150" s="282" t="str">
        <f>IF(((BP150*BJ150)-CB150)&lt;0.99,"",INT((BP150*BJ150)-CB150))</f>
        <v/>
      </c>
      <c r="BR150" s="282"/>
      <c r="BS150" s="285"/>
      <c r="BT150" s="285"/>
      <c r="BU150" s="285"/>
      <c r="BV150" s="285"/>
      <c r="BW150" s="285">
        <v>10</v>
      </c>
      <c r="BX150" s="285"/>
      <c r="BY150" s="285">
        <v>30</v>
      </c>
      <c r="BZ150" s="286"/>
      <c r="CA150" s="287">
        <v>10</v>
      </c>
      <c r="CB150" s="288">
        <f t="shared" si="33"/>
        <v>48</v>
      </c>
      <c r="CC150" s="518">
        <f>CB150/BJ150</f>
        <v>2.4</v>
      </c>
      <c r="CD150" s="282" t="str">
        <f>IFERROR(IF($S150*#REF!=0,"",$S150*#REF!),"")</f>
        <v/>
      </c>
      <c r="CE150" s="282" t="str">
        <f>IFERROR(IF($S150*#REF!=0,"",$S150*#REF!),"")</f>
        <v/>
      </c>
      <c r="CF150" s="282" t="str">
        <f>IFERROR(IF($S150*#REF!=0,"",$S150*#REF!),"")</f>
        <v/>
      </c>
      <c r="CG150" s="282" t="str">
        <f>IFERROR(IF($S150*#REF!=0,"",$S150*#REF!),"")</f>
        <v/>
      </c>
      <c r="CH150" s="282" t="str">
        <f>IFERROR(IF($S150*#REF!=0,"",$S150*#REF!),"")</f>
        <v/>
      </c>
      <c r="CI150" s="282" t="str">
        <f>IFERROR(IF($S150*#REF!=0,"",$S150*#REF!),"")</f>
        <v/>
      </c>
      <c r="CJ150" s="282" t="str">
        <f>IFERROR(IF($S150*#REF!=0,"",$S150*#REF!),"")</f>
        <v/>
      </c>
      <c r="CK150" s="282" t="str">
        <f>IFERROR(IF($S150*#REF!=0,"",$S150*#REF!),"")</f>
        <v/>
      </c>
      <c r="CL150" s="282" t="str">
        <f>IFERROR(IF($S150*#REF!=0,"",$S150*#REF!),"")</f>
        <v/>
      </c>
      <c r="CM150" s="282" t="str">
        <f t="shared" si="28"/>
        <v/>
      </c>
      <c r="CN150" s="282" t="str">
        <f t="shared" si="29"/>
        <v/>
      </c>
      <c r="CO150" s="282">
        <f t="shared" si="30"/>
        <v>5.4999999999999993E-2</v>
      </c>
      <c r="CP150" s="282" t="str">
        <f t="shared" si="31"/>
        <v/>
      </c>
      <c r="CQ150" s="282">
        <f t="shared" si="32"/>
        <v>0.16499999999999998</v>
      </c>
      <c r="CR150" s="282" t="str">
        <f t="shared" si="32"/>
        <v/>
      </c>
      <c r="CS150" s="282">
        <f t="shared" si="32"/>
        <v>5.4999999999999993E-2</v>
      </c>
    </row>
    <row r="151" spans="1:97" ht="15" customHeight="1" x14ac:dyDescent="0.15">
      <c r="A151" s="1" t="s">
        <v>25</v>
      </c>
      <c r="B151" s="281" t="s">
        <v>529</v>
      </c>
      <c r="C151" s="281" t="str">
        <f>MID(B151,4,6)</f>
        <v>CH232W</v>
      </c>
      <c r="D151" s="281" t="str">
        <f>MID(B151,11,3)</f>
        <v>-49</v>
      </c>
      <c r="E151" s="281" t="str">
        <f>RIGHT(B151, LEN(B151)-FIND("S",B151,1)+1)</f>
        <v>SN/03</v>
      </c>
      <c r="F151" s="281">
        <v>0</v>
      </c>
      <c r="G151" s="282" t="s">
        <v>530</v>
      </c>
      <c r="H151" s="282" t="s">
        <v>442</v>
      </c>
      <c r="I151" s="282" t="s">
        <v>506</v>
      </c>
      <c r="J151" s="282"/>
      <c r="K151" s="282" t="s">
        <v>110</v>
      </c>
      <c r="L151" s="282">
        <v>42.9</v>
      </c>
      <c r="M151" s="282"/>
      <c r="N151" s="282"/>
      <c r="O151" s="282" t="s">
        <v>531</v>
      </c>
      <c r="P151" s="282"/>
      <c r="Q151" s="283"/>
      <c r="R151" s="284" t="s">
        <v>445</v>
      </c>
      <c r="S151" s="284">
        <f>0.11/4</f>
        <v>2.75E-2</v>
      </c>
      <c r="T151" s="284"/>
      <c r="U151" s="284"/>
      <c r="V151" s="284"/>
      <c r="W151" s="284">
        <v>5347.11</v>
      </c>
      <c r="X151" s="284"/>
      <c r="Y151" s="284"/>
      <c r="Z151" s="284"/>
      <c r="AA151" s="284"/>
      <c r="AB151" s="284"/>
      <c r="AC151" s="284"/>
      <c r="AD151" s="284"/>
      <c r="AE151" s="284"/>
      <c r="AF151" s="284"/>
      <c r="AG151" s="284"/>
      <c r="AH151" s="284"/>
      <c r="AI151" s="284">
        <v>3</v>
      </c>
      <c r="AJ151" s="284">
        <v>3</v>
      </c>
      <c r="AK151" s="284">
        <v>2</v>
      </c>
      <c r="AL151" s="284">
        <v>6</v>
      </c>
      <c r="AM151" s="284"/>
      <c r="AN151" s="284"/>
      <c r="AO151" s="284">
        <v>7</v>
      </c>
      <c r="AP151" s="284">
        <v>3</v>
      </c>
      <c r="AQ151" s="284">
        <v>6</v>
      </c>
      <c r="AR151" s="284">
        <v>7</v>
      </c>
      <c r="AS151" s="284">
        <v>4</v>
      </c>
      <c r="AT151" s="284"/>
      <c r="AU151" s="284"/>
      <c r="AV151" s="284"/>
      <c r="AW151" s="284"/>
      <c r="AX151" s="284">
        <v>1</v>
      </c>
      <c r="AY151" s="284">
        <v>3</v>
      </c>
      <c r="AZ151" s="284">
        <v>3</v>
      </c>
      <c r="BA151" s="284">
        <v>2</v>
      </c>
      <c r="BB151" s="284">
        <v>6</v>
      </c>
      <c r="BC151" s="284">
        <v>6</v>
      </c>
      <c r="BD151" s="284">
        <v>4</v>
      </c>
      <c r="BE151" s="284">
        <v>2</v>
      </c>
      <c r="BF151" s="284">
        <v>1</v>
      </c>
      <c r="BG151" s="284">
        <v>4</v>
      </c>
      <c r="BH151" s="284">
        <v>3</v>
      </c>
      <c r="BI151" s="284">
        <v>4</v>
      </c>
      <c r="BJ151" s="450">
        <v>5</v>
      </c>
      <c r="BK151" s="282">
        <f t="shared" si="25"/>
        <v>7</v>
      </c>
      <c r="BL151" s="282">
        <f t="shared" si="26"/>
        <v>1</v>
      </c>
      <c r="BM151" s="282">
        <v>10</v>
      </c>
      <c r="BN151" s="282">
        <v>1</v>
      </c>
      <c r="BO151" s="284">
        <f t="shared" si="27"/>
        <v>9</v>
      </c>
      <c r="BP151" s="516">
        <v>2</v>
      </c>
      <c r="BQ151" s="282" t="str">
        <f>IF(((BP151*BJ151)-CB151)&lt;0.99,"",INT((BP151*BJ151)-CB151))</f>
        <v/>
      </c>
      <c r="BR151" s="282">
        <v>4</v>
      </c>
      <c r="BS151" s="285"/>
      <c r="BT151" s="285"/>
      <c r="BU151" s="285"/>
      <c r="BV151" s="289"/>
      <c r="BW151" s="289"/>
      <c r="BX151" s="289"/>
      <c r="BY151" s="289"/>
      <c r="BZ151" s="290"/>
      <c r="CA151" s="291"/>
      <c r="CB151" s="288">
        <f t="shared" si="33"/>
        <v>13</v>
      </c>
      <c r="CC151" s="518">
        <f>CB151/BJ151</f>
        <v>2.6</v>
      </c>
      <c r="CD151" s="282" t="str">
        <f>IFERROR(IF($S151*#REF!=0,"",$S151*#REF!),"")</f>
        <v/>
      </c>
      <c r="CE151" s="282" t="str">
        <f>IFERROR(IF($S151*#REF!=0,"",$S151*#REF!),"")</f>
        <v/>
      </c>
      <c r="CF151" s="282" t="str">
        <f>IFERROR(IF($S151*#REF!=0,"",$S151*#REF!),"")</f>
        <v/>
      </c>
      <c r="CG151" s="282" t="str">
        <f>IFERROR(IF($S151*#REF!=0,"",$S151*#REF!),"")</f>
        <v/>
      </c>
      <c r="CH151" s="282" t="str">
        <f>IFERROR(IF($S151*#REF!=0,"",$S151*#REF!),"")</f>
        <v/>
      </c>
      <c r="CI151" s="282" t="str">
        <f>IFERROR(IF($S151*#REF!=0,"",$S151*#REF!),"")</f>
        <v/>
      </c>
      <c r="CJ151" s="282" t="str">
        <f>IFERROR(IF($S151*#REF!=0,"",$S151*#REF!),"")</f>
        <v/>
      </c>
      <c r="CK151" s="282" t="str">
        <f>IFERROR(IF($S151*#REF!=0,"",$S151*#REF!),"")</f>
        <v/>
      </c>
      <c r="CL151" s="282" t="str">
        <f>IFERROR(IF($S151*#REF!=0,"",$S151*#REF!),"")</f>
        <v/>
      </c>
      <c r="CM151" s="282" t="str">
        <f t="shared" si="28"/>
        <v/>
      </c>
      <c r="CN151" s="282" t="str">
        <f t="shared" si="29"/>
        <v/>
      </c>
      <c r="CO151" s="282" t="str">
        <f t="shared" si="30"/>
        <v/>
      </c>
      <c r="CP151" s="282" t="str">
        <f t="shared" si="31"/>
        <v/>
      </c>
      <c r="CQ151" s="282" t="str">
        <f t="shared" si="32"/>
        <v/>
      </c>
      <c r="CR151" s="282" t="str">
        <f t="shared" si="32"/>
        <v/>
      </c>
      <c r="CS151" s="282" t="str">
        <f t="shared" si="32"/>
        <v/>
      </c>
    </row>
    <row r="152" spans="1:97" ht="15" customHeight="1" x14ac:dyDescent="0.15">
      <c r="A152" s="1" t="s">
        <v>25</v>
      </c>
      <c r="B152" s="281" t="s">
        <v>532</v>
      </c>
      <c r="C152" s="281" t="str">
        <f>MID(B152,4,6)</f>
        <v>CH232W</v>
      </c>
      <c r="D152" s="281" t="str">
        <f>MID(B152,11,3)</f>
        <v>-50</v>
      </c>
      <c r="E152" s="281" t="str">
        <f>RIGHT(B152, LEN(B152)-FIND("S",B152,1)+1)</f>
        <v>SN/03</v>
      </c>
      <c r="F152" s="281">
        <v>0</v>
      </c>
      <c r="G152" s="282" t="s">
        <v>533</v>
      </c>
      <c r="H152" s="282" t="s">
        <v>442</v>
      </c>
      <c r="I152" s="282" t="s">
        <v>506</v>
      </c>
      <c r="J152" s="282"/>
      <c r="K152" s="282" t="s">
        <v>110</v>
      </c>
      <c r="L152" s="282">
        <v>42.9</v>
      </c>
      <c r="M152" s="282"/>
      <c r="N152" s="282"/>
      <c r="O152" s="282" t="s">
        <v>534</v>
      </c>
      <c r="P152" s="282"/>
      <c r="Q152" s="283"/>
      <c r="R152" s="284" t="s">
        <v>445</v>
      </c>
      <c r="S152" s="284">
        <f>0.11/4</f>
        <v>2.75E-2</v>
      </c>
      <c r="T152" s="284"/>
      <c r="U152" s="284"/>
      <c r="V152" s="284"/>
      <c r="W152" s="284">
        <v>5339.24</v>
      </c>
      <c r="X152" s="284"/>
      <c r="Y152" s="284"/>
      <c r="Z152" s="284"/>
      <c r="AA152" s="284"/>
      <c r="AB152" s="284"/>
      <c r="AC152" s="284"/>
      <c r="AD152" s="284"/>
      <c r="AE152" s="284"/>
      <c r="AF152" s="284"/>
      <c r="AG152" s="284"/>
      <c r="AH152" s="284"/>
      <c r="AI152" s="284">
        <v>5</v>
      </c>
      <c r="AJ152" s="284">
        <v>2</v>
      </c>
      <c r="AK152" s="284">
        <v>4</v>
      </c>
      <c r="AL152" s="284">
        <v>3</v>
      </c>
      <c r="AM152" s="284"/>
      <c r="AN152" s="284"/>
      <c r="AO152" s="284">
        <v>4</v>
      </c>
      <c r="AP152" s="284">
        <v>5</v>
      </c>
      <c r="AQ152" s="284">
        <v>3</v>
      </c>
      <c r="AR152" s="284">
        <v>6</v>
      </c>
      <c r="AS152" s="284">
        <v>4</v>
      </c>
      <c r="AT152" s="284"/>
      <c r="AU152" s="284"/>
      <c r="AV152" s="284"/>
      <c r="AW152" s="284">
        <v>0</v>
      </c>
      <c r="AX152" s="284">
        <v>1</v>
      </c>
      <c r="AY152" s="284">
        <v>1</v>
      </c>
      <c r="AZ152" s="284">
        <v>1</v>
      </c>
      <c r="BA152" s="284">
        <v>3</v>
      </c>
      <c r="BB152" s="284">
        <v>2</v>
      </c>
      <c r="BC152" s="284">
        <v>4</v>
      </c>
      <c r="BD152" s="284">
        <v>4</v>
      </c>
      <c r="BE152" s="284">
        <v>0</v>
      </c>
      <c r="BF152" s="284">
        <v>4</v>
      </c>
      <c r="BG152" s="284">
        <v>4</v>
      </c>
      <c r="BH152" s="284">
        <v>1</v>
      </c>
      <c r="BI152" s="284">
        <v>3</v>
      </c>
      <c r="BJ152" s="450">
        <v>5</v>
      </c>
      <c r="BK152" s="282">
        <f t="shared" si="25"/>
        <v>6</v>
      </c>
      <c r="BL152" s="282">
        <f t="shared" si="26"/>
        <v>0</v>
      </c>
      <c r="BM152" s="282">
        <v>14</v>
      </c>
      <c r="BN152" s="282">
        <v>5</v>
      </c>
      <c r="BO152" s="284">
        <f t="shared" si="27"/>
        <v>9</v>
      </c>
      <c r="BP152" s="516">
        <v>2</v>
      </c>
      <c r="BQ152" s="282" t="str">
        <f>IF(((BP152*BJ152)-CB152)&lt;0.99,"",INT((BP152*BJ152)-CB152))</f>
        <v/>
      </c>
      <c r="BR152" s="282"/>
      <c r="BS152" s="285"/>
      <c r="BT152" s="285"/>
      <c r="BU152" s="285"/>
      <c r="BV152" s="285"/>
      <c r="BW152" s="285"/>
      <c r="BX152" s="285"/>
      <c r="BY152" s="285"/>
      <c r="BZ152" s="286"/>
      <c r="CA152" s="287">
        <v>2</v>
      </c>
      <c r="CB152" s="288">
        <f t="shared" si="33"/>
        <v>11</v>
      </c>
      <c r="CC152" s="518">
        <f>CB152/BJ152</f>
        <v>2.2000000000000002</v>
      </c>
      <c r="CD152" s="282" t="str">
        <f>IFERROR(IF($S152*#REF!=0,"",$S152*#REF!),"")</f>
        <v/>
      </c>
      <c r="CE152" s="282" t="str">
        <f>IFERROR(IF($S152*#REF!=0,"",$S152*#REF!),"")</f>
        <v/>
      </c>
      <c r="CF152" s="282" t="str">
        <f>IFERROR(IF($S152*#REF!=0,"",$S152*#REF!),"")</f>
        <v/>
      </c>
      <c r="CG152" s="282" t="str">
        <f>IFERROR(IF($S152*#REF!=0,"",$S152*#REF!),"")</f>
        <v/>
      </c>
      <c r="CH152" s="282" t="str">
        <f>IFERROR(IF($S152*#REF!=0,"",$S152*#REF!),"")</f>
        <v/>
      </c>
      <c r="CI152" s="282" t="str">
        <f>IFERROR(IF($S152*#REF!=0,"",$S152*#REF!),"")</f>
        <v/>
      </c>
      <c r="CJ152" s="282" t="str">
        <f>IFERROR(IF($S152*#REF!=0,"",$S152*#REF!),"")</f>
        <v/>
      </c>
      <c r="CK152" s="282" t="str">
        <f>IFERROR(IF($S152*#REF!=0,"",$S152*#REF!),"")</f>
        <v/>
      </c>
      <c r="CL152" s="282" t="str">
        <f>IFERROR(IF($S152*#REF!=0,"",$S152*#REF!),"")</f>
        <v/>
      </c>
      <c r="CM152" s="282" t="str">
        <f t="shared" si="28"/>
        <v/>
      </c>
      <c r="CN152" s="282" t="str">
        <f t="shared" si="29"/>
        <v/>
      </c>
      <c r="CO152" s="282" t="str">
        <f t="shared" si="30"/>
        <v/>
      </c>
      <c r="CP152" s="282" t="str">
        <f t="shared" si="31"/>
        <v/>
      </c>
      <c r="CQ152" s="282" t="str">
        <f t="shared" si="32"/>
        <v/>
      </c>
      <c r="CR152" s="282" t="str">
        <f t="shared" si="32"/>
        <v/>
      </c>
      <c r="CS152" s="282">
        <f t="shared" si="32"/>
        <v>5.5E-2</v>
      </c>
    </row>
    <row r="153" spans="1:97" ht="15" customHeight="1" x14ac:dyDescent="0.15">
      <c r="A153" s="1" t="s">
        <v>25</v>
      </c>
      <c r="B153" s="281" t="s">
        <v>535</v>
      </c>
      <c r="C153" s="281" t="str">
        <f>MID(B153,4,6)</f>
        <v>CH232W</v>
      </c>
      <c r="D153" s="281" t="str">
        <f>MID(B153,11,3)</f>
        <v>-03</v>
      </c>
      <c r="E153" s="281" t="str">
        <f>RIGHT(B153, LEN(B153)-FIND("S",B153,1)+1)</f>
        <v>SP/122N</v>
      </c>
      <c r="F153" s="281">
        <v>0</v>
      </c>
      <c r="G153" s="282" t="s">
        <v>536</v>
      </c>
      <c r="H153" s="282" t="s">
        <v>442</v>
      </c>
      <c r="I153" s="282"/>
      <c r="J153" s="282"/>
      <c r="K153" s="282" t="s">
        <v>110</v>
      </c>
      <c r="L153" s="282">
        <v>73.2</v>
      </c>
      <c r="M153" s="282"/>
      <c r="N153" s="282"/>
      <c r="O153" s="282" t="s">
        <v>536</v>
      </c>
      <c r="P153" s="282"/>
      <c r="Q153" s="283"/>
      <c r="R153" s="284" t="s">
        <v>445</v>
      </c>
      <c r="S153" s="284">
        <f>0.11/4</f>
        <v>2.75E-2</v>
      </c>
      <c r="T153" s="284"/>
      <c r="U153" s="284"/>
      <c r="V153" s="284"/>
      <c r="W153" s="284">
        <v>9278.75</v>
      </c>
      <c r="X153" s="284"/>
      <c r="Y153" s="284"/>
      <c r="Z153" s="284">
        <v>1</v>
      </c>
      <c r="AA153" s="284">
        <v>1</v>
      </c>
      <c r="AB153" s="284">
        <v>2</v>
      </c>
      <c r="AC153" s="284">
        <v>3</v>
      </c>
      <c r="AD153" s="284"/>
      <c r="AE153" s="284"/>
      <c r="AF153" s="284"/>
      <c r="AG153" s="284"/>
      <c r="AH153" s="284"/>
      <c r="AI153" s="284">
        <v>1</v>
      </c>
      <c r="AJ153" s="284"/>
      <c r="AK153" s="284">
        <v>1</v>
      </c>
      <c r="AL153" s="284">
        <v>1</v>
      </c>
      <c r="AM153" s="284"/>
      <c r="AN153" s="284"/>
      <c r="AO153" s="284">
        <v>0</v>
      </c>
      <c r="AP153" s="284">
        <v>0</v>
      </c>
      <c r="AQ153" s="284">
        <v>1</v>
      </c>
      <c r="AR153" s="284">
        <v>1</v>
      </c>
      <c r="AS153" s="284">
        <v>0</v>
      </c>
      <c r="AT153" s="284"/>
      <c r="AU153" s="284"/>
      <c r="AV153" s="284"/>
      <c r="AW153" s="284"/>
      <c r="AX153" s="284">
        <v>0</v>
      </c>
      <c r="AY153" s="284">
        <v>0</v>
      </c>
      <c r="AZ153" s="284">
        <v>0</v>
      </c>
      <c r="BA153" s="284"/>
      <c r="BB153" s="284"/>
      <c r="BC153" s="284">
        <v>0</v>
      </c>
      <c r="BD153" s="284">
        <v>2</v>
      </c>
      <c r="BE153" s="284"/>
      <c r="BF153" s="284">
        <v>1</v>
      </c>
      <c r="BG153" s="284">
        <v>1</v>
      </c>
      <c r="BH153" s="284">
        <v>0</v>
      </c>
      <c r="BI153" s="284">
        <v>2</v>
      </c>
      <c r="BJ153" s="450">
        <v>1</v>
      </c>
      <c r="BK153" s="282">
        <f t="shared" si="25"/>
        <v>1</v>
      </c>
      <c r="BL153" s="282">
        <f t="shared" si="26"/>
        <v>0</v>
      </c>
      <c r="BM153" s="282">
        <v>7</v>
      </c>
      <c r="BN153" s="282">
        <v>2</v>
      </c>
      <c r="BO153" s="284">
        <f t="shared" si="27"/>
        <v>5</v>
      </c>
      <c r="BP153" s="516">
        <v>2</v>
      </c>
      <c r="BQ153" s="282" t="str">
        <f>IF(((BP153*BJ153)-CB153)&lt;0.99,"",INT((BP153*BJ153)-CB153))</f>
        <v/>
      </c>
      <c r="BR153" s="282"/>
      <c r="BS153" s="285"/>
      <c r="BT153" s="285"/>
      <c r="BU153" s="285"/>
      <c r="BV153" s="285"/>
      <c r="BW153" s="285"/>
      <c r="BX153" s="285"/>
      <c r="BY153" s="285"/>
      <c r="BZ153" s="286"/>
      <c r="CA153" s="287"/>
      <c r="CB153" s="288">
        <f t="shared" si="33"/>
        <v>5</v>
      </c>
      <c r="CC153" s="518">
        <f>CB153/BJ153</f>
        <v>5</v>
      </c>
      <c r="CD153" s="282" t="str">
        <f>IFERROR(IF($S153*#REF!=0,"",$S153*#REF!),"")</f>
        <v/>
      </c>
      <c r="CE153" s="282" t="str">
        <f>IFERROR(IF($S153*#REF!=0,"",$S153*#REF!),"")</f>
        <v/>
      </c>
      <c r="CF153" s="282" t="str">
        <f>IFERROR(IF($S153*#REF!=0,"",$S153*#REF!),"")</f>
        <v/>
      </c>
      <c r="CG153" s="282" t="str">
        <f>IFERROR(IF($S153*#REF!=0,"",$S153*#REF!),"")</f>
        <v/>
      </c>
      <c r="CH153" s="282" t="str">
        <f>IFERROR(IF($S153*#REF!=0,"",$S153*#REF!),"")</f>
        <v/>
      </c>
      <c r="CI153" s="282" t="str">
        <f>IFERROR(IF($S153*#REF!=0,"",$S153*#REF!),"")</f>
        <v/>
      </c>
      <c r="CJ153" s="282" t="str">
        <f>IFERROR(IF($S153*#REF!=0,"",$S153*#REF!),"")</f>
        <v/>
      </c>
      <c r="CK153" s="282" t="str">
        <f>IFERROR(IF($S153*#REF!=0,"",$S153*#REF!),"")</f>
        <v/>
      </c>
      <c r="CL153" s="282" t="str">
        <f>IFERROR(IF($S153*#REF!=0,"",$S153*#REF!),"")</f>
        <v/>
      </c>
      <c r="CM153" s="282" t="str">
        <f t="shared" si="28"/>
        <v/>
      </c>
      <c r="CN153" s="282" t="str">
        <f t="shared" si="29"/>
        <v/>
      </c>
      <c r="CO153" s="282" t="str">
        <f t="shared" si="30"/>
        <v/>
      </c>
      <c r="CP153" s="282" t="str">
        <f t="shared" si="31"/>
        <v/>
      </c>
      <c r="CQ153" s="282" t="str">
        <f t="shared" si="32"/>
        <v/>
      </c>
      <c r="CR153" s="282" t="str">
        <f t="shared" si="32"/>
        <v/>
      </c>
      <c r="CS153" s="282" t="str">
        <f t="shared" si="32"/>
        <v/>
      </c>
    </row>
    <row r="154" spans="1:97" ht="15" customHeight="1" x14ac:dyDescent="0.15">
      <c r="A154" s="1" t="s">
        <v>25</v>
      </c>
      <c r="B154" s="281" t="s">
        <v>537</v>
      </c>
      <c r="C154" s="281" t="str">
        <f>MID(B154,4,6)</f>
        <v>CH232W</v>
      </c>
      <c r="D154" s="281" t="str">
        <f>MID(B154,11,3)</f>
        <v>-06</v>
      </c>
      <c r="E154" s="281" t="str">
        <f>RIGHT(B154, LEN(B154)-FIND("S",B154,1)+1)</f>
        <v>SP/122N</v>
      </c>
      <c r="F154" s="281">
        <v>0</v>
      </c>
      <c r="G154" s="282" t="s">
        <v>538</v>
      </c>
      <c r="H154" s="282" t="s">
        <v>442</v>
      </c>
      <c r="I154" s="282"/>
      <c r="J154" s="282"/>
      <c r="K154" s="282" t="s">
        <v>110</v>
      </c>
      <c r="L154" s="282">
        <v>59.7</v>
      </c>
      <c r="M154" s="282"/>
      <c r="N154" s="282"/>
      <c r="O154" s="282" t="s">
        <v>538</v>
      </c>
      <c r="P154" s="282"/>
      <c r="Q154" s="283"/>
      <c r="R154" s="284" t="s">
        <v>445</v>
      </c>
      <c r="S154" s="284">
        <v>2.75E-2</v>
      </c>
      <c r="T154" s="284"/>
      <c r="U154" s="284"/>
      <c r="V154" s="284"/>
      <c r="W154" s="284"/>
      <c r="X154" s="284"/>
      <c r="Y154" s="284"/>
      <c r="Z154" s="284"/>
      <c r="AA154" s="284"/>
      <c r="AB154" s="284"/>
      <c r="AC154" s="284"/>
      <c r="AD154" s="284"/>
      <c r="AE154" s="284"/>
      <c r="AF154" s="284"/>
      <c r="AG154" s="284"/>
      <c r="AH154" s="284"/>
      <c r="AI154" s="284"/>
      <c r="AJ154" s="284"/>
      <c r="AK154" s="284"/>
      <c r="AL154" s="284"/>
      <c r="AM154" s="284"/>
      <c r="AN154" s="284"/>
      <c r="AO154" s="284"/>
      <c r="AP154" s="284"/>
      <c r="AQ154" s="284"/>
      <c r="AR154" s="284"/>
      <c r="AS154" s="284"/>
      <c r="AT154" s="284"/>
      <c r="AU154" s="284"/>
      <c r="AV154" s="284"/>
      <c r="AW154" s="284"/>
      <c r="AX154" s="284"/>
      <c r="AY154" s="284"/>
      <c r="AZ154" s="284"/>
      <c r="BA154" s="284"/>
      <c r="BB154" s="284"/>
      <c r="BC154" s="284"/>
      <c r="BD154" s="284">
        <v>0</v>
      </c>
      <c r="BE154" s="284">
        <v>0</v>
      </c>
      <c r="BF154" s="284">
        <v>0</v>
      </c>
      <c r="BG154" s="284">
        <v>0</v>
      </c>
      <c r="BH154" s="284">
        <v>0</v>
      </c>
      <c r="BI154" s="284">
        <v>0</v>
      </c>
      <c r="BJ154" s="450">
        <v>1</v>
      </c>
      <c r="BK154" s="282">
        <f t="shared" si="25"/>
        <v>0</v>
      </c>
      <c r="BL154" s="282">
        <f t="shared" si="26"/>
        <v>0</v>
      </c>
      <c r="BM154" s="282">
        <v>3</v>
      </c>
      <c r="BN154" s="282">
        <v>0</v>
      </c>
      <c r="BO154" s="284">
        <f t="shared" si="27"/>
        <v>3</v>
      </c>
      <c r="BP154" s="516">
        <v>2</v>
      </c>
      <c r="BQ154" s="282" t="str">
        <f>IF(((BP154*BJ154)-CB154)&lt;0.99,"",INT((BP154*BJ154)-CB154))</f>
        <v/>
      </c>
      <c r="BR154" s="282"/>
      <c r="BS154" s="285"/>
      <c r="BT154" s="285"/>
      <c r="BU154" s="285"/>
      <c r="BV154" s="285"/>
      <c r="BW154" s="285"/>
      <c r="BX154" s="285"/>
      <c r="BY154" s="285"/>
      <c r="BZ154" s="286"/>
      <c r="CA154" s="287"/>
      <c r="CB154" s="288">
        <f t="shared" si="33"/>
        <v>3</v>
      </c>
      <c r="CC154" s="518"/>
      <c r="CD154" s="282" t="str">
        <f>IFERROR(IF($S154*#REF!=0,"",$S154*#REF!),"")</f>
        <v/>
      </c>
      <c r="CE154" s="282" t="str">
        <f>IFERROR(IF($S154*#REF!=0,"",$S154*#REF!),"")</f>
        <v/>
      </c>
      <c r="CF154" s="282" t="str">
        <f>IFERROR(IF($S154*#REF!=0,"",$S154*#REF!),"")</f>
        <v/>
      </c>
      <c r="CG154" s="282" t="str">
        <f>IFERROR(IF($S154*#REF!=0,"",$S154*#REF!),"")</f>
        <v/>
      </c>
      <c r="CH154" s="282" t="str">
        <f>IFERROR(IF($S154*#REF!=0,"",$S154*#REF!),"")</f>
        <v/>
      </c>
      <c r="CI154" s="282" t="str">
        <f>IFERROR(IF($S154*#REF!=0,"",$S154*#REF!),"")</f>
        <v/>
      </c>
      <c r="CJ154" s="282" t="str">
        <f>IFERROR(IF($S154*#REF!=0,"",$S154*#REF!),"")</f>
        <v/>
      </c>
      <c r="CK154" s="282" t="str">
        <f>IFERROR(IF($S154*#REF!=0,"",$S154*#REF!),"")</f>
        <v/>
      </c>
      <c r="CL154" s="282" t="str">
        <f>IFERROR(IF($S154*#REF!=0,"",$S154*#REF!),"")</f>
        <v/>
      </c>
      <c r="CM154" s="282" t="str">
        <f t="shared" si="28"/>
        <v/>
      </c>
      <c r="CN154" s="282" t="str">
        <f t="shared" si="29"/>
        <v/>
      </c>
      <c r="CO154" s="282" t="str">
        <f t="shared" si="30"/>
        <v/>
      </c>
      <c r="CP154" s="282" t="str">
        <f t="shared" si="31"/>
        <v/>
      </c>
      <c r="CQ154" s="282" t="str">
        <f t="shared" si="32"/>
        <v/>
      </c>
      <c r="CR154" s="282" t="str">
        <f t="shared" si="32"/>
        <v/>
      </c>
      <c r="CS154" s="282" t="str">
        <f t="shared" si="32"/>
        <v/>
      </c>
    </row>
    <row r="155" spans="1:97" ht="15" customHeight="1" x14ac:dyDescent="0.15">
      <c r="A155" s="1" t="s">
        <v>25</v>
      </c>
      <c r="B155" s="281" t="s">
        <v>539</v>
      </c>
      <c r="C155" s="281" t="str">
        <f>MID(B155,4,6)</f>
        <v>CH232W</v>
      </c>
      <c r="D155" s="281" t="str">
        <f>MID(B155,11,3)</f>
        <v>-07</v>
      </c>
      <c r="E155" s="281" t="str">
        <f>RIGHT(B155, LEN(B155)-FIND("S",B155,1)+1)</f>
        <v>SP/122N</v>
      </c>
      <c r="F155" s="281">
        <v>0</v>
      </c>
      <c r="G155" s="282" t="s">
        <v>540</v>
      </c>
      <c r="H155" s="282" t="s">
        <v>442</v>
      </c>
      <c r="I155" s="282"/>
      <c r="J155" s="282"/>
      <c r="K155" s="282" t="s">
        <v>110</v>
      </c>
      <c r="L155" s="282"/>
      <c r="M155" s="282"/>
      <c r="N155" s="282"/>
      <c r="O155" s="282" t="s">
        <v>540</v>
      </c>
      <c r="P155" s="282"/>
      <c r="Q155" s="283"/>
      <c r="R155" s="284" t="s">
        <v>445</v>
      </c>
      <c r="S155" s="284">
        <v>2.75E-2</v>
      </c>
      <c r="T155" s="284"/>
      <c r="U155" s="284"/>
      <c r="V155" s="284"/>
      <c r="W155" s="284"/>
      <c r="X155" s="284"/>
      <c r="Y155" s="284"/>
      <c r="Z155" s="284"/>
      <c r="AA155" s="284"/>
      <c r="AB155" s="284"/>
      <c r="AC155" s="284"/>
      <c r="AD155" s="284"/>
      <c r="AE155" s="284"/>
      <c r="AF155" s="284"/>
      <c r="AG155" s="284"/>
      <c r="AH155" s="284"/>
      <c r="AI155" s="284"/>
      <c r="AJ155" s="284"/>
      <c r="AK155" s="284"/>
      <c r="AL155" s="284"/>
      <c r="AM155" s="284"/>
      <c r="AN155" s="284"/>
      <c r="AO155" s="284"/>
      <c r="AP155" s="284"/>
      <c r="AQ155" s="284"/>
      <c r="AR155" s="284"/>
      <c r="AS155" s="284"/>
      <c r="AT155" s="284"/>
      <c r="AU155" s="284"/>
      <c r="AV155" s="284"/>
      <c r="AW155" s="284"/>
      <c r="AX155" s="284"/>
      <c r="AY155" s="284"/>
      <c r="AZ155" s="284"/>
      <c r="BA155" s="284"/>
      <c r="BB155" s="284"/>
      <c r="BC155" s="284">
        <v>0</v>
      </c>
      <c r="BD155" s="284">
        <v>0</v>
      </c>
      <c r="BE155" s="284">
        <v>0</v>
      </c>
      <c r="BF155" s="284">
        <v>0</v>
      </c>
      <c r="BG155" s="284">
        <v>0</v>
      </c>
      <c r="BH155" s="284">
        <v>0</v>
      </c>
      <c r="BI155" s="284">
        <v>0</v>
      </c>
      <c r="BJ155" s="450">
        <v>1</v>
      </c>
      <c r="BK155" s="282">
        <f t="shared" si="25"/>
        <v>0</v>
      </c>
      <c r="BL155" s="282">
        <f t="shared" si="26"/>
        <v>0</v>
      </c>
      <c r="BM155" s="282">
        <v>4</v>
      </c>
      <c r="BN155" s="282">
        <v>0</v>
      </c>
      <c r="BO155" s="284">
        <f t="shared" si="27"/>
        <v>4</v>
      </c>
      <c r="BP155" s="516">
        <v>2</v>
      </c>
      <c r="BQ155" s="282" t="str">
        <f>IF(((BP155*BJ155)-CB155)&lt;0.99,"",INT((BP155*BJ155)-CB155))</f>
        <v/>
      </c>
      <c r="BR155" s="282"/>
      <c r="BS155" s="285"/>
      <c r="BT155" s="285"/>
      <c r="BU155" s="285"/>
      <c r="BV155" s="285"/>
      <c r="BW155" s="285"/>
      <c r="BX155" s="285"/>
      <c r="BY155" s="285"/>
      <c r="BZ155" s="286"/>
      <c r="CA155" s="287"/>
      <c r="CB155" s="288">
        <f t="shared" si="33"/>
        <v>4</v>
      </c>
      <c r="CC155" s="518"/>
      <c r="CD155" s="282" t="str">
        <f>IFERROR(IF($S155*#REF!=0,"",$S155*#REF!),"")</f>
        <v/>
      </c>
      <c r="CE155" s="282" t="str">
        <f>IFERROR(IF($S155*#REF!=0,"",$S155*#REF!),"")</f>
        <v/>
      </c>
      <c r="CF155" s="282" t="str">
        <f>IFERROR(IF($S155*#REF!=0,"",$S155*#REF!),"")</f>
        <v/>
      </c>
      <c r="CG155" s="282" t="str">
        <f>IFERROR(IF($S155*#REF!=0,"",$S155*#REF!),"")</f>
        <v/>
      </c>
      <c r="CH155" s="282" t="str">
        <f>IFERROR(IF($S155*#REF!=0,"",$S155*#REF!),"")</f>
        <v/>
      </c>
      <c r="CI155" s="282" t="str">
        <f>IFERROR(IF($S155*#REF!=0,"",$S155*#REF!),"")</f>
        <v/>
      </c>
      <c r="CJ155" s="282" t="str">
        <f>IFERROR(IF($S155*#REF!=0,"",$S155*#REF!),"")</f>
        <v/>
      </c>
      <c r="CK155" s="282" t="str">
        <f>IFERROR(IF($S155*#REF!=0,"",$S155*#REF!),"")</f>
        <v/>
      </c>
      <c r="CL155" s="282" t="str">
        <f>IFERROR(IF($S155*#REF!=0,"",$S155*#REF!),"")</f>
        <v/>
      </c>
      <c r="CM155" s="282" t="str">
        <f t="shared" si="28"/>
        <v/>
      </c>
      <c r="CN155" s="282" t="str">
        <f t="shared" si="29"/>
        <v/>
      </c>
      <c r="CO155" s="282" t="str">
        <f t="shared" si="30"/>
        <v/>
      </c>
      <c r="CP155" s="282" t="str">
        <f t="shared" si="31"/>
        <v/>
      </c>
      <c r="CQ155" s="282" t="str">
        <f t="shared" si="32"/>
        <v/>
      </c>
      <c r="CR155" s="282" t="str">
        <f t="shared" si="32"/>
        <v/>
      </c>
      <c r="CS155" s="282" t="str">
        <f t="shared" si="32"/>
        <v/>
      </c>
    </row>
    <row r="156" spans="1:97" ht="15" customHeight="1" x14ac:dyDescent="0.15">
      <c r="A156" s="1" t="s">
        <v>25</v>
      </c>
      <c r="B156" s="281" t="s">
        <v>541</v>
      </c>
      <c r="C156" s="281" t="str">
        <f>MID(B156,4,6)</f>
        <v>CH232W</v>
      </c>
      <c r="D156" s="281" t="str">
        <f>MID(B156,11,3)</f>
        <v>-08</v>
      </c>
      <c r="E156" s="281" t="str">
        <f>RIGHT(B156, LEN(B156)-FIND("S",B156,1)+1)</f>
        <v>SP/122N</v>
      </c>
      <c r="F156" s="281">
        <v>0</v>
      </c>
      <c r="G156" s="282" t="s">
        <v>542</v>
      </c>
      <c r="H156" s="282" t="s">
        <v>442</v>
      </c>
      <c r="I156" s="282"/>
      <c r="J156" s="282"/>
      <c r="K156" s="282" t="s">
        <v>110</v>
      </c>
      <c r="L156" s="282">
        <v>63.5</v>
      </c>
      <c r="M156" s="282"/>
      <c r="N156" s="282"/>
      <c r="O156" s="282" t="s">
        <v>542</v>
      </c>
      <c r="P156" s="282"/>
      <c r="Q156" s="283"/>
      <c r="R156" s="284" t="s">
        <v>445</v>
      </c>
      <c r="S156" s="284">
        <v>2.75E-2</v>
      </c>
      <c r="T156" s="284"/>
      <c r="U156" s="284"/>
      <c r="V156" s="284"/>
      <c r="W156" s="284">
        <v>7959.4</v>
      </c>
      <c r="X156" s="284"/>
      <c r="Y156" s="284"/>
      <c r="Z156" s="284"/>
      <c r="AA156" s="284">
        <v>6</v>
      </c>
      <c r="AB156" s="284">
        <v>1</v>
      </c>
      <c r="AC156" s="284">
        <v>3</v>
      </c>
      <c r="AD156" s="284"/>
      <c r="AE156" s="284"/>
      <c r="AF156" s="284"/>
      <c r="AG156" s="284"/>
      <c r="AH156" s="284"/>
      <c r="AI156" s="284">
        <v>1</v>
      </c>
      <c r="AJ156" s="284">
        <v>2</v>
      </c>
      <c r="AK156" s="284">
        <v>1</v>
      </c>
      <c r="AL156" s="284">
        <v>1</v>
      </c>
      <c r="AM156" s="284"/>
      <c r="AN156" s="284"/>
      <c r="AO156" s="284">
        <v>0</v>
      </c>
      <c r="AP156" s="284">
        <v>0</v>
      </c>
      <c r="AQ156" s="284">
        <v>0</v>
      </c>
      <c r="AR156" s="284">
        <v>0</v>
      </c>
      <c r="AS156" s="284">
        <v>0</v>
      </c>
      <c r="AT156" s="284"/>
      <c r="AU156" s="284"/>
      <c r="AV156" s="284"/>
      <c r="AW156" s="284"/>
      <c r="AX156" s="284">
        <v>0</v>
      </c>
      <c r="AY156" s="284">
        <v>0</v>
      </c>
      <c r="AZ156" s="284">
        <v>3</v>
      </c>
      <c r="BA156" s="284">
        <v>0</v>
      </c>
      <c r="BB156" s="284">
        <v>0</v>
      </c>
      <c r="BC156" s="284">
        <v>0</v>
      </c>
      <c r="BD156" s="284">
        <v>0</v>
      </c>
      <c r="BE156" s="284">
        <v>0</v>
      </c>
      <c r="BF156" s="284">
        <v>0</v>
      </c>
      <c r="BG156" s="284">
        <v>1</v>
      </c>
      <c r="BH156" s="284">
        <v>0</v>
      </c>
      <c r="BI156" s="284">
        <v>2</v>
      </c>
      <c r="BJ156" s="450">
        <v>1</v>
      </c>
      <c r="BK156" s="282">
        <f t="shared" si="25"/>
        <v>3</v>
      </c>
      <c r="BL156" s="282">
        <f t="shared" si="26"/>
        <v>0</v>
      </c>
      <c r="BM156" s="282">
        <v>5</v>
      </c>
      <c r="BN156" s="282">
        <v>1</v>
      </c>
      <c r="BO156" s="284">
        <f t="shared" si="27"/>
        <v>4</v>
      </c>
      <c r="BP156" s="516">
        <v>2</v>
      </c>
      <c r="BQ156" s="282" t="str">
        <f>IF(((BP156*BJ156)-CB156)&lt;0.99,"",INT((BP156*BJ156)-CB156))</f>
        <v/>
      </c>
      <c r="BR156" s="282"/>
      <c r="BS156" s="285"/>
      <c r="BT156" s="285"/>
      <c r="BU156" s="285"/>
      <c r="BV156" s="285"/>
      <c r="BW156" s="285"/>
      <c r="BX156" s="285"/>
      <c r="BY156" s="285"/>
      <c r="BZ156" s="286"/>
      <c r="CA156" s="287"/>
      <c r="CB156" s="288">
        <f t="shared" si="33"/>
        <v>4</v>
      </c>
      <c r="CC156" s="518">
        <f>CB156/BJ156</f>
        <v>4</v>
      </c>
      <c r="CD156" s="282" t="str">
        <f>IFERROR(IF($S156*#REF!=0,"",$S156*#REF!),"")</f>
        <v/>
      </c>
      <c r="CE156" s="282" t="str">
        <f>IFERROR(IF($S156*#REF!=0,"",$S156*#REF!),"")</f>
        <v/>
      </c>
      <c r="CF156" s="282" t="str">
        <f>IFERROR(IF($S156*#REF!=0,"",$S156*#REF!),"")</f>
        <v/>
      </c>
      <c r="CG156" s="282" t="str">
        <f>IFERROR(IF($S156*#REF!=0,"",$S156*#REF!),"")</f>
        <v/>
      </c>
      <c r="CH156" s="282" t="str">
        <f>IFERROR(IF($S156*#REF!=0,"",$S156*#REF!),"")</f>
        <v/>
      </c>
      <c r="CI156" s="282" t="str">
        <f>IFERROR(IF($S156*#REF!=0,"",$S156*#REF!),"")</f>
        <v/>
      </c>
      <c r="CJ156" s="282" t="str">
        <f>IFERROR(IF($S156*#REF!=0,"",$S156*#REF!),"")</f>
        <v/>
      </c>
      <c r="CK156" s="282" t="str">
        <f>IFERROR(IF($S156*#REF!=0,"",$S156*#REF!),"")</f>
        <v/>
      </c>
      <c r="CL156" s="282" t="str">
        <f>IFERROR(IF($S156*#REF!=0,"",$S156*#REF!),"")</f>
        <v/>
      </c>
      <c r="CM156" s="282" t="str">
        <f t="shared" si="28"/>
        <v/>
      </c>
      <c r="CN156" s="282" t="str">
        <f t="shared" si="29"/>
        <v/>
      </c>
      <c r="CO156" s="282" t="str">
        <f t="shared" si="30"/>
        <v/>
      </c>
      <c r="CP156" s="282" t="str">
        <f t="shared" si="31"/>
        <v/>
      </c>
      <c r="CQ156" s="282" t="str">
        <f t="shared" si="32"/>
        <v/>
      </c>
      <c r="CR156" s="282" t="str">
        <f t="shared" si="32"/>
        <v/>
      </c>
      <c r="CS156" s="282" t="str">
        <f t="shared" si="32"/>
        <v/>
      </c>
    </row>
    <row r="157" spans="1:97" ht="15" customHeight="1" x14ac:dyDescent="0.15">
      <c r="A157" s="1" t="s">
        <v>25</v>
      </c>
      <c r="B157" s="281" t="s">
        <v>543</v>
      </c>
      <c r="C157" s="281" t="str">
        <f>MID(B157,4,6)</f>
        <v>CH232W</v>
      </c>
      <c r="D157" s="281" t="str">
        <f>MID(B157,11,3)</f>
        <v>-09</v>
      </c>
      <c r="E157" s="281" t="str">
        <f>RIGHT(B157, LEN(B157)-FIND("S",B157,1)+1)</f>
        <v>SP/122N</v>
      </c>
      <c r="F157" s="281">
        <v>0</v>
      </c>
      <c r="G157" s="282" t="s">
        <v>544</v>
      </c>
      <c r="H157" s="282" t="s">
        <v>442</v>
      </c>
      <c r="I157" s="282"/>
      <c r="J157" s="282"/>
      <c r="K157" s="282" t="s">
        <v>110</v>
      </c>
      <c r="L157" s="282">
        <v>63.5</v>
      </c>
      <c r="M157" s="282"/>
      <c r="N157" s="282"/>
      <c r="O157" s="282" t="s">
        <v>544</v>
      </c>
      <c r="P157" s="282"/>
      <c r="Q157" s="283"/>
      <c r="R157" s="284" t="s">
        <v>445</v>
      </c>
      <c r="S157" s="284">
        <v>2.75E-2</v>
      </c>
      <c r="T157" s="284"/>
      <c r="U157" s="284"/>
      <c r="V157" s="284"/>
      <c r="W157" s="284">
        <v>8009.59</v>
      </c>
      <c r="X157" s="284"/>
      <c r="Y157" s="284"/>
      <c r="Z157" s="284">
        <v>2</v>
      </c>
      <c r="AA157" s="284">
        <v>1</v>
      </c>
      <c r="AB157" s="284">
        <v>1</v>
      </c>
      <c r="AC157" s="284"/>
      <c r="AD157" s="284"/>
      <c r="AE157" s="284"/>
      <c r="AF157" s="284"/>
      <c r="AG157" s="284"/>
      <c r="AH157" s="284"/>
      <c r="AI157" s="284"/>
      <c r="AJ157" s="284"/>
      <c r="AK157" s="284">
        <v>0</v>
      </c>
      <c r="AL157" s="284"/>
      <c r="AM157" s="284"/>
      <c r="AN157" s="284"/>
      <c r="AO157" s="284">
        <v>0</v>
      </c>
      <c r="AP157" s="284">
        <v>0</v>
      </c>
      <c r="AQ157" s="284">
        <v>0</v>
      </c>
      <c r="AR157" s="284">
        <v>1</v>
      </c>
      <c r="AS157" s="284">
        <v>2</v>
      </c>
      <c r="AT157" s="284"/>
      <c r="AU157" s="284"/>
      <c r="AV157" s="284"/>
      <c r="AW157" s="284"/>
      <c r="AX157" s="284">
        <v>0</v>
      </c>
      <c r="AY157" s="284">
        <v>0</v>
      </c>
      <c r="AZ157" s="284">
        <v>2</v>
      </c>
      <c r="BA157" s="284">
        <v>1</v>
      </c>
      <c r="BB157" s="284">
        <v>0</v>
      </c>
      <c r="BC157" s="284">
        <v>0</v>
      </c>
      <c r="BD157" s="284">
        <v>1</v>
      </c>
      <c r="BE157" s="284">
        <v>1</v>
      </c>
      <c r="BF157" s="284">
        <v>0</v>
      </c>
      <c r="BG157" s="284">
        <v>0</v>
      </c>
      <c r="BH157" s="284">
        <v>0</v>
      </c>
      <c r="BI157" s="284">
        <v>1</v>
      </c>
      <c r="BJ157" s="450">
        <v>1</v>
      </c>
      <c r="BK157" s="282">
        <f t="shared" si="25"/>
        <v>2</v>
      </c>
      <c r="BL157" s="282">
        <f t="shared" si="26"/>
        <v>0</v>
      </c>
      <c r="BM157" s="282">
        <v>6</v>
      </c>
      <c r="BN157" s="282">
        <v>0</v>
      </c>
      <c r="BO157" s="284">
        <f t="shared" si="27"/>
        <v>6</v>
      </c>
      <c r="BP157" s="516">
        <v>2</v>
      </c>
      <c r="BQ157" s="282" t="str">
        <f>IF(((BP157*BJ157)-CB157)&lt;0.99,"",INT((BP157*BJ157)-CB157))</f>
        <v/>
      </c>
      <c r="BR157" s="282"/>
      <c r="BS157" s="285"/>
      <c r="BT157" s="285"/>
      <c r="BU157" s="285"/>
      <c r="BV157" s="285"/>
      <c r="BW157" s="285"/>
      <c r="BX157" s="285"/>
      <c r="BY157" s="285"/>
      <c r="BZ157" s="286"/>
      <c r="CA157" s="287"/>
      <c r="CB157" s="288">
        <f t="shared" si="33"/>
        <v>6</v>
      </c>
      <c r="CC157" s="518">
        <f>CB157/BJ157</f>
        <v>6</v>
      </c>
      <c r="CD157" s="282" t="str">
        <f>IFERROR(IF($S157*#REF!=0,"",$S157*#REF!),"")</f>
        <v/>
      </c>
      <c r="CE157" s="282" t="str">
        <f>IFERROR(IF($S157*#REF!=0,"",$S157*#REF!),"")</f>
        <v/>
      </c>
      <c r="CF157" s="282" t="str">
        <f>IFERROR(IF($S157*#REF!=0,"",$S157*#REF!),"")</f>
        <v/>
      </c>
      <c r="CG157" s="282" t="str">
        <f>IFERROR(IF($S157*#REF!=0,"",$S157*#REF!),"")</f>
        <v/>
      </c>
      <c r="CH157" s="282" t="str">
        <f>IFERROR(IF($S157*#REF!=0,"",$S157*#REF!),"")</f>
        <v/>
      </c>
      <c r="CI157" s="282" t="str">
        <f>IFERROR(IF($S157*#REF!=0,"",$S157*#REF!),"")</f>
        <v/>
      </c>
      <c r="CJ157" s="282" t="str">
        <f>IFERROR(IF($S157*#REF!=0,"",$S157*#REF!),"")</f>
        <v/>
      </c>
      <c r="CK157" s="282" t="str">
        <f>IFERROR(IF($S157*#REF!=0,"",$S157*#REF!),"")</f>
        <v/>
      </c>
      <c r="CL157" s="282" t="str">
        <f>IFERROR(IF($S157*#REF!=0,"",$S157*#REF!),"")</f>
        <v/>
      </c>
      <c r="CM157" s="282" t="str">
        <f t="shared" si="28"/>
        <v/>
      </c>
      <c r="CN157" s="282" t="str">
        <f t="shared" si="29"/>
        <v/>
      </c>
      <c r="CO157" s="282" t="str">
        <f t="shared" si="30"/>
        <v/>
      </c>
      <c r="CP157" s="282" t="str">
        <f t="shared" si="31"/>
        <v/>
      </c>
      <c r="CQ157" s="282" t="str">
        <f t="shared" si="32"/>
        <v/>
      </c>
      <c r="CR157" s="282" t="str">
        <f t="shared" si="32"/>
        <v/>
      </c>
      <c r="CS157" s="282" t="str">
        <f t="shared" si="32"/>
        <v/>
      </c>
    </row>
    <row r="158" spans="1:97" ht="15" customHeight="1" x14ac:dyDescent="0.15">
      <c r="A158" s="1" t="s">
        <v>25</v>
      </c>
      <c r="B158" s="281" t="s">
        <v>545</v>
      </c>
      <c r="C158" s="281" t="str">
        <f>MID(B158,4,6)</f>
        <v>CH232W</v>
      </c>
      <c r="D158" s="281" t="str">
        <f>MID(B158,11,3)</f>
        <v>-17</v>
      </c>
      <c r="E158" s="281" t="str">
        <f>RIGHT(B158, LEN(B158)-FIND("S",B158,1)+1)</f>
        <v>SP/122N</v>
      </c>
      <c r="F158" s="281">
        <v>0</v>
      </c>
      <c r="G158" s="282" t="s">
        <v>546</v>
      </c>
      <c r="H158" s="282" t="s">
        <v>442</v>
      </c>
      <c r="I158" s="282"/>
      <c r="J158" s="282"/>
      <c r="K158" s="282" t="s">
        <v>110</v>
      </c>
      <c r="L158" s="282">
        <v>23.9</v>
      </c>
      <c r="M158" s="282"/>
      <c r="N158" s="282"/>
      <c r="O158" s="282" t="s">
        <v>546</v>
      </c>
      <c r="P158" s="282"/>
      <c r="Q158" s="283"/>
      <c r="R158" s="284" t="s">
        <v>445</v>
      </c>
      <c r="S158" s="284">
        <v>2.75E-2</v>
      </c>
      <c r="T158" s="284"/>
      <c r="U158" s="284"/>
      <c r="V158" s="284"/>
      <c r="W158" s="284">
        <v>2989</v>
      </c>
      <c r="X158" s="284"/>
      <c r="Y158" s="284"/>
      <c r="Z158" s="284"/>
      <c r="AA158" s="284">
        <v>2</v>
      </c>
      <c r="AB158" s="284">
        <v>4</v>
      </c>
      <c r="AC158" s="284">
        <v>2</v>
      </c>
      <c r="AD158" s="284"/>
      <c r="AE158" s="284"/>
      <c r="AF158" s="284"/>
      <c r="AG158" s="284"/>
      <c r="AH158" s="284"/>
      <c r="AI158" s="284"/>
      <c r="AJ158" s="284"/>
      <c r="AK158" s="284">
        <v>0</v>
      </c>
      <c r="AL158" s="284"/>
      <c r="AM158" s="284"/>
      <c r="AN158" s="284"/>
      <c r="AO158" s="284">
        <v>0</v>
      </c>
      <c r="AP158" s="284">
        <v>0</v>
      </c>
      <c r="AQ158" s="284">
        <v>0</v>
      </c>
      <c r="AR158" s="284">
        <v>0</v>
      </c>
      <c r="AS158" s="284">
        <v>1</v>
      </c>
      <c r="AT158" s="284"/>
      <c r="AU158" s="284"/>
      <c r="AV158" s="284"/>
      <c r="AW158" s="284"/>
      <c r="AX158" s="284"/>
      <c r="AY158" s="284"/>
      <c r="AZ158" s="284">
        <v>0</v>
      </c>
      <c r="BA158" s="284"/>
      <c r="BB158" s="284"/>
      <c r="BC158" s="284">
        <v>0</v>
      </c>
      <c r="BD158" s="284">
        <v>0</v>
      </c>
      <c r="BE158" s="284">
        <v>0</v>
      </c>
      <c r="BF158" s="284">
        <v>0</v>
      </c>
      <c r="BG158" s="284">
        <v>0</v>
      </c>
      <c r="BH158" s="284">
        <v>0</v>
      </c>
      <c r="BI158" s="284">
        <v>0</v>
      </c>
      <c r="BJ158" s="450">
        <v>1</v>
      </c>
      <c r="BK158" s="282">
        <f t="shared" si="25"/>
        <v>1</v>
      </c>
      <c r="BL158" s="282">
        <f t="shared" si="26"/>
        <v>0</v>
      </c>
      <c r="BM158" s="282">
        <v>3</v>
      </c>
      <c r="BN158" s="282">
        <v>1</v>
      </c>
      <c r="BO158" s="284">
        <f t="shared" si="27"/>
        <v>2</v>
      </c>
      <c r="BP158" s="516">
        <v>2</v>
      </c>
      <c r="BQ158" s="282" t="str">
        <f>IF(((BP158*BJ158)-CB158)&lt;0.99,"",INT((BP158*BJ158)-CB158))</f>
        <v/>
      </c>
      <c r="BR158" s="282"/>
      <c r="BS158" s="285"/>
      <c r="BT158" s="285"/>
      <c r="BU158" s="285"/>
      <c r="BV158" s="285"/>
      <c r="BW158" s="285"/>
      <c r="BX158" s="285"/>
      <c r="BY158" s="285"/>
      <c r="BZ158" s="286"/>
      <c r="CA158" s="287"/>
      <c r="CB158" s="288">
        <f t="shared" si="33"/>
        <v>2</v>
      </c>
      <c r="CC158" s="518">
        <f>CB158/BJ158</f>
        <v>2</v>
      </c>
      <c r="CD158" s="282" t="str">
        <f>IFERROR(IF($S158*#REF!=0,"",$S158*#REF!),"")</f>
        <v/>
      </c>
      <c r="CE158" s="282" t="str">
        <f>IFERROR(IF($S158*#REF!=0,"",$S158*#REF!),"")</f>
        <v/>
      </c>
      <c r="CF158" s="282" t="str">
        <f>IFERROR(IF($S158*#REF!=0,"",$S158*#REF!),"")</f>
        <v/>
      </c>
      <c r="CG158" s="282" t="str">
        <f>IFERROR(IF($S158*#REF!=0,"",$S158*#REF!),"")</f>
        <v/>
      </c>
      <c r="CH158" s="282" t="str">
        <f>IFERROR(IF($S158*#REF!=0,"",$S158*#REF!),"")</f>
        <v/>
      </c>
      <c r="CI158" s="282" t="str">
        <f>IFERROR(IF($S158*#REF!=0,"",$S158*#REF!),"")</f>
        <v/>
      </c>
      <c r="CJ158" s="282" t="str">
        <f>IFERROR(IF($S158*#REF!=0,"",$S158*#REF!),"")</f>
        <v/>
      </c>
      <c r="CK158" s="282" t="str">
        <f>IFERROR(IF($S158*#REF!=0,"",$S158*#REF!),"")</f>
        <v/>
      </c>
      <c r="CL158" s="282" t="str">
        <f>IFERROR(IF($S158*#REF!=0,"",$S158*#REF!),"")</f>
        <v/>
      </c>
      <c r="CM158" s="282" t="str">
        <f t="shared" si="28"/>
        <v/>
      </c>
      <c r="CN158" s="282" t="str">
        <f t="shared" si="29"/>
        <v/>
      </c>
      <c r="CO158" s="282" t="str">
        <f t="shared" si="30"/>
        <v/>
      </c>
      <c r="CP158" s="282" t="str">
        <f t="shared" si="31"/>
        <v/>
      </c>
      <c r="CQ158" s="282" t="str">
        <f t="shared" si="32"/>
        <v/>
      </c>
      <c r="CR158" s="282" t="str">
        <f t="shared" si="32"/>
        <v/>
      </c>
      <c r="CS158" s="282" t="str">
        <f t="shared" si="32"/>
        <v/>
      </c>
    </row>
    <row r="159" spans="1:97" ht="15" customHeight="1" x14ac:dyDescent="0.15">
      <c r="A159" s="1" t="s">
        <v>25</v>
      </c>
      <c r="B159" s="281" t="s">
        <v>547</v>
      </c>
      <c r="C159" s="281" t="str">
        <f>MID(B159,4,6)</f>
        <v>CH232W</v>
      </c>
      <c r="D159" s="281" t="str">
        <f>MID(B159,11,3)</f>
        <v>35C</v>
      </c>
      <c r="E159" s="281" t="str">
        <f>RIGHT(B159, LEN(B159)-FIND("S",B159,1)+1)</f>
        <v>SP/122N</v>
      </c>
      <c r="F159" s="281">
        <v>0</v>
      </c>
      <c r="G159" s="282" t="s">
        <v>548</v>
      </c>
      <c r="H159" s="282" t="s">
        <v>442</v>
      </c>
      <c r="I159" s="282"/>
      <c r="J159" s="282"/>
      <c r="K159" s="282" t="s">
        <v>102</v>
      </c>
      <c r="L159" s="282">
        <v>9.8000000000000007</v>
      </c>
      <c r="M159" s="282"/>
      <c r="N159" s="282"/>
      <c r="O159" s="282" t="s">
        <v>548</v>
      </c>
      <c r="P159" s="282"/>
      <c r="Q159" s="283"/>
      <c r="R159" s="284" t="s">
        <v>445</v>
      </c>
      <c r="S159" s="284">
        <v>2.75E-2</v>
      </c>
      <c r="T159" s="284"/>
      <c r="U159" s="284"/>
      <c r="V159" s="284"/>
      <c r="W159" s="284">
        <v>1239.52</v>
      </c>
      <c r="X159" s="284"/>
      <c r="Y159" s="284"/>
      <c r="Z159" s="284"/>
      <c r="AA159" s="284">
        <v>3</v>
      </c>
      <c r="AB159" s="284">
        <v>2</v>
      </c>
      <c r="AC159" s="284">
        <v>3</v>
      </c>
      <c r="AD159" s="284"/>
      <c r="AE159" s="284"/>
      <c r="AF159" s="284"/>
      <c r="AG159" s="284"/>
      <c r="AH159" s="284"/>
      <c r="AI159" s="284"/>
      <c r="AJ159" s="284">
        <v>2</v>
      </c>
      <c r="AK159" s="284">
        <v>2</v>
      </c>
      <c r="AL159" s="284"/>
      <c r="AM159" s="284"/>
      <c r="AN159" s="284"/>
      <c r="AO159" s="284">
        <v>0</v>
      </c>
      <c r="AP159" s="284">
        <v>2</v>
      </c>
      <c r="AQ159" s="284">
        <v>0</v>
      </c>
      <c r="AR159" s="284">
        <v>0</v>
      </c>
      <c r="AS159" s="284">
        <v>2</v>
      </c>
      <c r="AT159" s="284">
        <v>0</v>
      </c>
      <c r="AU159" s="284">
        <v>3</v>
      </c>
      <c r="AV159" s="284">
        <v>2</v>
      </c>
      <c r="AW159" s="284">
        <v>2</v>
      </c>
      <c r="AX159" s="284">
        <v>0</v>
      </c>
      <c r="AY159" s="284">
        <v>0</v>
      </c>
      <c r="AZ159" s="284">
        <v>0</v>
      </c>
      <c r="BA159" s="284">
        <v>0</v>
      </c>
      <c r="BB159" s="284">
        <v>0</v>
      </c>
      <c r="BC159" s="284">
        <v>4</v>
      </c>
      <c r="BD159" s="284">
        <v>0</v>
      </c>
      <c r="BE159" s="284">
        <v>4</v>
      </c>
      <c r="BF159" s="284">
        <v>2</v>
      </c>
      <c r="BG159" s="284"/>
      <c r="BH159" s="284">
        <v>0</v>
      </c>
      <c r="BI159" s="284">
        <v>0</v>
      </c>
      <c r="BJ159" s="450">
        <v>0</v>
      </c>
      <c r="BK159" s="282">
        <f t="shared" si="25"/>
        <v>3</v>
      </c>
      <c r="BL159" s="282">
        <f t="shared" si="26"/>
        <v>0</v>
      </c>
      <c r="BM159" s="282">
        <v>4</v>
      </c>
      <c r="BN159" s="282">
        <v>0</v>
      </c>
      <c r="BO159" s="284">
        <f t="shared" si="27"/>
        <v>4</v>
      </c>
      <c r="BP159" s="516">
        <v>2</v>
      </c>
      <c r="BQ159" s="282" t="str">
        <f>IF(((BP159*BJ159)-CB159)&lt;0.99,"",INT((BP159*BJ159)-CB159))</f>
        <v/>
      </c>
      <c r="BR159" s="282"/>
      <c r="BS159" s="285"/>
      <c r="BT159" s="285"/>
      <c r="BU159" s="285"/>
      <c r="BV159" s="285"/>
      <c r="BW159" s="285"/>
      <c r="BX159" s="285"/>
      <c r="BY159" s="285"/>
      <c r="BZ159" s="286"/>
      <c r="CA159" s="287"/>
      <c r="CB159" s="288">
        <f t="shared" si="33"/>
        <v>4</v>
      </c>
      <c r="CC159" s="518" t="e">
        <f>CB159/BJ159</f>
        <v>#DIV/0!</v>
      </c>
      <c r="CD159" s="282" t="str">
        <f>IFERROR(IF($S159*#REF!=0,"",$S159*#REF!),"")</f>
        <v/>
      </c>
      <c r="CE159" s="282" t="str">
        <f>IFERROR(IF($S159*#REF!=0,"",$S159*#REF!),"")</f>
        <v/>
      </c>
      <c r="CF159" s="282" t="str">
        <f>IFERROR(IF($S159*#REF!=0,"",$S159*#REF!),"")</f>
        <v/>
      </c>
      <c r="CG159" s="282" t="str">
        <f>IFERROR(IF($S159*#REF!=0,"",$S159*#REF!),"")</f>
        <v/>
      </c>
      <c r="CH159" s="282" t="str">
        <f>IFERROR(IF($S159*#REF!=0,"",$S159*#REF!),"")</f>
        <v/>
      </c>
      <c r="CI159" s="282" t="str">
        <f>IFERROR(IF($S159*#REF!=0,"",$S159*#REF!),"")</f>
        <v/>
      </c>
      <c r="CJ159" s="282" t="str">
        <f>IFERROR(IF($S159*#REF!=0,"",$S159*#REF!),"")</f>
        <v/>
      </c>
      <c r="CK159" s="282" t="str">
        <f>IFERROR(IF($S159*#REF!=0,"",$S159*#REF!),"")</f>
        <v/>
      </c>
      <c r="CL159" s="282" t="str">
        <f>IFERROR(IF($S159*#REF!=0,"",$S159*#REF!),"")</f>
        <v/>
      </c>
      <c r="CM159" s="282" t="str">
        <f t="shared" si="28"/>
        <v/>
      </c>
      <c r="CN159" s="282" t="str">
        <f t="shared" si="29"/>
        <v/>
      </c>
      <c r="CO159" s="282" t="str">
        <f t="shared" si="30"/>
        <v/>
      </c>
      <c r="CP159" s="282" t="str">
        <f t="shared" si="31"/>
        <v/>
      </c>
      <c r="CQ159" s="282" t="str">
        <f t="shared" si="32"/>
        <v/>
      </c>
      <c r="CR159" s="282" t="str">
        <f t="shared" si="32"/>
        <v/>
      </c>
      <c r="CS159" s="282" t="str">
        <f t="shared" si="32"/>
        <v/>
      </c>
    </row>
    <row r="160" spans="1:97" ht="15" customHeight="1" x14ac:dyDescent="0.15">
      <c r="A160" s="1" t="s">
        <v>25</v>
      </c>
      <c r="B160" s="281" t="s">
        <v>549</v>
      </c>
      <c r="C160" s="281" t="str">
        <f>MID(B160,4,6)</f>
        <v>CH232W</v>
      </c>
      <c r="D160" s="281" t="str">
        <f>MID(B160,11,3)</f>
        <v>37C</v>
      </c>
      <c r="E160" s="281" t="str">
        <f>RIGHT(B160, LEN(B160)-FIND("S",B160,1)+1)</f>
        <v>SP/122N</v>
      </c>
      <c r="F160" s="281">
        <v>0</v>
      </c>
      <c r="G160" s="282" t="s">
        <v>550</v>
      </c>
      <c r="H160" s="282" t="s">
        <v>442</v>
      </c>
      <c r="I160" s="282"/>
      <c r="J160" s="282"/>
      <c r="K160" s="282" t="s">
        <v>102</v>
      </c>
      <c r="L160" s="282">
        <v>13.5</v>
      </c>
      <c r="M160" s="282"/>
      <c r="N160" s="282"/>
      <c r="O160" s="282" t="s">
        <v>550</v>
      </c>
      <c r="P160" s="282"/>
      <c r="Q160" s="283"/>
      <c r="R160" s="284" t="s">
        <v>445</v>
      </c>
      <c r="S160" s="284">
        <v>2.75E-2</v>
      </c>
      <c r="T160" s="284"/>
      <c r="U160" s="284"/>
      <c r="V160" s="284"/>
      <c r="W160" s="284">
        <v>1703.92</v>
      </c>
      <c r="X160" s="284"/>
      <c r="Y160" s="284"/>
      <c r="Z160" s="284">
        <v>11</v>
      </c>
      <c r="AA160" s="284">
        <v>18</v>
      </c>
      <c r="AB160" s="284">
        <v>11</v>
      </c>
      <c r="AC160" s="284">
        <v>17</v>
      </c>
      <c r="AD160" s="284"/>
      <c r="AE160" s="284"/>
      <c r="AF160" s="284"/>
      <c r="AG160" s="284"/>
      <c r="AH160" s="284"/>
      <c r="AI160" s="284"/>
      <c r="AJ160" s="284">
        <v>4</v>
      </c>
      <c r="AK160" s="284">
        <v>0</v>
      </c>
      <c r="AL160" s="284"/>
      <c r="AM160" s="284"/>
      <c r="AN160" s="284"/>
      <c r="AO160" s="284">
        <v>4</v>
      </c>
      <c r="AP160" s="284">
        <v>6</v>
      </c>
      <c r="AQ160" s="284">
        <v>2</v>
      </c>
      <c r="AR160" s="284">
        <v>5</v>
      </c>
      <c r="AS160" s="284">
        <v>5</v>
      </c>
      <c r="AT160" s="284">
        <v>0</v>
      </c>
      <c r="AU160" s="284">
        <v>0</v>
      </c>
      <c r="AV160" s="284">
        <v>2</v>
      </c>
      <c r="AW160" s="284">
        <v>2</v>
      </c>
      <c r="AX160" s="284">
        <v>4</v>
      </c>
      <c r="AY160" s="284">
        <v>0</v>
      </c>
      <c r="AZ160" s="284">
        <v>4</v>
      </c>
      <c r="BA160" s="284">
        <v>5</v>
      </c>
      <c r="BB160" s="284">
        <v>0</v>
      </c>
      <c r="BC160" s="284">
        <v>0</v>
      </c>
      <c r="BD160" s="284">
        <v>10</v>
      </c>
      <c r="BE160" s="284">
        <v>2</v>
      </c>
      <c r="BF160" s="284">
        <v>4</v>
      </c>
      <c r="BG160" s="284">
        <v>7</v>
      </c>
      <c r="BH160" s="284">
        <v>0</v>
      </c>
      <c r="BI160" s="284">
        <v>9</v>
      </c>
      <c r="BJ160" s="450">
        <v>5</v>
      </c>
      <c r="BK160" s="282">
        <f t="shared" si="25"/>
        <v>5</v>
      </c>
      <c r="BL160" s="282">
        <f t="shared" si="26"/>
        <v>0</v>
      </c>
      <c r="BM160" s="282">
        <v>10</v>
      </c>
      <c r="BN160" s="282">
        <v>6</v>
      </c>
      <c r="BO160" s="284">
        <f t="shared" si="27"/>
        <v>4</v>
      </c>
      <c r="BP160" s="516">
        <v>2</v>
      </c>
      <c r="BQ160" s="282" t="str">
        <f>IF(((BP160*BJ160)-CB160)&lt;0.99,"",INT((BP160*BJ160)-CB160))</f>
        <v/>
      </c>
      <c r="BR160" s="282"/>
      <c r="BS160" s="285"/>
      <c r="BT160" s="285"/>
      <c r="BU160" s="285"/>
      <c r="BV160" s="285"/>
      <c r="BW160" s="285"/>
      <c r="BX160" s="285">
        <v>10</v>
      </c>
      <c r="BY160" s="285"/>
      <c r="BZ160" s="286"/>
      <c r="CA160" s="287"/>
      <c r="CB160" s="288">
        <f t="shared" si="33"/>
        <v>14</v>
      </c>
      <c r="CC160" s="518">
        <f>CB160/BJ160</f>
        <v>2.8</v>
      </c>
      <c r="CD160" s="282" t="str">
        <f>IFERROR(IF($S160*#REF!=0,"",$S160*#REF!),"")</f>
        <v/>
      </c>
      <c r="CE160" s="282" t="str">
        <f>IFERROR(IF($S160*#REF!=0,"",$S160*#REF!),"")</f>
        <v/>
      </c>
      <c r="CF160" s="282" t="str">
        <f>IFERROR(IF($S160*#REF!=0,"",$S160*#REF!),"")</f>
        <v/>
      </c>
      <c r="CG160" s="282" t="str">
        <f>IFERROR(IF($S160*#REF!=0,"",$S160*#REF!),"")</f>
        <v/>
      </c>
      <c r="CH160" s="282" t="str">
        <f>IFERROR(IF($S160*#REF!=0,"",$S160*#REF!),"")</f>
        <v/>
      </c>
      <c r="CI160" s="282" t="str">
        <f>IFERROR(IF($S160*#REF!=0,"",$S160*#REF!),"")</f>
        <v/>
      </c>
      <c r="CJ160" s="282" t="str">
        <f>IFERROR(IF($S160*#REF!=0,"",$S160*#REF!),"")</f>
        <v/>
      </c>
      <c r="CK160" s="282" t="str">
        <f>IFERROR(IF($S160*#REF!=0,"",$S160*#REF!),"")</f>
        <v/>
      </c>
      <c r="CL160" s="282" t="str">
        <f>IFERROR(IF($S160*#REF!=0,"",$S160*#REF!),"")</f>
        <v/>
      </c>
      <c r="CM160" s="282" t="str">
        <f t="shared" si="28"/>
        <v/>
      </c>
      <c r="CN160" s="282" t="str">
        <f t="shared" si="29"/>
        <v/>
      </c>
      <c r="CO160" s="282" t="str">
        <f t="shared" si="30"/>
        <v/>
      </c>
      <c r="CP160" s="282">
        <f t="shared" si="31"/>
        <v>0.27500000000000002</v>
      </c>
      <c r="CQ160" s="282" t="str">
        <f t="shared" si="32"/>
        <v/>
      </c>
      <c r="CR160" s="282" t="str">
        <f t="shared" si="32"/>
        <v/>
      </c>
      <c r="CS160" s="282" t="str">
        <f t="shared" si="32"/>
        <v/>
      </c>
    </row>
    <row r="161" spans="1:97" ht="15" customHeight="1" x14ac:dyDescent="0.15">
      <c r="A161" s="1" t="s">
        <v>25</v>
      </c>
      <c r="B161" s="281" t="s">
        <v>551</v>
      </c>
      <c r="C161" s="281" t="str">
        <f>MID(B161,4,6)</f>
        <v>CH232W</v>
      </c>
      <c r="D161" s="281" t="str">
        <f>MID(B161,11,3)</f>
        <v>-49</v>
      </c>
      <c r="E161" s="281" t="str">
        <f>RIGHT(B161, LEN(B161)-FIND("S",B161,1)+1)</f>
        <v>SP/122N</v>
      </c>
      <c r="F161" s="281">
        <v>0</v>
      </c>
      <c r="G161" s="282" t="s">
        <v>552</v>
      </c>
      <c r="H161" s="282" t="s">
        <v>442</v>
      </c>
      <c r="I161" s="282"/>
      <c r="J161" s="282"/>
      <c r="K161" s="282" t="s">
        <v>110</v>
      </c>
      <c r="L161" s="282">
        <v>61.9</v>
      </c>
      <c r="M161" s="282"/>
      <c r="N161" s="282"/>
      <c r="O161" s="282" t="s">
        <v>552</v>
      </c>
      <c r="P161" s="282"/>
      <c r="Q161" s="283"/>
      <c r="R161" s="284" t="s">
        <v>445</v>
      </c>
      <c r="S161" s="284">
        <v>2.75E-2</v>
      </c>
      <c r="T161" s="284"/>
      <c r="U161" s="284"/>
      <c r="V161" s="284"/>
      <c r="W161" s="284">
        <v>7790.98</v>
      </c>
      <c r="X161" s="284"/>
      <c r="Y161" s="284"/>
      <c r="Z161" s="284">
        <v>2</v>
      </c>
      <c r="AA161" s="284">
        <v>1</v>
      </c>
      <c r="AB161" s="284">
        <v>1</v>
      </c>
      <c r="AC161" s="284">
        <v>2</v>
      </c>
      <c r="AD161" s="284"/>
      <c r="AE161" s="284"/>
      <c r="AF161" s="284"/>
      <c r="AG161" s="284"/>
      <c r="AH161" s="284"/>
      <c r="AI161" s="284"/>
      <c r="AJ161" s="284"/>
      <c r="AK161" s="284">
        <v>0</v>
      </c>
      <c r="AL161" s="284"/>
      <c r="AM161" s="284"/>
      <c r="AN161" s="284"/>
      <c r="AO161" s="284">
        <v>0</v>
      </c>
      <c r="AP161" s="284">
        <v>0</v>
      </c>
      <c r="AQ161" s="284">
        <v>0</v>
      </c>
      <c r="AR161" s="284">
        <v>1</v>
      </c>
      <c r="AS161" s="284">
        <v>2</v>
      </c>
      <c r="AT161" s="284"/>
      <c r="AU161" s="284"/>
      <c r="AV161" s="284"/>
      <c r="AW161" s="284"/>
      <c r="AX161" s="284"/>
      <c r="AY161" s="284"/>
      <c r="AZ161" s="284">
        <v>2</v>
      </c>
      <c r="BA161" s="284">
        <v>0</v>
      </c>
      <c r="BB161" s="284">
        <v>0</v>
      </c>
      <c r="BC161" s="284">
        <v>0</v>
      </c>
      <c r="BD161" s="284">
        <v>0</v>
      </c>
      <c r="BE161" s="284">
        <v>1</v>
      </c>
      <c r="BF161" s="284">
        <v>0</v>
      </c>
      <c r="BG161" s="284">
        <v>0</v>
      </c>
      <c r="BH161" s="284">
        <v>0</v>
      </c>
      <c r="BI161" s="284">
        <v>1</v>
      </c>
      <c r="BJ161" s="450">
        <v>1</v>
      </c>
      <c r="BK161" s="282">
        <f t="shared" si="25"/>
        <v>2</v>
      </c>
      <c r="BL161" s="282">
        <f t="shared" si="26"/>
        <v>0</v>
      </c>
      <c r="BM161" s="282">
        <v>11</v>
      </c>
      <c r="BN161" s="282">
        <v>0</v>
      </c>
      <c r="BO161" s="284">
        <f t="shared" si="27"/>
        <v>11</v>
      </c>
      <c r="BP161" s="516">
        <v>2</v>
      </c>
      <c r="BQ161" s="282" t="str">
        <f>IF(((BP161*BJ161)-CB161)&lt;0.99,"",INT((BP161*BJ161)-CB161))</f>
        <v/>
      </c>
      <c r="BR161" s="282"/>
      <c r="BS161" s="285"/>
      <c r="BT161" s="285"/>
      <c r="BU161" s="285"/>
      <c r="BV161" s="285"/>
      <c r="BW161" s="285"/>
      <c r="BX161" s="285"/>
      <c r="BY161" s="285"/>
      <c r="BZ161" s="286"/>
      <c r="CA161" s="287"/>
      <c r="CB161" s="288">
        <f t="shared" si="33"/>
        <v>11</v>
      </c>
      <c r="CC161" s="518">
        <f>CB161/BJ161</f>
        <v>11</v>
      </c>
      <c r="CD161" s="282" t="str">
        <f>IFERROR(IF($S161*#REF!=0,"",$S161*#REF!),"")</f>
        <v/>
      </c>
      <c r="CE161" s="282" t="str">
        <f>IFERROR(IF($S161*#REF!=0,"",$S161*#REF!),"")</f>
        <v/>
      </c>
      <c r="CF161" s="282" t="str">
        <f>IFERROR(IF($S161*#REF!=0,"",$S161*#REF!),"")</f>
        <v/>
      </c>
      <c r="CG161" s="282" t="str">
        <f>IFERROR(IF($S161*#REF!=0,"",$S161*#REF!),"")</f>
        <v/>
      </c>
      <c r="CH161" s="282" t="str">
        <f>IFERROR(IF($S161*#REF!=0,"",$S161*#REF!),"")</f>
        <v/>
      </c>
      <c r="CI161" s="282" t="str">
        <f>IFERROR(IF($S161*#REF!=0,"",$S161*#REF!),"")</f>
        <v/>
      </c>
      <c r="CJ161" s="282" t="str">
        <f>IFERROR(IF($S161*#REF!=0,"",$S161*#REF!),"")</f>
        <v/>
      </c>
      <c r="CK161" s="282" t="str">
        <f>IFERROR(IF($S161*#REF!=0,"",$S161*#REF!),"")</f>
        <v/>
      </c>
      <c r="CL161" s="282" t="str">
        <f>IFERROR(IF($S161*#REF!=0,"",$S161*#REF!),"")</f>
        <v/>
      </c>
      <c r="CM161" s="282" t="str">
        <f t="shared" si="28"/>
        <v/>
      </c>
      <c r="CN161" s="282" t="str">
        <f t="shared" si="29"/>
        <v/>
      </c>
      <c r="CO161" s="282" t="str">
        <f t="shared" si="30"/>
        <v/>
      </c>
      <c r="CP161" s="282" t="str">
        <f t="shared" si="31"/>
        <v/>
      </c>
      <c r="CQ161" s="282" t="str">
        <f t="shared" si="32"/>
        <v/>
      </c>
      <c r="CR161" s="282" t="str">
        <f t="shared" si="32"/>
        <v/>
      </c>
      <c r="CS161" s="282" t="str">
        <f t="shared" si="32"/>
        <v/>
      </c>
    </row>
    <row r="162" spans="1:97" ht="15" customHeight="1" x14ac:dyDescent="0.15">
      <c r="A162" s="1" t="s">
        <v>25</v>
      </c>
      <c r="B162" s="281" t="s">
        <v>553</v>
      </c>
      <c r="C162" s="281" t="str">
        <f>MID(B162,4,6)</f>
        <v>CH232W</v>
      </c>
      <c r="D162" s="281" t="str">
        <f>MID(B162,11,3)</f>
        <v>-50</v>
      </c>
      <c r="E162" s="281" t="str">
        <f>RIGHT(B162, LEN(B162)-FIND("S",B162,1)+1)</f>
        <v>SP/122N</v>
      </c>
      <c r="F162" s="281">
        <v>0</v>
      </c>
      <c r="G162" s="282" t="s">
        <v>554</v>
      </c>
      <c r="H162" s="282" t="s">
        <v>442</v>
      </c>
      <c r="I162" s="282"/>
      <c r="J162" s="282"/>
      <c r="K162" s="282" t="s">
        <v>110</v>
      </c>
      <c r="L162" s="282">
        <v>61.9</v>
      </c>
      <c r="M162" s="282"/>
      <c r="N162" s="282"/>
      <c r="O162" s="282" t="s">
        <v>554</v>
      </c>
      <c r="P162" s="282"/>
      <c r="Q162" s="283"/>
      <c r="R162" s="284" t="s">
        <v>445</v>
      </c>
      <c r="S162" s="284">
        <v>2.75E-2</v>
      </c>
      <c r="T162" s="284"/>
      <c r="U162" s="284"/>
      <c r="V162" s="284"/>
      <c r="W162" s="284">
        <v>7691.71</v>
      </c>
      <c r="X162" s="284"/>
      <c r="Y162" s="284"/>
      <c r="Z162" s="284"/>
      <c r="AA162" s="284">
        <v>7</v>
      </c>
      <c r="AB162" s="284">
        <v>2</v>
      </c>
      <c r="AC162" s="284">
        <v>1</v>
      </c>
      <c r="AD162" s="284"/>
      <c r="AE162" s="284"/>
      <c r="AF162" s="284"/>
      <c r="AG162" s="284"/>
      <c r="AH162" s="284"/>
      <c r="AI162" s="284">
        <v>1</v>
      </c>
      <c r="AJ162" s="284">
        <v>2</v>
      </c>
      <c r="AK162" s="284">
        <v>0</v>
      </c>
      <c r="AL162" s="284">
        <v>1</v>
      </c>
      <c r="AM162" s="284"/>
      <c r="AN162" s="284"/>
      <c r="AO162" s="284">
        <v>0</v>
      </c>
      <c r="AP162" s="284">
        <v>0</v>
      </c>
      <c r="AQ162" s="284">
        <v>0</v>
      </c>
      <c r="AR162" s="284">
        <v>0</v>
      </c>
      <c r="AS162" s="284">
        <v>1</v>
      </c>
      <c r="AT162" s="284"/>
      <c r="AU162" s="284"/>
      <c r="AV162" s="284"/>
      <c r="AW162" s="284"/>
      <c r="AX162" s="284">
        <v>0</v>
      </c>
      <c r="AY162" s="284">
        <v>0</v>
      </c>
      <c r="AZ162" s="284">
        <v>3</v>
      </c>
      <c r="BA162" s="284">
        <v>0</v>
      </c>
      <c r="BB162" s="284">
        <v>0</v>
      </c>
      <c r="BC162" s="284">
        <v>0</v>
      </c>
      <c r="BD162" s="284">
        <v>2</v>
      </c>
      <c r="BE162" s="284">
        <v>0</v>
      </c>
      <c r="BF162" s="284">
        <v>0</v>
      </c>
      <c r="BG162" s="284">
        <v>0</v>
      </c>
      <c r="BH162" s="284">
        <v>0</v>
      </c>
      <c r="BI162" s="284">
        <v>1</v>
      </c>
      <c r="BJ162" s="450">
        <v>1</v>
      </c>
      <c r="BK162" s="282">
        <f t="shared" si="25"/>
        <v>3</v>
      </c>
      <c r="BL162" s="282">
        <f t="shared" si="26"/>
        <v>0</v>
      </c>
      <c r="BM162" s="282">
        <v>5</v>
      </c>
      <c r="BN162" s="282">
        <v>0</v>
      </c>
      <c r="BO162" s="284">
        <f t="shared" si="27"/>
        <v>5</v>
      </c>
      <c r="BP162" s="516">
        <v>2</v>
      </c>
      <c r="BQ162" s="282" t="str">
        <f>IF(((BP162*BJ162)-CB162)&lt;0.99,"",INT((BP162*BJ162)-CB162))</f>
        <v/>
      </c>
      <c r="BR162" s="282"/>
      <c r="BS162" s="285"/>
      <c r="BT162" s="285"/>
      <c r="BU162" s="285"/>
      <c r="BV162" s="285"/>
      <c r="BW162" s="285"/>
      <c r="BX162" s="285"/>
      <c r="BY162" s="285"/>
      <c r="BZ162" s="286"/>
      <c r="CA162" s="287"/>
      <c r="CB162" s="288">
        <f t="shared" si="33"/>
        <v>5</v>
      </c>
      <c r="CC162" s="518">
        <f>CB162/BJ162</f>
        <v>5</v>
      </c>
      <c r="CD162" s="282" t="str">
        <f>IFERROR(IF($S162*#REF!=0,"",$S162*#REF!),"")</f>
        <v/>
      </c>
      <c r="CE162" s="282" t="str">
        <f>IFERROR(IF($S162*#REF!=0,"",$S162*#REF!),"")</f>
        <v/>
      </c>
      <c r="CF162" s="282" t="str">
        <f>IFERROR(IF($S162*#REF!=0,"",$S162*#REF!),"")</f>
        <v/>
      </c>
      <c r="CG162" s="282" t="str">
        <f>IFERROR(IF($S162*#REF!=0,"",$S162*#REF!),"")</f>
        <v/>
      </c>
      <c r="CH162" s="282" t="str">
        <f>IFERROR(IF($S162*#REF!=0,"",$S162*#REF!),"")</f>
        <v/>
      </c>
      <c r="CI162" s="282" t="str">
        <f>IFERROR(IF($S162*#REF!=0,"",$S162*#REF!),"")</f>
        <v/>
      </c>
      <c r="CJ162" s="282" t="str">
        <f>IFERROR(IF($S162*#REF!=0,"",$S162*#REF!),"")</f>
        <v/>
      </c>
      <c r="CK162" s="282" t="str">
        <f>IFERROR(IF($S162*#REF!=0,"",$S162*#REF!),"")</f>
        <v/>
      </c>
      <c r="CL162" s="282" t="str">
        <f>IFERROR(IF($S162*#REF!=0,"",$S162*#REF!),"")</f>
        <v/>
      </c>
      <c r="CM162" s="282" t="str">
        <f t="shared" si="28"/>
        <v/>
      </c>
      <c r="CN162" s="282" t="str">
        <f t="shared" si="29"/>
        <v/>
      </c>
      <c r="CO162" s="282" t="str">
        <f t="shared" si="30"/>
        <v/>
      </c>
      <c r="CP162" s="282" t="str">
        <f t="shared" si="31"/>
        <v/>
      </c>
      <c r="CQ162" s="282" t="str">
        <f t="shared" si="32"/>
        <v/>
      </c>
      <c r="CR162" s="282" t="str">
        <f t="shared" si="32"/>
        <v/>
      </c>
      <c r="CS162" s="282" t="str">
        <f t="shared" si="32"/>
        <v/>
      </c>
    </row>
    <row r="163" spans="1:97" ht="15" customHeight="1" x14ac:dyDescent="0.15">
      <c r="A163" s="1" t="s">
        <v>25</v>
      </c>
      <c r="B163" s="281" t="s">
        <v>555</v>
      </c>
      <c r="C163" s="281" t="str">
        <f>MID(B163,4,6)</f>
        <v>CH232W</v>
      </c>
      <c r="D163" s="281" t="str">
        <f>MID(B163,11,3)</f>
        <v>-03</v>
      </c>
      <c r="E163" s="281" t="str">
        <f>RIGHT(B163, LEN(B163)-FIND("S",B163,1)+1)</f>
        <v>SP/126N</v>
      </c>
      <c r="F163" s="281">
        <v>0</v>
      </c>
      <c r="G163" s="282" t="s">
        <v>556</v>
      </c>
      <c r="H163" s="282" t="s">
        <v>442</v>
      </c>
      <c r="I163" s="282"/>
      <c r="J163" s="282"/>
      <c r="K163" s="282" t="s">
        <v>110</v>
      </c>
      <c r="L163" s="282">
        <v>73.2</v>
      </c>
      <c r="M163" s="282"/>
      <c r="N163" s="282"/>
      <c r="O163" s="282" t="s">
        <v>556</v>
      </c>
      <c r="P163" s="282"/>
      <c r="Q163" s="283"/>
      <c r="R163" s="284" t="s">
        <v>445</v>
      </c>
      <c r="S163" s="284">
        <v>2.75E-2</v>
      </c>
      <c r="T163" s="284"/>
      <c r="U163" s="284"/>
      <c r="V163" s="284"/>
      <c r="W163" s="284">
        <v>9278.75</v>
      </c>
      <c r="X163" s="284"/>
      <c r="Y163" s="284"/>
      <c r="Z163" s="284">
        <v>4</v>
      </c>
      <c r="AA163" s="284">
        <v>5</v>
      </c>
      <c r="AB163" s="284">
        <v>2</v>
      </c>
      <c r="AC163" s="284">
        <v>2</v>
      </c>
      <c r="AD163" s="284"/>
      <c r="AE163" s="284"/>
      <c r="AF163" s="284"/>
      <c r="AG163" s="284"/>
      <c r="AH163" s="284"/>
      <c r="AI163" s="284"/>
      <c r="AJ163" s="284"/>
      <c r="AK163" s="284">
        <v>0</v>
      </c>
      <c r="AL163" s="284">
        <v>3</v>
      </c>
      <c r="AM163" s="284"/>
      <c r="AN163" s="284"/>
      <c r="AO163" s="284">
        <v>0</v>
      </c>
      <c r="AP163" s="284">
        <v>2</v>
      </c>
      <c r="AQ163" s="284">
        <v>2</v>
      </c>
      <c r="AR163" s="284">
        <v>0</v>
      </c>
      <c r="AS163" s="284">
        <v>3</v>
      </c>
      <c r="AT163" s="284"/>
      <c r="AU163" s="284"/>
      <c r="AV163" s="284"/>
      <c r="AW163" s="284"/>
      <c r="AX163" s="284"/>
      <c r="AY163" s="284">
        <v>0</v>
      </c>
      <c r="AZ163" s="284">
        <v>0</v>
      </c>
      <c r="BA163" s="284">
        <v>1</v>
      </c>
      <c r="BB163" s="284">
        <v>0</v>
      </c>
      <c r="BC163" s="284">
        <v>0</v>
      </c>
      <c r="BD163" s="284">
        <v>1</v>
      </c>
      <c r="BE163" s="284">
        <v>0</v>
      </c>
      <c r="BF163" s="284">
        <v>1</v>
      </c>
      <c r="BG163" s="284">
        <v>3</v>
      </c>
      <c r="BH163" s="284">
        <v>0</v>
      </c>
      <c r="BI163" s="284">
        <v>1</v>
      </c>
      <c r="BJ163" s="450">
        <v>1</v>
      </c>
      <c r="BK163" s="282">
        <f t="shared" si="25"/>
        <v>3</v>
      </c>
      <c r="BL163" s="282">
        <f t="shared" si="26"/>
        <v>0</v>
      </c>
      <c r="BM163" s="282">
        <v>3</v>
      </c>
      <c r="BN163" s="282">
        <v>0</v>
      </c>
      <c r="BO163" s="284">
        <f t="shared" si="27"/>
        <v>3</v>
      </c>
      <c r="BP163" s="516">
        <v>2</v>
      </c>
      <c r="BQ163" s="282" t="str">
        <f>IF(((BP163*BJ163)-CB163)&lt;0.99,"",INT((BP163*BJ163)-CB163))</f>
        <v/>
      </c>
      <c r="BR163" s="282"/>
      <c r="BS163" s="285"/>
      <c r="BT163" s="285"/>
      <c r="BU163" s="285"/>
      <c r="BV163" s="285"/>
      <c r="BW163" s="285"/>
      <c r="BX163" s="285"/>
      <c r="BY163" s="285"/>
      <c r="BZ163" s="286"/>
      <c r="CA163" s="287"/>
      <c r="CB163" s="288">
        <f t="shared" si="33"/>
        <v>3</v>
      </c>
      <c r="CC163" s="518">
        <f>CB163/BJ163</f>
        <v>3</v>
      </c>
      <c r="CD163" s="282" t="str">
        <f>IFERROR(IF($S163*#REF!=0,"",$S163*#REF!),"")</f>
        <v/>
      </c>
      <c r="CE163" s="282" t="str">
        <f>IFERROR(IF($S163*#REF!=0,"",$S163*#REF!),"")</f>
        <v/>
      </c>
      <c r="CF163" s="282" t="str">
        <f>IFERROR(IF($S163*#REF!=0,"",$S163*#REF!),"")</f>
        <v/>
      </c>
      <c r="CG163" s="282" t="str">
        <f>IFERROR(IF($S163*#REF!=0,"",$S163*#REF!),"")</f>
        <v/>
      </c>
      <c r="CH163" s="282" t="str">
        <f>IFERROR(IF($S163*#REF!=0,"",$S163*#REF!),"")</f>
        <v/>
      </c>
      <c r="CI163" s="282" t="str">
        <f>IFERROR(IF($S163*#REF!=0,"",$S163*#REF!),"")</f>
        <v/>
      </c>
      <c r="CJ163" s="282" t="str">
        <f>IFERROR(IF($S163*#REF!=0,"",$S163*#REF!),"")</f>
        <v/>
      </c>
      <c r="CK163" s="282" t="str">
        <f>IFERROR(IF($S163*#REF!=0,"",$S163*#REF!),"")</f>
        <v/>
      </c>
      <c r="CL163" s="282" t="str">
        <f>IFERROR(IF($S163*#REF!=0,"",$S163*#REF!),"")</f>
        <v/>
      </c>
      <c r="CM163" s="282" t="str">
        <f t="shared" si="28"/>
        <v/>
      </c>
      <c r="CN163" s="282" t="str">
        <f t="shared" si="29"/>
        <v/>
      </c>
      <c r="CO163" s="282" t="str">
        <f t="shared" si="30"/>
        <v/>
      </c>
      <c r="CP163" s="282" t="str">
        <f t="shared" si="31"/>
        <v/>
      </c>
      <c r="CQ163" s="282" t="str">
        <f t="shared" si="32"/>
        <v/>
      </c>
      <c r="CR163" s="282" t="str">
        <f t="shared" si="32"/>
        <v/>
      </c>
      <c r="CS163" s="282" t="str">
        <f t="shared" si="32"/>
        <v/>
      </c>
    </row>
    <row r="164" spans="1:97" ht="15" customHeight="1" x14ac:dyDescent="0.15">
      <c r="A164" s="1" t="s">
        <v>25</v>
      </c>
      <c r="B164" s="281" t="s">
        <v>557</v>
      </c>
      <c r="C164" s="281" t="str">
        <f>MID(B164,4,6)</f>
        <v>CH232W</v>
      </c>
      <c r="D164" s="281" t="str">
        <f>MID(B164,11,3)</f>
        <v>-06</v>
      </c>
      <c r="E164" s="281" t="str">
        <f>RIGHT(B164, LEN(B164)-FIND("S",B164,1)+1)</f>
        <v>SP/126N</v>
      </c>
      <c r="F164" s="281">
        <v>0</v>
      </c>
      <c r="G164" s="282" t="s">
        <v>558</v>
      </c>
      <c r="H164" s="282" t="s">
        <v>442</v>
      </c>
      <c r="I164" s="282"/>
      <c r="J164" s="282"/>
      <c r="K164" s="282" t="s">
        <v>110</v>
      </c>
      <c r="L164" s="282">
        <v>59.7</v>
      </c>
      <c r="M164" s="282"/>
      <c r="N164" s="282"/>
      <c r="O164" s="282" t="s">
        <v>558</v>
      </c>
      <c r="P164" s="282"/>
      <c r="Q164" s="283"/>
      <c r="R164" s="284" t="s">
        <v>445</v>
      </c>
      <c r="S164" s="284">
        <v>2.75E-2</v>
      </c>
      <c r="T164" s="284"/>
      <c r="U164" s="284"/>
      <c r="V164" s="284"/>
      <c r="W164" s="284"/>
      <c r="X164" s="284"/>
      <c r="Y164" s="284"/>
      <c r="Z164" s="284"/>
      <c r="AA164" s="284"/>
      <c r="AB164" s="284"/>
      <c r="AC164" s="284"/>
      <c r="AD164" s="284"/>
      <c r="AE164" s="284"/>
      <c r="AF164" s="284"/>
      <c r="AG164" s="284"/>
      <c r="AH164" s="284"/>
      <c r="AI164" s="284"/>
      <c r="AJ164" s="284"/>
      <c r="AK164" s="284"/>
      <c r="AL164" s="284"/>
      <c r="AM164" s="284"/>
      <c r="AN164" s="284"/>
      <c r="AO164" s="284"/>
      <c r="AP164" s="284"/>
      <c r="AQ164" s="284"/>
      <c r="AR164" s="284"/>
      <c r="AS164" s="284"/>
      <c r="AT164" s="284"/>
      <c r="AU164" s="284"/>
      <c r="AV164" s="284"/>
      <c r="AW164" s="284"/>
      <c r="AX164" s="284"/>
      <c r="AY164" s="284"/>
      <c r="AZ164" s="284"/>
      <c r="BA164" s="284"/>
      <c r="BB164" s="284"/>
      <c r="BC164" s="284"/>
      <c r="BD164" s="284"/>
      <c r="BE164" s="284">
        <v>0</v>
      </c>
      <c r="BF164" s="284">
        <v>1</v>
      </c>
      <c r="BG164" s="284">
        <v>1</v>
      </c>
      <c r="BH164" s="284">
        <v>0</v>
      </c>
      <c r="BI164" s="284">
        <v>0</v>
      </c>
      <c r="BJ164" s="450" t="e">
        <f>#N/A</f>
        <v>#N/A</v>
      </c>
      <c r="BK164" s="282">
        <f t="shared" si="25"/>
        <v>0</v>
      </c>
      <c r="BL164" s="282">
        <f t="shared" si="26"/>
        <v>0</v>
      </c>
      <c r="BM164" s="282">
        <v>4</v>
      </c>
      <c r="BN164" s="282">
        <v>0</v>
      </c>
      <c r="BO164" s="284">
        <f t="shared" si="27"/>
        <v>4</v>
      </c>
      <c r="BP164" s="516">
        <v>2</v>
      </c>
      <c r="BQ164" s="282" t="e">
        <f>IF(((BP164*BJ164)-CB164)&lt;0.99,"",INT((BP164*BJ164)-CB164))</f>
        <v>#N/A</v>
      </c>
      <c r="BR164" s="282"/>
      <c r="BS164" s="285"/>
      <c r="BT164" s="285"/>
      <c r="BU164" s="285"/>
      <c r="BV164" s="285"/>
      <c r="BW164" s="285"/>
      <c r="BX164" s="285"/>
      <c r="BY164" s="285"/>
      <c r="BZ164" s="286"/>
      <c r="CA164" s="287"/>
      <c r="CB164" s="288">
        <f t="shared" si="33"/>
        <v>4</v>
      </c>
      <c r="CC164" s="518"/>
      <c r="CD164" s="282" t="str">
        <f>IFERROR(IF($S164*#REF!=0,"",$S164*#REF!),"")</f>
        <v/>
      </c>
      <c r="CE164" s="282" t="str">
        <f>IFERROR(IF($S164*#REF!=0,"",$S164*#REF!),"")</f>
        <v/>
      </c>
      <c r="CF164" s="282" t="str">
        <f>IFERROR(IF($S164*#REF!=0,"",$S164*#REF!),"")</f>
        <v/>
      </c>
      <c r="CG164" s="282" t="str">
        <f>IFERROR(IF($S164*#REF!=0,"",$S164*#REF!),"")</f>
        <v/>
      </c>
      <c r="CH164" s="282" t="str">
        <f>IFERROR(IF($S164*#REF!=0,"",$S164*#REF!),"")</f>
        <v/>
      </c>
      <c r="CI164" s="282" t="str">
        <f>IFERROR(IF($S164*#REF!=0,"",$S164*#REF!),"")</f>
        <v/>
      </c>
      <c r="CJ164" s="282" t="str">
        <f>IFERROR(IF($S164*#REF!=0,"",$S164*#REF!),"")</f>
        <v/>
      </c>
      <c r="CK164" s="282" t="str">
        <f>IFERROR(IF($S164*#REF!=0,"",$S164*#REF!),"")</f>
        <v/>
      </c>
      <c r="CL164" s="282" t="str">
        <f>IFERROR(IF($S164*#REF!=0,"",$S164*#REF!),"")</f>
        <v/>
      </c>
      <c r="CM164" s="282" t="str">
        <f t="shared" si="28"/>
        <v/>
      </c>
      <c r="CN164" s="282" t="str">
        <f t="shared" si="29"/>
        <v/>
      </c>
      <c r="CO164" s="282" t="str">
        <f t="shared" si="30"/>
        <v/>
      </c>
      <c r="CP164" s="282" t="str">
        <f t="shared" si="31"/>
        <v/>
      </c>
      <c r="CQ164" s="282" t="str">
        <f t="shared" si="32"/>
        <v/>
      </c>
      <c r="CR164" s="282" t="str">
        <f t="shared" si="32"/>
        <v/>
      </c>
      <c r="CS164" s="282" t="str">
        <f t="shared" si="32"/>
        <v/>
      </c>
    </row>
    <row r="165" spans="1:97" ht="15" customHeight="1" x14ac:dyDescent="0.15">
      <c r="A165" s="1" t="s">
        <v>25</v>
      </c>
      <c r="B165" s="281" t="s">
        <v>559</v>
      </c>
      <c r="C165" s="281" t="str">
        <f>MID(B165,4,6)</f>
        <v>CH232W</v>
      </c>
      <c r="D165" s="281" t="str">
        <f>MID(B165,11,3)</f>
        <v>-07</v>
      </c>
      <c r="E165" s="281" t="str">
        <f>RIGHT(B165, LEN(B165)-FIND("S",B165,1)+1)</f>
        <v>SP/126N</v>
      </c>
      <c r="F165" s="281">
        <v>0</v>
      </c>
      <c r="G165" s="282" t="s">
        <v>560</v>
      </c>
      <c r="H165" s="282" t="s">
        <v>442</v>
      </c>
      <c r="I165" s="282"/>
      <c r="J165" s="282"/>
      <c r="K165" s="282" t="s">
        <v>110</v>
      </c>
      <c r="L165" s="282">
        <v>59.7</v>
      </c>
      <c r="M165" s="282"/>
      <c r="N165" s="282"/>
      <c r="O165" s="282" t="s">
        <v>560</v>
      </c>
      <c r="P165" s="282"/>
      <c r="Q165" s="283"/>
      <c r="R165" s="284" t="s">
        <v>445</v>
      </c>
      <c r="S165" s="284">
        <v>2.75E-2</v>
      </c>
      <c r="T165" s="284"/>
      <c r="U165" s="284"/>
      <c r="V165" s="284"/>
      <c r="W165" s="284"/>
      <c r="X165" s="284"/>
      <c r="Y165" s="284"/>
      <c r="Z165" s="284"/>
      <c r="AA165" s="284"/>
      <c r="AB165" s="284"/>
      <c r="AC165" s="284"/>
      <c r="AD165" s="284"/>
      <c r="AE165" s="284"/>
      <c r="AF165" s="284"/>
      <c r="AG165" s="284"/>
      <c r="AH165" s="284"/>
      <c r="AI165" s="284"/>
      <c r="AJ165" s="284"/>
      <c r="AK165" s="284"/>
      <c r="AL165" s="284"/>
      <c r="AM165" s="284"/>
      <c r="AN165" s="284"/>
      <c r="AO165" s="284"/>
      <c r="AP165" s="284"/>
      <c r="AQ165" s="284"/>
      <c r="AR165" s="284"/>
      <c r="AS165" s="284"/>
      <c r="AT165" s="284"/>
      <c r="AU165" s="284"/>
      <c r="AV165" s="284"/>
      <c r="AW165" s="284"/>
      <c r="AX165" s="284"/>
      <c r="AY165" s="284"/>
      <c r="AZ165" s="284"/>
      <c r="BA165" s="284"/>
      <c r="BB165" s="284"/>
      <c r="BC165" s="284"/>
      <c r="BD165" s="284"/>
      <c r="BE165" s="284"/>
      <c r="BF165" s="284"/>
      <c r="BG165" s="284"/>
      <c r="BH165" s="284"/>
      <c r="BI165" s="284"/>
      <c r="BJ165" s="450">
        <v>2</v>
      </c>
      <c r="BK165" s="282">
        <f t="shared" si="25"/>
        <v>0</v>
      </c>
      <c r="BL165" s="282">
        <f t="shared" si="26"/>
        <v>0</v>
      </c>
      <c r="BM165" s="282">
        <v>7</v>
      </c>
      <c r="BN165" s="282">
        <v>0</v>
      </c>
      <c r="BO165" s="284">
        <f t="shared" si="27"/>
        <v>7</v>
      </c>
      <c r="BP165" s="516">
        <v>2</v>
      </c>
      <c r="BQ165" s="282" t="str">
        <f>IF(((BP165*BJ165)-CB165)&lt;0.99,"",INT((BP165*BJ165)-CB165))</f>
        <v/>
      </c>
      <c r="BR165" s="282"/>
      <c r="BS165" s="285"/>
      <c r="BT165" s="285"/>
      <c r="BU165" s="285"/>
      <c r="BV165" s="285"/>
      <c r="BW165" s="285"/>
      <c r="BX165" s="285"/>
      <c r="BY165" s="285"/>
      <c r="BZ165" s="286"/>
      <c r="CA165" s="287"/>
      <c r="CB165" s="288">
        <f t="shared" si="33"/>
        <v>7</v>
      </c>
      <c r="CC165" s="518"/>
      <c r="CD165" s="282" t="str">
        <f>IFERROR(IF($S165*#REF!=0,"",$S165*#REF!),"")</f>
        <v/>
      </c>
      <c r="CE165" s="282" t="str">
        <f>IFERROR(IF($S165*#REF!=0,"",$S165*#REF!),"")</f>
        <v/>
      </c>
      <c r="CF165" s="282" t="str">
        <f>IFERROR(IF($S165*#REF!=0,"",$S165*#REF!),"")</f>
        <v/>
      </c>
      <c r="CG165" s="282" t="str">
        <f>IFERROR(IF($S165*#REF!=0,"",$S165*#REF!),"")</f>
        <v/>
      </c>
      <c r="CH165" s="282" t="str">
        <f>IFERROR(IF($S165*#REF!=0,"",$S165*#REF!),"")</f>
        <v/>
      </c>
      <c r="CI165" s="282" t="str">
        <f>IFERROR(IF($S165*#REF!=0,"",$S165*#REF!),"")</f>
        <v/>
      </c>
      <c r="CJ165" s="282" t="str">
        <f>IFERROR(IF($S165*#REF!=0,"",$S165*#REF!),"")</f>
        <v/>
      </c>
      <c r="CK165" s="282" t="str">
        <f>IFERROR(IF($S165*#REF!=0,"",$S165*#REF!),"")</f>
        <v/>
      </c>
      <c r="CL165" s="282" t="str">
        <f>IFERROR(IF($S165*#REF!=0,"",$S165*#REF!),"")</f>
        <v/>
      </c>
      <c r="CM165" s="282" t="str">
        <f t="shared" si="28"/>
        <v/>
      </c>
      <c r="CN165" s="282" t="str">
        <f t="shared" si="29"/>
        <v/>
      </c>
      <c r="CO165" s="282" t="str">
        <f t="shared" si="30"/>
        <v/>
      </c>
      <c r="CP165" s="282" t="str">
        <f t="shared" si="31"/>
        <v/>
      </c>
      <c r="CQ165" s="282" t="str">
        <f t="shared" si="32"/>
        <v/>
      </c>
      <c r="CR165" s="282" t="str">
        <f t="shared" si="32"/>
        <v/>
      </c>
      <c r="CS165" s="282" t="str">
        <f t="shared" si="32"/>
        <v/>
      </c>
    </row>
    <row r="166" spans="1:97" ht="15" customHeight="1" x14ac:dyDescent="0.15">
      <c r="A166" s="1" t="s">
        <v>25</v>
      </c>
      <c r="B166" s="281" t="s">
        <v>561</v>
      </c>
      <c r="C166" s="281" t="str">
        <f>MID(B166,4,6)</f>
        <v>CH232W</v>
      </c>
      <c r="D166" s="281" t="str">
        <f>MID(B166,11,3)</f>
        <v>-08</v>
      </c>
      <c r="E166" s="281" t="str">
        <f>RIGHT(B166, LEN(B166)-FIND("S",B166,1)+1)</f>
        <v>SP/126N</v>
      </c>
      <c r="F166" s="281">
        <v>0</v>
      </c>
      <c r="G166" s="282" t="s">
        <v>562</v>
      </c>
      <c r="H166" s="282" t="s">
        <v>442</v>
      </c>
      <c r="I166" s="282"/>
      <c r="J166" s="282"/>
      <c r="K166" s="282" t="s">
        <v>110</v>
      </c>
      <c r="L166" s="282">
        <v>63.5</v>
      </c>
      <c r="M166" s="282"/>
      <c r="N166" s="282"/>
      <c r="O166" s="282" t="s">
        <v>562</v>
      </c>
      <c r="P166" s="282"/>
      <c r="Q166" s="283"/>
      <c r="R166" s="284" t="s">
        <v>445</v>
      </c>
      <c r="S166" s="284">
        <f>0.11/4</f>
        <v>2.75E-2</v>
      </c>
      <c r="T166" s="284"/>
      <c r="U166" s="284"/>
      <c r="V166" s="284"/>
      <c r="W166" s="284">
        <v>7390.78</v>
      </c>
      <c r="X166" s="284"/>
      <c r="Y166" s="284"/>
      <c r="Z166" s="284"/>
      <c r="AA166" s="284"/>
      <c r="AB166" s="284">
        <v>1</v>
      </c>
      <c r="AC166" s="284">
        <v>2</v>
      </c>
      <c r="AD166" s="284"/>
      <c r="AE166" s="284"/>
      <c r="AF166" s="284"/>
      <c r="AG166" s="284"/>
      <c r="AH166" s="284"/>
      <c r="AI166" s="284">
        <v>1</v>
      </c>
      <c r="AJ166" s="284"/>
      <c r="AK166" s="284">
        <v>1</v>
      </c>
      <c r="AL166" s="284"/>
      <c r="AM166" s="284"/>
      <c r="AN166" s="284"/>
      <c r="AO166" s="284">
        <v>1</v>
      </c>
      <c r="AP166" s="284">
        <v>3</v>
      </c>
      <c r="AQ166" s="284">
        <v>1</v>
      </c>
      <c r="AR166" s="284">
        <v>0</v>
      </c>
      <c r="AS166" s="284">
        <v>1</v>
      </c>
      <c r="AT166" s="284"/>
      <c r="AU166" s="284"/>
      <c r="AV166" s="284"/>
      <c r="AW166" s="284"/>
      <c r="AX166" s="284">
        <v>0</v>
      </c>
      <c r="AY166" s="284">
        <v>0</v>
      </c>
      <c r="AZ166" s="284">
        <v>0</v>
      </c>
      <c r="BA166" s="284">
        <v>1</v>
      </c>
      <c r="BB166" s="284">
        <v>0</v>
      </c>
      <c r="BC166" s="284">
        <v>0</v>
      </c>
      <c r="BD166" s="284">
        <v>2</v>
      </c>
      <c r="BE166" s="284"/>
      <c r="BF166" s="284">
        <v>1</v>
      </c>
      <c r="BG166" s="284">
        <v>2</v>
      </c>
      <c r="BH166" s="284">
        <v>0</v>
      </c>
      <c r="BI166" s="284">
        <v>1</v>
      </c>
      <c r="BJ166" s="450">
        <v>1</v>
      </c>
      <c r="BK166" s="282">
        <f t="shared" si="25"/>
        <v>1</v>
      </c>
      <c r="BL166" s="282">
        <f t="shared" si="26"/>
        <v>0</v>
      </c>
      <c r="BM166" s="282">
        <v>3</v>
      </c>
      <c r="BN166" s="282">
        <v>0</v>
      </c>
      <c r="BO166" s="284">
        <f t="shared" si="27"/>
        <v>3</v>
      </c>
      <c r="BP166" s="516">
        <v>2</v>
      </c>
      <c r="BQ166" s="282" t="str">
        <f>IF(((BP166*BJ166)-CB166)&lt;0.99,"",INT((BP166*BJ166)-CB166))</f>
        <v/>
      </c>
      <c r="BR166" s="282"/>
      <c r="BS166" s="285"/>
      <c r="BT166" s="285"/>
      <c r="BU166" s="285"/>
      <c r="BV166" s="285"/>
      <c r="BW166" s="285"/>
      <c r="BX166" s="285"/>
      <c r="BY166" s="285"/>
      <c r="BZ166" s="286"/>
      <c r="CA166" s="287"/>
      <c r="CB166" s="288">
        <f t="shared" si="33"/>
        <v>3</v>
      </c>
      <c r="CC166" s="518">
        <f>CB166/BJ166</f>
        <v>3</v>
      </c>
      <c r="CD166" s="282" t="str">
        <f>IFERROR(IF($S166*#REF!=0,"",$S166*#REF!),"")</f>
        <v/>
      </c>
      <c r="CE166" s="282" t="str">
        <f>IFERROR(IF($S166*#REF!=0,"",$S166*#REF!),"")</f>
        <v/>
      </c>
      <c r="CF166" s="282" t="str">
        <f>IFERROR(IF($S166*#REF!=0,"",$S166*#REF!),"")</f>
        <v/>
      </c>
      <c r="CG166" s="282" t="str">
        <f>IFERROR(IF($S166*#REF!=0,"",$S166*#REF!),"")</f>
        <v/>
      </c>
      <c r="CH166" s="282" t="str">
        <f>IFERROR(IF($S166*#REF!=0,"",$S166*#REF!),"")</f>
        <v/>
      </c>
      <c r="CI166" s="282" t="str">
        <f>IFERROR(IF($S166*#REF!=0,"",$S166*#REF!),"")</f>
        <v/>
      </c>
      <c r="CJ166" s="282" t="str">
        <f>IFERROR(IF($S166*#REF!=0,"",$S166*#REF!),"")</f>
        <v/>
      </c>
      <c r="CK166" s="282" t="str">
        <f>IFERROR(IF($S166*#REF!=0,"",$S166*#REF!),"")</f>
        <v/>
      </c>
      <c r="CL166" s="282" t="str">
        <f>IFERROR(IF($S166*#REF!=0,"",$S166*#REF!),"")</f>
        <v/>
      </c>
      <c r="CM166" s="282" t="str">
        <f t="shared" si="28"/>
        <v/>
      </c>
      <c r="CN166" s="282" t="str">
        <f t="shared" si="29"/>
        <v/>
      </c>
      <c r="CO166" s="282" t="str">
        <f t="shared" si="30"/>
        <v/>
      </c>
      <c r="CP166" s="282" t="str">
        <f t="shared" si="31"/>
        <v/>
      </c>
      <c r="CQ166" s="282" t="str">
        <f t="shared" si="32"/>
        <v/>
      </c>
      <c r="CR166" s="282" t="str">
        <f t="shared" si="32"/>
        <v/>
      </c>
      <c r="CS166" s="282" t="str">
        <f t="shared" si="32"/>
        <v/>
      </c>
    </row>
    <row r="167" spans="1:97" ht="15" customHeight="1" x14ac:dyDescent="0.15">
      <c r="A167" s="1" t="s">
        <v>25</v>
      </c>
      <c r="B167" s="281" t="s">
        <v>563</v>
      </c>
      <c r="C167" s="281" t="str">
        <f>MID(B167,4,6)</f>
        <v>CH232W</v>
      </c>
      <c r="D167" s="281" t="str">
        <f>MID(B167,11,3)</f>
        <v>-09</v>
      </c>
      <c r="E167" s="281" t="str">
        <f>RIGHT(B167, LEN(B167)-FIND("S",B167,1)+1)</f>
        <v>SP/126N</v>
      </c>
      <c r="F167" s="281">
        <v>0</v>
      </c>
      <c r="G167" s="282" t="s">
        <v>564</v>
      </c>
      <c r="H167" s="282" t="s">
        <v>442</v>
      </c>
      <c r="I167" s="282"/>
      <c r="J167" s="282"/>
      <c r="K167" s="282" t="s">
        <v>110</v>
      </c>
      <c r="L167" s="282">
        <v>63.5</v>
      </c>
      <c r="M167" s="282"/>
      <c r="N167" s="282"/>
      <c r="O167" s="282" t="s">
        <v>564</v>
      </c>
      <c r="P167" s="282"/>
      <c r="Q167" s="283"/>
      <c r="R167" s="284" t="s">
        <v>445</v>
      </c>
      <c r="S167" s="284">
        <f>0.11/4</f>
        <v>2.75E-2</v>
      </c>
      <c r="T167" s="284"/>
      <c r="U167" s="284"/>
      <c r="V167" s="284"/>
      <c r="W167" s="284">
        <v>7346.52</v>
      </c>
      <c r="X167" s="284"/>
      <c r="Y167" s="284"/>
      <c r="Z167" s="284">
        <v>2</v>
      </c>
      <c r="AA167" s="284">
        <v>2</v>
      </c>
      <c r="AB167" s="284"/>
      <c r="AC167" s="284">
        <v>1</v>
      </c>
      <c r="AD167" s="284"/>
      <c r="AE167" s="284"/>
      <c r="AF167" s="284"/>
      <c r="AG167" s="284"/>
      <c r="AH167" s="284"/>
      <c r="AI167" s="284">
        <v>2</v>
      </c>
      <c r="AJ167" s="284">
        <v>2</v>
      </c>
      <c r="AK167" s="284">
        <v>1</v>
      </c>
      <c r="AL167" s="284">
        <v>2</v>
      </c>
      <c r="AM167" s="284"/>
      <c r="AN167" s="284"/>
      <c r="AO167" s="284">
        <v>0</v>
      </c>
      <c r="AP167" s="284">
        <v>0</v>
      </c>
      <c r="AQ167" s="284">
        <v>2</v>
      </c>
      <c r="AR167" s="284">
        <v>0</v>
      </c>
      <c r="AS167" s="284">
        <v>3</v>
      </c>
      <c r="AT167" s="284"/>
      <c r="AU167" s="284"/>
      <c r="AV167" s="284"/>
      <c r="AW167" s="284">
        <v>0</v>
      </c>
      <c r="AX167" s="284">
        <v>0</v>
      </c>
      <c r="AY167" s="284">
        <v>0</v>
      </c>
      <c r="AZ167" s="284">
        <v>0</v>
      </c>
      <c r="BA167" s="284">
        <v>2</v>
      </c>
      <c r="BB167" s="284">
        <v>0</v>
      </c>
      <c r="BC167" s="284">
        <v>0</v>
      </c>
      <c r="BD167" s="284">
        <v>1</v>
      </c>
      <c r="BE167" s="284">
        <v>0</v>
      </c>
      <c r="BF167" s="284">
        <v>0</v>
      </c>
      <c r="BG167" s="284">
        <v>0</v>
      </c>
      <c r="BH167" s="284">
        <v>0</v>
      </c>
      <c r="BI167" s="284">
        <v>0</v>
      </c>
      <c r="BJ167" s="450">
        <v>1</v>
      </c>
      <c r="BK167" s="282">
        <f t="shared" si="25"/>
        <v>3</v>
      </c>
      <c r="BL167" s="282">
        <f t="shared" si="26"/>
        <v>0</v>
      </c>
      <c r="BM167" s="282">
        <v>4</v>
      </c>
      <c r="BN167" s="282">
        <v>0</v>
      </c>
      <c r="BO167" s="284">
        <f t="shared" si="27"/>
        <v>4</v>
      </c>
      <c r="BP167" s="516">
        <v>2</v>
      </c>
      <c r="BQ167" s="282" t="str">
        <f>IF(((BP167*BJ167)-CB167)&lt;0.99,"",INT((BP167*BJ167)-CB167))</f>
        <v/>
      </c>
      <c r="BR167" s="282"/>
      <c r="BS167" s="285"/>
      <c r="BT167" s="285"/>
      <c r="BU167" s="285"/>
      <c r="BV167" s="285"/>
      <c r="BW167" s="285"/>
      <c r="BX167" s="285"/>
      <c r="BY167" s="285"/>
      <c r="BZ167" s="286"/>
      <c r="CA167" s="287"/>
      <c r="CB167" s="288">
        <f t="shared" si="33"/>
        <v>4</v>
      </c>
      <c r="CC167" s="518">
        <f>CB167/BJ167</f>
        <v>4</v>
      </c>
      <c r="CD167" s="282" t="str">
        <f>IFERROR(IF($S167*#REF!=0,"",$S167*#REF!),"")</f>
        <v/>
      </c>
      <c r="CE167" s="282" t="str">
        <f>IFERROR(IF($S167*#REF!=0,"",$S167*#REF!),"")</f>
        <v/>
      </c>
      <c r="CF167" s="282" t="str">
        <f>IFERROR(IF($S167*#REF!=0,"",$S167*#REF!),"")</f>
        <v/>
      </c>
      <c r="CG167" s="282" t="str">
        <f>IFERROR(IF($S167*#REF!=0,"",$S167*#REF!),"")</f>
        <v/>
      </c>
      <c r="CH167" s="282" t="str">
        <f>IFERROR(IF($S167*#REF!=0,"",$S167*#REF!),"")</f>
        <v/>
      </c>
      <c r="CI167" s="282" t="str">
        <f>IFERROR(IF($S167*#REF!=0,"",$S167*#REF!),"")</f>
        <v/>
      </c>
      <c r="CJ167" s="282" t="str">
        <f>IFERROR(IF($S167*#REF!=0,"",$S167*#REF!),"")</f>
        <v/>
      </c>
      <c r="CK167" s="282" t="str">
        <f>IFERROR(IF($S167*#REF!=0,"",$S167*#REF!),"")</f>
        <v/>
      </c>
      <c r="CL167" s="282" t="str">
        <f>IFERROR(IF($S167*#REF!=0,"",$S167*#REF!),"")</f>
        <v/>
      </c>
      <c r="CM167" s="282" t="str">
        <f t="shared" si="28"/>
        <v/>
      </c>
      <c r="CN167" s="282" t="str">
        <f t="shared" si="29"/>
        <v/>
      </c>
      <c r="CO167" s="282" t="str">
        <f t="shared" si="30"/>
        <v/>
      </c>
      <c r="CP167" s="282" t="str">
        <f t="shared" si="31"/>
        <v/>
      </c>
      <c r="CQ167" s="282" t="str">
        <f t="shared" si="32"/>
        <v/>
      </c>
      <c r="CR167" s="282" t="str">
        <f t="shared" si="32"/>
        <v/>
      </c>
      <c r="CS167" s="282" t="str">
        <f t="shared" si="32"/>
        <v/>
      </c>
    </row>
    <row r="168" spans="1:97" ht="15" customHeight="1" x14ac:dyDescent="0.15">
      <c r="A168" s="1" t="s">
        <v>25</v>
      </c>
      <c r="B168" s="281" t="s">
        <v>565</v>
      </c>
      <c r="C168" s="281" t="str">
        <f>MID(B168,4,6)</f>
        <v>CH232W</v>
      </c>
      <c r="D168" s="281" t="str">
        <f>MID(B168,11,3)</f>
        <v>-17</v>
      </c>
      <c r="E168" s="281" t="str">
        <f>RIGHT(B168, LEN(B168)-FIND("S",B168,1)+1)</f>
        <v>SP/126N</v>
      </c>
      <c r="F168" s="281">
        <v>0</v>
      </c>
      <c r="G168" s="282" t="s">
        <v>566</v>
      </c>
      <c r="H168" s="282" t="s">
        <v>442</v>
      </c>
      <c r="I168" s="282"/>
      <c r="J168" s="282"/>
      <c r="K168" s="282" t="s">
        <v>110</v>
      </c>
      <c r="L168" s="282">
        <v>23.9</v>
      </c>
      <c r="M168" s="282"/>
      <c r="N168" s="282"/>
      <c r="O168" s="282" t="s">
        <v>566</v>
      </c>
      <c r="P168" s="282"/>
      <c r="Q168" s="283"/>
      <c r="R168" s="284" t="s">
        <v>445</v>
      </c>
      <c r="S168" s="284">
        <f>0.11/10</f>
        <v>1.0999999999999999E-2</v>
      </c>
      <c r="T168" s="284"/>
      <c r="U168" s="284"/>
      <c r="V168" s="284"/>
      <c r="W168" s="284">
        <v>2840.99</v>
      </c>
      <c r="X168" s="284"/>
      <c r="Y168" s="284"/>
      <c r="Z168" s="284">
        <v>4</v>
      </c>
      <c r="AA168" s="284">
        <v>2</v>
      </c>
      <c r="AB168" s="284"/>
      <c r="AC168" s="284"/>
      <c r="AD168" s="284"/>
      <c r="AE168" s="284"/>
      <c r="AF168" s="284"/>
      <c r="AG168" s="284"/>
      <c r="AH168" s="284"/>
      <c r="AI168" s="284"/>
      <c r="AJ168" s="284">
        <v>1</v>
      </c>
      <c r="AK168" s="284">
        <v>2</v>
      </c>
      <c r="AL168" s="284"/>
      <c r="AM168" s="284"/>
      <c r="AN168" s="284"/>
      <c r="AO168" s="284">
        <v>2</v>
      </c>
      <c r="AP168" s="284">
        <v>0</v>
      </c>
      <c r="AQ168" s="284">
        <v>1</v>
      </c>
      <c r="AR168" s="284">
        <v>0</v>
      </c>
      <c r="AS168" s="284">
        <v>1</v>
      </c>
      <c r="AT168" s="284"/>
      <c r="AU168" s="284"/>
      <c r="AV168" s="284"/>
      <c r="AW168" s="284"/>
      <c r="AX168" s="284"/>
      <c r="AY168" s="284"/>
      <c r="AZ168" s="284">
        <v>0</v>
      </c>
      <c r="BA168" s="284">
        <v>0</v>
      </c>
      <c r="BB168" s="284">
        <v>0</v>
      </c>
      <c r="BC168" s="284">
        <v>0</v>
      </c>
      <c r="BD168" s="284">
        <v>1</v>
      </c>
      <c r="BE168" s="284">
        <v>0</v>
      </c>
      <c r="BF168" s="284">
        <v>0</v>
      </c>
      <c r="BG168" s="284">
        <v>1</v>
      </c>
      <c r="BH168" s="284">
        <v>0</v>
      </c>
      <c r="BI168" s="284">
        <v>0</v>
      </c>
      <c r="BJ168" s="450">
        <v>1</v>
      </c>
      <c r="BK168" s="282">
        <f t="shared" si="25"/>
        <v>1</v>
      </c>
      <c r="BL168" s="282">
        <f t="shared" si="26"/>
        <v>0</v>
      </c>
      <c r="BM168" s="282">
        <v>3</v>
      </c>
      <c r="BN168" s="282">
        <v>0</v>
      </c>
      <c r="BO168" s="284">
        <f t="shared" si="27"/>
        <v>3</v>
      </c>
      <c r="BP168" s="516">
        <v>2</v>
      </c>
      <c r="BQ168" s="282" t="str">
        <f>IF(((BP168*BJ168)-CB168)&lt;0.99,"",INT((BP168*BJ168)-CB168))</f>
        <v/>
      </c>
      <c r="BR168" s="282"/>
      <c r="BS168" s="285"/>
      <c r="BT168" s="285"/>
      <c r="BU168" s="285"/>
      <c r="BV168" s="285"/>
      <c r="BW168" s="285"/>
      <c r="BX168" s="285"/>
      <c r="BY168" s="285"/>
      <c r="BZ168" s="286"/>
      <c r="CA168" s="287"/>
      <c r="CB168" s="288">
        <f t="shared" si="33"/>
        <v>3</v>
      </c>
      <c r="CC168" s="518">
        <f>CB168/BJ168</f>
        <v>3</v>
      </c>
      <c r="CD168" s="282" t="str">
        <f>IFERROR(IF($S168*#REF!=0,"",$S168*#REF!),"")</f>
        <v/>
      </c>
      <c r="CE168" s="282" t="str">
        <f>IFERROR(IF($S168*#REF!=0,"",$S168*#REF!),"")</f>
        <v/>
      </c>
      <c r="CF168" s="282" t="str">
        <f>IFERROR(IF($S168*#REF!=0,"",$S168*#REF!),"")</f>
        <v/>
      </c>
      <c r="CG168" s="282" t="str">
        <f>IFERROR(IF($S168*#REF!=0,"",$S168*#REF!),"")</f>
        <v/>
      </c>
      <c r="CH168" s="282" t="str">
        <f>IFERROR(IF($S168*#REF!=0,"",$S168*#REF!),"")</f>
        <v/>
      </c>
      <c r="CI168" s="282" t="str">
        <f>IFERROR(IF($S168*#REF!=0,"",$S168*#REF!),"")</f>
        <v/>
      </c>
      <c r="CJ168" s="282" t="str">
        <f>IFERROR(IF($S168*#REF!=0,"",$S168*#REF!),"")</f>
        <v/>
      </c>
      <c r="CK168" s="282" t="str">
        <f>IFERROR(IF($S168*#REF!=0,"",$S168*#REF!),"")</f>
        <v/>
      </c>
      <c r="CL168" s="282" t="str">
        <f>IFERROR(IF($S168*#REF!=0,"",$S168*#REF!),"")</f>
        <v/>
      </c>
      <c r="CM168" s="282" t="str">
        <f t="shared" si="28"/>
        <v/>
      </c>
      <c r="CN168" s="282" t="str">
        <f t="shared" si="29"/>
        <v/>
      </c>
      <c r="CO168" s="282" t="str">
        <f t="shared" si="30"/>
        <v/>
      </c>
      <c r="CP168" s="282" t="str">
        <f t="shared" si="31"/>
        <v/>
      </c>
      <c r="CQ168" s="282" t="str">
        <f t="shared" si="32"/>
        <v/>
      </c>
      <c r="CR168" s="282" t="str">
        <f t="shared" si="32"/>
        <v/>
      </c>
      <c r="CS168" s="282" t="str">
        <f t="shared" si="32"/>
        <v/>
      </c>
    </row>
    <row r="169" spans="1:97" ht="15" customHeight="1" x14ac:dyDescent="0.15">
      <c r="A169" s="1" t="s">
        <v>25</v>
      </c>
      <c r="B169" s="281" t="s">
        <v>567</v>
      </c>
      <c r="C169" s="281" t="str">
        <f>MID(B169,4,6)</f>
        <v>CH232W</v>
      </c>
      <c r="D169" s="281" t="str">
        <f>MID(B169,11,3)</f>
        <v>35C</v>
      </c>
      <c r="E169" s="281" t="str">
        <f>RIGHT(B169, LEN(B169)-FIND("S",B169,1)+1)</f>
        <v>SP/126N</v>
      </c>
      <c r="F169" s="281">
        <v>0</v>
      </c>
      <c r="G169" s="282" t="s">
        <v>568</v>
      </c>
      <c r="H169" s="282" t="s">
        <v>442</v>
      </c>
      <c r="I169" s="282"/>
      <c r="J169" s="282"/>
      <c r="K169" s="282" t="s">
        <v>102</v>
      </c>
      <c r="L169" s="282">
        <v>9.8000000000000007</v>
      </c>
      <c r="M169" s="282"/>
      <c r="N169" s="282"/>
      <c r="O169" s="282" t="s">
        <v>568</v>
      </c>
      <c r="P169" s="282"/>
      <c r="Q169" s="283"/>
      <c r="R169" s="284" t="s">
        <v>445</v>
      </c>
      <c r="S169" s="284">
        <f>0.11/20</f>
        <v>5.4999999999999997E-3</v>
      </c>
      <c r="T169" s="284"/>
      <c r="U169" s="284"/>
      <c r="V169" s="284"/>
      <c r="W169" s="284">
        <v>1183.8599999999999</v>
      </c>
      <c r="X169" s="284"/>
      <c r="Y169" s="284"/>
      <c r="Z169" s="284">
        <v>2</v>
      </c>
      <c r="AA169" s="284">
        <v>4</v>
      </c>
      <c r="AB169" s="284">
        <v>4</v>
      </c>
      <c r="AC169" s="284">
        <v>1</v>
      </c>
      <c r="AD169" s="284"/>
      <c r="AE169" s="284"/>
      <c r="AF169" s="284"/>
      <c r="AG169" s="284"/>
      <c r="AH169" s="284"/>
      <c r="AI169" s="284">
        <v>2</v>
      </c>
      <c r="AJ169" s="284"/>
      <c r="AK169" s="284">
        <v>0</v>
      </c>
      <c r="AL169" s="284">
        <v>1</v>
      </c>
      <c r="AM169" s="284"/>
      <c r="AN169" s="284"/>
      <c r="AO169" s="284">
        <v>0</v>
      </c>
      <c r="AP169" s="284">
        <v>0</v>
      </c>
      <c r="AQ169" s="284">
        <v>2</v>
      </c>
      <c r="AR169" s="284">
        <v>2</v>
      </c>
      <c r="AS169" s="284">
        <v>0</v>
      </c>
      <c r="AT169" s="284">
        <v>0</v>
      </c>
      <c r="AU169" s="284">
        <v>0</v>
      </c>
      <c r="AV169" s="284">
        <v>0</v>
      </c>
      <c r="AW169" s="284">
        <v>0</v>
      </c>
      <c r="AX169" s="284">
        <v>0</v>
      </c>
      <c r="AY169" s="284">
        <v>0</v>
      </c>
      <c r="AZ169" s="284">
        <v>2</v>
      </c>
      <c r="BA169" s="284">
        <v>0</v>
      </c>
      <c r="BB169" s="284">
        <v>0</v>
      </c>
      <c r="BC169" s="284">
        <v>2</v>
      </c>
      <c r="BD169" s="284">
        <v>0</v>
      </c>
      <c r="BE169" s="284">
        <v>1</v>
      </c>
      <c r="BF169" s="284">
        <v>0</v>
      </c>
      <c r="BG169" s="284">
        <v>4</v>
      </c>
      <c r="BH169" s="284">
        <v>0</v>
      </c>
      <c r="BI169" s="284">
        <v>2</v>
      </c>
      <c r="BJ169" s="450">
        <v>0</v>
      </c>
      <c r="BK169" s="282">
        <f t="shared" si="25"/>
        <v>2</v>
      </c>
      <c r="BL169" s="282">
        <f t="shared" si="26"/>
        <v>0</v>
      </c>
      <c r="BM169" s="282">
        <v>77</v>
      </c>
      <c r="BN169" s="282">
        <v>0</v>
      </c>
      <c r="BO169" s="284">
        <f t="shared" si="27"/>
        <v>77</v>
      </c>
      <c r="BP169" s="516">
        <v>2</v>
      </c>
      <c r="BQ169" s="282" t="str">
        <f>IF(((BP169*BJ169)-CB169)&lt;0.99,"",INT((BP169*BJ169)-CB169))</f>
        <v/>
      </c>
      <c r="BR169" s="282"/>
      <c r="BS169" s="285"/>
      <c r="BT169" s="285"/>
      <c r="BU169" s="285"/>
      <c r="BV169" s="285"/>
      <c r="BW169" s="285"/>
      <c r="BX169" s="285"/>
      <c r="BY169" s="285"/>
      <c r="BZ169" s="286"/>
      <c r="CA169" s="287"/>
      <c r="CB169" s="288">
        <f t="shared" si="33"/>
        <v>77</v>
      </c>
      <c r="CC169" s="518" t="e">
        <f>CB169/BJ169</f>
        <v>#DIV/0!</v>
      </c>
      <c r="CD169" s="282" t="str">
        <f>IFERROR(IF($S169*#REF!=0,"",$S169*#REF!),"")</f>
        <v/>
      </c>
      <c r="CE169" s="282" t="str">
        <f>IFERROR(IF($S169*#REF!=0,"",$S169*#REF!),"")</f>
        <v/>
      </c>
      <c r="CF169" s="282" t="str">
        <f>IFERROR(IF($S169*#REF!=0,"",$S169*#REF!),"")</f>
        <v/>
      </c>
      <c r="CG169" s="282" t="str">
        <f>IFERROR(IF($S169*#REF!=0,"",$S169*#REF!),"")</f>
        <v/>
      </c>
      <c r="CH169" s="282" t="str">
        <f>IFERROR(IF($S169*#REF!=0,"",$S169*#REF!),"")</f>
        <v/>
      </c>
      <c r="CI169" s="282" t="str">
        <f>IFERROR(IF($S169*#REF!=0,"",$S169*#REF!),"")</f>
        <v/>
      </c>
      <c r="CJ169" s="282" t="str">
        <f>IFERROR(IF($S169*#REF!=0,"",$S169*#REF!),"")</f>
        <v/>
      </c>
      <c r="CK169" s="282" t="str">
        <f>IFERROR(IF($S169*#REF!=0,"",$S169*#REF!),"")</f>
        <v/>
      </c>
      <c r="CL169" s="282" t="str">
        <f>IFERROR(IF($S169*#REF!=0,"",$S169*#REF!),"")</f>
        <v/>
      </c>
      <c r="CM169" s="282" t="str">
        <f t="shared" si="28"/>
        <v/>
      </c>
      <c r="CN169" s="282" t="str">
        <f t="shared" si="29"/>
        <v/>
      </c>
      <c r="CO169" s="282" t="str">
        <f t="shared" si="30"/>
        <v/>
      </c>
      <c r="CP169" s="282" t="str">
        <f t="shared" si="31"/>
        <v/>
      </c>
      <c r="CQ169" s="282" t="str">
        <f t="shared" si="32"/>
        <v/>
      </c>
      <c r="CR169" s="282" t="str">
        <f t="shared" si="32"/>
        <v/>
      </c>
      <c r="CS169" s="282" t="str">
        <f t="shared" si="32"/>
        <v/>
      </c>
    </row>
    <row r="170" spans="1:97" ht="15" customHeight="1" x14ac:dyDescent="0.15">
      <c r="A170" s="1" t="s">
        <v>25</v>
      </c>
      <c r="B170" s="281" t="s">
        <v>569</v>
      </c>
      <c r="C170" s="281" t="str">
        <f>MID(B170,4,6)</f>
        <v>CH232W</v>
      </c>
      <c r="D170" s="281" t="str">
        <f>MID(B170,11,3)</f>
        <v>37C</v>
      </c>
      <c r="E170" s="281" t="str">
        <f>RIGHT(B170, LEN(B170)-FIND("S",B170,1)+1)</f>
        <v>SP/126N</v>
      </c>
      <c r="F170" s="281">
        <v>0</v>
      </c>
      <c r="G170" s="282" t="s">
        <v>570</v>
      </c>
      <c r="H170" s="282" t="s">
        <v>442</v>
      </c>
      <c r="I170" s="282"/>
      <c r="J170" s="282"/>
      <c r="K170" s="282" t="s">
        <v>110</v>
      </c>
      <c r="L170" s="282">
        <v>13.5</v>
      </c>
      <c r="M170" s="282"/>
      <c r="N170" s="282"/>
      <c r="O170" s="282" t="s">
        <v>570</v>
      </c>
      <c r="P170" s="282"/>
      <c r="Q170" s="283"/>
      <c r="R170" s="284" t="s">
        <v>445</v>
      </c>
      <c r="S170" s="284">
        <f>0.11/20</f>
        <v>5.4999999999999997E-3</v>
      </c>
      <c r="T170" s="284"/>
      <c r="U170" s="284"/>
      <c r="V170" s="284"/>
      <c r="W170" s="284">
        <v>1664</v>
      </c>
      <c r="X170" s="284"/>
      <c r="Y170" s="284"/>
      <c r="Z170" s="284">
        <v>10</v>
      </c>
      <c r="AA170" s="284">
        <v>15</v>
      </c>
      <c r="AB170" s="284">
        <v>7</v>
      </c>
      <c r="AC170" s="284">
        <v>8</v>
      </c>
      <c r="AD170" s="284"/>
      <c r="AE170" s="284"/>
      <c r="AF170" s="284"/>
      <c r="AG170" s="284"/>
      <c r="AH170" s="284"/>
      <c r="AI170" s="284">
        <v>11</v>
      </c>
      <c r="AJ170" s="284">
        <v>5</v>
      </c>
      <c r="AK170" s="284">
        <v>0</v>
      </c>
      <c r="AL170" s="284">
        <v>9</v>
      </c>
      <c r="AM170" s="284"/>
      <c r="AN170" s="284"/>
      <c r="AO170" s="284">
        <v>0</v>
      </c>
      <c r="AP170" s="284">
        <v>0</v>
      </c>
      <c r="AQ170" s="284">
        <v>0</v>
      </c>
      <c r="AR170" s="284">
        <v>0</v>
      </c>
      <c r="AS170" s="284">
        <v>12</v>
      </c>
      <c r="AT170" s="284">
        <v>0</v>
      </c>
      <c r="AU170" s="284">
        <v>4</v>
      </c>
      <c r="AV170" s="284">
        <v>6</v>
      </c>
      <c r="AW170" s="284">
        <v>4</v>
      </c>
      <c r="AX170" s="284">
        <v>2</v>
      </c>
      <c r="AY170" s="284">
        <v>2</v>
      </c>
      <c r="AZ170" s="284">
        <v>2</v>
      </c>
      <c r="BA170" s="284">
        <v>8</v>
      </c>
      <c r="BB170" s="284"/>
      <c r="BC170" s="284">
        <v>0</v>
      </c>
      <c r="BD170" s="284">
        <v>5</v>
      </c>
      <c r="BE170" s="284">
        <v>0</v>
      </c>
      <c r="BF170" s="284">
        <v>5</v>
      </c>
      <c r="BG170" s="284">
        <v>13</v>
      </c>
      <c r="BH170" s="284">
        <v>0</v>
      </c>
      <c r="BI170" s="284">
        <v>4</v>
      </c>
      <c r="BJ170" s="450">
        <v>8</v>
      </c>
      <c r="BK170" s="282">
        <f t="shared" si="25"/>
        <v>12</v>
      </c>
      <c r="BL170" s="282">
        <f t="shared" si="26"/>
        <v>0</v>
      </c>
      <c r="BM170" s="282">
        <v>20</v>
      </c>
      <c r="BN170" s="282">
        <v>0</v>
      </c>
      <c r="BO170" s="284">
        <f t="shared" si="27"/>
        <v>20</v>
      </c>
      <c r="BP170" s="516">
        <v>2</v>
      </c>
      <c r="BQ170" s="282" t="str">
        <f>IF(((BP170*BJ170)-CB170)&lt;0.99,"",INT((BP170*BJ170)-CB170))</f>
        <v/>
      </c>
      <c r="BR170" s="282"/>
      <c r="BS170" s="285"/>
      <c r="BT170" s="285"/>
      <c r="BU170" s="285"/>
      <c r="BV170" s="285"/>
      <c r="BW170" s="285"/>
      <c r="BX170" s="285"/>
      <c r="BY170" s="285"/>
      <c r="BZ170" s="286"/>
      <c r="CA170" s="287"/>
      <c r="CB170" s="288">
        <f t="shared" si="33"/>
        <v>20</v>
      </c>
      <c r="CC170" s="518">
        <f>CB170/BJ170</f>
        <v>2.5</v>
      </c>
      <c r="CD170" s="282" t="str">
        <f>IFERROR(IF($S170*#REF!=0,"",$S170*#REF!),"")</f>
        <v/>
      </c>
      <c r="CE170" s="282" t="str">
        <f>IFERROR(IF($S170*#REF!=0,"",$S170*#REF!),"")</f>
        <v/>
      </c>
      <c r="CF170" s="282" t="str">
        <f>IFERROR(IF($S170*#REF!=0,"",$S170*#REF!),"")</f>
        <v/>
      </c>
      <c r="CG170" s="282" t="str">
        <f>IFERROR(IF($S170*#REF!=0,"",$S170*#REF!),"")</f>
        <v/>
      </c>
      <c r="CH170" s="282" t="str">
        <f>IFERROR(IF($S170*#REF!=0,"",$S170*#REF!),"")</f>
        <v/>
      </c>
      <c r="CI170" s="282" t="str">
        <f>IFERROR(IF($S170*#REF!=0,"",$S170*#REF!),"")</f>
        <v/>
      </c>
      <c r="CJ170" s="282" t="str">
        <f>IFERROR(IF($S170*#REF!=0,"",$S170*#REF!),"")</f>
        <v/>
      </c>
      <c r="CK170" s="282" t="str">
        <f>IFERROR(IF($S170*#REF!=0,"",$S170*#REF!),"")</f>
        <v/>
      </c>
      <c r="CL170" s="282" t="str">
        <f>IFERROR(IF($S170*#REF!=0,"",$S170*#REF!),"")</f>
        <v/>
      </c>
      <c r="CM170" s="282" t="str">
        <f t="shared" si="28"/>
        <v/>
      </c>
      <c r="CN170" s="282" t="str">
        <f t="shared" si="29"/>
        <v/>
      </c>
      <c r="CO170" s="282" t="str">
        <f t="shared" si="30"/>
        <v/>
      </c>
      <c r="CP170" s="282" t="str">
        <f t="shared" si="31"/>
        <v/>
      </c>
      <c r="CQ170" s="282" t="str">
        <f t="shared" si="32"/>
        <v/>
      </c>
      <c r="CR170" s="282" t="str">
        <f t="shared" si="32"/>
        <v/>
      </c>
      <c r="CS170" s="282" t="str">
        <f t="shared" si="32"/>
        <v/>
      </c>
    </row>
    <row r="171" spans="1:97" ht="15" customHeight="1" x14ac:dyDescent="0.15">
      <c r="A171" s="1" t="s">
        <v>25</v>
      </c>
      <c r="B171" s="281" t="s">
        <v>571</v>
      </c>
      <c r="C171" s="281" t="str">
        <f>MID(B171,4,6)</f>
        <v>CH232W</v>
      </c>
      <c r="D171" s="281" t="str">
        <f>MID(B171,11,3)</f>
        <v>-49</v>
      </c>
      <c r="E171" s="281" t="str">
        <f>RIGHT(B171, LEN(B171)-FIND("S",B171,1)+1)</f>
        <v>SP/126N</v>
      </c>
      <c r="F171" s="281">
        <v>0</v>
      </c>
      <c r="G171" s="282" t="s">
        <v>572</v>
      </c>
      <c r="H171" s="282" t="s">
        <v>442</v>
      </c>
      <c r="I171" s="282"/>
      <c r="J171" s="282"/>
      <c r="K171" s="282" t="s">
        <v>110</v>
      </c>
      <c r="L171" s="282">
        <v>61.9</v>
      </c>
      <c r="M171" s="282"/>
      <c r="N171" s="282"/>
      <c r="O171" s="282" t="s">
        <v>572</v>
      </c>
      <c r="P171" s="282"/>
      <c r="Q171" s="283"/>
      <c r="R171" s="284" t="s">
        <v>445</v>
      </c>
      <c r="S171" s="284">
        <f>0.11/4</f>
        <v>2.75E-2</v>
      </c>
      <c r="T171" s="284"/>
      <c r="U171" s="284"/>
      <c r="V171" s="284"/>
      <c r="W171" s="284">
        <v>7477.67</v>
      </c>
      <c r="X171" s="284"/>
      <c r="Y171" s="284"/>
      <c r="Z171" s="284"/>
      <c r="AA171" s="284"/>
      <c r="AB171" s="284"/>
      <c r="AC171" s="284">
        <v>1</v>
      </c>
      <c r="AD171" s="284"/>
      <c r="AE171" s="284"/>
      <c r="AF171" s="284"/>
      <c r="AG171" s="284"/>
      <c r="AH171" s="284"/>
      <c r="AI171" s="284">
        <v>1</v>
      </c>
      <c r="AJ171" s="284">
        <v>1</v>
      </c>
      <c r="AK171" s="284">
        <v>1</v>
      </c>
      <c r="AL171" s="284"/>
      <c r="AM171" s="284"/>
      <c r="AN171" s="284"/>
      <c r="AO171" s="284">
        <v>1</v>
      </c>
      <c r="AP171" s="284">
        <v>2</v>
      </c>
      <c r="AQ171" s="284">
        <v>0</v>
      </c>
      <c r="AR171" s="284">
        <v>1</v>
      </c>
      <c r="AS171" s="284">
        <v>1</v>
      </c>
      <c r="AT171" s="284"/>
      <c r="AU171" s="284"/>
      <c r="AV171" s="284"/>
      <c r="AW171" s="284"/>
      <c r="AX171" s="284"/>
      <c r="AY171" s="284"/>
      <c r="AZ171" s="284">
        <v>0</v>
      </c>
      <c r="BA171" s="284">
        <v>0</v>
      </c>
      <c r="BB171" s="284">
        <v>0</v>
      </c>
      <c r="BC171" s="284">
        <v>0</v>
      </c>
      <c r="BD171" s="284">
        <v>0</v>
      </c>
      <c r="BE171" s="284">
        <v>0</v>
      </c>
      <c r="BF171" s="284">
        <v>0</v>
      </c>
      <c r="BG171" s="284">
        <v>0</v>
      </c>
      <c r="BH171" s="284">
        <v>0</v>
      </c>
      <c r="BI171" s="284">
        <v>0</v>
      </c>
      <c r="BJ171" s="450">
        <v>1</v>
      </c>
      <c r="BK171" s="282">
        <f t="shared" si="25"/>
        <v>1</v>
      </c>
      <c r="BL171" s="282">
        <f t="shared" si="26"/>
        <v>0</v>
      </c>
      <c r="BM171" s="282">
        <v>5</v>
      </c>
      <c r="BN171" s="282">
        <v>0</v>
      </c>
      <c r="BO171" s="284">
        <f t="shared" si="27"/>
        <v>5</v>
      </c>
      <c r="BP171" s="516">
        <v>2</v>
      </c>
      <c r="BQ171" s="282" t="str">
        <f>IF(((BP171*BJ171)-CB171)&lt;0.99,"",INT((BP171*BJ171)-CB171))</f>
        <v/>
      </c>
      <c r="BR171" s="282"/>
      <c r="BS171" s="285"/>
      <c r="BT171" s="285"/>
      <c r="BU171" s="285"/>
      <c r="BV171" s="285"/>
      <c r="BW171" s="285"/>
      <c r="BX171" s="285"/>
      <c r="BY171" s="285"/>
      <c r="BZ171" s="286"/>
      <c r="CA171" s="287"/>
      <c r="CB171" s="288">
        <f t="shared" si="33"/>
        <v>5</v>
      </c>
      <c r="CC171" s="518">
        <f>CB171/BJ171</f>
        <v>5</v>
      </c>
      <c r="CD171" s="282" t="str">
        <f>IFERROR(IF($S171*#REF!=0,"",$S171*#REF!),"")</f>
        <v/>
      </c>
      <c r="CE171" s="282" t="str">
        <f>IFERROR(IF($S171*#REF!=0,"",$S171*#REF!),"")</f>
        <v/>
      </c>
      <c r="CF171" s="282" t="str">
        <f>IFERROR(IF($S171*#REF!=0,"",$S171*#REF!),"")</f>
        <v/>
      </c>
      <c r="CG171" s="282" t="str">
        <f>IFERROR(IF($S171*#REF!=0,"",$S171*#REF!),"")</f>
        <v/>
      </c>
      <c r="CH171" s="282" t="str">
        <f>IFERROR(IF($S171*#REF!=0,"",$S171*#REF!),"")</f>
        <v/>
      </c>
      <c r="CI171" s="282" t="str">
        <f>IFERROR(IF($S171*#REF!=0,"",$S171*#REF!),"")</f>
        <v/>
      </c>
      <c r="CJ171" s="282" t="str">
        <f>IFERROR(IF($S171*#REF!=0,"",$S171*#REF!),"")</f>
        <v/>
      </c>
      <c r="CK171" s="282" t="str">
        <f>IFERROR(IF($S171*#REF!=0,"",$S171*#REF!),"")</f>
        <v/>
      </c>
      <c r="CL171" s="282" t="str">
        <f>IFERROR(IF($S171*#REF!=0,"",$S171*#REF!),"")</f>
        <v/>
      </c>
      <c r="CM171" s="282" t="str">
        <f t="shared" si="28"/>
        <v/>
      </c>
      <c r="CN171" s="282" t="str">
        <f t="shared" si="29"/>
        <v/>
      </c>
      <c r="CO171" s="282" t="str">
        <f t="shared" si="30"/>
        <v/>
      </c>
      <c r="CP171" s="282" t="str">
        <f t="shared" si="31"/>
        <v/>
      </c>
      <c r="CQ171" s="282" t="str">
        <f t="shared" si="32"/>
        <v/>
      </c>
      <c r="CR171" s="282" t="str">
        <f t="shared" si="32"/>
        <v/>
      </c>
      <c r="CS171" s="282" t="str">
        <f t="shared" si="32"/>
        <v/>
      </c>
    </row>
    <row r="172" spans="1:97" ht="15" customHeight="1" x14ac:dyDescent="0.15">
      <c r="B172" s="292" t="s">
        <v>573</v>
      </c>
      <c r="C172" s="292"/>
      <c r="D172" s="292"/>
      <c r="E172" s="292"/>
      <c r="F172" s="292"/>
      <c r="G172" s="293" t="s">
        <v>574</v>
      </c>
      <c r="H172" s="293" t="s">
        <v>575</v>
      </c>
      <c r="I172" s="293"/>
      <c r="J172" s="293"/>
      <c r="K172" s="293" t="s">
        <v>110</v>
      </c>
      <c r="L172" s="293">
        <v>74.7</v>
      </c>
      <c r="M172" s="293"/>
      <c r="N172" s="293"/>
      <c r="O172" s="293" t="s">
        <v>576</v>
      </c>
      <c r="P172" s="293"/>
      <c r="Q172" s="294"/>
      <c r="R172" s="295" t="s">
        <v>445</v>
      </c>
      <c r="S172" s="295">
        <v>2.75E-2</v>
      </c>
      <c r="T172" s="295"/>
      <c r="U172" s="295"/>
      <c r="V172" s="295"/>
      <c r="W172" s="295"/>
      <c r="X172" s="295"/>
      <c r="Y172" s="295"/>
      <c r="Z172" s="295"/>
      <c r="AA172" s="295"/>
      <c r="AB172" s="295"/>
      <c r="AC172" s="295"/>
      <c r="AD172" s="295"/>
      <c r="AE172" s="295"/>
      <c r="AF172" s="295"/>
      <c r="AG172" s="295"/>
      <c r="AH172" s="295"/>
      <c r="AI172" s="295"/>
      <c r="AJ172" s="295"/>
      <c r="AK172" s="295"/>
      <c r="AL172" s="295"/>
      <c r="AM172" s="295"/>
      <c r="AN172" s="295"/>
      <c r="AO172" s="295"/>
      <c r="AP172" s="295"/>
      <c r="AQ172" s="295"/>
      <c r="AR172" s="295"/>
      <c r="AS172" s="295"/>
      <c r="AT172" s="295"/>
      <c r="AU172" s="295"/>
      <c r="AV172" s="295"/>
      <c r="AW172" s="295"/>
      <c r="AX172" s="295"/>
      <c r="AY172" s="295"/>
      <c r="AZ172" s="295"/>
      <c r="BA172" s="295"/>
      <c r="BB172" s="295"/>
      <c r="BC172" s="295">
        <v>1</v>
      </c>
      <c r="BD172" s="295">
        <v>0</v>
      </c>
      <c r="BE172" s="295">
        <v>0</v>
      </c>
      <c r="BF172" s="295">
        <v>0</v>
      </c>
      <c r="BG172" s="295">
        <v>0</v>
      </c>
      <c r="BH172" s="295">
        <v>1</v>
      </c>
      <c r="BI172" s="295">
        <v>1</v>
      </c>
      <c r="BJ172" s="462">
        <v>1</v>
      </c>
      <c r="BK172" s="293">
        <f t="shared" si="25"/>
        <v>0</v>
      </c>
      <c r="BL172" s="293">
        <f t="shared" si="26"/>
        <v>0</v>
      </c>
      <c r="BM172" s="293">
        <v>1</v>
      </c>
      <c r="BN172" s="293">
        <v>1</v>
      </c>
      <c r="BO172" s="295">
        <f t="shared" si="27"/>
        <v>0</v>
      </c>
      <c r="BP172" s="520">
        <v>2</v>
      </c>
      <c r="BQ172" s="293" t="str">
        <f>IF(((BP172*BJ172)-CB172)&lt;0.99,"",INT((BP172*BJ172)-CB172))</f>
        <v/>
      </c>
      <c r="BR172" s="293"/>
      <c r="BS172" s="296"/>
      <c r="BT172" s="296"/>
      <c r="BU172" s="296"/>
      <c r="BV172" s="296">
        <v>2</v>
      </c>
      <c r="BW172" s="296"/>
      <c r="BX172" s="296"/>
      <c r="BY172" s="296"/>
      <c r="BZ172" s="297"/>
      <c r="CA172" s="298"/>
      <c r="CB172" s="299">
        <f t="shared" si="33"/>
        <v>2</v>
      </c>
      <c r="CC172" s="521">
        <f>CB172/BJ172</f>
        <v>2</v>
      </c>
      <c r="CD172" s="293" t="str">
        <f>IFERROR(IF($S172*#REF!=0,"",$S172*#REF!),"")</f>
        <v/>
      </c>
      <c r="CE172" s="293" t="str">
        <f>IFERROR(IF($S172*#REF!=0,"",$S172*#REF!),"")</f>
        <v/>
      </c>
      <c r="CF172" s="293" t="str">
        <f>IFERROR(IF($S172*#REF!=0,"",$S172*#REF!),"")</f>
        <v/>
      </c>
      <c r="CG172" s="293" t="str">
        <f>IFERROR(IF($S172*#REF!=0,"",$S172*#REF!),"")</f>
        <v/>
      </c>
      <c r="CH172" s="293" t="str">
        <f>IFERROR(IF($S172*#REF!=0,"",$S172*#REF!),"")</f>
        <v/>
      </c>
      <c r="CI172" s="293" t="str">
        <f>IFERROR(IF($S172*#REF!=0,"",$S172*#REF!),"")</f>
        <v/>
      </c>
      <c r="CJ172" s="293" t="str">
        <f>IFERROR(IF($S172*#REF!=0,"",$S172*#REF!),"")</f>
        <v/>
      </c>
      <c r="CK172" s="293" t="str">
        <f>IFERROR(IF($S172*#REF!=0,"",$S172*#REF!),"")</f>
        <v/>
      </c>
      <c r="CL172" s="293" t="str">
        <f>IFERROR(IF($S172*#REF!=0,"",$S172*#REF!),"")</f>
        <v/>
      </c>
      <c r="CM172" s="293" t="str">
        <f t="shared" si="28"/>
        <v/>
      </c>
      <c r="CN172" s="293">
        <f t="shared" si="29"/>
        <v>5.5E-2</v>
      </c>
      <c r="CO172" s="293" t="str">
        <f t="shared" si="30"/>
        <v/>
      </c>
      <c r="CP172" s="293" t="str">
        <f t="shared" si="31"/>
        <v/>
      </c>
      <c r="CQ172" s="293" t="str">
        <f t="shared" si="32"/>
        <v/>
      </c>
      <c r="CR172" s="293" t="str">
        <f t="shared" si="32"/>
        <v/>
      </c>
      <c r="CS172" s="293" t="str">
        <f t="shared" si="32"/>
        <v/>
      </c>
    </row>
    <row r="173" spans="1:97" ht="15" customHeight="1" x14ac:dyDescent="0.15">
      <c r="B173" s="292" t="s">
        <v>577</v>
      </c>
      <c r="C173" s="292"/>
      <c r="D173" s="292"/>
      <c r="E173" s="292"/>
      <c r="F173" s="292"/>
      <c r="G173" s="293" t="s">
        <v>578</v>
      </c>
      <c r="H173" s="293" t="s">
        <v>575</v>
      </c>
      <c r="I173" s="293"/>
      <c r="J173" s="293"/>
      <c r="K173" s="293" t="s">
        <v>110</v>
      </c>
      <c r="L173" s="293">
        <v>46.3</v>
      </c>
      <c r="M173" s="293"/>
      <c r="N173" s="293"/>
      <c r="O173" s="293" t="s">
        <v>579</v>
      </c>
      <c r="P173" s="293"/>
      <c r="Q173" s="294"/>
      <c r="R173" s="295" t="s">
        <v>445</v>
      </c>
      <c r="S173" s="295">
        <v>2.75E-2</v>
      </c>
      <c r="T173" s="295"/>
      <c r="U173" s="295"/>
      <c r="V173" s="295"/>
      <c r="W173" s="295"/>
      <c r="X173" s="295"/>
      <c r="Y173" s="295"/>
      <c r="Z173" s="295"/>
      <c r="AA173" s="295"/>
      <c r="AB173" s="295"/>
      <c r="AC173" s="295"/>
      <c r="AD173" s="295"/>
      <c r="AE173" s="295"/>
      <c r="AF173" s="295"/>
      <c r="AG173" s="295"/>
      <c r="AH173" s="295"/>
      <c r="AI173" s="295"/>
      <c r="AJ173" s="295"/>
      <c r="AK173" s="295"/>
      <c r="AL173" s="295"/>
      <c r="AM173" s="295"/>
      <c r="AN173" s="295"/>
      <c r="AO173" s="295"/>
      <c r="AP173" s="295"/>
      <c r="AQ173" s="295"/>
      <c r="AR173" s="295"/>
      <c r="AS173" s="295"/>
      <c r="AT173" s="295"/>
      <c r="AU173" s="295"/>
      <c r="AV173" s="295"/>
      <c r="AW173" s="295"/>
      <c r="AX173" s="295"/>
      <c r="AY173" s="295"/>
      <c r="AZ173" s="295"/>
      <c r="BA173" s="295"/>
      <c r="BB173" s="295"/>
      <c r="BC173" s="295">
        <v>0</v>
      </c>
      <c r="BD173" s="295">
        <v>0</v>
      </c>
      <c r="BE173" s="295">
        <v>0</v>
      </c>
      <c r="BF173" s="295">
        <v>0</v>
      </c>
      <c r="BG173" s="295">
        <v>1</v>
      </c>
      <c r="BH173" s="295">
        <v>1</v>
      </c>
      <c r="BI173" s="295">
        <v>1</v>
      </c>
      <c r="BJ173" s="462">
        <v>1</v>
      </c>
      <c r="BK173" s="293">
        <f t="shared" si="25"/>
        <v>0</v>
      </c>
      <c r="BL173" s="293">
        <f t="shared" si="26"/>
        <v>0</v>
      </c>
      <c r="BM173" s="293">
        <v>3</v>
      </c>
      <c r="BN173" s="293">
        <v>0</v>
      </c>
      <c r="BO173" s="295">
        <f t="shared" si="27"/>
        <v>3</v>
      </c>
      <c r="BP173" s="520">
        <v>2</v>
      </c>
      <c r="BQ173" s="293" t="str">
        <f>IF(((BP173*BJ173)-CB173)&lt;0.99,"",INT((BP173*BJ173)-CB173))</f>
        <v/>
      </c>
      <c r="BR173" s="293"/>
      <c r="BS173" s="296"/>
      <c r="BT173" s="296"/>
      <c r="BU173" s="296"/>
      <c r="BV173" s="296"/>
      <c r="BW173" s="296"/>
      <c r="BX173" s="296"/>
      <c r="BY173" s="296"/>
      <c r="BZ173" s="297"/>
      <c r="CA173" s="298"/>
      <c r="CB173" s="299">
        <f t="shared" si="33"/>
        <v>3</v>
      </c>
      <c r="CC173" s="521">
        <f>CB173/BJ173</f>
        <v>3</v>
      </c>
      <c r="CD173" s="293" t="str">
        <f>IFERROR(IF($S173*#REF!=0,"",$S173*#REF!),"")</f>
        <v/>
      </c>
      <c r="CE173" s="293" t="str">
        <f>IFERROR(IF($S173*#REF!=0,"",$S173*#REF!),"")</f>
        <v/>
      </c>
      <c r="CF173" s="293" t="str">
        <f>IFERROR(IF($S173*#REF!=0,"",$S173*#REF!),"")</f>
        <v/>
      </c>
      <c r="CG173" s="293" t="str">
        <f>IFERROR(IF($S173*#REF!=0,"",$S173*#REF!),"")</f>
        <v/>
      </c>
      <c r="CH173" s="293" t="str">
        <f>IFERROR(IF($S173*#REF!=0,"",$S173*#REF!),"")</f>
        <v/>
      </c>
      <c r="CI173" s="293" t="str">
        <f>IFERROR(IF($S173*#REF!=0,"",$S173*#REF!),"")</f>
        <v/>
      </c>
      <c r="CJ173" s="293" t="str">
        <f>IFERROR(IF($S173*#REF!=0,"",$S173*#REF!),"")</f>
        <v/>
      </c>
      <c r="CK173" s="293" t="str">
        <f>IFERROR(IF($S173*#REF!=0,"",$S173*#REF!),"")</f>
        <v/>
      </c>
      <c r="CL173" s="293" t="str">
        <f>IFERROR(IF($S173*#REF!=0,"",$S173*#REF!),"")</f>
        <v/>
      </c>
      <c r="CM173" s="293" t="str">
        <f t="shared" si="28"/>
        <v/>
      </c>
      <c r="CN173" s="293" t="str">
        <f t="shared" si="29"/>
        <v/>
      </c>
      <c r="CO173" s="293" t="str">
        <f t="shared" si="30"/>
        <v/>
      </c>
      <c r="CP173" s="293" t="str">
        <f t="shared" si="31"/>
        <v/>
      </c>
      <c r="CQ173" s="293" t="str">
        <f t="shared" si="32"/>
        <v/>
      </c>
      <c r="CR173" s="293" t="str">
        <f t="shared" si="32"/>
        <v/>
      </c>
      <c r="CS173" s="293" t="str">
        <f t="shared" si="32"/>
        <v/>
      </c>
    </row>
    <row r="174" spans="1:97" ht="15" customHeight="1" x14ac:dyDescent="0.15">
      <c r="B174" s="292" t="s">
        <v>580</v>
      </c>
      <c r="C174" s="292"/>
      <c r="D174" s="292"/>
      <c r="E174" s="292"/>
      <c r="F174" s="292"/>
      <c r="G174" s="293" t="s">
        <v>581</v>
      </c>
      <c r="H174" s="293" t="s">
        <v>575</v>
      </c>
      <c r="I174" s="293"/>
      <c r="J174" s="293"/>
      <c r="K174" s="293" t="s">
        <v>110</v>
      </c>
      <c r="L174" s="293">
        <v>46.3</v>
      </c>
      <c r="M174" s="293"/>
      <c r="N174" s="293"/>
      <c r="O174" s="293" t="s">
        <v>582</v>
      </c>
      <c r="P174" s="293"/>
      <c r="Q174" s="294"/>
      <c r="R174" s="295" t="s">
        <v>445</v>
      </c>
      <c r="S174" s="295">
        <v>2.75E-2</v>
      </c>
      <c r="T174" s="295"/>
      <c r="U174" s="295"/>
      <c r="V174" s="295"/>
      <c r="W174" s="295"/>
      <c r="X174" s="295"/>
      <c r="Y174" s="295"/>
      <c r="Z174" s="295"/>
      <c r="AA174" s="295"/>
      <c r="AB174" s="295"/>
      <c r="AC174" s="295"/>
      <c r="AD174" s="295"/>
      <c r="AE174" s="295"/>
      <c r="AF174" s="295"/>
      <c r="AG174" s="295"/>
      <c r="AH174" s="295"/>
      <c r="AI174" s="295"/>
      <c r="AJ174" s="295"/>
      <c r="AK174" s="295"/>
      <c r="AL174" s="295"/>
      <c r="AM174" s="295"/>
      <c r="AN174" s="295"/>
      <c r="AO174" s="295"/>
      <c r="AP174" s="295"/>
      <c r="AQ174" s="295"/>
      <c r="AR174" s="295"/>
      <c r="AS174" s="295"/>
      <c r="AT174" s="295"/>
      <c r="AU174" s="295"/>
      <c r="AV174" s="295"/>
      <c r="AW174" s="295"/>
      <c r="AX174" s="295"/>
      <c r="AY174" s="295">
        <v>0</v>
      </c>
      <c r="AZ174" s="295">
        <v>0</v>
      </c>
      <c r="BA174" s="295">
        <v>0</v>
      </c>
      <c r="BB174" s="295">
        <v>1</v>
      </c>
      <c r="BC174" s="295">
        <v>0</v>
      </c>
      <c r="BD174" s="295">
        <v>0</v>
      </c>
      <c r="BE174" s="295">
        <v>0</v>
      </c>
      <c r="BF174" s="295">
        <v>1</v>
      </c>
      <c r="BG174" s="295">
        <v>1</v>
      </c>
      <c r="BH174" s="295">
        <v>0</v>
      </c>
      <c r="BI174" s="295">
        <v>1</v>
      </c>
      <c r="BJ174" s="462">
        <v>1</v>
      </c>
      <c r="BK174" s="293">
        <f t="shared" si="25"/>
        <v>1</v>
      </c>
      <c r="BL174" s="293">
        <f t="shared" si="26"/>
        <v>0</v>
      </c>
      <c r="BM174" s="293">
        <v>3</v>
      </c>
      <c r="BN174" s="293">
        <v>1</v>
      </c>
      <c r="BO174" s="295">
        <f t="shared" si="27"/>
        <v>2</v>
      </c>
      <c r="BP174" s="520">
        <v>2</v>
      </c>
      <c r="BQ174" s="293" t="str">
        <f>IF(((BP174*BJ174)-CB174)&lt;0.99,"",INT((BP174*BJ174)-CB174))</f>
        <v/>
      </c>
      <c r="BR174" s="293"/>
      <c r="BS174" s="296"/>
      <c r="BT174" s="296"/>
      <c r="BU174" s="296"/>
      <c r="BV174" s="296"/>
      <c r="BW174" s="296"/>
      <c r="BX174" s="296"/>
      <c r="BY174" s="296"/>
      <c r="BZ174" s="297"/>
      <c r="CA174" s="298"/>
      <c r="CB174" s="299">
        <f t="shared" si="33"/>
        <v>2</v>
      </c>
      <c r="CC174" s="521">
        <f>CB174/BJ174</f>
        <v>2</v>
      </c>
      <c r="CD174" s="293" t="str">
        <f>IFERROR(IF($S174*#REF!=0,"",$S174*#REF!),"")</f>
        <v/>
      </c>
      <c r="CE174" s="293" t="str">
        <f>IFERROR(IF($S174*#REF!=0,"",$S174*#REF!),"")</f>
        <v/>
      </c>
      <c r="CF174" s="293" t="str">
        <f>IFERROR(IF($S174*#REF!=0,"",$S174*#REF!),"")</f>
        <v/>
      </c>
      <c r="CG174" s="293" t="str">
        <f>IFERROR(IF($S174*#REF!=0,"",$S174*#REF!),"")</f>
        <v/>
      </c>
      <c r="CH174" s="293" t="str">
        <f>IFERROR(IF($S174*#REF!=0,"",$S174*#REF!),"")</f>
        <v/>
      </c>
      <c r="CI174" s="293" t="str">
        <f>IFERROR(IF($S174*#REF!=0,"",$S174*#REF!),"")</f>
        <v/>
      </c>
      <c r="CJ174" s="293" t="str">
        <f>IFERROR(IF($S174*#REF!=0,"",$S174*#REF!),"")</f>
        <v/>
      </c>
      <c r="CK174" s="293" t="str">
        <f>IFERROR(IF($S174*#REF!=0,"",$S174*#REF!),"")</f>
        <v/>
      </c>
      <c r="CL174" s="293" t="str">
        <f>IFERROR(IF($S174*#REF!=0,"",$S174*#REF!),"")</f>
        <v/>
      </c>
      <c r="CM174" s="293" t="str">
        <f t="shared" si="28"/>
        <v/>
      </c>
      <c r="CN174" s="293" t="str">
        <f t="shared" si="29"/>
        <v/>
      </c>
      <c r="CO174" s="293" t="str">
        <f t="shared" si="30"/>
        <v/>
      </c>
      <c r="CP174" s="293" t="str">
        <f t="shared" si="31"/>
        <v/>
      </c>
      <c r="CQ174" s="293" t="str">
        <f t="shared" si="32"/>
        <v/>
      </c>
      <c r="CR174" s="293" t="str">
        <f t="shared" si="32"/>
        <v/>
      </c>
      <c r="CS174" s="293" t="str">
        <f t="shared" si="32"/>
        <v/>
      </c>
    </row>
    <row r="175" spans="1:97" ht="15" customHeight="1" x14ac:dyDescent="0.15">
      <c r="B175" s="292" t="s">
        <v>583</v>
      </c>
      <c r="C175" s="292"/>
      <c r="D175" s="292"/>
      <c r="E175" s="292"/>
      <c r="F175" s="292"/>
      <c r="G175" s="293" t="s">
        <v>584</v>
      </c>
      <c r="H175" s="293" t="s">
        <v>575</v>
      </c>
      <c r="I175" s="293"/>
      <c r="J175" s="293"/>
      <c r="K175" s="293" t="s">
        <v>110</v>
      </c>
      <c r="L175" s="293">
        <v>20</v>
      </c>
      <c r="M175" s="293"/>
      <c r="N175" s="293"/>
      <c r="O175" s="293" t="s">
        <v>585</v>
      </c>
      <c r="P175" s="293"/>
      <c r="Q175" s="294"/>
      <c r="R175" s="295" t="s">
        <v>445</v>
      </c>
      <c r="S175" s="295">
        <v>1.0999999999999999E-2</v>
      </c>
      <c r="T175" s="295"/>
      <c r="U175" s="295"/>
      <c r="V175" s="295"/>
      <c r="W175" s="295"/>
      <c r="X175" s="295"/>
      <c r="Y175" s="295"/>
      <c r="Z175" s="295"/>
      <c r="AA175" s="295"/>
      <c r="AB175" s="295"/>
      <c r="AC175" s="295"/>
      <c r="AD175" s="295"/>
      <c r="AE175" s="295"/>
      <c r="AF175" s="295"/>
      <c r="AG175" s="295"/>
      <c r="AH175" s="295"/>
      <c r="AI175" s="295"/>
      <c r="AJ175" s="295"/>
      <c r="AK175" s="295"/>
      <c r="AL175" s="295"/>
      <c r="AM175" s="295"/>
      <c r="AN175" s="295"/>
      <c r="AO175" s="295"/>
      <c r="AP175" s="295"/>
      <c r="AQ175" s="295"/>
      <c r="AR175" s="295"/>
      <c r="AS175" s="295"/>
      <c r="AT175" s="295"/>
      <c r="AU175" s="295"/>
      <c r="AV175" s="295"/>
      <c r="AW175" s="295"/>
      <c r="AX175" s="295"/>
      <c r="AY175" s="295"/>
      <c r="AZ175" s="295"/>
      <c r="BA175" s="295"/>
      <c r="BB175" s="295"/>
      <c r="BC175" s="295">
        <v>1</v>
      </c>
      <c r="BD175" s="295">
        <v>0</v>
      </c>
      <c r="BE175" s="295">
        <v>0</v>
      </c>
      <c r="BF175" s="295">
        <v>0</v>
      </c>
      <c r="BG175" s="295">
        <v>1</v>
      </c>
      <c r="BH175" s="295">
        <v>0</v>
      </c>
      <c r="BI175" s="295">
        <v>2</v>
      </c>
      <c r="BJ175" s="462">
        <v>1</v>
      </c>
      <c r="BK175" s="293">
        <f t="shared" si="25"/>
        <v>0</v>
      </c>
      <c r="BL175" s="293">
        <f t="shared" si="26"/>
        <v>0</v>
      </c>
      <c r="BM175" s="293">
        <v>3</v>
      </c>
      <c r="BN175" s="293">
        <v>0</v>
      </c>
      <c r="BO175" s="295">
        <f t="shared" si="27"/>
        <v>3</v>
      </c>
      <c r="BP175" s="520">
        <v>2</v>
      </c>
      <c r="BQ175" s="293" t="str">
        <f>IF(((BP175*BJ175)-CB175)&lt;0.99,"",INT((BP175*BJ175)-CB175))</f>
        <v/>
      </c>
      <c r="BR175" s="293"/>
      <c r="BS175" s="296"/>
      <c r="BT175" s="296"/>
      <c r="BU175" s="296"/>
      <c r="BV175" s="296"/>
      <c r="BW175" s="296"/>
      <c r="BX175" s="296"/>
      <c r="BY175" s="296"/>
      <c r="BZ175" s="297"/>
      <c r="CA175" s="298"/>
      <c r="CB175" s="299">
        <f t="shared" si="33"/>
        <v>3</v>
      </c>
      <c r="CC175" s="521">
        <f>CB175/BJ175</f>
        <v>3</v>
      </c>
      <c r="CD175" s="293" t="str">
        <f>IFERROR(IF($S175*#REF!=0,"",$S175*#REF!),"")</f>
        <v/>
      </c>
      <c r="CE175" s="293" t="str">
        <f>IFERROR(IF($S175*#REF!=0,"",$S175*#REF!),"")</f>
        <v/>
      </c>
      <c r="CF175" s="293" t="str">
        <f>IFERROR(IF($S175*#REF!=0,"",$S175*#REF!),"")</f>
        <v/>
      </c>
      <c r="CG175" s="293" t="str">
        <f>IFERROR(IF($S175*#REF!=0,"",$S175*#REF!),"")</f>
        <v/>
      </c>
      <c r="CH175" s="293" t="str">
        <f>IFERROR(IF($S175*#REF!=0,"",$S175*#REF!),"")</f>
        <v/>
      </c>
      <c r="CI175" s="293" t="str">
        <f>IFERROR(IF($S175*#REF!=0,"",$S175*#REF!),"")</f>
        <v/>
      </c>
      <c r="CJ175" s="293" t="str">
        <f>IFERROR(IF($S175*#REF!=0,"",$S175*#REF!),"")</f>
        <v/>
      </c>
      <c r="CK175" s="293" t="str">
        <f>IFERROR(IF($S175*#REF!=0,"",$S175*#REF!),"")</f>
        <v/>
      </c>
      <c r="CL175" s="293" t="str">
        <f>IFERROR(IF($S175*#REF!=0,"",$S175*#REF!),"")</f>
        <v/>
      </c>
      <c r="CM175" s="293" t="str">
        <f t="shared" si="28"/>
        <v/>
      </c>
      <c r="CN175" s="293" t="str">
        <f t="shared" si="29"/>
        <v/>
      </c>
      <c r="CO175" s="293" t="str">
        <f t="shared" si="30"/>
        <v/>
      </c>
      <c r="CP175" s="293" t="str">
        <f t="shared" si="31"/>
        <v/>
      </c>
      <c r="CQ175" s="293" t="str">
        <f t="shared" si="32"/>
        <v/>
      </c>
      <c r="CR175" s="293" t="str">
        <f t="shared" si="32"/>
        <v/>
      </c>
      <c r="CS175" s="293" t="str">
        <f t="shared" si="32"/>
        <v/>
      </c>
    </row>
    <row r="176" spans="1:97" ht="15" customHeight="1" x14ac:dyDescent="0.15">
      <c r="B176" s="292" t="s">
        <v>586</v>
      </c>
      <c r="C176" s="292"/>
      <c r="D176" s="292"/>
      <c r="E176" s="292"/>
      <c r="F176" s="292"/>
      <c r="G176" s="293" t="s">
        <v>587</v>
      </c>
      <c r="H176" s="293" t="s">
        <v>575</v>
      </c>
      <c r="I176" s="293"/>
      <c r="J176" s="293"/>
      <c r="K176" s="293" t="s">
        <v>102</v>
      </c>
      <c r="L176" s="293">
        <v>7.4</v>
      </c>
      <c r="M176" s="293"/>
      <c r="N176" s="293"/>
      <c r="O176" s="293" t="s">
        <v>588</v>
      </c>
      <c r="P176" s="293"/>
      <c r="Q176" s="294"/>
      <c r="R176" s="295" t="s">
        <v>445</v>
      </c>
      <c r="S176" s="295">
        <v>5.4999999999999997E-3</v>
      </c>
      <c r="T176" s="295"/>
      <c r="U176" s="295"/>
      <c r="V176" s="295"/>
      <c r="W176" s="295"/>
      <c r="X176" s="295"/>
      <c r="Y176" s="295"/>
      <c r="Z176" s="295"/>
      <c r="AA176" s="295"/>
      <c r="AB176" s="295"/>
      <c r="AC176" s="295"/>
      <c r="AD176" s="295"/>
      <c r="AE176" s="295"/>
      <c r="AF176" s="295"/>
      <c r="AG176" s="295"/>
      <c r="AH176" s="295"/>
      <c r="AI176" s="295"/>
      <c r="AJ176" s="295"/>
      <c r="AK176" s="295"/>
      <c r="AL176" s="295"/>
      <c r="AM176" s="295"/>
      <c r="AN176" s="295"/>
      <c r="AO176" s="295"/>
      <c r="AP176" s="295"/>
      <c r="AQ176" s="295"/>
      <c r="AR176" s="295"/>
      <c r="AS176" s="295"/>
      <c r="AT176" s="295"/>
      <c r="AU176" s="295"/>
      <c r="AV176" s="295"/>
      <c r="AW176" s="295"/>
      <c r="AX176" s="295"/>
      <c r="AY176" s="295"/>
      <c r="AZ176" s="295">
        <v>0</v>
      </c>
      <c r="BA176" s="295">
        <v>0</v>
      </c>
      <c r="BB176" s="295">
        <v>0</v>
      </c>
      <c r="BC176" s="295">
        <v>0</v>
      </c>
      <c r="BD176" s="295">
        <v>0</v>
      </c>
      <c r="BE176" s="295">
        <v>0</v>
      </c>
      <c r="BF176" s="295">
        <v>0</v>
      </c>
      <c r="BG176" s="295">
        <v>0</v>
      </c>
      <c r="BH176" s="295">
        <v>0</v>
      </c>
      <c r="BI176" s="295">
        <v>3</v>
      </c>
      <c r="BJ176" s="462">
        <v>0</v>
      </c>
      <c r="BK176" s="293">
        <f t="shared" si="25"/>
        <v>0</v>
      </c>
      <c r="BL176" s="293">
        <f t="shared" si="26"/>
        <v>0</v>
      </c>
      <c r="BM176" s="293">
        <v>5</v>
      </c>
      <c r="BN176" s="293">
        <v>0</v>
      </c>
      <c r="BO176" s="295">
        <f t="shared" si="27"/>
        <v>5</v>
      </c>
      <c r="BP176" s="520">
        <v>2</v>
      </c>
      <c r="BQ176" s="293" t="str">
        <f>IF(((BP176*BJ176)-CB176)&lt;0.99,"",INT((BP176*BJ176)-CB176))</f>
        <v/>
      </c>
      <c r="BR176" s="293"/>
      <c r="BS176" s="296"/>
      <c r="BT176" s="296"/>
      <c r="BU176" s="296"/>
      <c r="BV176" s="296"/>
      <c r="BW176" s="296"/>
      <c r="BX176" s="296"/>
      <c r="BY176" s="296"/>
      <c r="BZ176" s="297"/>
      <c r="CA176" s="298"/>
      <c r="CB176" s="299">
        <f t="shared" si="33"/>
        <v>5</v>
      </c>
      <c r="CC176" s="521" t="e">
        <f>CB176/BJ176</f>
        <v>#DIV/0!</v>
      </c>
      <c r="CD176" s="293" t="str">
        <f>IFERROR(IF($S176*#REF!=0,"",$S176*#REF!),"")</f>
        <v/>
      </c>
      <c r="CE176" s="293" t="str">
        <f>IFERROR(IF($S176*#REF!=0,"",$S176*#REF!),"")</f>
        <v/>
      </c>
      <c r="CF176" s="293" t="str">
        <f>IFERROR(IF($S176*#REF!=0,"",$S176*#REF!),"")</f>
        <v/>
      </c>
      <c r="CG176" s="293" t="str">
        <f>IFERROR(IF($S176*#REF!=0,"",$S176*#REF!),"")</f>
        <v/>
      </c>
      <c r="CH176" s="293" t="str">
        <f>IFERROR(IF($S176*#REF!=0,"",$S176*#REF!),"")</f>
        <v/>
      </c>
      <c r="CI176" s="293" t="str">
        <f>IFERROR(IF($S176*#REF!=0,"",$S176*#REF!),"")</f>
        <v/>
      </c>
      <c r="CJ176" s="293" t="str">
        <f>IFERROR(IF($S176*#REF!=0,"",$S176*#REF!),"")</f>
        <v/>
      </c>
      <c r="CK176" s="293" t="str">
        <f>IFERROR(IF($S176*#REF!=0,"",$S176*#REF!),"")</f>
        <v/>
      </c>
      <c r="CL176" s="293" t="str">
        <f>IFERROR(IF($S176*#REF!=0,"",$S176*#REF!),"")</f>
        <v/>
      </c>
      <c r="CM176" s="293" t="str">
        <f t="shared" si="28"/>
        <v/>
      </c>
      <c r="CN176" s="293" t="str">
        <f t="shared" si="29"/>
        <v/>
      </c>
      <c r="CO176" s="293" t="str">
        <f t="shared" si="30"/>
        <v/>
      </c>
      <c r="CP176" s="293" t="str">
        <f t="shared" si="31"/>
        <v/>
      </c>
      <c r="CQ176" s="293" t="str">
        <f t="shared" si="32"/>
        <v/>
      </c>
      <c r="CR176" s="293" t="str">
        <f t="shared" si="32"/>
        <v/>
      </c>
      <c r="CS176" s="293" t="str">
        <f t="shared" si="32"/>
        <v/>
      </c>
    </row>
    <row r="177" spans="2:97" ht="15" customHeight="1" x14ac:dyDescent="0.15">
      <c r="B177" s="292" t="s">
        <v>589</v>
      </c>
      <c r="C177" s="292"/>
      <c r="D177" s="292"/>
      <c r="E177" s="292"/>
      <c r="F177" s="292"/>
      <c r="G177" s="293" t="s">
        <v>590</v>
      </c>
      <c r="H177" s="293" t="s">
        <v>575</v>
      </c>
      <c r="I177" s="293"/>
      <c r="J177" s="293"/>
      <c r="K177" s="293" t="s">
        <v>102</v>
      </c>
      <c r="L177" s="293">
        <v>9.9</v>
      </c>
      <c r="M177" s="293"/>
      <c r="N177" s="293"/>
      <c r="O177" s="293" t="s">
        <v>591</v>
      </c>
      <c r="P177" s="293"/>
      <c r="Q177" s="294"/>
      <c r="R177" s="295" t="s">
        <v>445</v>
      </c>
      <c r="S177" s="295">
        <v>5.4999999999999997E-3</v>
      </c>
      <c r="T177" s="295"/>
      <c r="U177" s="295"/>
      <c r="V177" s="295"/>
      <c r="W177" s="295"/>
      <c r="X177" s="295"/>
      <c r="Y177" s="295"/>
      <c r="Z177" s="295"/>
      <c r="AA177" s="295"/>
      <c r="AB177" s="295"/>
      <c r="AC177" s="295"/>
      <c r="AD177" s="295"/>
      <c r="AE177" s="295"/>
      <c r="AF177" s="295"/>
      <c r="AG177" s="295"/>
      <c r="AH177" s="295"/>
      <c r="AI177" s="295"/>
      <c r="AJ177" s="295"/>
      <c r="AK177" s="295"/>
      <c r="AL177" s="295"/>
      <c r="AM177" s="295"/>
      <c r="AN177" s="295"/>
      <c r="AO177" s="295"/>
      <c r="AP177" s="295"/>
      <c r="AQ177" s="295"/>
      <c r="AR177" s="295"/>
      <c r="AS177" s="295"/>
      <c r="AT177" s="295"/>
      <c r="AU177" s="295"/>
      <c r="AV177" s="295"/>
      <c r="AW177" s="295"/>
      <c r="AX177" s="295"/>
      <c r="AY177" s="295"/>
      <c r="AZ177" s="295"/>
      <c r="BA177" s="295">
        <v>0</v>
      </c>
      <c r="BB177" s="295">
        <v>2</v>
      </c>
      <c r="BC177" s="295">
        <v>2</v>
      </c>
      <c r="BD177" s="295">
        <v>0</v>
      </c>
      <c r="BE177" s="295">
        <v>1</v>
      </c>
      <c r="BF177" s="295">
        <v>2</v>
      </c>
      <c r="BG177" s="295">
        <v>4</v>
      </c>
      <c r="BH177" s="295">
        <v>2</v>
      </c>
      <c r="BI177" s="295">
        <v>5</v>
      </c>
      <c r="BJ177" s="462">
        <f>BJ172*2+BJ173*1+BJ174*1</f>
        <v>4</v>
      </c>
      <c r="BK177" s="293">
        <f t="shared" si="25"/>
        <v>2</v>
      </c>
      <c r="BL177" s="293">
        <f t="shared" si="26"/>
        <v>0</v>
      </c>
      <c r="BM177" s="293">
        <v>18</v>
      </c>
      <c r="BN177" s="293">
        <v>6</v>
      </c>
      <c r="BO177" s="295">
        <f t="shared" si="27"/>
        <v>12</v>
      </c>
      <c r="BP177" s="520">
        <v>2</v>
      </c>
      <c r="BQ177" s="293" t="str">
        <f>IF(((BP177*BJ177)-CB177)&lt;0.99,"",INT((BP177*BJ177)-CB177))</f>
        <v/>
      </c>
      <c r="BR177" s="293"/>
      <c r="BS177" s="296"/>
      <c r="BT177" s="296"/>
      <c r="BU177" s="296"/>
      <c r="BV177" s="296"/>
      <c r="BW177" s="296"/>
      <c r="BX177" s="296"/>
      <c r="BY177" s="296"/>
      <c r="BZ177" s="297"/>
      <c r="CA177" s="298"/>
      <c r="CB177" s="299">
        <f t="shared" si="33"/>
        <v>12</v>
      </c>
      <c r="CC177" s="521">
        <f>CB177/BJ177</f>
        <v>3</v>
      </c>
      <c r="CD177" s="293" t="str">
        <f>IFERROR(IF($S177*#REF!=0,"",$S177*#REF!),"")</f>
        <v/>
      </c>
      <c r="CE177" s="293" t="str">
        <f>IFERROR(IF($S177*#REF!=0,"",$S177*#REF!),"")</f>
        <v/>
      </c>
      <c r="CF177" s="293" t="str">
        <f>IFERROR(IF($S177*#REF!=0,"",$S177*#REF!),"")</f>
        <v/>
      </c>
      <c r="CG177" s="293" t="str">
        <f>IFERROR(IF($S177*#REF!=0,"",$S177*#REF!),"")</f>
        <v/>
      </c>
      <c r="CH177" s="293" t="str">
        <f>IFERROR(IF($S177*#REF!=0,"",$S177*#REF!),"")</f>
        <v/>
      </c>
      <c r="CI177" s="293" t="str">
        <f>IFERROR(IF($S177*#REF!=0,"",$S177*#REF!),"")</f>
        <v/>
      </c>
      <c r="CJ177" s="293" t="str">
        <f>IFERROR(IF($S177*#REF!=0,"",$S177*#REF!),"")</f>
        <v/>
      </c>
      <c r="CK177" s="293" t="str">
        <f>IFERROR(IF($S177*#REF!=0,"",$S177*#REF!),"")</f>
        <v/>
      </c>
      <c r="CL177" s="293" t="str">
        <f>IFERROR(IF($S177*#REF!=0,"",$S177*#REF!),"")</f>
        <v/>
      </c>
      <c r="CM177" s="293" t="str">
        <f t="shared" si="28"/>
        <v/>
      </c>
      <c r="CN177" s="293" t="str">
        <f t="shared" si="29"/>
        <v/>
      </c>
      <c r="CO177" s="293" t="str">
        <f t="shared" si="30"/>
        <v/>
      </c>
      <c r="CP177" s="293" t="str">
        <f t="shared" si="31"/>
        <v/>
      </c>
      <c r="CQ177" s="293" t="str">
        <f t="shared" si="32"/>
        <v/>
      </c>
      <c r="CR177" s="293" t="str">
        <f t="shared" si="32"/>
        <v/>
      </c>
      <c r="CS177" s="293" t="str">
        <f t="shared" si="32"/>
        <v/>
      </c>
    </row>
    <row r="178" spans="2:97" ht="15" customHeight="1" x14ac:dyDescent="0.15">
      <c r="B178" s="292" t="s">
        <v>592</v>
      </c>
      <c r="C178" s="292"/>
      <c r="D178" s="292"/>
      <c r="E178" s="292"/>
      <c r="F178" s="292"/>
      <c r="G178" s="293" t="s">
        <v>593</v>
      </c>
      <c r="H178" s="293" t="s">
        <v>575</v>
      </c>
      <c r="I178" s="293"/>
      <c r="J178" s="293"/>
      <c r="K178" s="293" t="s">
        <v>110</v>
      </c>
      <c r="L178" s="293">
        <v>57.4</v>
      </c>
      <c r="M178" s="293"/>
      <c r="N178" s="293"/>
      <c r="O178" s="293" t="s">
        <v>594</v>
      </c>
      <c r="P178" s="293"/>
      <c r="Q178" s="294"/>
      <c r="R178" s="295" t="s">
        <v>445</v>
      </c>
      <c r="S178" s="295">
        <v>2.75E-2</v>
      </c>
      <c r="T178" s="295"/>
      <c r="U178" s="295"/>
      <c r="V178" s="295"/>
      <c r="W178" s="295"/>
      <c r="X178" s="295"/>
      <c r="Y178" s="295"/>
      <c r="Z178" s="295"/>
      <c r="AA178" s="295"/>
      <c r="AB178" s="295"/>
      <c r="AC178" s="295"/>
      <c r="AD178" s="295"/>
      <c r="AE178" s="295"/>
      <c r="AF178" s="295"/>
      <c r="AG178" s="295"/>
      <c r="AH178" s="295"/>
      <c r="AI178" s="295"/>
      <c r="AJ178" s="295"/>
      <c r="AK178" s="295"/>
      <c r="AL178" s="295"/>
      <c r="AM178" s="295"/>
      <c r="AN178" s="295"/>
      <c r="AO178" s="295"/>
      <c r="AP178" s="295"/>
      <c r="AQ178" s="295"/>
      <c r="AR178" s="295"/>
      <c r="AS178" s="295"/>
      <c r="AT178" s="295"/>
      <c r="AU178" s="295"/>
      <c r="AV178" s="295"/>
      <c r="AW178" s="295"/>
      <c r="AX178" s="295"/>
      <c r="AY178" s="295">
        <v>0</v>
      </c>
      <c r="AZ178" s="295">
        <v>0</v>
      </c>
      <c r="BA178" s="295">
        <v>0</v>
      </c>
      <c r="BB178" s="295">
        <v>1</v>
      </c>
      <c r="BC178" s="295">
        <v>0</v>
      </c>
      <c r="BD178" s="295">
        <v>0</v>
      </c>
      <c r="BE178" s="295">
        <v>0</v>
      </c>
      <c r="BF178" s="295">
        <v>1</v>
      </c>
      <c r="BG178" s="295">
        <v>0</v>
      </c>
      <c r="BH178" s="295">
        <v>0</v>
      </c>
      <c r="BI178" s="295">
        <v>1</v>
      </c>
      <c r="BJ178" s="462">
        <v>1</v>
      </c>
      <c r="BK178" s="293">
        <f t="shared" si="25"/>
        <v>1</v>
      </c>
      <c r="BL178" s="293">
        <f t="shared" si="26"/>
        <v>0</v>
      </c>
      <c r="BM178" s="293">
        <v>2</v>
      </c>
      <c r="BN178" s="293">
        <v>1</v>
      </c>
      <c r="BO178" s="295">
        <f t="shared" si="27"/>
        <v>1</v>
      </c>
      <c r="BP178" s="520">
        <v>2</v>
      </c>
      <c r="BQ178" s="293" t="str">
        <f>IF(((BP178*BJ178)-CB178)&lt;0.99,"",INT((BP178*BJ178)-CB178))</f>
        <v/>
      </c>
      <c r="BR178" s="293"/>
      <c r="BS178" s="296"/>
      <c r="BT178" s="296"/>
      <c r="BU178" s="296"/>
      <c r="BV178" s="296"/>
      <c r="BW178" s="296"/>
      <c r="BX178" s="296"/>
      <c r="BY178" s="296"/>
      <c r="BZ178" s="297"/>
      <c r="CA178" s="298">
        <v>1</v>
      </c>
      <c r="CB178" s="299">
        <f t="shared" si="33"/>
        <v>2</v>
      </c>
      <c r="CC178" s="521">
        <f>CB178/BJ178</f>
        <v>2</v>
      </c>
      <c r="CD178" s="293" t="str">
        <f>IFERROR(IF($S178*#REF!=0,"",$S178*#REF!),"")</f>
        <v/>
      </c>
      <c r="CE178" s="293" t="str">
        <f>IFERROR(IF($S178*#REF!=0,"",$S178*#REF!),"")</f>
        <v/>
      </c>
      <c r="CF178" s="293" t="str">
        <f>IFERROR(IF($S178*#REF!=0,"",$S178*#REF!),"")</f>
        <v/>
      </c>
      <c r="CG178" s="293" t="str">
        <f>IFERROR(IF($S178*#REF!=0,"",$S178*#REF!),"")</f>
        <v/>
      </c>
      <c r="CH178" s="293" t="str">
        <f>IFERROR(IF($S178*#REF!=0,"",$S178*#REF!),"")</f>
        <v/>
      </c>
      <c r="CI178" s="293" t="str">
        <f>IFERROR(IF($S178*#REF!=0,"",$S178*#REF!),"")</f>
        <v/>
      </c>
      <c r="CJ178" s="293" t="str">
        <f>IFERROR(IF($S178*#REF!=0,"",$S178*#REF!),"")</f>
        <v/>
      </c>
      <c r="CK178" s="293" t="str">
        <f>IFERROR(IF($S178*#REF!=0,"",$S178*#REF!),"")</f>
        <v/>
      </c>
      <c r="CL178" s="293" t="str">
        <f>IFERROR(IF($S178*#REF!=0,"",$S178*#REF!),"")</f>
        <v/>
      </c>
      <c r="CM178" s="293" t="str">
        <f t="shared" si="28"/>
        <v/>
      </c>
      <c r="CN178" s="293" t="str">
        <f t="shared" si="29"/>
        <v/>
      </c>
      <c r="CO178" s="293" t="str">
        <f t="shared" si="30"/>
        <v/>
      </c>
      <c r="CP178" s="293" t="str">
        <f t="shared" si="31"/>
        <v/>
      </c>
      <c r="CQ178" s="293" t="str">
        <f t="shared" si="32"/>
        <v/>
      </c>
      <c r="CR178" s="293" t="str">
        <f t="shared" si="32"/>
        <v/>
      </c>
      <c r="CS178" s="293">
        <f t="shared" si="32"/>
        <v>2.75E-2</v>
      </c>
    </row>
    <row r="179" spans="2:97" ht="15" customHeight="1" x14ac:dyDescent="0.15">
      <c r="B179" s="292" t="s">
        <v>595</v>
      </c>
      <c r="C179" s="292"/>
      <c r="D179" s="292"/>
      <c r="E179" s="292"/>
      <c r="F179" s="292"/>
      <c r="G179" s="293" t="s">
        <v>596</v>
      </c>
      <c r="H179" s="293" t="s">
        <v>575</v>
      </c>
      <c r="I179" s="293"/>
      <c r="J179" s="293"/>
      <c r="K179" s="293" t="s">
        <v>110</v>
      </c>
      <c r="L179" s="293">
        <v>57.4</v>
      </c>
      <c r="M179" s="293"/>
      <c r="N179" s="293"/>
      <c r="O179" s="293" t="s">
        <v>597</v>
      </c>
      <c r="P179" s="293"/>
      <c r="Q179" s="294"/>
      <c r="R179" s="295" t="s">
        <v>445</v>
      </c>
      <c r="S179" s="295">
        <v>2.75E-2</v>
      </c>
      <c r="T179" s="295"/>
      <c r="U179" s="295"/>
      <c r="V179" s="295"/>
      <c r="W179" s="295"/>
      <c r="X179" s="295"/>
      <c r="Y179" s="295"/>
      <c r="Z179" s="295"/>
      <c r="AA179" s="295"/>
      <c r="AB179" s="295"/>
      <c r="AC179" s="295"/>
      <c r="AD179" s="295"/>
      <c r="AE179" s="295"/>
      <c r="AF179" s="295"/>
      <c r="AG179" s="295"/>
      <c r="AH179" s="295"/>
      <c r="AI179" s="295"/>
      <c r="AJ179" s="295"/>
      <c r="AK179" s="295"/>
      <c r="AL179" s="295"/>
      <c r="AM179" s="295"/>
      <c r="AN179" s="295"/>
      <c r="AO179" s="295"/>
      <c r="AP179" s="295"/>
      <c r="AQ179" s="295"/>
      <c r="AR179" s="295"/>
      <c r="AS179" s="295"/>
      <c r="AT179" s="295"/>
      <c r="AU179" s="295"/>
      <c r="AV179" s="295"/>
      <c r="AW179" s="295"/>
      <c r="AX179" s="295"/>
      <c r="AY179" s="295"/>
      <c r="AZ179" s="295"/>
      <c r="BA179" s="295"/>
      <c r="BB179" s="295"/>
      <c r="BC179" s="295">
        <v>0</v>
      </c>
      <c r="BD179" s="295">
        <v>0</v>
      </c>
      <c r="BE179" s="295">
        <v>1</v>
      </c>
      <c r="BF179" s="295">
        <v>0</v>
      </c>
      <c r="BG179" s="295">
        <v>1</v>
      </c>
      <c r="BH179" s="295">
        <v>1</v>
      </c>
      <c r="BI179" s="295">
        <v>0</v>
      </c>
      <c r="BJ179" s="462">
        <v>1</v>
      </c>
      <c r="BK179" s="293">
        <f t="shared" si="25"/>
        <v>0</v>
      </c>
      <c r="BL179" s="293">
        <f t="shared" si="26"/>
        <v>0</v>
      </c>
      <c r="BM179" s="293">
        <v>4</v>
      </c>
      <c r="BN179" s="293">
        <v>1</v>
      </c>
      <c r="BO179" s="295">
        <f t="shared" si="27"/>
        <v>3</v>
      </c>
      <c r="BP179" s="520">
        <v>2</v>
      </c>
      <c r="BQ179" s="293" t="str">
        <f>IF(((BP179*BJ179)-CB179)&lt;0.99,"",INT((BP179*BJ179)-CB179))</f>
        <v/>
      </c>
      <c r="BR179" s="293"/>
      <c r="BS179" s="296"/>
      <c r="BT179" s="296"/>
      <c r="BU179" s="296"/>
      <c r="BV179" s="296"/>
      <c r="BW179" s="296"/>
      <c r="BX179" s="296"/>
      <c r="BY179" s="296"/>
      <c r="BZ179" s="297"/>
      <c r="CA179" s="298"/>
      <c r="CB179" s="299">
        <f t="shared" si="33"/>
        <v>3</v>
      </c>
      <c r="CC179" s="521">
        <f>CB179/BJ179</f>
        <v>3</v>
      </c>
      <c r="CD179" s="293" t="str">
        <f>IFERROR(IF($S179*#REF!=0,"",$S179*#REF!),"")</f>
        <v/>
      </c>
      <c r="CE179" s="293" t="str">
        <f>IFERROR(IF($S179*#REF!=0,"",$S179*#REF!),"")</f>
        <v/>
      </c>
      <c r="CF179" s="293" t="str">
        <f>IFERROR(IF($S179*#REF!=0,"",$S179*#REF!),"")</f>
        <v/>
      </c>
      <c r="CG179" s="293" t="str">
        <f>IFERROR(IF($S179*#REF!=0,"",$S179*#REF!),"")</f>
        <v/>
      </c>
      <c r="CH179" s="293" t="str">
        <f>IFERROR(IF($S179*#REF!=0,"",$S179*#REF!),"")</f>
        <v/>
      </c>
      <c r="CI179" s="293" t="str">
        <f>IFERROR(IF($S179*#REF!=0,"",$S179*#REF!),"")</f>
        <v/>
      </c>
      <c r="CJ179" s="293" t="str">
        <f>IFERROR(IF($S179*#REF!=0,"",$S179*#REF!),"")</f>
        <v/>
      </c>
      <c r="CK179" s="293" t="str">
        <f>IFERROR(IF($S179*#REF!=0,"",$S179*#REF!),"")</f>
        <v/>
      </c>
      <c r="CL179" s="293" t="str">
        <f>IFERROR(IF($S179*#REF!=0,"",$S179*#REF!),"")</f>
        <v/>
      </c>
      <c r="CM179" s="293" t="str">
        <f t="shared" si="28"/>
        <v/>
      </c>
      <c r="CN179" s="293" t="str">
        <f t="shared" si="29"/>
        <v/>
      </c>
      <c r="CO179" s="293" t="str">
        <f t="shared" si="30"/>
        <v/>
      </c>
      <c r="CP179" s="293" t="str">
        <f t="shared" si="31"/>
        <v/>
      </c>
      <c r="CQ179" s="293" t="str">
        <f t="shared" si="32"/>
        <v/>
      </c>
      <c r="CR179" s="293" t="str">
        <f t="shared" si="32"/>
        <v/>
      </c>
      <c r="CS179" s="293" t="str">
        <f t="shared" si="32"/>
        <v/>
      </c>
    </row>
    <row r="180" spans="2:97" ht="15" customHeight="1" x14ac:dyDescent="0.15">
      <c r="B180" s="292" t="s">
        <v>598</v>
      </c>
      <c r="C180" s="292"/>
      <c r="D180" s="292"/>
      <c r="E180" s="292"/>
      <c r="F180" s="292"/>
      <c r="G180" s="293" t="s">
        <v>599</v>
      </c>
      <c r="H180" s="293" t="s">
        <v>575</v>
      </c>
      <c r="I180" s="293"/>
      <c r="J180" s="293"/>
      <c r="K180" s="293" t="s">
        <v>110</v>
      </c>
      <c r="L180" s="293">
        <v>43.1</v>
      </c>
      <c r="M180" s="293"/>
      <c r="N180" s="293"/>
      <c r="O180" s="293" t="s">
        <v>600</v>
      </c>
      <c r="P180" s="293"/>
      <c r="Q180" s="294"/>
      <c r="R180" s="295" t="s">
        <v>445</v>
      </c>
      <c r="S180" s="295">
        <v>2.75E-2</v>
      </c>
      <c r="T180" s="295"/>
      <c r="U180" s="295"/>
      <c r="V180" s="295"/>
      <c r="W180" s="295"/>
      <c r="X180" s="295"/>
      <c r="Y180" s="295"/>
      <c r="Z180" s="295"/>
      <c r="AA180" s="295"/>
      <c r="AB180" s="295"/>
      <c r="AC180" s="295"/>
      <c r="AD180" s="295"/>
      <c r="AE180" s="295"/>
      <c r="AF180" s="295"/>
      <c r="AG180" s="295"/>
      <c r="AH180" s="295"/>
      <c r="AI180" s="295"/>
      <c r="AJ180" s="295"/>
      <c r="AK180" s="295"/>
      <c r="AL180" s="295"/>
      <c r="AM180" s="295"/>
      <c r="AN180" s="295"/>
      <c r="AO180" s="295"/>
      <c r="AP180" s="295"/>
      <c r="AQ180" s="295"/>
      <c r="AR180" s="295"/>
      <c r="AS180" s="295"/>
      <c r="AT180" s="295"/>
      <c r="AU180" s="295"/>
      <c r="AV180" s="295"/>
      <c r="AW180" s="295"/>
      <c r="AX180" s="295"/>
      <c r="AY180" s="295"/>
      <c r="AZ180" s="295"/>
      <c r="BA180" s="295"/>
      <c r="BB180" s="295"/>
      <c r="BC180" s="295">
        <v>0</v>
      </c>
      <c r="BD180" s="295">
        <v>0</v>
      </c>
      <c r="BE180" s="295">
        <v>0</v>
      </c>
      <c r="BF180" s="295">
        <v>0</v>
      </c>
      <c r="BG180" s="295">
        <v>1</v>
      </c>
      <c r="BH180" s="295">
        <v>0</v>
      </c>
      <c r="BI180" s="295">
        <v>0</v>
      </c>
      <c r="BJ180" s="462">
        <v>1</v>
      </c>
      <c r="BK180" s="293">
        <f t="shared" si="25"/>
        <v>0</v>
      </c>
      <c r="BL180" s="293">
        <f t="shared" si="26"/>
        <v>0</v>
      </c>
      <c r="BM180" s="293">
        <v>2</v>
      </c>
      <c r="BN180" s="293">
        <v>0</v>
      </c>
      <c r="BO180" s="295">
        <f t="shared" si="27"/>
        <v>2</v>
      </c>
      <c r="BP180" s="520">
        <v>2</v>
      </c>
      <c r="BQ180" s="293" t="str">
        <f>IF(((BP180*BJ180)-CB180)&lt;0.99,"",INT((BP180*BJ180)-CB180))</f>
        <v/>
      </c>
      <c r="BR180" s="293"/>
      <c r="BS180" s="296"/>
      <c r="BT180" s="296"/>
      <c r="BU180" s="296"/>
      <c r="BV180" s="296"/>
      <c r="BW180" s="296"/>
      <c r="BX180" s="296"/>
      <c r="BY180" s="296"/>
      <c r="BZ180" s="297"/>
      <c r="CA180" s="298"/>
      <c r="CB180" s="299">
        <f t="shared" si="33"/>
        <v>2</v>
      </c>
      <c r="CC180" s="521">
        <f>CB180/BJ180</f>
        <v>2</v>
      </c>
      <c r="CD180" s="293" t="str">
        <f>IFERROR(IF($S180*#REF!=0,"",$S180*#REF!),"")</f>
        <v/>
      </c>
      <c r="CE180" s="293" t="str">
        <f>IFERROR(IF($S180*#REF!=0,"",$S180*#REF!),"")</f>
        <v/>
      </c>
      <c r="CF180" s="293" t="str">
        <f>IFERROR(IF($S180*#REF!=0,"",$S180*#REF!),"")</f>
        <v/>
      </c>
      <c r="CG180" s="293" t="str">
        <f>IFERROR(IF($S180*#REF!=0,"",$S180*#REF!),"")</f>
        <v/>
      </c>
      <c r="CH180" s="293" t="str">
        <f>IFERROR(IF($S180*#REF!=0,"",$S180*#REF!),"")</f>
        <v/>
      </c>
      <c r="CI180" s="293" t="str">
        <f>IFERROR(IF($S180*#REF!=0,"",$S180*#REF!),"")</f>
        <v/>
      </c>
      <c r="CJ180" s="293" t="str">
        <f>IFERROR(IF($S180*#REF!=0,"",$S180*#REF!),"")</f>
        <v/>
      </c>
      <c r="CK180" s="293" t="str">
        <f>IFERROR(IF($S180*#REF!=0,"",$S180*#REF!),"")</f>
        <v/>
      </c>
      <c r="CL180" s="293" t="str">
        <f>IFERROR(IF($S180*#REF!=0,"",$S180*#REF!),"")</f>
        <v/>
      </c>
      <c r="CM180" s="293" t="str">
        <f t="shared" si="28"/>
        <v/>
      </c>
      <c r="CN180" s="293" t="str">
        <f t="shared" si="29"/>
        <v/>
      </c>
      <c r="CO180" s="293" t="str">
        <f t="shared" si="30"/>
        <v/>
      </c>
      <c r="CP180" s="293" t="str">
        <f t="shared" si="31"/>
        <v/>
      </c>
      <c r="CQ180" s="293" t="str">
        <f t="shared" si="32"/>
        <v/>
      </c>
      <c r="CR180" s="293" t="str">
        <f t="shared" si="32"/>
        <v/>
      </c>
      <c r="CS180" s="293" t="str">
        <f t="shared" si="32"/>
        <v/>
      </c>
    </row>
    <row r="181" spans="2:97" ht="15" customHeight="1" x14ac:dyDescent="0.15">
      <c r="B181" s="292" t="s">
        <v>601</v>
      </c>
      <c r="C181" s="292"/>
      <c r="D181" s="292"/>
      <c r="E181" s="292"/>
      <c r="F181" s="292"/>
      <c r="G181" s="293" t="s">
        <v>602</v>
      </c>
      <c r="H181" s="293" t="s">
        <v>575</v>
      </c>
      <c r="I181" s="293"/>
      <c r="J181" s="293">
        <v>2</v>
      </c>
      <c r="K181" s="293" t="s">
        <v>110</v>
      </c>
      <c r="L181" s="293">
        <v>43.1</v>
      </c>
      <c r="M181" s="293"/>
      <c r="N181" s="293"/>
      <c r="O181" s="293" t="s">
        <v>603</v>
      </c>
      <c r="P181" s="293"/>
      <c r="Q181" s="294"/>
      <c r="R181" s="295" t="s">
        <v>445</v>
      </c>
      <c r="S181" s="295">
        <v>2.75E-2</v>
      </c>
      <c r="T181" s="295"/>
      <c r="U181" s="295"/>
      <c r="V181" s="295"/>
      <c r="W181" s="295"/>
      <c r="X181" s="295"/>
      <c r="Y181" s="295"/>
      <c r="Z181" s="295"/>
      <c r="AA181" s="295"/>
      <c r="AB181" s="295"/>
      <c r="AC181" s="295"/>
      <c r="AD181" s="295"/>
      <c r="AE181" s="295"/>
      <c r="AF181" s="295"/>
      <c r="AG181" s="295"/>
      <c r="AH181" s="295"/>
      <c r="AI181" s="295"/>
      <c r="AJ181" s="295"/>
      <c r="AK181" s="295"/>
      <c r="AL181" s="295"/>
      <c r="AM181" s="295"/>
      <c r="AN181" s="295"/>
      <c r="AO181" s="295"/>
      <c r="AP181" s="295"/>
      <c r="AQ181" s="295"/>
      <c r="AR181" s="295"/>
      <c r="AS181" s="295"/>
      <c r="AT181" s="295"/>
      <c r="AU181" s="295"/>
      <c r="AV181" s="295"/>
      <c r="AW181" s="295"/>
      <c r="AX181" s="295"/>
      <c r="AY181" s="295"/>
      <c r="AZ181" s="295"/>
      <c r="BA181" s="295"/>
      <c r="BB181" s="295"/>
      <c r="BC181" s="295">
        <v>0</v>
      </c>
      <c r="BD181" s="295">
        <v>0</v>
      </c>
      <c r="BE181" s="295">
        <v>0</v>
      </c>
      <c r="BF181" s="295">
        <v>0</v>
      </c>
      <c r="BG181" s="295">
        <v>0</v>
      </c>
      <c r="BH181" s="295">
        <v>0</v>
      </c>
      <c r="BI181" s="295">
        <v>0</v>
      </c>
      <c r="BJ181" s="462">
        <v>1</v>
      </c>
      <c r="BK181" s="293">
        <f t="shared" si="25"/>
        <v>0</v>
      </c>
      <c r="BL181" s="293">
        <f t="shared" si="26"/>
        <v>0</v>
      </c>
      <c r="BM181" s="293">
        <v>1</v>
      </c>
      <c r="BN181" s="293">
        <v>1</v>
      </c>
      <c r="BO181" s="295">
        <f t="shared" si="27"/>
        <v>0</v>
      </c>
      <c r="BP181" s="520">
        <v>2</v>
      </c>
      <c r="BQ181" s="293" t="str">
        <f>IF(((BP181*BJ181)-CB181)&lt;0.99,"",INT((BP181*BJ181)-CB181))</f>
        <v/>
      </c>
      <c r="BR181" s="293"/>
      <c r="BS181" s="296"/>
      <c r="BT181" s="296"/>
      <c r="BU181" s="296"/>
      <c r="BV181" s="296"/>
      <c r="BW181" s="296"/>
      <c r="BX181" s="296"/>
      <c r="BY181" s="296">
        <v>2</v>
      </c>
      <c r="BZ181" s="297"/>
      <c r="CA181" s="298"/>
      <c r="CB181" s="299">
        <f t="shared" si="33"/>
        <v>2</v>
      </c>
      <c r="CC181" s="521">
        <f>CB181/BJ181</f>
        <v>2</v>
      </c>
      <c r="CD181" s="293" t="str">
        <f>IFERROR(IF($S181*#REF!=0,"",$S181*#REF!),"")</f>
        <v/>
      </c>
      <c r="CE181" s="293" t="str">
        <f>IFERROR(IF($S181*#REF!=0,"",$S181*#REF!),"")</f>
        <v/>
      </c>
      <c r="CF181" s="293" t="str">
        <f>IFERROR(IF($S181*#REF!=0,"",$S181*#REF!),"")</f>
        <v/>
      </c>
      <c r="CG181" s="293" t="str">
        <f>IFERROR(IF($S181*#REF!=0,"",$S181*#REF!),"")</f>
        <v/>
      </c>
      <c r="CH181" s="293" t="str">
        <f>IFERROR(IF($S181*#REF!=0,"",$S181*#REF!),"")</f>
        <v/>
      </c>
      <c r="CI181" s="293" t="str">
        <f>IFERROR(IF($S181*#REF!=0,"",$S181*#REF!),"")</f>
        <v/>
      </c>
      <c r="CJ181" s="293" t="str">
        <f>IFERROR(IF($S181*#REF!=0,"",$S181*#REF!),"")</f>
        <v/>
      </c>
      <c r="CK181" s="293" t="str">
        <f>IFERROR(IF($S181*#REF!=0,"",$S181*#REF!),"")</f>
        <v/>
      </c>
      <c r="CL181" s="293" t="str">
        <f>IFERROR(IF($S181*#REF!=0,"",$S181*#REF!),"")</f>
        <v/>
      </c>
      <c r="CM181" s="293" t="str">
        <f t="shared" si="28"/>
        <v/>
      </c>
      <c r="CN181" s="293" t="str">
        <f t="shared" si="29"/>
        <v/>
      </c>
      <c r="CO181" s="293" t="str">
        <f t="shared" si="30"/>
        <v/>
      </c>
      <c r="CP181" s="293" t="str">
        <f t="shared" si="31"/>
        <v/>
      </c>
      <c r="CQ181" s="293">
        <f t="shared" si="32"/>
        <v>5.5E-2</v>
      </c>
      <c r="CR181" s="293" t="str">
        <f t="shared" si="32"/>
        <v/>
      </c>
      <c r="CS181" s="293" t="str">
        <f t="shared" si="32"/>
        <v/>
      </c>
    </row>
    <row r="182" spans="2:97" ht="15" customHeight="1" x14ac:dyDescent="0.15">
      <c r="B182" s="292" t="s">
        <v>604</v>
      </c>
      <c r="C182" s="292"/>
      <c r="D182" s="292"/>
      <c r="E182" s="292"/>
      <c r="F182" s="292"/>
      <c r="G182" s="293" t="s">
        <v>605</v>
      </c>
      <c r="H182" s="293" t="s">
        <v>575</v>
      </c>
      <c r="I182" s="293"/>
      <c r="J182" s="293">
        <v>2</v>
      </c>
      <c r="K182" s="293" t="s">
        <v>110</v>
      </c>
      <c r="L182" s="293">
        <v>74.7</v>
      </c>
      <c r="M182" s="293"/>
      <c r="N182" s="293"/>
      <c r="O182" s="293" t="s">
        <v>606</v>
      </c>
      <c r="P182" s="293"/>
      <c r="Q182" s="294"/>
      <c r="R182" s="295" t="s">
        <v>445</v>
      </c>
      <c r="S182" s="295">
        <v>2.75E-2</v>
      </c>
      <c r="T182" s="295"/>
      <c r="U182" s="295"/>
      <c r="V182" s="295"/>
      <c r="W182" s="295"/>
      <c r="X182" s="295"/>
      <c r="Y182" s="295"/>
      <c r="Z182" s="295"/>
      <c r="AA182" s="295"/>
      <c r="AB182" s="295"/>
      <c r="AC182" s="295"/>
      <c r="AD182" s="295"/>
      <c r="AE182" s="295"/>
      <c r="AF182" s="295"/>
      <c r="AG182" s="295"/>
      <c r="AH182" s="295"/>
      <c r="AI182" s="295"/>
      <c r="AJ182" s="295"/>
      <c r="AK182" s="295"/>
      <c r="AL182" s="295"/>
      <c r="AM182" s="295"/>
      <c r="AN182" s="295"/>
      <c r="AO182" s="295"/>
      <c r="AP182" s="295"/>
      <c r="AQ182" s="295"/>
      <c r="AR182" s="295"/>
      <c r="AS182" s="295"/>
      <c r="AT182" s="295"/>
      <c r="AU182" s="295"/>
      <c r="AV182" s="295"/>
      <c r="AW182" s="295"/>
      <c r="AX182" s="295"/>
      <c r="AY182" s="295"/>
      <c r="AZ182" s="295">
        <v>1</v>
      </c>
      <c r="BA182" s="295"/>
      <c r="BB182" s="295"/>
      <c r="BC182" s="295">
        <v>0</v>
      </c>
      <c r="BD182" s="295">
        <v>0</v>
      </c>
      <c r="BE182" s="295">
        <v>0</v>
      </c>
      <c r="BF182" s="295">
        <v>0</v>
      </c>
      <c r="BG182" s="295">
        <v>1</v>
      </c>
      <c r="BH182" s="295">
        <v>0</v>
      </c>
      <c r="BI182" s="295">
        <v>0</v>
      </c>
      <c r="BJ182" s="462">
        <v>2</v>
      </c>
      <c r="BK182" s="293">
        <f t="shared" si="25"/>
        <v>1</v>
      </c>
      <c r="BL182" s="293">
        <f t="shared" si="26"/>
        <v>1</v>
      </c>
      <c r="BM182" s="293">
        <v>5</v>
      </c>
      <c r="BN182" s="293">
        <v>3</v>
      </c>
      <c r="BO182" s="295">
        <f t="shared" si="27"/>
        <v>2</v>
      </c>
      <c r="BP182" s="520">
        <v>2</v>
      </c>
      <c r="BQ182" s="293" t="str">
        <f>IF(((BP182*BJ182)-CB182)&lt;0.99,"",INT((BP182*BJ182)-CB182))</f>
        <v/>
      </c>
      <c r="BR182" s="293"/>
      <c r="BS182" s="296"/>
      <c r="BT182" s="296"/>
      <c r="BU182" s="296"/>
      <c r="BV182" s="296"/>
      <c r="BW182" s="296"/>
      <c r="BX182" s="296"/>
      <c r="BY182" s="296">
        <v>2</v>
      </c>
      <c r="BZ182" s="297"/>
      <c r="CA182" s="298"/>
      <c r="CB182" s="299">
        <f t="shared" si="33"/>
        <v>4</v>
      </c>
      <c r="CC182" s="521">
        <f>CB182/BJ182</f>
        <v>2</v>
      </c>
      <c r="CD182" s="293" t="str">
        <f>IFERROR(IF($S182*#REF!=0,"",$S182*#REF!),"")</f>
        <v/>
      </c>
      <c r="CE182" s="293" t="str">
        <f>IFERROR(IF($S182*#REF!=0,"",$S182*#REF!),"")</f>
        <v/>
      </c>
      <c r="CF182" s="293" t="str">
        <f>IFERROR(IF($S182*#REF!=0,"",$S182*#REF!),"")</f>
        <v/>
      </c>
      <c r="CG182" s="293" t="str">
        <f>IFERROR(IF($S182*#REF!=0,"",$S182*#REF!),"")</f>
        <v/>
      </c>
      <c r="CH182" s="293" t="str">
        <f>IFERROR(IF($S182*#REF!=0,"",$S182*#REF!),"")</f>
        <v/>
      </c>
      <c r="CI182" s="293" t="str">
        <f>IFERROR(IF($S182*#REF!=0,"",$S182*#REF!),"")</f>
        <v/>
      </c>
      <c r="CJ182" s="293" t="str">
        <f>IFERROR(IF($S182*#REF!=0,"",$S182*#REF!),"")</f>
        <v/>
      </c>
      <c r="CK182" s="293" t="str">
        <f>IFERROR(IF($S182*#REF!=0,"",$S182*#REF!),"")</f>
        <v/>
      </c>
      <c r="CL182" s="293" t="str">
        <f>IFERROR(IF($S182*#REF!=0,"",$S182*#REF!),"")</f>
        <v/>
      </c>
      <c r="CM182" s="293" t="str">
        <f t="shared" si="28"/>
        <v/>
      </c>
      <c r="CN182" s="293" t="str">
        <f t="shared" si="29"/>
        <v/>
      </c>
      <c r="CO182" s="293" t="str">
        <f t="shared" si="30"/>
        <v/>
      </c>
      <c r="CP182" s="293" t="str">
        <f t="shared" si="31"/>
        <v/>
      </c>
      <c r="CQ182" s="293">
        <f t="shared" si="32"/>
        <v>5.5E-2</v>
      </c>
      <c r="CR182" s="293" t="str">
        <f t="shared" si="32"/>
        <v/>
      </c>
      <c r="CS182" s="293" t="str">
        <f t="shared" si="32"/>
        <v/>
      </c>
    </row>
    <row r="183" spans="2:97" ht="15" customHeight="1" x14ac:dyDescent="0.15">
      <c r="B183" s="292" t="s">
        <v>607</v>
      </c>
      <c r="C183" s="292"/>
      <c r="D183" s="292"/>
      <c r="E183" s="292"/>
      <c r="F183" s="292"/>
      <c r="G183" s="293" t="s">
        <v>608</v>
      </c>
      <c r="H183" s="293" t="s">
        <v>575</v>
      </c>
      <c r="I183" s="293"/>
      <c r="J183" s="293"/>
      <c r="K183" s="293" t="s">
        <v>110</v>
      </c>
      <c r="L183" s="293">
        <v>46.3</v>
      </c>
      <c r="M183" s="293"/>
      <c r="N183" s="293"/>
      <c r="O183" s="293" t="s">
        <v>609</v>
      </c>
      <c r="P183" s="293"/>
      <c r="Q183" s="294"/>
      <c r="R183" s="295" t="s">
        <v>445</v>
      </c>
      <c r="S183" s="295">
        <v>2.75E-2</v>
      </c>
      <c r="T183" s="295"/>
      <c r="U183" s="295"/>
      <c r="V183" s="295"/>
      <c r="W183" s="295"/>
      <c r="X183" s="295"/>
      <c r="Y183" s="295"/>
      <c r="Z183" s="295"/>
      <c r="AA183" s="295"/>
      <c r="AB183" s="295"/>
      <c r="AC183" s="295"/>
      <c r="AD183" s="295"/>
      <c r="AE183" s="295"/>
      <c r="AF183" s="295"/>
      <c r="AG183" s="295"/>
      <c r="AH183" s="295"/>
      <c r="AI183" s="295"/>
      <c r="AJ183" s="295"/>
      <c r="AK183" s="295"/>
      <c r="AL183" s="295"/>
      <c r="AM183" s="295"/>
      <c r="AN183" s="295"/>
      <c r="AO183" s="295"/>
      <c r="AP183" s="295"/>
      <c r="AQ183" s="295"/>
      <c r="AR183" s="295"/>
      <c r="AS183" s="295"/>
      <c r="AT183" s="295"/>
      <c r="AU183" s="295"/>
      <c r="AV183" s="295"/>
      <c r="AW183" s="295"/>
      <c r="AX183" s="295"/>
      <c r="AY183" s="295"/>
      <c r="AZ183" s="295"/>
      <c r="BA183" s="295">
        <v>1</v>
      </c>
      <c r="BB183" s="295"/>
      <c r="BC183" s="295">
        <v>0</v>
      </c>
      <c r="BD183" s="295">
        <v>0</v>
      </c>
      <c r="BE183" s="295">
        <v>0</v>
      </c>
      <c r="BF183" s="295">
        <v>0</v>
      </c>
      <c r="BG183" s="295">
        <v>2</v>
      </c>
      <c r="BH183" s="295">
        <v>0</v>
      </c>
      <c r="BI183" s="295">
        <v>1</v>
      </c>
      <c r="BJ183" s="522">
        <v>4</v>
      </c>
      <c r="BK183" s="293">
        <f t="shared" si="25"/>
        <v>1</v>
      </c>
      <c r="BL183" s="293">
        <f t="shared" si="26"/>
        <v>1</v>
      </c>
      <c r="BM183" s="293">
        <v>7</v>
      </c>
      <c r="BN183" s="293">
        <v>0</v>
      </c>
      <c r="BO183" s="295">
        <f t="shared" si="27"/>
        <v>7</v>
      </c>
      <c r="BP183" s="520">
        <v>2</v>
      </c>
      <c r="BQ183" s="293" t="str">
        <f>IF(((BP183*BJ183)-CB183)&lt;0.99,"",INT((BP183*BJ183)-CB183))</f>
        <v/>
      </c>
      <c r="BR183" s="293"/>
      <c r="BS183" s="296">
        <v>1</v>
      </c>
      <c r="BT183" s="296"/>
      <c r="BU183" s="296"/>
      <c r="BV183" s="296"/>
      <c r="BW183" s="296">
        <v>2</v>
      </c>
      <c r="BX183" s="296"/>
      <c r="BY183" s="296"/>
      <c r="BZ183" s="297"/>
      <c r="CA183" s="298"/>
      <c r="CB183" s="299">
        <f t="shared" si="33"/>
        <v>10</v>
      </c>
      <c r="CC183" s="521">
        <f>CB183/BJ183</f>
        <v>2.5</v>
      </c>
      <c r="CD183" s="293" t="str">
        <f>IFERROR(IF($S183*#REF!=0,"",$S183*#REF!),"")</f>
        <v/>
      </c>
      <c r="CE183" s="293" t="str">
        <f>IFERROR(IF($S183*#REF!=0,"",$S183*#REF!),"")</f>
        <v/>
      </c>
      <c r="CF183" s="293" t="str">
        <f>IFERROR(IF($S183*#REF!=0,"",$S183*#REF!),"")</f>
        <v/>
      </c>
      <c r="CG183" s="293" t="str">
        <f>IFERROR(IF($S183*#REF!=0,"",$S183*#REF!),"")</f>
        <v/>
      </c>
      <c r="CH183" s="293" t="str">
        <f>IFERROR(IF($S183*#REF!=0,"",$S183*#REF!),"")</f>
        <v/>
      </c>
      <c r="CI183" s="293" t="str">
        <f>IFERROR(IF($S183*#REF!=0,"",$S183*#REF!),"")</f>
        <v/>
      </c>
      <c r="CJ183" s="293" t="str">
        <f>IFERROR(IF($S183*#REF!=0,"",$S183*#REF!),"")</f>
        <v/>
      </c>
      <c r="CK183" s="293" t="str">
        <f>IFERROR(IF($S183*#REF!=0,"",$S183*#REF!),"")</f>
        <v/>
      </c>
      <c r="CL183" s="293" t="str">
        <f>IFERROR(IF($S183*#REF!=0,"",$S183*#REF!),"")</f>
        <v/>
      </c>
      <c r="CM183" s="293" t="str">
        <f t="shared" si="28"/>
        <v/>
      </c>
      <c r="CN183" s="293" t="str">
        <f t="shared" si="29"/>
        <v/>
      </c>
      <c r="CO183" s="293">
        <f t="shared" si="30"/>
        <v>5.5E-2</v>
      </c>
      <c r="CP183" s="293" t="str">
        <f t="shared" si="31"/>
        <v/>
      </c>
      <c r="CQ183" s="293" t="str">
        <f t="shared" si="32"/>
        <v/>
      </c>
      <c r="CR183" s="293" t="str">
        <f t="shared" si="32"/>
        <v/>
      </c>
      <c r="CS183" s="293" t="str">
        <f t="shared" si="32"/>
        <v/>
      </c>
    </row>
    <row r="184" spans="2:97" ht="15" customHeight="1" x14ac:dyDescent="0.15">
      <c r="B184" s="292" t="s">
        <v>610</v>
      </c>
      <c r="C184" s="292"/>
      <c r="D184" s="292"/>
      <c r="E184" s="292"/>
      <c r="F184" s="292"/>
      <c r="G184" s="293" t="s">
        <v>611</v>
      </c>
      <c r="H184" s="293" t="s">
        <v>575</v>
      </c>
      <c r="I184" s="293"/>
      <c r="J184" s="293"/>
      <c r="K184" s="293" t="s">
        <v>110</v>
      </c>
      <c r="L184" s="293">
        <v>46.3</v>
      </c>
      <c r="M184" s="293"/>
      <c r="N184" s="293"/>
      <c r="O184" s="293" t="s">
        <v>612</v>
      </c>
      <c r="P184" s="293"/>
      <c r="Q184" s="294"/>
      <c r="R184" s="295" t="s">
        <v>445</v>
      </c>
      <c r="S184" s="295">
        <v>2.75E-2</v>
      </c>
      <c r="T184" s="295"/>
      <c r="U184" s="295"/>
      <c r="V184" s="295"/>
      <c r="W184" s="295"/>
      <c r="X184" s="295"/>
      <c r="Y184" s="295"/>
      <c r="Z184" s="295"/>
      <c r="AA184" s="295"/>
      <c r="AB184" s="295"/>
      <c r="AC184" s="295"/>
      <c r="AD184" s="295"/>
      <c r="AE184" s="295"/>
      <c r="AF184" s="295"/>
      <c r="AG184" s="295"/>
      <c r="AH184" s="295"/>
      <c r="AI184" s="295"/>
      <c r="AJ184" s="295"/>
      <c r="AK184" s="295"/>
      <c r="AL184" s="295"/>
      <c r="AM184" s="295"/>
      <c r="AN184" s="295"/>
      <c r="AO184" s="295"/>
      <c r="AP184" s="295"/>
      <c r="AQ184" s="295"/>
      <c r="AR184" s="295"/>
      <c r="AS184" s="295"/>
      <c r="AT184" s="295"/>
      <c r="AU184" s="295"/>
      <c r="AV184" s="295"/>
      <c r="AW184" s="295"/>
      <c r="AX184" s="295"/>
      <c r="AY184" s="295"/>
      <c r="AZ184" s="295"/>
      <c r="BA184" s="295"/>
      <c r="BB184" s="295">
        <v>0</v>
      </c>
      <c r="BC184" s="295">
        <v>0</v>
      </c>
      <c r="BD184" s="295">
        <v>0</v>
      </c>
      <c r="BE184" s="295">
        <v>0</v>
      </c>
      <c r="BF184" s="295">
        <v>1</v>
      </c>
      <c r="BG184" s="295">
        <v>1</v>
      </c>
      <c r="BH184" s="295">
        <v>0</v>
      </c>
      <c r="BI184" s="295">
        <v>2</v>
      </c>
      <c r="BJ184" s="522">
        <v>4</v>
      </c>
      <c r="BK184" s="293">
        <f t="shared" si="25"/>
        <v>0</v>
      </c>
      <c r="BL184" s="293">
        <f t="shared" si="26"/>
        <v>0</v>
      </c>
      <c r="BM184" s="293">
        <v>6</v>
      </c>
      <c r="BN184" s="293">
        <v>3</v>
      </c>
      <c r="BO184" s="295">
        <f t="shared" si="27"/>
        <v>3</v>
      </c>
      <c r="BP184" s="520">
        <v>2</v>
      </c>
      <c r="BQ184" s="293" t="str">
        <f>IF(((BP184*BJ184)-CB184)&lt;0.99,"",INT((BP184*BJ184)-CB184))</f>
        <v/>
      </c>
      <c r="BR184" s="293"/>
      <c r="BS184" s="296">
        <v>2</v>
      </c>
      <c r="BT184" s="296"/>
      <c r="BU184" s="296"/>
      <c r="BV184" s="296"/>
      <c r="BW184" s="296">
        <v>2</v>
      </c>
      <c r="BX184" s="296"/>
      <c r="BY184" s="296"/>
      <c r="BZ184" s="297"/>
      <c r="CA184" s="298">
        <v>2</v>
      </c>
      <c r="CB184" s="299">
        <f t="shared" si="33"/>
        <v>9</v>
      </c>
      <c r="CC184" s="521">
        <f>CB184/BJ184</f>
        <v>2.25</v>
      </c>
      <c r="CD184" s="293" t="str">
        <f>IFERROR(IF($S184*#REF!=0,"",$S184*#REF!),"")</f>
        <v/>
      </c>
      <c r="CE184" s="293" t="str">
        <f>IFERROR(IF($S184*#REF!=0,"",$S184*#REF!),"")</f>
        <v/>
      </c>
      <c r="CF184" s="293" t="str">
        <f>IFERROR(IF($S184*#REF!=0,"",$S184*#REF!),"")</f>
        <v/>
      </c>
      <c r="CG184" s="293" t="str">
        <f>IFERROR(IF($S184*#REF!=0,"",$S184*#REF!),"")</f>
        <v/>
      </c>
      <c r="CH184" s="293" t="str">
        <f>IFERROR(IF($S184*#REF!=0,"",$S184*#REF!),"")</f>
        <v/>
      </c>
      <c r="CI184" s="293" t="str">
        <f>IFERROR(IF($S184*#REF!=0,"",$S184*#REF!),"")</f>
        <v/>
      </c>
      <c r="CJ184" s="293" t="str">
        <f>IFERROR(IF($S184*#REF!=0,"",$S184*#REF!),"")</f>
        <v/>
      </c>
      <c r="CK184" s="293" t="str">
        <f>IFERROR(IF($S184*#REF!=0,"",$S184*#REF!),"")</f>
        <v/>
      </c>
      <c r="CL184" s="293" t="str">
        <f>IFERROR(IF($S184*#REF!=0,"",$S184*#REF!),"")</f>
        <v/>
      </c>
      <c r="CM184" s="293" t="str">
        <f t="shared" si="28"/>
        <v/>
      </c>
      <c r="CN184" s="293" t="str">
        <f t="shared" si="29"/>
        <v/>
      </c>
      <c r="CO184" s="293">
        <f t="shared" si="30"/>
        <v>5.5E-2</v>
      </c>
      <c r="CP184" s="293" t="str">
        <f t="shared" si="31"/>
        <v/>
      </c>
      <c r="CQ184" s="293" t="str">
        <f t="shared" si="32"/>
        <v/>
      </c>
      <c r="CR184" s="293" t="str">
        <f t="shared" si="32"/>
        <v/>
      </c>
      <c r="CS184" s="293">
        <f t="shared" si="32"/>
        <v>5.5E-2</v>
      </c>
    </row>
    <row r="185" spans="2:97" ht="15" customHeight="1" x14ac:dyDescent="0.15">
      <c r="B185" s="292" t="s">
        <v>613</v>
      </c>
      <c r="C185" s="292"/>
      <c r="D185" s="292"/>
      <c r="E185" s="292"/>
      <c r="F185" s="292"/>
      <c r="G185" s="293" t="s">
        <v>614</v>
      </c>
      <c r="H185" s="293" t="s">
        <v>575</v>
      </c>
      <c r="I185" s="293"/>
      <c r="J185" s="293"/>
      <c r="K185" s="293" t="s">
        <v>110</v>
      </c>
      <c r="L185" s="293">
        <v>20</v>
      </c>
      <c r="M185" s="293"/>
      <c r="N185" s="293"/>
      <c r="O185" s="293" t="s">
        <v>615</v>
      </c>
      <c r="P185" s="293"/>
      <c r="Q185" s="294"/>
      <c r="R185" s="295" t="s">
        <v>445</v>
      </c>
      <c r="S185" s="295">
        <v>1.0999999999999999E-2</v>
      </c>
      <c r="T185" s="295"/>
      <c r="U185" s="295"/>
      <c r="V185" s="295"/>
      <c r="W185" s="295"/>
      <c r="X185" s="295"/>
      <c r="Y185" s="295"/>
      <c r="Z185" s="295"/>
      <c r="AA185" s="295"/>
      <c r="AB185" s="295"/>
      <c r="AC185" s="295"/>
      <c r="AD185" s="295"/>
      <c r="AE185" s="295"/>
      <c r="AF185" s="295"/>
      <c r="AG185" s="295"/>
      <c r="AH185" s="295"/>
      <c r="AI185" s="295"/>
      <c r="AJ185" s="295"/>
      <c r="AK185" s="295"/>
      <c r="AL185" s="295"/>
      <c r="AM185" s="295"/>
      <c r="AN185" s="295"/>
      <c r="AO185" s="295"/>
      <c r="AP185" s="295"/>
      <c r="AQ185" s="295"/>
      <c r="AR185" s="295"/>
      <c r="AS185" s="295"/>
      <c r="AT185" s="295"/>
      <c r="AU185" s="295"/>
      <c r="AV185" s="295"/>
      <c r="AW185" s="295"/>
      <c r="AX185" s="295"/>
      <c r="AY185" s="295"/>
      <c r="AZ185" s="295">
        <v>1</v>
      </c>
      <c r="BA185" s="295">
        <v>1</v>
      </c>
      <c r="BB185" s="295">
        <v>1</v>
      </c>
      <c r="BC185" s="295">
        <v>0</v>
      </c>
      <c r="BD185" s="295">
        <v>0</v>
      </c>
      <c r="BE185" s="295">
        <v>0</v>
      </c>
      <c r="BF185" s="295">
        <v>0</v>
      </c>
      <c r="BG185" s="295">
        <v>2</v>
      </c>
      <c r="BH185" s="295">
        <v>1</v>
      </c>
      <c r="BI185" s="295">
        <v>0</v>
      </c>
      <c r="BJ185" s="462">
        <v>2</v>
      </c>
      <c r="BK185" s="293">
        <f t="shared" si="25"/>
        <v>1</v>
      </c>
      <c r="BL185" s="293">
        <f t="shared" si="26"/>
        <v>1</v>
      </c>
      <c r="BM185" s="293">
        <v>4</v>
      </c>
      <c r="BN185" s="293">
        <v>2</v>
      </c>
      <c r="BO185" s="295">
        <f t="shared" si="27"/>
        <v>2</v>
      </c>
      <c r="BP185" s="520">
        <v>2</v>
      </c>
      <c r="BQ185" s="293" t="str">
        <f>IF(((BP185*BJ185)-CB185)&lt;0.99,"",INT((BP185*BJ185)-CB185))</f>
        <v/>
      </c>
      <c r="BR185" s="293"/>
      <c r="BS185" s="296"/>
      <c r="BT185" s="296"/>
      <c r="BU185" s="296">
        <v>2</v>
      </c>
      <c r="BV185" s="296"/>
      <c r="BW185" s="296"/>
      <c r="BX185" s="296"/>
      <c r="BY185" s="296"/>
      <c r="BZ185" s="297"/>
      <c r="CA185" s="298"/>
      <c r="CB185" s="299">
        <f t="shared" si="33"/>
        <v>4</v>
      </c>
      <c r="CC185" s="521">
        <f>CB185/BJ185</f>
        <v>2</v>
      </c>
      <c r="CD185" s="293" t="str">
        <f>IFERROR(IF($S185*#REF!=0,"",$S185*#REF!),"")</f>
        <v/>
      </c>
      <c r="CE185" s="293" t="str">
        <f>IFERROR(IF($S185*#REF!=0,"",$S185*#REF!),"")</f>
        <v/>
      </c>
      <c r="CF185" s="293" t="str">
        <f>IFERROR(IF($S185*#REF!=0,"",$S185*#REF!),"")</f>
        <v/>
      </c>
      <c r="CG185" s="293" t="str">
        <f>IFERROR(IF($S185*#REF!=0,"",$S185*#REF!),"")</f>
        <v/>
      </c>
      <c r="CH185" s="293" t="str">
        <f>IFERROR(IF($S185*#REF!=0,"",$S185*#REF!),"")</f>
        <v/>
      </c>
      <c r="CI185" s="293" t="str">
        <f>IFERROR(IF($S185*#REF!=0,"",$S185*#REF!),"")</f>
        <v/>
      </c>
      <c r="CJ185" s="293" t="str">
        <f>IFERROR(IF($S185*#REF!=0,"",$S185*#REF!),"")</f>
        <v/>
      </c>
      <c r="CK185" s="293" t="str">
        <f>IFERROR(IF($S185*#REF!=0,"",$S185*#REF!),"")</f>
        <v/>
      </c>
      <c r="CL185" s="293" t="str">
        <f>IFERROR(IF($S185*#REF!=0,"",$S185*#REF!),"")</f>
        <v/>
      </c>
      <c r="CM185" s="293">
        <f t="shared" si="28"/>
        <v>2.1999999999999999E-2</v>
      </c>
      <c r="CN185" s="293" t="str">
        <f t="shared" si="29"/>
        <v/>
      </c>
      <c r="CO185" s="293" t="str">
        <f t="shared" si="30"/>
        <v/>
      </c>
      <c r="CP185" s="293" t="str">
        <f t="shared" si="31"/>
        <v/>
      </c>
      <c r="CQ185" s="293" t="str">
        <f t="shared" si="32"/>
        <v/>
      </c>
      <c r="CR185" s="293" t="str">
        <f t="shared" si="32"/>
        <v/>
      </c>
      <c r="CS185" s="293" t="str">
        <f t="shared" si="32"/>
        <v/>
      </c>
    </row>
    <row r="186" spans="2:97" ht="15" customHeight="1" x14ac:dyDescent="0.15">
      <c r="B186" s="292" t="s">
        <v>616</v>
      </c>
      <c r="C186" s="292"/>
      <c r="D186" s="292"/>
      <c r="E186" s="292"/>
      <c r="F186" s="292"/>
      <c r="G186" s="293" t="s">
        <v>617</v>
      </c>
      <c r="H186" s="293" t="s">
        <v>575</v>
      </c>
      <c r="I186" s="293"/>
      <c r="J186" s="293"/>
      <c r="K186" s="293" t="s">
        <v>102</v>
      </c>
      <c r="L186" s="293">
        <v>7.4</v>
      </c>
      <c r="M186" s="293"/>
      <c r="N186" s="293"/>
      <c r="O186" s="293" t="s">
        <v>618</v>
      </c>
      <c r="P186" s="293"/>
      <c r="Q186" s="294"/>
      <c r="R186" s="295" t="s">
        <v>445</v>
      </c>
      <c r="S186" s="295">
        <v>5.4999999999999997E-3</v>
      </c>
      <c r="T186" s="295"/>
      <c r="U186" s="295"/>
      <c r="V186" s="295"/>
      <c r="W186" s="295"/>
      <c r="X186" s="295"/>
      <c r="Y186" s="295"/>
      <c r="Z186" s="295"/>
      <c r="AA186" s="295"/>
      <c r="AB186" s="295"/>
      <c r="AC186" s="295"/>
      <c r="AD186" s="295"/>
      <c r="AE186" s="295"/>
      <c r="AF186" s="295"/>
      <c r="AG186" s="295"/>
      <c r="AH186" s="295"/>
      <c r="AI186" s="295"/>
      <c r="AJ186" s="295"/>
      <c r="AK186" s="295"/>
      <c r="AL186" s="295"/>
      <c r="AM186" s="295"/>
      <c r="AN186" s="295"/>
      <c r="AO186" s="295"/>
      <c r="AP186" s="295"/>
      <c r="AQ186" s="295"/>
      <c r="AR186" s="295"/>
      <c r="AS186" s="295"/>
      <c r="AT186" s="295"/>
      <c r="AU186" s="295"/>
      <c r="AV186" s="295"/>
      <c r="AW186" s="295"/>
      <c r="AX186" s="295"/>
      <c r="AY186" s="295"/>
      <c r="AZ186" s="295"/>
      <c r="BA186" s="295"/>
      <c r="BB186" s="295"/>
      <c r="BC186" s="295">
        <v>0</v>
      </c>
      <c r="BD186" s="295">
        <v>0</v>
      </c>
      <c r="BE186" s="295">
        <v>4</v>
      </c>
      <c r="BF186" s="295">
        <v>3</v>
      </c>
      <c r="BG186" s="295">
        <v>3</v>
      </c>
      <c r="BH186" s="295">
        <v>0</v>
      </c>
      <c r="BI186" s="295">
        <v>1</v>
      </c>
      <c r="BJ186" s="462">
        <v>0</v>
      </c>
      <c r="BK186" s="293">
        <f t="shared" si="25"/>
        <v>0</v>
      </c>
      <c r="BL186" s="293">
        <f t="shared" si="26"/>
        <v>0</v>
      </c>
      <c r="BM186" s="293">
        <v>4</v>
      </c>
      <c r="BN186" s="293">
        <v>0</v>
      </c>
      <c r="BO186" s="295">
        <f t="shared" si="27"/>
        <v>4</v>
      </c>
      <c r="BP186" s="520">
        <v>2</v>
      </c>
      <c r="BQ186" s="293" t="str">
        <f>IF(((BP186*BJ186)-CB186)&lt;0.99,"",INT((BP186*BJ186)-CB186))</f>
        <v/>
      </c>
      <c r="BR186" s="293"/>
      <c r="BS186" s="296"/>
      <c r="BT186" s="296"/>
      <c r="BU186" s="296"/>
      <c r="BV186" s="296"/>
      <c r="BW186" s="296"/>
      <c r="BX186" s="296"/>
      <c r="BY186" s="296"/>
      <c r="BZ186" s="297"/>
      <c r="CA186" s="298"/>
      <c r="CB186" s="299">
        <f t="shared" si="33"/>
        <v>4</v>
      </c>
      <c r="CC186" s="521" t="e">
        <f>CB186/BJ186</f>
        <v>#DIV/0!</v>
      </c>
      <c r="CD186" s="293" t="str">
        <f>IFERROR(IF($S186*#REF!=0,"",$S186*#REF!),"")</f>
        <v/>
      </c>
      <c r="CE186" s="293" t="str">
        <f>IFERROR(IF($S186*#REF!=0,"",$S186*#REF!),"")</f>
        <v/>
      </c>
      <c r="CF186" s="293" t="str">
        <f>IFERROR(IF($S186*#REF!=0,"",$S186*#REF!),"")</f>
        <v/>
      </c>
      <c r="CG186" s="293" t="str">
        <f>IFERROR(IF($S186*#REF!=0,"",$S186*#REF!),"")</f>
        <v/>
      </c>
      <c r="CH186" s="293" t="str">
        <f>IFERROR(IF($S186*#REF!=0,"",$S186*#REF!),"")</f>
        <v/>
      </c>
      <c r="CI186" s="293" t="str">
        <f>IFERROR(IF($S186*#REF!=0,"",$S186*#REF!),"")</f>
        <v/>
      </c>
      <c r="CJ186" s="293" t="str">
        <f>IFERROR(IF($S186*#REF!=0,"",$S186*#REF!),"")</f>
        <v/>
      </c>
      <c r="CK186" s="293" t="str">
        <f>IFERROR(IF($S186*#REF!=0,"",$S186*#REF!),"")</f>
        <v/>
      </c>
      <c r="CL186" s="293" t="str">
        <f>IFERROR(IF($S186*#REF!=0,"",$S186*#REF!),"")</f>
        <v/>
      </c>
      <c r="CM186" s="293" t="str">
        <f t="shared" si="28"/>
        <v/>
      </c>
      <c r="CN186" s="293" t="str">
        <f t="shared" si="29"/>
        <v/>
      </c>
      <c r="CO186" s="293" t="str">
        <f t="shared" si="30"/>
        <v/>
      </c>
      <c r="CP186" s="293" t="str">
        <f t="shared" si="31"/>
        <v/>
      </c>
      <c r="CQ186" s="293" t="str">
        <f t="shared" si="32"/>
        <v/>
      </c>
      <c r="CR186" s="293" t="str">
        <f t="shared" si="32"/>
        <v/>
      </c>
      <c r="CS186" s="293" t="str">
        <f t="shared" si="32"/>
        <v/>
      </c>
    </row>
    <row r="187" spans="2:97" ht="15" customHeight="1" x14ac:dyDescent="0.15">
      <c r="B187" s="292" t="s">
        <v>619</v>
      </c>
      <c r="C187" s="292"/>
      <c r="D187" s="292"/>
      <c r="E187" s="292"/>
      <c r="F187" s="292"/>
      <c r="G187" s="293" t="s">
        <v>620</v>
      </c>
      <c r="H187" s="293" t="s">
        <v>575</v>
      </c>
      <c r="I187" s="293"/>
      <c r="J187" s="293"/>
      <c r="K187" s="293" t="s">
        <v>102</v>
      </c>
      <c r="L187" s="293">
        <v>9.9</v>
      </c>
      <c r="M187" s="293"/>
      <c r="N187" s="293"/>
      <c r="O187" s="293" t="s">
        <v>621</v>
      </c>
      <c r="P187" s="293"/>
      <c r="Q187" s="294"/>
      <c r="R187" s="295" t="s">
        <v>445</v>
      </c>
      <c r="S187" s="295">
        <v>5.4999999999999997E-3</v>
      </c>
      <c r="T187" s="295"/>
      <c r="U187" s="295"/>
      <c r="V187" s="295"/>
      <c r="W187" s="295"/>
      <c r="X187" s="295"/>
      <c r="Y187" s="295"/>
      <c r="Z187" s="295"/>
      <c r="AA187" s="295"/>
      <c r="AB187" s="295"/>
      <c r="AC187" s="295"/>
      <c r="AD187" s="295"/>
      <c r="AE187" s="295"/>
      <c r="AF187" s="295"/>
      <c r="AG187" s="295"/>
      <c r="AH187" s="295"/>
      <c r="AI187" s="295"/>
      <c r="AJ187" s="295"/>
      <c r="AK187" s="295"/>
      <c r="AL187" s="295"/>
      <c r="AM187" s="295"/>
      <c r="AN187" s="295"/>
      <c r="AO187" s="295"/>
      <c r="AP187" s="295"/>
      <c r="AQ187" s="295"/>
      <c r="AR187" s="295"/>
      <c r="AS187" s="295"/>
      <c r="AT187" s="295"/>
      <c r="AU187" s="295"/>
      <c r="AV187" s="295"/>
      <c r="AW187" s="295"/>
      <c r="AX187" s="295"/>
      <c r="AY187" s="295"/>
      <c r="AZ187" s="295">
        <v>1</v>
      </c>
      <c r="BA187" s="295">
        <v>2</v>
      </c>
      <c r="BB187" s="295">
        <v>1</v>
      </c>
      <c r="BC187" s="295">
        <v>0</v>
      </c>
      <c r="BD187" s="295">
        <v>0</v>
      </c>
      <c r="BE187" s="295">
        <v>0</v>
      </c>
      <c r="BF187" s="295">
        <v>4</v>
      </c>
      <c r="BG187" s="295">
        <v>9</v>
      </c>
      <c r="BH187" s="295">
        <v>0</v>
      </c>
      <c r="BI187" s="295">
        <v>11</v>
      </c>
      <c r="BJ187" s="522">
        <v>20</v>
      </c>
      <c r="BK187" s="293">
        <f t="shared" si="25"/>
        <v>2</v>
      </c>
      <c r="BL187" s="293">
        <f t="shared" si="26"/>
        <v>1</v>
      </c>
      <c r="BM187" s="293">
        <v>42</v>
      </c>
      <c r="BN187" s="293">
        <v>14</v>
      </c>
      <c r="BO187" s="295">
        <f t="shared" si="27"/>
        <v>28</v>
      </c>
      <c r="BP187" s="520">
        <v>2</v>
      </c>
      <c r="BQ187" s="293" t="str">
        <f>IF(((BP187*BJ187)-CB187)&lt;0.99,"",INT((BP187*BJ187)-CB187))</f>
        <v/>
      </c>
      <c r="BR187" s="293"/>
      <c r="BS187" s="296">
        <v>10</v>
      </c>
      <c r="BT187" s="296"/>
      <c r="BU187" s="296"/>
      <c r="BV187" s="296"/>
      <c r="BW187" s="296"/>
      <c r="BX187" s="296"/>
      <c r="BY187" s="296"/>
      <c r="BZ187" s="297"/>
      <c r="CA187" s="298">
        <v>10</v>
      </c>
      <c r="CB187" s="299">
        <f t="shared" si="33"/>
        <v>48</v>
      </c>
      <c r="CC187" s="521">
        <f>CB187/BJ187</f>
        <v>2.4</v>
      </c>
      <c r="CD187" s="293" t="str">
        <f>IFERROR(IF($S187*#REF!=0,"",$S187*#REF!),"")</f>
        <v/>
      </c>
      <c r="CE187" s="293" t="str">
        <f>IFERROR(IF($S187*#REF!=0,"",$S187*#REF!),"")</f>
        <v/>
      </c>
      <c r="CF187" s="293" t="str">
        <f>IFERROR(IF($S187*#REF!=0,"",$S187*#REF!),"")</f>
        <v/>
      </c>
      <c r="CG187" s="293" t="str">
        <f>IFERROR(IF($S187*#REF!=0,"",$S187*#REF!),"")</f>
        <v/>
      </c>
      <c r="CH187" s="293" t="str">
        <f>IFERROR(IF($S187*#REF!=0,"",$S187*#REF!),"")</f>
        <v/>
      </c>
      <c r="CI187" s="293" t="str">
        <f>IFERROR(IF($S187*#REF!=0,"",$S187*#REF!),"")</f>
        <v/>
      </c>
      <c r="CJ187" s="293" t="str">
        <f>IFERROR(IF($S187*#REF!=0,"",$S187*#REF!),"")</f>
        <v/>
      </c>
      <c r="CK187" s="293" t="str">
        <f>IFERROR(IF($S187*#REF!=0,"",$S187*#REF!),"")</f>
        <v/>
      </c>
      <c r="CL187" s="293" t="str">
        <f>IFERROR(IF($S187*#REF!=0,"",$S187*#REF!),"")</f>
        <v/>
      </c>
      <c r="CM187" s="293" t="str">
        <f t="shared" si="28"/>
        <v/>
      </c>
      <c r="CN187" s="293" t="str">
        <f t="shared" si="29"/>
        <v/>
      </c>
      <c r="CO187" s="293" t="str">
        <f t="shared" si="30"/>
        <v/>
      </c>
      <c r="CP187" s="293" t="str">
        <f t="shared" si="31"/>
        <v/>
      </c>
      <c r="CQ187" s="293" t="str">
        <f t="shared" si="32"/>
        <v/>
      </c>
      <c r="CR187" s="293" t="str">
        <f t="shared" si="32"/>
        <v/>
      </c>
      <c r="CS187" s="293">
        <f t="shared" si="32"/>
        <v>5.4999999999999993E-2</v>
      </c>
    </row>
    <row r="188" spans="2:97" ht="15" customHeight="1" x14ac:dyDescent="0.15">
      <c r="B188" s="292" t="s">
        <v>622</v>
      </c>
      <c r="C188" s="292"/>
      <c r="D188" s="292"/>
      <c r="E188" s="292"/>
      <c r="F188" s="292"/>
      <c r="G188" s="293" t="s">
        <v>623</v>
      </c>
      <c r="H188" s="293" t="s">
        <v>575</v>
      </c>
      <c r="I188" s="293"/>
      <c r="J188" s="293"/>
      <c r="K188" s="293" t="s">
        <v>110</v>
      </c>
      <c r="L188" s="293">
        <v>57.4</v>
      </c>
      <c r="M188" s="293"/>
      <c r="N188" s="293"/>
      <c r="O188" s="293" t="s">
        <v>624</v>
      </c>
      <c r="P188" s="293"/>
      <c r="Q188" s="294"/>
      <c r="R188" s="295" t="s">
        <v>445</v>
      </c>
      <c r="S188" s="295">
        <v>2.75E-2</v>
      </c>
      <c r="T188" s="295"/>
      <c r="U188" s="295"/>
      <c r="V188" s="295"/>
      <c r="W188" s="295"/>
      <c r="X188" s="295"/>
      <c r="Y188" s="295"/>
      <c r="Z188" s="295"/>
      <c r="AA188" s="295"/>
      <c r="AB188" s="295"/>
      <c r="AC188" s="295"/>
      <c r="AD188" s="295"/>
      <c r="AE188" s="295"/>
      <c r="AF188" s="295"/>
      <c r="AG188" s="295"/>
      <c r="AH188" s="295"/>
      <c r="AI188" s="295"/>
      <c r="AJ188" s="295"/>
      <c r="AK188" s="295"/>
      <c r="AL188" s="295"/>
      <c r="AM188" s="295"/>
      <c r="AN188" s="295"/>
      <c r="AO188" s="295"/>
      <c r="AP188" s="295"/>
      <c r="AQ188" s="295"/>
      <c r="AR188" s="295"/>
      <c r="AS188" s="295"/>
      <c r="AT188" s="295"/>
      <c r="AU188" s="295"/>
      <c r="AV188" s="295"/>
      <c r="AW188" s="295"/>
      <c r="AX188" s="295"/>
      <c r="AY188" s="295"/>
      <c r="AZ188" s="295"/>
      <c r="BA188" s="295"/>
      <c r="BB188" s="295"/>
      <c r="BC188" s="295">
        <v>0</v>
      </c>
      <c r="BD188" s="295">
        <v>0</v>
      </c>
      <c r="BE188" s="295">
        <v>0</v>
      </c>
      <c r="BF188" s="295">
        <v>1</v>
      </c>
      <c r="BG188" s="295">
        <v>2</v>
      </c>
      <c r="BH188" s="295">
        <v>0</v>
      </c>
      <c r="BI188" s="295">
        <v>2</v>
      </c>
      <c r="BJ188" s="522">
        <v>6</v>
      </c>
      <c r="BK188" s="293">
        <f t="shared" si="25"/>
        <v>0</v>
      </c>
      <c r="BL188" s="293">
        <f t="shared" si="26"/>
        <v>0</v>
      </c>
      <c r="BM188" s="293">
        <v>13</v>
      </c>
      <c r="BN188" s="293">
        <v>3</v>
      </c>
      <c r="BO188" s="295">
        <f t="shared" si="27"/>
        <v>10</v>
      </c>
      <c r="BP188" s="520">
        <v>2</v>
      </c>
      <c r="BQ188" s="293" t="str">
        <f>IF(((BP188*BJ188)-CB188)&lt;0.99,"",INT((BP188*BJ188)-CB188))</f>
        <v/>
      </c>
      <c r="BR188" s="293"/>
      <c r="BS188" s="296"/>
      <c r="BT188" s="296"/>
      <c r="BU188" s="296"/>
      <c r="BV188" s="296"/>
      <c r="BW188" s="296">
        <v>2</v>
      </c>
      <c r="BX188" s="296"/>
      <c r="BY188" s="296"/>
      <c r="BZ188" s="297"/>
      <c r="CA188" s="298"/>
      <c r="CB188" s="299">
        <f t="shared" si="33"/>
        <v>12</v>
      </c>
      <c r="CC188" s="521">
        <f>CB188/BJ188</f>
        <v>2</v>
      </c>
      <c r="CD188" s="293" t="str">
        <f>IFERROR(IF($S188*#REF!=0,"",$S188*#REF!),"")</f>
        <v/>
      </c>
      <c r="CE188" s="293" t="str">
        <f>IFERROR(IF($S188*#REF!=0,"",$S188*#REF!),"")</f>
        <v/>
      </c>
      <c r="CF188" s="293" t="str">
        <f>IFERROR(IF($S188*#REF!=0,"",$S188*#REF!),"")</f>
        <v/>
      </c>
      <c r="CG188" s="293" t="str">
        <f>IFERROR(IF($S188*#REF!=0,"",$S188*#REF!),"")</f>
        <v/>
      </c>
      <c r="CH188" s="293" t="str">
        <f>IFERROR(IF($S188*#REF!=0,"",$S188*#REF!),"")</f>
        <v/>
      </c>
      <c r="CI188" s="293" t="str">
        <f>IFERROR(IF($S188*#REF!=0,"",$S188*#REF!),"")</f>
        <v/>
      </c>
      <c r="CJ188" s="293" t="str">
        <f>IFERROR(IF($S188*#REF!=0,"",$S188*#REF!),"")</f>
        <v/>
      </c>
      <c r="CK188" s="293" t="str">
        <f>IFERROR(IF($S188*#REF!=0,"",$S188*#REF!),"")</f>
        <v/>
      </c>
      <c r="CL188" s="293" t="str">
        <f>IFERROR(IF($S188*#REF!=0,"",$S188*#REF!),"")</f>
        <v/>
      </c>
      <c r="CM188" s="293" t="str">
        <f t="shared" si="28"/>
        <v/>
      </c>
      <c r="CN188" s="293" t="str">
        <f t="shared" si="29"/>
        <v/>
      </c>
      <c r="CO188" s="293">
        <f t="shared" si="30"/>
        <v>5.5E-2</v>
      </c>
      <c r="CP188" s="293" t="str">
        <f t="shared" si="31"/>
        <v/>
      </c>
      <c r="CQ188" s="293" t="str">
        <f t="shared" si="32"/>
        <v/>
      </c>
      <c r="CR188" s="293" t="str">
        <f t="shared" si="32"/>
        <v/>
      </c>
      <c r="CS188" s="293" t="str">
        <f t="shared" si="32"/>
        <v/>
      </c>
    </row>
    <row r="189" spans="2:97" ht="15" customHeight="1" x14ac:dyDescent="0.15">
      <c r="B189" s="292" t="s">
        <v>625</v>
      </c>
      <c r="C189" s="292"/>
      <c r="D189" s="292"/>
      <c r="E189" s="292"/>
      <c r="F189" s="292"/>
      <c r="G189" s="293" t="s">
        <v>626</v>
      </c>
      <c r="H189" s="293" t="s">
        <v>575</v>
      </c>
      <c r="I189" s="293"/>
      <c r="J189" s="293"/>
      <c r="K189" s="293" t="s">
        <v>110</v>
      </c>
      <c r="L189" s="293">
        <v>57.4</v>
      </c>
      <c r="M189" s="293"/>
      <c r="N189" s="293"/>
      <c r="O189" s="293" t="s">
        <v>627</v>
      </c>
      <c r="P189" s="293"/>
      <c r="Q189" s="294"/>
      <c r="R189" s="295" t="s">
        <v>445</v>
      </c>
      <c r="S189" s="295">
        <v>2.75E-2</v>
      </c>
      <c r="T189" s="295"/>
      <c r="U189" s="295"/>
      <c r="V189" s="295"/>
      <c r="W189" s="295"/>
      <c r="X189" s="295"/>
      <c r="Y189" s="295"/>
      <c r="Z189" s="295"/>
      <c r="AA189" s="295"/>
      <c r="AB189" s="295"/>
      <c r="AC189" s="295"/>
      <c r="AD189" s="295"/>
      <c r="AE189" s="295"/>
      <c r="AF189" s="295"/>
      <c r="AG189" s="295"/>
      <c r="AH189" s="295"/>
      <c r="AI189" s="295"/>
      <c r="AJ189" s="295"/>
      <c r="AK189" s="295"/>
      <c r="AL189" s="295"/>
      <c r="AM189" s="295"/>
      <c r="AN189" s="295"/>
      <c r="AO189" s="295"/>
      <c r="AP189" s="295"/>
      <c r="AQ189" s="295"/>
      <c r="AR189" s="295"/>
      <c r="AS189" s="295"/>
      <c r="AT189" s="295"/>
      <c r="AU189" s="295"/>
      <c r="AV189" s="295"/>
      <c r="AW189" s="295"/>
      <c r="AX189" s="295"/>
      <c r="AY189" s="295"/>
      <c r="AZ189" s="295"/>
      <c r="BA189" s="295">
        <v>1</v>
      </c>
      <c r="BB189" s="295"/>
      <c r="BC189" s="295">
        <v>0</v>
      </c>
      <c r="BD189" s="295">
        <v>0</v>
      </c>
      <c r="BE189" s="295">
        <v>0</v>
      </c>
      <c r="BF189" s="295">
        <v>1</v>
      </c>
      <c r="BG189" s="295">
        <v>2</v>
      </c>
      <c r="BH189" s="295">
        <v>0</v>
      </c>
      <c r="BI189" s="295">
        <v>2</v>
      </c>
      <c r="BJ189" s="522">
        <v>6</v>
      </c>
      <c r="BK189" s="293">
        <f t="shared" si="25"/>
        <v>1</v>
      </c>
      <c r="BL189" s="293">
        <f t="shared" si="26"/>
        <v>1</v>
      </c>
      <c r="BM189" s="293">
        <v>10</v>
      </c>
      <c r="BN189" s="293">
        <v>0</v>
      </c>
      <c r="BO189" s="295">
        <f t="shared" si="27"/>
        <v>10</v>
      </c>
      <c r="BP189" s="520">
        <v>2</v>
      </c>
      <c r="BQ189" s="293" t="str">
        <f>IF(((BP189*BJ189)-CB189)&lt;0.99,"",INT((BP189*BJ189)-CB189))</f>
        <v/>
      </c>
      <c r="BR189" s="293"/>
      <c r="BS189" s="296">
        <v>3</v>
      </c>
      <c r="BT189" s="296"/>
      <c r="BU189" s="296"/>
      <c r="BV189" s="296">
        <v>2</v>
      </c>
      <c r="BW189" s="296"/>
      <c r="BX189" s="296"/>
      <c r="BY189" s="296"/>
      <c r="BZ189" s="297"/>
      <c r="CA189" s="298"/>
      <c r="CB189" s="299">
        <f t="shared" si="33"/>
        <v>15</v>
      </c>
      <c r="CC189" s="521">
        <f>CB189/BJ189</f>
        <v>2.5</v>
      </c>
      <c r="CD189" s="293" t="str">
        <f>IFERROR(IF($S189*#REF!=0,"",$S189*#REF!),"")</f>
        <v/>
      </c>
      <c r="CE189" s="293" t="str">
        <f>IFERROR(IF($S189*#REF!=0,"",$S189*#REF!),"")</f>
        <v/>
      </c>
      <c r="CF189" s="293" t="str">
        <f>IFERROR(IF($S189*#REF!=0,"",$S189*#REF!),"")</f>
        <v/>
      </c>
      <c r="CG189" s="293" t="str">
        <f>IFERROR(IF($S189*#REF!=0,"",$S189*#REF!),"")</f>
        <v/>
      </c>
      <c r="CH189" s="293" t="str">
        <f>IFERROR(IF($S189*#REF!=0,"",$S189*#REF!),"")</f>
        <v/>
      </c>
      <c r="CI189" s="293" t="str">
        <f>IFERROR(IF($S189*#REF!=0,"",$S189*#REF!),"")</f>
        <v/>
      </c>
      <c r="CJ189" s="293" t="str">
        <f>IFERROR(IF($S189*#REF!=0,"",$S189*#REF!),"")</f>
        <v/>
      </c>
      <c r="CK189" s="293" t="str">
        <f>IFERROR(IF($S189*#REF!=0,"",$S189*#REF!),"")</f>
        <v/>
      </c>
      <c r="CL189" s="293" t="str">
        <f>IFERROR(IF($S189*#REF!=0,"",$S189*#REF!),"")</f>
        <v/>
      </c>
      <c r="CM189" s="293" t="str">
        <f t="shared" si="28"/>
        <v/>
      </c>
      <c r="CN189" s="293">
        <f t="shared" si="29"/>
        <v>5.5E-2</v>
      </c>
      <c r="CO189" s="293" t="str">
        <f t="shared" si="30"/>
        <v/>
      </c>
      <c r="CP189" s="293" t="str">
        <f t="shared" si="31"/>
        <v/>
      </c>
      <c r="CQ189" s="293" t="str">
        <f t="shared" si="32"/>
        <v/>
      </c>
      <c r="CR189" s="293" t="str">
        <f t="shared" si="32"/>
        <v/>
      </c>
      <c r="CS189" s="293" t="str">
        <f t="shared" si="32"/>
        <v/>
      </c>
    </row>
    <row r="190" spans="2:97" ht="15" customHeight="1" x14ac:dyDescent="0.15">
      <c r="B190" s="292" t="s">
        <v>628</v>
      </c>
      <c r="C190" s="292"/>
      <c r="D190" s="292"/>
      <c r="E190" s="292"/>
      <c r="F190" s="292"/>
      <c r="G190" s="293" t="s">
        <v>629</v>
      </c>
      <c r="H190" s="293" t="s">
        <v>575</v>
      </c>
      <c r="I190" s="293"/>
      <c r="J190" s="293"/>
      <c r="K190" s="293" t="s">
        <v>110</v>
      </c>
      <c r="L190" s="293">
        <v>43.1</v>
      </c>
      <c r="M190" s="293"/>
      <c r="N190" s="293"/>
      <c r="O190" s="293" t="s">
        <v>630</v>
      </c>
      <c r="P190" s="293"/>
      <c r="Q190" s="294"/>
      <c r="R190" s="295" t="s">
        <v>445</v>
      </c>
      <c r="S190" s="295">
        <v>2.75E-2</v>
      </c>
      <c r="T190" s="295"/>
      <c r="U190" s="295"/>
      <c r="V190" s="295"/>
      <c r="W190" s="295"/>
      <c r="X190" s="295"/>
      <c r="Y190" s="295"/>
      <c r="Z190" s="295"/>
      <c r="AA190" s="295"/>
      <c r="AB190" s="295"/>
      <c r="AC190" s="295"/>
      <c r="AD190" s="295"/>
      <c r="AE190" s="295"/>
      <c r="AF190" s="295"/>
      <c r="AG190" s="295"/>
      <c r="AH190" s="295"/>
      <c r="AI190" s="295"/>
      <c r="AJ190" s="295"/>
      <c r="AK190" s="295"/>
      <c r="AL190" s="295"/>
      <c r="AM190" s="295"/>
      <c r="AN190" s="295"/>
      <c r="AO190" s="295"/>
      <c r="AP190" s="295"/>
      <c r="AQ190" s="295"/>
      <c r="AR190" s="295"/>
      <c r="AS190" s="295"/>
      <c r="AT190" s="295"/>
      <c r="AU190" s="295"/>
      <c r="AV190" s="295"/>
      <c r="AW190" s="295"/>
      <c r="AX190" s="295"/>
      <c r="AY190" s="295"/>
      <c r="AZ190" s="295"/>
      <c r="BA190" s="295"/>
      <c r="BB190" s="295"/>
      <c r="BC190" s="295">
        <v>0</v>
      </c>
      <c r="BD190" s="295">
        <v>0</v>
      </c>
      <c r="BE190" s="295">
        <v>0</v>
      </c>
      <c r="BF190" s="295">
        <v>0</v>
      </c>
      <c r="BG190" s="295">
        <v>0</v>
      </c>
      <c r="BH190" s="295">
        <v>0</v>
      </c>
      <c r="BI190" s="295">
        <v>1</v>
      </c>
      <c r="BJ190" s="462">
        <v>2</v>
      </c>
      <c r="BK190" s="293">
        <f t="shared" si="25"/>
        <v>0</v>
      </c>
      <c r="BL190" s="293">
        <f t="shared" si="26"/>
        <v>0</v>
      </c>
      <c r="BM190" s="293">
        <v>6</v>
      </c>
      <c r="BN190" s="293">
        <v>1</v>
      </c>
      <c r="BO190" s="295">
        <f t="shared" si="27"/>
        <v>5</v>
      </c>
      <c r="BP190" s="520">
        <v>2</v>
      </c>
      <c r="BQ190" s="293" t="str">
        <f>IF(((BP190*BJ190)-CB190)&lt;0.99,"",INT((BP190*BJ190)-CB190))</f>
        <v/>
      </c>
      <c r="BR190" s="293"/>
      <c r="BS190" s="296"/>
      <c r="BT190" s="296"/>
      <c r="BU190" s="296"/>
      <c r="BV190" s="296"/>
      <c r="BW190" s="296"/>
      <c r="BX190" s="296"/>
      <c r="BY190" s="296"/>
      <c r="BZ190" s="297"/>
      <c r="CA190" s="298"/>
      <c r="CB190" s="299">
        <f t="shared" si="33"/>
        <v>5</v>
      </c>
      <c r="CC190" s="521">
        <f>CB190/BJ190</f>
        <v>2.5</v>
      </c>
      <c r="CD190" s="293" t="str">
        <f>IFERROR(IF($S190*#REF!=0,"",$S190*#REF!),"")</f>
        <v/>
      </c>
      <c r="CE190" s="293" t="str">
        <f>IFERROR(IF($S190*#REF!=0,"",$S190*#REF!),"")</f>
        <v/>
      </c>
      <c r="CF190" s="293" t="str">
        <f>IFERROR(IF($S190*#REF!=0,"",$S190*#REF!),"")</f>
        <v/>
      </c>
      <c r="CG190" s="293" t="str">
        <f>IFERROR(IF($S190*#REF!=0,"",$S190*#REF!),"")</f>
        <v/>
      </c>
      <c r="CH190" s="293" t="str">
        <f>IFERROR(IF($S190*#REF!=0,"",$S190*#REF!),"")</f>
        <v/>
      </c>
      <c r="CI190" s="293" t="str">
        <f>IFERROR(IF($S190*#REF!=0,"",$S190*#REF!),"")</f>
        <v/>
      </c>
      <c r="CJ190" s="293" t="str">
        <f>IFERROR(IF($S190*#REF!=0,"",$S190*#REF!),"")</f>
        <v/>
      </c>
      <c r="CK190" s="293" t="str">
        <f>IFERROR(IF($S190*#REF!=0,"",$S190*#REF!),"")</f>
        <v/>
      </c>
      <c r="CL190" s="293" t="str">
        <f>IFERROR(IF($S190*#REF!=0,"",$S190*#REF!),"")</f>
        <v/>
      </c>
      <c r="CM190" s="293" t="str">
        <f t="shared" si="28"/>
        <v/>
      </c>
      <c r="CN190" s="293" t="str">
        <f t="shared" si="29"/>
        <v/>
      </c>
      <c r="CO190" s="293" t="str">
        <f t="shared" si="30"/>
        <v/>
      </c>
      <c r="CP190" s="293" t="str">
        <f t="shared" si="31"/>
        <v/>
      </c>
      <c r="CQ190" s="293" t="str">
        <f t="shared" si="32"/>
        <v/>
      </c>
      <c r="CR190" s="293" t="str">
        <f t="shared" si="32"/>
        <v/>
      </c>
      <c r="CS190" s="293" t="str">
        <f t="shared" si="32"/>
        <v/>
      </c>
    </row>
    <row r="191" spans="2:97" ht="15" customHeight="1" x14ac:dyDescent="0.15">
      <c r="B191" s="292" t="s">
        <v>631</v>
      </c>
      <c r="C191" s="292"/>
      <c r="D191" s="292"/>
      <c r="E191" s="292"/>
      <c r="F191" s="292"/>
      <c r="G191" s="293" t="s">
        <v>632</v>
      </c>
      <c r="H191" s="293" t="s">
        <v>575</v>
      </c>
      <c r="I191" s="293"/>
      <c r="J191" s="293"/>
      <c r="K191" s="293" t="s">
        <v>110</v>
      </c>
      <c r="L191" s="293">
        <v>43.1</v>
      </c>
      <c r="M191" s="293"/>
      <c r="N191" s="293"/>
      <c r="O191" s="293" t="s">
        <v>633</v>
      </c>
      <c r="P191" s="293"/>
      <c r="Q191" s="294"/>
      <c r="R191" s="295" t="s">
        <v>445</v>
      </c>
      <c r="S191" s="295">
        <v>2.75E-2</v>
      </c>
      <c r="T191" s="295"/>
      <c r="U191" s="295"/>
      <c r="V191" s="295"/>
      <c r="W191" s="295"/>
      <c r="X191" s="295"/>
      <c r="Y191" s="295"/>
      <c r="Z191" s="295"/>
      <c r="AA191" s="295"/>
      <c r="AB191" s="295"/>
      <c r="AC191" s="295"/>
      <c r="AD191" s="295"/>
      <c r="AE191" s="295"/>
      <c r="AF191" s="295"/>
      <c r="AG191" s="295"/>
      <c r="AH191" s="295"/>
      <c r="AI191" s="295"/>
      <c r="AJ191" s="295"/>
      <c r="AK191" s="295"/>
      <c r="AL191" s="295"/>
      <c r="AM191" s="295"/>
      <c r="AN191" s="295"/>
      <c r="AO191" s="295"/>
      <c r="AP191" s="295"/>
      <c r="AQ191" s="295"/>
      <c r="AR191" s="295"/>
      <c r="AS191" s="295"/>
      <c r="AT191" s="295"/>
      <c r="AU191" s="295"/>
      <c r="AV191" s="295"/>
      <c r="AW191" s="295"/>
      <c r="AX191" s="295"/>
      <c r="AY191" s="295"/>
      <c r="AZ191" s="295"/>
      <c r="BA191" s="295"/>
      <c r="BB191" s="295"/>
      <c r="BC191" s="295">
        <v>0</v>
      </c>
      <c r="BD191" s="295">
        <v>0</v>
      </c>
      <c r="BE191" s="295">
        <v>0</v>
      </c>
      <c r="BF191" s="295">
        <v>1</v>
      </c>
      <c r="BG191" s="295">
        <v>0</v>
      </c>
      <c r="BH191" s="295">
        <v>0</v>
      </c>
      <c r="BI191" s="295">
        <v>1</v>
      </c>
      <c r="BJ191" s="462">
        <v>2</v>
      </c>
      <c r="BK191" s="293">
        <f t="shared" si="25"/>
        <v>0</v>
      </c>
      <c r="BL191" s="293">
        <f t="shared" si="26"/>
        <v>0</v>
      </c>
      <c r="BM191" s="293">
        <v>4</v>
      </c>
      <c r="BN191" s="293">
        <v>0</v>
      </c>
      <c r="BO191" s="295">
        <f t="shared" si="27"/>
        <v>4</v>
      </c>
      <c r="BP191" s="520">
        <v>2</v>
      </c>
      <c r="BQ191" s="293" t="str">
        <f>IF(((BP191*BJ191)-CB191)&lt;0.99,"",INT((BP191*BJ191)-CB191))</f>
        <v/>
      </c>
      <c r="BR191" s="293"/>
      <c r="BS191" s="296">
        <v>1</v>
      </c>
      <c r="BT191" s="296"/>
      <c r="BU191" s="296"/>
      <c r="BV191" s="296"/>
      <c r="BW191" s="296"/>
      <c r="BX191" s="296"/>
      <c r="BY191" s="296"/>
      <c r="BZ191" s="297"/>
      <c r="CA191" s="298"/>
      <c r="CB191" s="299">
        <f t="shared" si="33"/>
        <v>5</v>
      </c>
      <c r="CC191" s="521">
        <f>CB191/BJ191</f>
        <v>2.5</v>
      </c>
      <c r="CD191" s="293" t="str">
        <f>IFERROR(IF($S191*#REF!=0,"",$S191*#REF!),"")</f>
        <v/>
      </c>
      <c r="CE191" s="293" t="str">
        <f>IFERROR(IF($S191*#REF!=0,"",$S191*#REF!),"")</f>
        <v/>
      </c>
      <c r="CF191" s="293" t="str">
        <f>IFERROR(IF($S191*#REF!=0,"",$S191*#REF!),"")</f>
        <v/>
      </c>
      <c r="CG191" s="293" t="str">
        <f>IFERROR(IF($S191*#REF!=0,"",$S191*#REF!),"")</f>
        <v/>
      </c>
      <c r="CH191" s="293" t="str">
        <f>IFERROR(IF($S191*#REF!=0,"",$S191*#REF!),"")</f>
        <v/>
      </c>
      <c r="CI191" s="293" t="str">
        <f>IFERROR(IF($S191*#REF!=0,"",$S191*#REF!),"")</f>
        <v/>
      </c>
      <c r="CJ191" s="293" t="str">
        <f>IFERROR(IF($S191*#REF!=0,"",$S191*#REF!),"")</f>
        <v/>
      </c>
      <c r="CK191" s="293" t="str">
        <f>IFERROR(IF($S191*#REF!=0,"",$S191*#REF!),"")</f>
        <v/>
      </c>
      <c r="CL191" s="293" t="str">
        <f>IFERROR(IF($S191*#REF!=0,"",$S191*#REF!),"")</f>
        <v/>
      </c>
      <c r="CM191" s="293" t="str">
        <f t="shared" si="28"/>
        <v/>
      </c>
      <c r="CN191" s="293" t="str">
        <f t="shared" si="29"/>
        <v/>
      </c>
      <c r="CO191" s="293" t="str">
        <f t="shared" si="30"/>
        <v/>
      </c>
      <c r="CP191" s="293" t="str">
        <f t="shared" si="31"/>
        <v/>
      </c>
      <c r="CQ191" s="293" t="str">
        <f t="shared" si="32"/>
        <v/>
      </c>
      <c r="CR191" s="293" t="str">
        <f t="shared" si="32"/>
        <v/>
      </c>
      <c r="CS191" s="293" t="str">
        <f t="shared" si="32"/>
        <v/>
      </c>
    </row>
    <row r="192" spans="2:97" ht="15" customHeight="1" x14ac:dyDescent="0.15">
      <c r="B192" s="292" t="s">
        <v>634</v>
      </c>
      <c r="C192" s="292"/>
      <c r="D192" s="292"/>
      <c r="E192" s="292"/>
      <c r="F192" s="292"/>
      <c r="G192" s="293" t="s">
        <v>635</v>
      </c>
      <c r="H192" s="293" t="s">
        <v>575</v>
      </c>
      <c r="I192" s="293"/>
      <c r="J192" s="293"/>
      <c r="K192" s="293" t="s">
        <v>110</v>
      </c>
      <c r="L192" s="293">
        <v>74.7</v>
      </c>
      <c r="M192" s="293"/>
      <c r="N192" s="293"/>
      <c r="O192" s="293" t="s">
        <v>636</v>
      </c>
      <c r="P192" s="293"/>
      <c r="Q192" s="294"/>
      <c r="R192" s="295" t="s">
        <v>445</v>
      </c>
      <c r="S192" s="295">
        <v>2.75E-2</v>
      </c>
      <c r="T192" s="295"/>
      <c r="U192" s="295"/>
      <c r="V192" s="295"/>
      <c r="W192" s="295"/>
      <c r="X192" s="295"/>
      <c r="Y192" s="295"/>
      <c r="Z192" s="295"/>
      <c r="AA192" s="295"/>
      <c r="AB192" s="295"/>
      <c r="AC192" s="295"/>
      <c r="AD192" s="295"/>
      <c r="AE192" s="295"/>
      <c r="AF192" s="295"/>
      <c r="AG192" s="295"/>
      <c r="AH192" s="295"/>
      <c r="AI192" s="295"/>
      <c r="AJ192" s="295"/>
      <c r="AK192" s="295"/>
      <c r="AL192" s="295"/>
      <c r="AM192" s="295"/>
      <c r="AN192" s="295"/>
      <c r="AO192" s="295"/>
      <c r="AP192" s="295"/>
      <c r="AQ192" s="295"/>
      <c r="AR192" s="295"/>
      <c r="AS192" s="295"/>
      <c r="AT192" s="295"/>
      <c r="AU192" s="295"/>
      <c r="AV192" s="295"/>
      <c r="AW192" s="295"/>
      <c r="AX192" s="295"/>
      <c r="AY192" s="295"/>
      <c r="AZ192" s="295"/>
      <c r="BA192" s="295"/>
      <c r="BB192" s="295"/>
      <c r="BC192" s="295">
        <v>0</v>
      </c>
      <c r="BD192" s="295">
        <v>0</v>
      </c>
      <c r="BE192" s="295">
        <v>0</v>
      </c>
      <c r="BF192" s="295">
        <v>0</v>
      </c>
      <c r="BG192" s="295">
        <v>0</v>
      </c>
      <c r="BH192" s="295">
        <v>0</v>
      </c>
      <c r="BI192" s="295">
        <v>1</v>
      </c>
      <c r="BJ192" s="462">
        <v>3</v>
      </c>
      <c r="BK192" s="293">
        <f t="shared" si="25"/>
        <v>0</v>
      </c>
      <c r="BL192" s="293">
        <f t="shared" si="26"/>
        <v>0</v>
      </c>
      <c r="BM192" s="293">
        <v>6</v>
      </c>
      <c r="BN192" s="293">
        <v>0</v>
      </c>
      <c r="BO192" s="295">
        <f t="shared" si="27"/>
        <v>6</v>
      </c>
      <c r="BP192" s="520">
        <v>2</v>
      </c>
      <c r="BQ192" s="293" t="str">
        <f>IF(((BP192*BJ192)-CB192)&lt;0.99,"",INT((BP192*BJ192)-CB192))</f>
        <v/>
      </c>
      <c r="BR192" s="293"/>
      <c r="BS192" s="296"/>
      <c r="BT192" s="296"/>
      <c r="BU192" s="296"/>
      <c r="BV192" s="296"/>
      <c r="BW192" s="296"/>
      <c r="BX192" s="296"/>
      <c r="BY192" s="296"/>
      <c r="BZ192" s="297"/>
      <c r="CA192" s="298"/>
      <c r="CB192" s="299">
        <f t="shared" si="33"/>
        <v>6</v>
      </c>
      <c r="CC192" s="521">
        <f>CB192/BJ192</f>
        <v>2</v>
      </c>
      <c r="CD192" s="293" t="str">
        <f>IFERROR(IF($S192*#REF!=0,"",$S192*#REF!),"")</f>
        <v/>
      </c>
      <c r="CE192" s="293" t="str">
        <f>IFERROR(IF($S192*#REF!=0,"",$S192*#REF!),"")</f>
        <v/>
      </c>
      <c r="CF192" s="293" t="str">
        <f>IFERROR(IF($S192*#REF!=0,"",$S192*#REF!),"")</f>
        <v/>
      </c>
      <c r="CG192" s="293" t="str">
        <f>IFERROR(IF($S192*#REF!=0,"",$S192*#REF!),"")</f>
        <v/>
      </c>
      <c r="CH192" s="293" t="str">
        <f>IFERROR(IF($S192*#REF!=0,"",$S192*#REF!),"")</f>
        <v/>
      </c>
      <c r="CI192" s="293" t="str">
        <f>IFERROR(IF($S192*#REF!=0,"",$S192*#REF!),"")</f>
        <v/>
      </c>
      <c r="CJ192" s="293" t="str">
        <f>IFERROR(IF($S192*#REF!=0,"",$S192*#REF!),"")</f>
        <v/>
      </c>
      <c r="CK192" s="293" t="str">
        <f>IFERROR(IF($S192*#REF!=0,"",$S192*#REF!),"")</f>
        <v/>
      </c>
      <c r="CL192" s="293" t="str">
        <f>IFERROR(IF($S192*#REF!=0,"",$S192*#REF!),"")</f>
        <v/>
      </c>
      <c r="CM192" s="293" t="str">
        <f t="shared" si="28"/>
        <v/>
      </c>
      <c r="CN192" s="293" t="str">
        <f t="shared" si="29"/>
        <v/>
      </c>
      <c r="CO192" s="293" t="str">
        <f t="shared" si="30"/>
        <v/>
      </c>
      <c r="CP192" s="293" t="str">
        <f t="shared" si="31"/>
        <v/>
      </c>
      <c r="CQ192" s="293" t="str">
        <f t="shared" si="32"/>
        <v/>
      </c>
      <c r="CR192" s="293" t="str">
        <f t="shared" si="32"/>
        <v/>
      </c>
      <c r="CS192" s="293" t="str">
        <f t="shared" si="32"/>
        <v/>
      </c>
    </row>
    <row r="193" spans="1:97" ht="15" customHeight="1" x14ac:dyDescent="0.15">
      <c r="B193" s="292" t="s">
        <v>637</v>
      </c>
      <c r="C193" s="292"/>
      <c r="D193" s="292"/>
      <c r="E193" s="292"/>
      <c r="F193" s="292"/>
      <c r="G193" s="293" t="s">
        <v>638</v>
      </c>
      <c r="H193" s="293" t="s">
        <v>575</v>
      </c>
      <c r="I193" s="293"/>
      <c r="J193" s="293"/>
      <c r="K193" s="293" t="s">
        <v>110</v>
      </c>
      <c r="L193" s="293">
        <v>46.3</v>
      </c>
      <c r="M193" s="293"/>
      <c r="N193" s="293"/>
      <c r="O193" s="293" t="s">
        <v>639</v>
      </c>
      <c r="P193" s="293"/>
      <c r="Q193" s="294"/>
      <c r="R193" s="295" t="s">
        <v>445</v>
      </c>
      <c r="S193" s="295">
        <v>2.75E-2</v>
      </c>
      <c r="T193" s="295"/>
      <c r="U193" s="295"/>
      <c r="V193" s="295"/>
      <c r="W193" s="295"/>
      <c r="X193" s="295"/>
      <c r="Y193" s="295"/>
      <c r="Z193" s="295"/>
      <c r="AA193" s="295"/>
      <c r="AB193" s="295"/>
      <c r="AC193" s="295"/>
      <c r="AD193" s="295"/>
      <c r="AE193" s="295"/>
      <c r="AF193" s="295"/>
      <c r="AG193" s="295"/>
      <c r="AH193" s="295"/>
      <c r="AI193" s="295"/>
      <c r="AJ193" s="295"/>
      <c r="AK193" s="295"/>
      <c r="AL193" s="295"/>
      <c r="AM193" s="295"/>
      <c r="AN193" s="295"/>
      <c r="AO193" s="295"/>
      <c r="AP193" s="295"/>
      <c r="AQ193" s="295"/>
      <c r="AR193" s="295"/>
      <c r="AS193" s="295"/>
      <c r="AT193" s="295"/>
      <c r="AU193" s="295"/>
      <c r="AV193" s="295"/>
      <c r="AW193" s="295"/>
      <c r="AX193" s="295"/>
      <c r="AY193" s="295">
        <v>0</v>
      </c>
      <c r="AZ193" s="295">
        <v>1</v>
      </c>
      <c r="BA193" s="295"/>
      <c r="BB193" s="295"/>
      <c r="BC193" s="295">
        <v>0</v>
      </c>
      <c r="BD193" s="295">
        <v>0</v>
      </c>
      <c r="BE193" s="295">
        <v>2</v>
      </c>
      <c r="BF193" s="295">
        <v>1</v>
      </c>
      <c r="BG193" s="295">
        <v>0</v>
      </c>
      <c r="BH193" s="295">
        <v>0</v>
      </c>
      <c r="BI193" s="295">
        <v>1</v>
      </c>
      <c r="BJ193" s="522">
        <v>4</v>
      </c>
      <c r="BK193" s="293">
        <f t="shared" si="25"/>
        <v>1</v>
      </c>
      <c r="BL193" s="293">
        <f t="shared" si="26"/>
        <v>0</v>
      </c>
      <c r="BM193" s="293">
        <v>9</v>
      </c>
      <c r="BN193" s="293">
        <v>0</v>
      </c>
      <c r="BO193" s="295">
        <f t="shared" si="27"/>
        <v>9</v>
      </c>
      <c r="BP193" s="520">
        <v>2</v>
      </c>
      <c r="BQ193" s="293" t="str">
        <f>IF(((BP193*BJ193)-CB193)&lt;0.99,"",INT((BP193*BJ193)-CB193))</f>
        <v/>
      </c>
      <c r="BR193" s="293"/>
      <c r="BS193" s="296"/>
      <c r="BT193" s="296"/>
      <c r="BU193" s="296"/>
      <c r="BV193" s="296"/>
      <c r="BW193" s="296"/>
      <c r="BX193" s="296"/>
      <c r="BY193" s="296"/>
      <c r="BZ193" s="297"/>
      <c r="CA193" s="298"/>
      <c r="CB193" s="299">
        <f t="shared" si="33"/>
        <v>9</v>
      </c>
      <c r="CC193" s="521">
        <f>CB193/BJ193</f>
        <v>2.25</v>
      </c>
      <c r="CD193" s="293" t="str">
        <f>IFERROR(IF($S193*#REF!=0,"",$S193*#REF!),"")</f>
        <v/>
      </c>
      <c r="CE193" s="293" t="str">
        <f>IFERROR(IF($S193*#REF!=0,"",$S193*#REF!),"")</f>
        <v/>
      </c>
      <c r="CF193" s="293" t="str">
        <f>IFERROR(IF($S193*#REF!=0,"",$S193*#REF!),"")</f>
        <v/>
      </c>
      <c r="CG193" s="293" t="str">
        <f>IFERROR(IF($S193*#REF!=0,"",$S193*#REF!),"")</f>
        <v/>
      </c>
      <c r="CH193" s="293" t="str">
        <f>IFERROR(IF($S193*#REF!=0,"",$S193*#REF!),"")</f>
        <v/>
      </c>
      <c r="CI193" s="293" t="str">
        <f>IFERROR(IF($S193*#REF!=0,"",$S193*#REF!),"")</f>
        <v/>
      </c>
      <c r="CJ193" s="293" t="str">
        <f>IFERROR(IF($S193*#REF!=0,"",$S193*#REF!),"")</f>
        <v/>
      </c>
      <c r="CK193" s="293" t="str">
        <f>IFERROR(IF($S193*#REF!=0,"",$S193*#REF!),"")</f>
        <v/>
      </c>
      <c r="CL193" s="293" t="str">
        <f>IFERROR(IF($S193*#REF!=0,"",$S193*#REF!),"")</f>
        <v/>
      </c>
      <c r="CM193" s="293" t="str">
        <f t="shared" si="28"/>
        <v/>
      </c>
      <c r="CN193" s="293" t="str">
        <f t="shared" si="29"/>
        <v/>
      </c>
      <c r="CO193" s="293" t="str">
        <f t="shared" si="30"/>
        <v/>
      </c>
      <c r="CP193" s="293" t="str">
        <f t="shared" si="31"/>
        <v/>
      </c>
      <c r="CQ193" s="293" t="str">
        <f t="shared" si="32"/>
        <v/>
      </c>
      <c r="CR193" s="293" t="str">
        <f t="shared" si="32"/>
        <v/>
      </c>
      <c r="CS193" s="293" t="str">
        <f t="shared" si="32"/>
        <v/>
      </c>
    </row>
    <row r="194" spans="1:97" ht="15" customHeight="1" x14ac:dyDescent="0.15">
      <c r="B194" s="292" t="s">
        <v>640</v>
      </c>
      <c r="C194" s="292"/>
      <c r="D194" s="292"/>
      <c r="E194" s="292"/>
      <c r="F194" s="292"/>
      <c r="G194" s="293" t="s">
        <v>641</v>
      </c>
      <c r="H194" s="293" t="s">
        <v>575</v>
      </c>
      <c r="I194" s="293"/>
      <c r="J194" s="293"/>
      <c r="K194" s="293" t="s">
        <v>110</v>
      </c>
      <c r="L194" s="293">
        <v>46.3</v>
      </c>
      <c r="M194" s="293"/>
      <c r="N194" s="293"/>
      <c r="O194" s="293" t="s">
        <v>642</v>
      </c>
      <c r="P194" s="293"/>
      <c r="Q194" s="294"/>
      <c r="R194" s="295" t="s">
        <v>445</v>
      </c>
      <c r="S194" s="295">
        <v>2.75E-2</v>
      </c>
      <c r="T194" s="295"/>
      <c r="U194" s="295"/>
      <c r="V194" s="295"/>
      <c r="W194" s="295"/>
      <c r="X194" s="295"/>
      <c r="Y194" s="295"/>
      <c r="Z194" s="295"/>
      <c r="AA194" s="295"/>
      <c r="AB194" s="295"/>
      <c r="AC194" s="295"/>
      <c r="AD194" s="295"/>
      <c r="AE194" s="295"/>
      <c r="AF194" s="295"/>
      <c r="AG194" s="295"/>
      <c r="AH194" s="295"/>
      <c r="AI194" s="295"/>
      <c r="AJ194" s="295"/>
      <c r="AK194" s="295"/>
      <c r="AL194" s="295"/>
      <c r="AM194" s="295"/>
      <c r="AN194" s="295"/>
      <c r="AO194" s="295"/>
      <c r="AP194" s="295"/>
      <c r="AQ194" s="295"/>
      <c r="AR194" s="295"/>
      <c r="AS194" s="295"/>
      <c r="AT194" s="295"/>
      <c r="AU194" s="295"/>
      <c r="AV194" s="295"/>
      <c r="AW194" s="295"/>
      <c r="AX194" s="295"/>
      <c r="AY194" s="295"/>
      <c r="AZ194" s="295"/>
      <c r="BA194" s="295">
        <v>1</v>
      </c>
      <c r="BB194" s="295"/>
      <c r="BC194" s="295">
        <v>0</v>
      </c>
      <c r="BD194" s="295">
        <v>0</v>
      </c>
      <c r="BE194" s="295">
        <v>0</v>
      </c>
      <c r="BF194" s="295">
        <v>1</v>
      </c>
      <c r="BG194" s="295">
        <v>0</v>
      </c>
      <c r="BH194" s="295">
        <v>1</v>
      </c>
      <c r="BI194" s="295">
        <v>2</v>
      </c>
      <c r="BJ194" s="522">
        <v>4</v>
      </c>
      <c r="BK194" s="293">
        <f t="shared" si="25"/>
        <v>1</v>
      </c>
      <c r="BL194" s="293">
        <f t="shared" si="26"/>
        <v>1</v>
      </c>
      <c r="BM194" s="293">
        <v>9</v>
      </c>
      <c r="BN194" s="293">
        <v>1</v>
      </c>
      <c r="BO194" s="295">
        <f t="shared" si="27"/>
        <v>8</v>
      </c>
      <c r="BP194" s="520">
        <v>2</v>
      </c>
      <c r="BQ194" s="293" t="str">
        <f>IF(((BP194*BJ194)-CB194)&lt;0.99,"",INT((BP194*BJ194)-CB194))</f>
        <v/>
      </c>
      <c r="BR194" s="293"/>
      <c r="BS194" s="296"/>
      <c r="BT194" s="296"/>
      <c r="BU194" s="296"/>
      <c r="BV194" s="296"/>
      <c r="BW194" s="296"/>
      <c r="BX194" s="296"/>
      <c r="BY194" s="296"/>
      <c r="BZ194" s="297"/>
      <c r="CA194" s="298"/>
      <c r="CB194" s="299">
        <f t="shared" si="33"/>
        <v>8</v>
      </c>
      <c r="CC194" s="521">
        <f>CB194/BJ194</f>
        <v>2</v>
      </c>
      <c r="CD194" s="293" t="str">
        <f>IFERROR(IF($S194*#REF!=0,"",$S194*#REF!),"")</f>
        <v/>
      </c>
      <c r="CE194" s="293" t="str">
        <f>IFERROR(IF($S194*#REF!=0,"",$S194*#REF!),"")</f>
        <v/>
      </c>
      <c r="CF194" s="293" t="str">
        <f>IFERROR(IF($S194*#REF!=0,"",$S194*#REF!),"")</f>
        <v/>
      </c>
      <c r="CG194" s="293" t="str">
        <f>IFERROR(IF($S194*#REF!=0,"",$S194*#REF!),"")</f>
        <v/>
      </c>
      <c r="CH194" s="293" t="str">
        <f>IFERROR(IF($S194*#REF!=0,"",$S194*#REF!),"")</f>
        <v/>
      </c>
      <c r="CI194" s="293" t="str">
        <f>IFERROR(IF($S194*#REF!=0,"",$S194*#REF!),"")</f>
        <v/>
      </c>
      <c r="CJ194" s="293" t="str">
        <f>IFERROR(IF($S194*#REF!=0,"",$S194*#REF!),"")</f>
        <v/>
      </c>
      <c r="CK194" s="293" t="str">
        <f>IFERROR(IF($S194*#REF!=0,"",$S194*#REF!),"")</f>
        <v/>
      </c>
      <c r="CL194" s="293" t="str">
        <f>IFERROR(IF($S194*#REF!=0,"",$S194*#REF!),"")</f>
        <v/>
      </c>
      <c r="CM194" s="293" t="str">
        <f t="shared" si="28"/>
        <v/>
      </c>
      <c r="CN194" s="293" t="str">
        <f t="shared" si="29"/>
        <v/>
      </c>
      <c r="CO194" s="293" t="str">
        <f t="shared" si="30"/>
        <v/>
      </c>
      <c r="CP194" s="293" t="str">
        <f t="shared" si="31"/>
        <v/>
      </c>
      <c r="CQ194" s="293" t="str">
        <f t="shared" si="32"/>
        <v/>
      </c>
      <c r="CR194" s="293" t="str">
        <f t="shared" si="32"/>
        <v/>
      </c>
      <c r="CS194" s="293" t="str">
        <f t="shared" si="32"/>
        <v/>
      </c>
    </row>
    <row r="195" spans="1:97" ht="15" customHeight="1" x14ac:dyDescent="0.15">
      <c r="B195" s="292" t="s">
        <v>643</v>
      </c>
      <c r="C195" s="292"/>
      <c r="D195" s="292"/>
      <c r="E195" s="292"/>
      <c r="F195" s="292"/>
      <c r="G195" s="293" t="s">
        <v>644</v>
      </c>
      <c r="H195" s="293" t="s">
        <v>575</v>
      </c>
      <c r="I195" s="293"/>
      <c r="J195" s="293"/>
      <c r="K195" s="293" t="s">
        <v>110</v>
      </c>
      <c r="L195" s="293">
        <v>20</v>
      </c>
      <c r="M195" s="293"/>
      <c r="N195" s="293"/>
      <c r="O195" s="293" t="s">
        <v>645</v>
      </c>
      <c r="P195" s="293"/>
      <c r="Q195" s="294"/>
      <c r="R195" s="295" t="s">
        <v>445</v>
      </c>
      <c r="S195" s="295">
        <v>1.0999999999999999E-2</v>
      </c>
      <c r="T195" s="295"/>
      <c r="U195" s="295"/>
      <c r="V195" s="295"/>
      <c r="W195" s="295"/>
      <c r="X195" s="295"/>
      <c r="Y195" s="295"/>
      <c r="Z195" s="295"/>
      <c r="AA195" s="295"/>
      <c r="AB195" s="295"/>
      <c r="AC195" s="295"/>
      <c r="AD195" s="295"/>
      <c r="AE195" s="295"/>
      <c r="AF195" s="295"/>
      <c r="AG195" s="295"/>
      <c r="AH195" s="295"/>
      <c r="AI195" s="295"/>
      <c r="AJ195" s="295"/>
      <c r="AK195" s="295"/>
      <c r="AL195" s="295"/>
      <c r="AM195" s="295"/>
      <c r="AN195" s="295"/>
      <c r="AO195" s="295"/>
      <c r="AP195" s="295"/>
      <c r="AQ195" s="295"/>
      <c r="AR195" s="295"/>
      <c r="AS195" s="295"/>
      <c r="AT195" s="295"/>
      <c r="AU195" s="295"/>
      <c r="AV195" s="295"/>
      <c r="AW195" s="295"/>
      <c r="AX195" s="295"/>
      <c r="AY195" s="295"/>
      <c r="AZ195" s="295"/>
      <c r="BA195" s="295"/>
      <c r="BB195" s="295"/>
      <c r="BC195" s="295">
        <v>0</v>
      </c>
      <c r="BD195" s="295">
        <v>0</v>
      </c>
      <c r="BE195" s="295">
        <v>1</v>
      </c>
      <c r="BF195" s="295">
        <v>1</v>
      </c>
      <c r="BG195" s="295">
        <v>2</v>
      </c>
      <c r="BH195" s="295">
        <v>0</v>
      </c>
      <c r="BI195" s="295">
        <v>1</v>
      </c>
      <c r="BJ195" s="462">
        <v>3</v>
      </c>
      <c r="BK195" s="293">
        <f t="shared" si="25"/>
        <v>0</v>
      </c>
      <c r="BL195" s="293">
        <f t="shared" si="26"/>
        <v>0</v>
      </c>
      <c r="BM195" s="293">
        <v>6</v>
      </c>
      <c r="BN195" s="293">
        <v>0</v>
      </c>
      <c r="BO195" s="295">
        <f t="shared" si="27"/>
        <v>6</v>
      </c>
      <c r="BP195" s="520">
        <v>2</v>
      </c>
      <c r="BQ195" s="293" t="str">
        <f>IF(((BP195*BJ195)-CB195)&lt;0.99,"",INT((BP195*BJ195)-CB195))</f>
        <v/>
      </c>
      <c r="BR195" s="293"/>
      <c r="BS195" s="296"/>
      <c r="BT195" s="296"/>
      <c r="BU195" s="296"/>
      <c r="BV195" s="296"/>
      <c r="BW195" s="296"/>
      <c r="BX195" s="296"/>
      <c r="BY195" s="296"/>
      <c r="BZ195" s="297"/>
      <c r="CA195" s="298"/>
      <c r="CB195" s="299">
        <f t="shared" si="33"/>
        <v>6</v>
      </c>
      <c r="CC195" s="521">
        <f>CB195/BJ195</f>
        <v>2</v>
      </c>
      <c r="CD195" s="293" t="str">
        <f>IFERROR(IF($S195*#REF!=0,"",$S195*#REF!),"")</f>
        <v/>
      </c>
      <c r="CE195" s="293" t="str">
        <f>IFERROR(IF($S195*#REF!=0,"",$S195*#REF!),"")</f>
        <v/>
      </c>
      <c r="CF195" s="293" t="str">
        <f>IFERROR(IF($S195*#REF!=0,"",$S195*#REF!),"")</f>
        <v/>
      </c>
      <c r="CG195" s="293" t="str">
        <f>IFERROR(IF($S195*#REF!=0,"",$S195*#REF!),"")</f>
        <v/>
      </c>
      <c r="CH195" s="293" t="str">
        <f>IFERROR(IF($S195*#REF!=0,"",$S195*#REF!),"")</f>
        <v/>
      </c>
      <c r="CI195" s="293" t="str">
        <f>IFERROR(IF($S195*#REF!=0,"",$S195*#REF!),"")</f>
        <v/>
      </c>
      <c r="CJ195" s="293" t="str">
        <f>IFERROR(IF($S195*#REF!=0,"",$S195*#REF!),"")</f>
        <v/>
      </c>
      <c r="CK195" s="293" t="str">
        <f>IFERROR(IF($S195*#REF!=0,"",$S195*#REF!),"")</f>
        <v/>
      </c>
      <c r="CL195" s="293" t="str">
        <f>IFERROR(IF($S195*#REF!=0,"",$S195*#REF!),"")</f>
        <v/>
      </c>
      <c r="CM195" s="293" t="str">
        <f t="shared" si="28"/>
        <v/>
      </c>
      <c r="CN195" s="293" t="str">
        <f t="shared" si="29"/>
        <v/>
      </c>
      <c r="CO195" s="293" t="str">
        <f t="shared" si="30"/>
        <v/>
      </c>
      <c r="CP195" s="293" t="str">
        <f t="shared" si="31"/>
        <v/>
      </c>
      <c r="CQ195" s="293" t="str">
        <f t="shared" si="32"/>
        <v/>
      </c>
      <c r="CR195" s="293" t="str">
        <f t="shared" si="32"/>
        <v/>
      </c>
      <c r="CS195" s="293" t="str">
        <f t="shared" si="32"/>
        <v/>
      </c>
    </row>
    <row r="196" spans="1:97" ht="15" customHeight="1" x14ac:dyDescent="0.15">
      <c r="B196" s="292" t="s">
        <v>646</v>
      </c>
      <c r="C196" s="292"/>
      <c r="D196" s="292"/>
      <c r="E196" s="292"/>
      <c r="F196" s="292"/>
      <c r="G196" s="293" t="s">
        <v>647</v>
      </c>
      <c r="H196" s="293" t="s">
        <v>575</v>
      </c>
      <c r="I196" s="293"/>
      <c r="J196" s="293"/>
      <c r="K196" s="293" t="s">
        <v>102</v>
      </c>
      <c r="L196" s="293">
        <v>7.4</v>
      </c>
      <c r="M196" s="293"/>
      <c r="N196" s="293"/>
      <c r="O196" s="293" t="s">
        <v>648</v>
      </c>
      <c r="P196" s="293"/>
      <c r="Q196" s="294"/>
      <c r="R196" s="295" t="s">
        <v>445</v>
      </c>
      <c r="S196" s="295">
        <v>5.4999999999999997E-3</v>
      </c>
      <c r="T196" s="295"/>
      <c r="U196" s="295"/>
      <c r="V196" s="295"/>
      <c r="W196" s="295"/>
      <c r="X196" s="295"/>
      <c r="Y196" s="295"/>
      <c r="Z196" s="295"/>
      <c r="AA196" s="295"/>
      <c r="AB196" s="295"/>
      <c r="AC196" s="295"/>
      <c r="AD196" s="295"/>
      <c r="AE196" s="295"/>
      <c r="AF196" s="295"/>
      <c r="AG196" s="295"/>
      <c r="AH196" s="295"/>
      <c r="AI196" s="295"/>
      <c r="AJ196" s="295"/>
      <c r="AK196" s="295"/>
      <c r="AL196" s="295"/>
      <c r="AM196" s="295"/>
      <c r="AN196" s="295"/>
      <c r="AO196" s="295"/>
      <c r="AP196" s="295"/>
      <c r="AQ196" s="295"/>
      <c r="AR196" s="295"/>
      <c r="AS196" s="295"/>
      <c r="AT196" s="295"/>
      <c r="AU196" s="295"/>
      <c r="AV196" s="295"/>
      <c r="AW196" s="295"/>
      <c r="AX196" s="295"/>
      <c r="AY196" s="295"/>
      <c r="AZ196" s="295"/>
      <c r="BA196" s="295">
        <v>2</v>
      </c>
      <c r="BB196" s="295"/>
      <c r="BC196" s="295">
        <v>0</v>
      </c>
      <c r="BD196" s="295">
        <v>0</v>
      </c>
      <c r="BE196" s="295">
        <v>0</v>
      </c>
      <c r="BF196" s="295">
        <v>0</v>
      </c>
      <c r="BG196" s="295">
        <v>0</v>
      </c>
      <c r="BH196" s="295">
        <v>0</v>
      </c>
      <c r="BI196" s="295">
        <v>5</v>
      </c>
      <c r="BJ196" s="462">
        <v>0</v>
      </c>
      <c r="BK196" s="293">
        <f t="shared" si="25"/>
        <v>2</v>
      </c>
      <c r="BL196" s="293">
        <f t="shared" si="26"/>
        <v>2</v>
      </c>
      <c r="BM196" s="293">
        <v>6</v>
      </c>
      <c r="BN196" s="293">
        <v>0</v>
      </c>
      <c r="BO196" s="295">
        <f t="shared" si="27"/>
        <v>6</v>
      </c>
      <c r="BP196" s="520">
        <v>2</v>
      </c>
      <c r="BQ196" s="293" t="str">
        <f>IF(((BP196*BJ196)-CB196)&lt;0.99,"",INT((BP196*BJ196)-CB196))</f>
        <v/>
      </c>
      <c r="BR196" s="293"/>
      <c r="BS196" s="296"/>
      <c r="BT196" s="296"/>
      <c r="BU196" s="296"/>
      <c r="BV196" s="296"/>
      <c r="BW196" s="296"/>
      <c r="BX196" s="296"/>
      <c r="BY196" s="296"/>
      <c r="BZ196" s="297"/>
      <c r="CA196" s="298"/>
      <c r="CB196" s="299">
        <f t="shared" si="33"/>
        <v>6</v>
      </c>
      <c r="CC196" s="521" t="e">
        <f>CB196/BJ196</f>
        <v>#DIV/0!</v>
      </c>
      <c r="CD196" s="293" t="str">
        <f>IFERROR(IF($S196*#REF!=0,"",$S196*#REF!),"")</f>
        <v/>
      </c>
      <c r="CE196" s="293" t="str">
        <f>IFERROR(IF($S196*#REF!=0,"",$S196*#REF!),"")</f>
        <v/>
      </c>
      <c r="CF196" s="293" t="str">
        <f>IFERROR(IF($S196*#REF!=0,"",$S196*#REF!),"")</f>
        <v/>
      </c>
      <c r="CG196" s="293" t="str">
        <f>IFERROR(IF($S196*#REF!=0,"",$S196*#REF!),"")</f>
        <v/>
      </c>
      <c r="CH196" s="293" t="str">
        <f>IFERROR(IF($S196*#REF!=0,"",$S196*#REF!),"")</f>
        <v/>
      </c>
      <c r="CI196" s="293" t="str">
        <f>IFERROR(IF($S196*#REF!=0,"",$S196*#REF!),"")</f>
        <v/>
      </c>
      <c r="CJ196" s="293" t="str">
        <f>IFERROR(IF($S196*#REF!=0,"",$S196*#REF!),"")</f>
        <v/>
      </c>
      <c r="CK196" s="293" t="str">
        <f>IFERROR(IF($S196*#REF!=0,"",$S196*#REF!),"")</f>
        <v/>
      </c>
      <c r="CL196" s="293" t="str">
        <f>IFERROR(IF($S196*#REF!=0,"",$S196*#REF!),"")</f>
        <v/>
      </c>
      <c r="CM196" s="293" t="str">
        <f t="shared" si="28"/>
        <v/>
      </c>
      <c r="CN196" s="293" t="str">
        <f t="shared" si="29"/>
        <v/>
      </c>
      <c r="CO196" s="293" t="str">
        <f t="shared" si="30"/>
        <v/>
      </c>
      <c r="CP196" s="293" t="str">
        <f t="shared" si="31"/>
        <v/>
      </c>
      <c r="CQ196" s="293" t="str">
        <f t="shared" si="32"/>
        <v/>
      </c>
      <c r="CR196" s="293" t="str">
        <f t="shared" si="32"/>
        <v/>
      </c>
      <c r="CS196" s="293" t="str">
        <f t="shared" si="32"/>
        <v/>
      </c>
    </row>
    <row r="197" spans="1:97" ht="15" customHeight="1" x14ac:dyDescent="0.15">
      <c r="B197" s="292" t="s">
        <v>649</v>
      </c>
      <c r="C197" s="292"/>
      <c r="D197" s="292"/>
      <c r="E197" s="292"/>
      <c r="F197" s="292"/>
      <c r="G197" s="293" t="s">
        <v>650</v>
      </c>
      <c r="H197" s="293" t="s">
        <v>575</v>
      </c>
      <c r="I197" s="293"/>
      <c r="J197" s="293"/>
      <c r="K197" s="293" t="s">
        <v>102</v>
      </c>
      <c r="L197" s="293">
        <v>9.9</v>
      </c>
      <c r="M197" s="293"/>
      <c r="N197" s="293"/>
      <c r="O197" s="293" t="s">
        <v>651</v>
      </c>
      <c r="P197" s="293"/>
      <c r="Q197" s="294"/>
      <c r="R197" s="295" t="s">
        <v>445</v>
      </c>
      <c r="S197" s="295">
        <v>5.4999999999999997E-3</v>
      </c>
      <c r="T197" s="295"/>
      <c r="U197" s="295"/>
      <c r="V197" s="295"/>
      <c r="W197" s="295"/>
      <c r="X197" s="295"/>
      <c r="Y197" s="295"/>
      <c r="Z197" s="295"/>
      <c r="AA197" s="295"/>
      <c r="AB197" s="295"/>
      <c r="AC197" s="295"/>
      <c r="AD197" s="295"/>
      <c r="AE197" s="295"/>
      <c r="AF197" s="295"/>
      <c r="AG197" s="295"/>
      <c r="AH197" s="295"/>
      <c r="AI197" s="295"/>
      <c r="AJ197" s="295"/>
      <c r="AK197" s="295"/>
      <c r="AL197" s="295"/>
      <c r="AM197" s="295"/>
      <c r="AN197" s="295"/>
      <c r="AO197" s="295"/>
      <c r="AP197" s="295"/>
      <c r="AQ197" s="295"/>
      <c r="AR197" s="295"/>
      <c r="AS197" s="295"/>
      <c r="AT197" s="295"/>
      <c r="AU197" s="295"/>
      <c r="AV197" s="295"/>
      <c r="AW197" s="295"/>
      <c r="AX197" s="295"/>
      <c r="AY197" s="295"/>
      <c r="AZ197" s="295">
        <v>2</v>
      </c>
      <c r="BA197" s="295">
        <v>2</v>
      </c>
      <c r="BB197" s="295"/>
      <c r="BC197" s="295">
        <v>0</v>
      </c>
      <c r="BD197" s="295">
        <v>0</v>
      </c>
      <c r="BE197" s="295">
        <v>4</v>
      </c>
      <c r="BF197" s="295">
        <v>6</v>
      </c>
      <c r="BG197" s="295">
        <v>3</v>
      </c>
      <c r="BH197" s="295">
        <v>2</v>
      </c>
      <c r="BI197" s="295">
        <v>8</v>
      </c>
      <c r="BJ197" s="522">
        <v>20</v>
      </c>
      <c r="BK197" s="293">
        <f t="shared" si="25"/>
        <v>2</v>
      </c>
      <c r="BL197" s="293">
        <f t="shared" si="26"/>
        <v>2</v>
      </c>
      <c r="BM197" s="293">
        <v>44</v>
      </c>
      <c r="BN197" s="293">
        <v>4</v>
      </c>
      <c r="BO197" s="295">
        <f t="shared" si="27"/>
        <v>40</v>
      </c>
      <c r="BP197" s="520">
        <v>2</v>
      </c>
      <c r="BQ197" s="293" t="str">
        <f>IF(((BP197*BJ197)-CB197)&lt;0.99,"",INT((BP197*BJ197)-CB197))</f>
        <v/>
      </c>
      <c r="BR197" s="293"/>
      <c r="BS197" s="296">
        <v>10</v>
      </c>
      <c r="BT197" s="296"/>
      <c r="BU197" s="296"/>
      <c r="BV197" s="296"/>
      <c r="BW197" s="296"/>
      <c r="BX197" s="296"/>
      <c r="BY197" s="296"/>
      <c r="BZ197" s="297"/>
      <c r="CA197" s="298"/>
      <c r="CB197" s="299">
        <f t="shared" si="33"/>
        <v>50</v>
      </c>
      <c r="CC197" s="521">
        <f>CB197/BJ197</f>
        <v>2.5</v>
      </c>
      <c r="CD197" s="293" t="str">
        <f>IFERROR(IF($S197*#REF!=0,"",$S197*#REF!),"")</f>
        <v/>
      </c>
      <c r="CE197" s="293" t="str">
        <f>IFERROR(IF($S197*#REF!=0,"",$S197*#REF!),"")</f>
        <v/>
      </c>
      <c r="CF197" s="293" t="str">
        <f>IFERROR(IF($S197*#REF!=0,"",$S197*#REF!),"")</f>
        <v/>
      </c>
      <c r="CG197" s="293" t="str">
        <f>IFERROR(IF($S197*#REF!=0,"",$S197*#REF!),"")</f>
        <v/>
      </c>
      <c r="CH197" s="293" t="str">
        <f>IFERROR(IF($S197*#REF!=0,"",$S197*#REF!),"")</f>
        <v/>
      </c>
      <c r="CI197" s="293" t="str">
        <f>IFERROR(IF($S197*#REF!=0,"",$S197*#REF!),"")</f>
        <v/>
      </c>
      <c r="CJ197" s="293" t="str">
        <f>IFERROR(IF($S197*#REF!=0,"",$S197*#REF!),"")</f>
        <v/>
      </c>
      <c r="CK197" s="293" t="str">
        <f>IFERROR(IF($S197*#REF!=0,"",$S197*#REF!),"")</f>
        <v/>
      </c>
      <c r="CL197" s="293" t="str">
        <f>IFERROR(IF($S197*#REF!=0,"",$S197*#REF!),"")</f>
        <v/>
      </c>
      <c r="CM197" s="293" t="str">
        <f t="shared" si="28"/>
        <v/>
      </c>
      <c r="CN197" s="293" t="str">
        <f t="shared" si="29"/>
        <v/>
      </c>
      <c r="CO197" s="293" t="str">
        <f t="shared" si="30"/>
        <v/>
      </c>
      <c r="CP197" s="293" t="str">
        <f t="shared" si="31"/>
        <v/>
      </c>
      <c r="CQ197" s="293" t="str">
        <f t="shared" si="32"/>
        <v/>
      </c>
      <c r="CR197" s="293" t="str">
        <f t="shared" si="32"/>
        <v/>
      </c>
      <c r="CS197" s="293" t="str">
        <f t="shared" si="32"/>
        <v/>
      </c>
    </row>
    <row r="198" spans="1:97" ht="15" customHeight="1" x14ac:dyDescent="0.15">
      <c r="B198" s="292" t="s">
        <v>652</v>
      </c>
      <c r="C198" s="292"/>
      <c r="D198" s="292"/>
      <c r="E198" s="292"/>
      <c r="F198" s="292"/>
      <c r="G198" s="293" t="s">
        <v>653</v>
      </c>
      <c r="H198" s="293" t="s">
        <v>575</v>
      </c>
      <c r="I198" s="293"/>
      <c r="J198" s="293"/>
      <c r="K198" s="293" t="s">
        <v>110</v>
      </c>
      <c r="L198" s="293">
        <v>57.4</v>
      </c>
      <c r="M198" s="293"/>
      <c r="N198" s="293"/>
      <c r="O198" s="293" t="s">
        <v>654</v>
      </c>
      <c r="P198" s="293"/>
      <c r="Q198" s="294"/>
      <c r="R198" s="295" t="s">
        <v>445</v>
      </c>
      <c r="S198" s="295">
        <v>2.75E-2</v>
      </c>
      <c r="T198" s="295"/>
      <c r="U198" s="295"/>
      <c r="V198" s="295"/>
      <c r="W198" s="295"/>
      <c r="X198" s="295"/>
      <c r="Y198" s="295"/>
      <c r="Z198" s="295"/>
      <c r="AA198" s="295"/>
      <c r="AB198" s="295"/>
      <c r="AC198" s="295"/>
      <c r="AD198" s="295"/>
      <c r="AE198" s="295"/>
      <c r="AF198" s="295"/>
      <c r="AG198" s="295"/>
      <c r="AH198" s="295"/>
      <c r="AI198" s="295"/>
      <c r="AJ198" s="295"/>
      <c r="AK198" s="295"/>
      <c r="AL198" s="295"/>
      <c r="AM198" s="295"/>
      <c r="AN198" s="295"/>
      <c r="AO198" s="295"/>
      <c r="AP198" s="295"/>
      <c r="AQ198" s="295"/>
      <c r="AR198" s="295"/>
      <c r="AS198" s="295"/>
      <c r="AT198" s="295"/>
      <c r="AU198" s="295"/>
      <c r="AV198" s="295"/>
      <c r="AW198" s="295"/>
      <c r="AX198" s="295"/>
      <c r="AY198" s="295"/>
      <c r="AZ198" s="295"/>
      <c r="BA198" s="295">
        <v>1</v>
      </c>
      <c r="BB198" s="295"/>
      <c r="BC198" s="295">
        <v>0</v>
      </c>
      <c r="BD198" s="295">
        <v>0</v>
      </c>
      <c r="BE198" s="295">
        <v>0</v>
      </c>
      <c r="BF198" s="295">
        <v>2</v>
      </c>
      <c r="BG198" s="295">
        <v>0</v>
      </c>
      <c r="BH198" s="295">
        <v>1</v>
      </c>
      <c r="BI198" s="295">
        <v>2</v>
      </c>
      <c r="BJ198" s="522">
        <v>6</v>
      </c>
      <c r="BK198" s="293">
        <f t="shared" si="25"/>
        <v>1</v>
      </c>
      <c r="BL198" s="293">
        <f t="shared" si="26"/>
        <v>1</v>
      </c>
      <c r="BM198" s="293">
        <v>16</v>
      </c>
      <c r="BN198" s="293">
        <v>1</v>
      </c>
      <c r="BO198" s="295">
        <f t="shared" si="27"/>
        <v>15</v>
      </c>
      <c r="BP198" s="520">
        <v>2</v>
      </c>
      <c r="BQ198" s="293" t="str">
        <f>IF(((BP198*BJ198)-CB198)&lt;0.99,"",INT((BP198*BJ198)-CB198))</f>
        <v/>
      </c>
      <c r="BR198" s="293"/>
      <c r="BS198" s="296"/>
      <c r="BT198" s="296"/>
      <c r="BU198" s="296"/>
      <c r="BV198" s="296"/>
      <c r="BW198" s="296"/>
      <c r="BX198" s="296"/>
      <c r="BY198" s="296"/>
      <c r="BZ198" s="297"/>
      <c r="CA198" s="298"/>
      <c r="CB198" s="299">
        <f t="shared" si="33"/>
        <v>15</v>
      </c>
      <c r="CC198" s="521">
        <f>CB198/BJ198</f>
        <v>2.5</v>
      </c>
      <c r="CD198" s="293" t="str">
        <f>IFERROR(IF($S198*#REF!=0,"",$S198*#REF!),"")</f>
        <v/>
      </c>
      <c r="CE198" s="293" t="str">
        <f>IFERROR(IF($S198*#REF!=0,"",$S198*#REF!),"")</f>
        <v/>
      </c>
      <c r="CF198" s="293" t="str">
        <f>IFERROR(IF($S198*#REF!=0,"",$S198*#REF!),"")</f>
        <v/>
      </c>
      <c r="CG198" s="293" t="str">
        <f>IFERROR(IF($S198*#REF!=0,"",$S198*#REF!),"")</f>
        <v/>
      </c>
      <c r="CH198" s="293" t="str">
        <f>IFERROR(IF($S198*#REF!=0,"",$S198*#REF!),"")</f>
        <v/>
      </c>
      <c r="CI198" s="293" t="str">
        <f>IFERROR(IF($S198*#REF!=0,"",$S198*#REF!),"")</f>
        <v/>
      </c>
      <c r="CJ198" s="293" t="str">
        <f>IFERROR(IF($S198*#REF!=0,"",$S198*#REF!),"")</f>
        <v/>
      </c>
      <c r="CK198" s="293" t="str">
        <f>IFERROR(IF($S198*#REF!=0,"",$S198*#REF!),"")</f>
        <v/>
      </c>
      <c r="CL198" s="293" t="str">
        <f>IFERROR(IF($S198*#REF!=0,"",$S198*#REF!),"")</f>
        <v/>
      </c>
      <c r="CM198" s="293" t="str">
        <f t="shared" si="28"/>
        <v/>
      </c>
      <c r="CN198" s="293" t="str">
        <f t="shared" si="29"/>
        <v/>
      </c>
      <c r="CO198" s="293" t="str">
        <f t="shared" si="30"/>
        <v/>
      </c>
      <c r="CP198" s="293" t="str">
        <f t="shared" si="31"/>
        <v/>
      </c>
      <c r="CQ198" s="293" t="str">
        <f t="shared" si="32"/>
        <v/>
      </c>
      <c r="CR198" s="293" t="str">
        <f t="shared" si="32"/>
        <v/>
      </c>
      <c r="CS198" s="293" t="str">
        <f t="shared" si="32"/>
        <v/>
      </c>
    </row>
    <row r="199" spans="1:97" ht="15" customHeight="1" x14ac:dyDescent="0.15">
      <c r="B199" s="292" t="s">
        <v>655</v>
      </c>
      <c r="C199" s="292"/>
      <c r="D199" s="292"/>
      <c r="E199" s="292"/>
      <c r="F199" s="292"/>
      <c r="G199" s="293" t="s">
        <v>656</v>
      </c>
      <c r="H199" s="293" t="s">
        <v>575</v>
      </c>
      <c r="I199" s="293"/>
      <c r="J199" s="293"/>
      <c r="K199" s="293" t="s">
        <v>110</v>
      </c>
      <c r="L199" s="293">
        <v>57.4</v>
      </c>
      <c r="M199" s="293"/>
      <c r="N199" s="293"/>
      <c r="O199" s="293" t="s">
        <v>657</v>
      </c>
      <c r="P199" s="293"/>
      <c r="Q199" s="294"/>
      <c r="R199" s="295" t="s">
        <v>445</v>
      </c>
      <c r="S199" s="295">
        <v>2.75E-2</v>
      </c>
      <c r="T199" s="295"/>
      <c r="U199" s="295"/>
      <c r="V199" s="295"/>
      <c r="W199" s="295"/>
      <c r="X199" s="295"/>
      <c r="Y199" s="295"/>
      <c r="Z199" s="295"/>
      <c r="AA199" s="295"/>
      <c r="AB199" s="295"/>
      <c r="AC199" s="295"/>
      <c r="AD199" s="295"/>
      <c r="AE199" s="295"/>
      <c r="AF199" s="295"/>
      <c r="AG199" s="295"/>
      <c r="AH199" s="295"/>
      <c r="AI199" s="295"/>
      <c r="AJ199" s="295"/>
      <c r="AK199" s="295"/>
      <c r="AL199" s="295"/>
      <c r="AM199" s="295"/>
      <c r="AN199" s="295"/>
      <c r="AO199" s="295"/>
      <c r="AP199" s="295"/>
      <c r="AQ199" s="295"/>
      <c r="AR199" s="295"/>
      <c r="AS199" s="295"/>
      <c r="AT199" s="295"/>
      <c r="AU199" s="295"/>
      <c r="AV199" s="295"/>
      <c r="AW199" s="295"/>
      <c r="AX199" s="295"/>
      <c r="AY199" s="295">
        <v>0</v>
      </c>
      <c r="AZ199" s="295">
        <v>1</v>
      </c>
      <c r="BA199" s="295"/>
      <c r="BB199" s="295"/>
      <c r="BC199" s="295">
        <v>0</v>
      </c>
      <c r="BD199" s="295">
        <v>0</v>
      </c>
      <c r="BE199" s="295">
        <v>2</v>
      </c>
      <c r="BF199" s="295">
        <v>1</v>
      </c>
      <c r="BG199" s="295">
        <v>2</v>
      </c>
      <c r="BH199" s="295">
        <v>0</v>
      </c>
      <c r="BI199" s="295">
        <v>1</v>
      </c>
      <c r="BJ199" s="522">
        <v>6</v>
      </c>
      <c r="BK199" s="293">
        <f t="shared" si="25"/>
        <v>1</v>
      </c>
      <c r="BL199" s="293">
        <f t="shared" si="26"/>
        <v>0</v>
      </c>
      <c r="BM199" s="293">
        <v>13</v>
      </c>
      <c r="BN199" s="293">
        <v>1</v>
      </c>
      <c r="BO199" s="295">
        <f t="shared" si="27"/>
        <v>12</v>
      </c>
      <c r="BP199" s="520">
        <v>2</v>
      </c>
      <c r="BQ199" s="293" t="str">
        <f>IF(((BP199*BJ199)-CB199)&lt;0.99,"",INT((BP199*BJ199)-CB199))</f>
        <v/>
      </c>
      <c r="BR199" s="293"/>
      <c r="BS199" s="296"/>
      <c r="BT199" s="296"/>
      <c r="BU199" s="296"/>
      <c r="BV199" s="296"/>
      <c r="BW199" s="296"/>
      <c r="BX199" s="296"/>
      <c r="BY199" s="296"/>
      <c r="BZ199" s="297"/>
      <c r="CA199" s="298"/>
      <c r="CB199" s="299">
        <f t="shared" si="33"/>
        <v>12</v>
      </c>
      <c r="CC199" s="521">
        <f>CB199/BJ199</f>
        <v>2</v>
      </c>
      <c r="CD199" s="293" t="str">
        <f>IFERROR(IF($S199*#REF!=0,"",$S199*#REF!),"")</f>
        <v/>
      </c>
      <c r="CE199" s="293" t="str">
        <f>IFERROR(IF($S199*#REF!=0,"",$S199*#REF!),"")</f>
        <v/>
      </c>
      <c r="CF199" s="293" t="str">
        <f>IFERROR(IF($S199*#REF!=0,"",$S199*#REF!),"")</f>
        <v/>
      </c>
      <c r="CG199" s="293" t="str">
        <f>IFERROR(IF($S199*#REF!=0,"",$S199*#REF!),"")</f>
        <v/>
      </c>
      <c r="CH199" s="293" t="str">
        <f>IFERROR(IF($S199*#REF!=0,"",$S199*#REF!),"")</f>
        <v/>
      </c>
      <c r="CI199" s="293" t="str">
        <f>IFERROR(IF($S199*#REF!=0,"",$S199*#REF!),"")</f>
        <v/>
      </c>
      <c r="CJ199" s="293" t="str">
        <f>IFERROR(IF($S199*#REF!=0,"",$S199*#REF!),"")</f>
        <v/>
      </c>
      <c r="CK199" s="293" t="str">
        <f>IFERROR(IF($S199*#REF!=0,"",$S199*#REF!),"")</f>
        <v/>
      </c>
      <c r="CL199" s="293" t="str">
        <f>IFERROR(IF($S199*#REF!=0,"",$S199*#REF!),"")</f>
        <v/>
      </c>
      <c r="CM199" s="293" t="str">
        <f t="shared" si="28"/>
        <v/>
      </c>
      <c r="CN199" s="293" t="str">
        <f t="shared" si="29"/>
        <v/>
      </c>
      <c r="CO199" s="293" t="str">
        <f t="shared" si="30"/>
        <v/>
      </c>
      <c r="CP199" s="293" t="str">
        <f t="shared" si="31"/>
        <v/>
      </c>
      <c r="CQ199" s="293" t="str">
        <f t="shared" si="32"/>
        <v/>
      </c>
      <c r="CR199" s="293" t="str">
        <f t="shared" si="32"/>
        <v/>
      </c>
      <c r="CS199" s="293" t="str">
        <f t="shared" si="32"/>
        <v/>
      </c>
    </row>
    <row r="200" spans="1:97" ht="15" customHeight="1" x14ac:dyDescent="0.15">
      <c r="B200" s="292" t="s">
        <v>658</v>
      </c>
      <c r="C200" s="292"/>
      <c r="D200" s="292"/>
      <c r="E200" s="292"/>
      <c r="F200" s="292"/>
      <c r="G200" s="293" t="s">
        <v>659</v>
      </c>
      <c r="H200" s="293" t="s">
        <v>575</v>
      </c>
      <c r="I200" s="293"/>
      <c r="J200" s="293"/>
      <c r="K200" s="293" t="s">
        <v>110</v>
      </c>
      <c r="L200" s="293">
        <v>43.1</v>
      </c>
      <c r="M200" s="293"/>
      <c r="N200" s="293"/>
      <c r="O200" s="293" t="s">
        <v>660</v>
      </c>
      <c r="P200" s="293"/>
      <c r="Q200" s="294"/>
      <c r="R200" s="295" t="s">
        <v>445</v>
      </c>
      <c r="S200" s="295">
        <v>2.75E-2</v>
      </c>
      <c r="T200" s="295"/>
      <c r="U200" s="295"/>
      <c r="V200" s="295"/>
      <c r="W200" s="295"/>
      <c r="X200" s="295"/>
      <c r="Y200" s="295"/>
      <c r="Z200" s="295"/>
      <c r="AA200" s="295"/>
      <c r="AB200" s="295"/>
      <c r="AC200" s="295"/>
      <c r="AD200" s="295"/>
      <c r="AE200" s="295"/>
      <c r="AF200" s="295"/>
      <c r="AG200" s="295"/>
      <c r="AH200" s="295"/>
      <c r="AI200" s="295"/>
      <c r="AJ200" s="295"/>
      <c r="AK200" s="295"/>
      <c r="AL200" s="295"/>
      <c r="AM200" s="295"/>
      <c r="AN200" s="295"/>
      <c r="AO200" s="295"/>
      <c r="AP200" s="295"/>
      <c r="AQ200" s="295"/>
      <c r="AR200" s="295"/>
      <c r="AS200" s="295"/>
      <c r="AT200" s="295"/>
      <c r="AU200" s="295"/>
      <c r="AV200" s="295"/>
      <c r="AW200" s="295"/>
      <c r="AX200" s="295"/>
      <c r="AY200" s="295"/>
      <c r="AZ200" s="295"/>
      <c r="BA200" s="295"/>
      <c r="BB200" s="295"/>
      <c r="BC200" s="295">
        <v>0</v>
      </c>
      <c r="BD200" s="295">
        <v>0</v>
      </c>
      <c r="BE200" s="295">
        <v>0</v>
      </c>
      <c r="BF200" s="295">
        <v>1</v>
      </c>
      <c r="BG200" s="295">
        <v>0</v>
      </c>
      <c r="BH200" s="295">
        <v>0</v>
      </c>
      <c r="BI200" s="295">
        <v>0</v>
      </c>
      <c r="BJ200" s="462">
        <v>3</v>
      </c>
      <c r="BK200" s="293">
        <f t="shared" ref="BK200:BK263" si="35">MAX(AQ200:BB200)</f>
        <v>0</v>
      </c>
      <c r="BL200" s="293">
        <f t="shared" ref="BL200:BL263" si="36">MIN(AQ200:BB200)</f>
        <v>0</v>
      </c>
      <c r="BM200" s="293">
        <v>8</v>
      </c>
      <c r="BN200" s="293">
        <v>0</v>
      </c>
      <c r="BO200" s="295">
        <f t="shared" ref="BO200:BO263" si="37">IFERROR(BM200-BN200,BM200)</f>
        <v>8</v>
      </c>
      <c r="BP200" s="520">
        <v>2</v>
      </c>
      <c r="BQ200" s="293" t="str">
        <f>IF(((BP200*BJ200)-CB200)&lt;0.99,"",INT((BP200*BJ200)-CB200))</f>
        <v/>
      </c>
      <c r="BR200" s="293"/>
      <c r="BS200" s="296"/>
      <c r="BT200" s="296"/>
      <c r="BU200" s="296"/>
      <c r="BV200" s="296"/>
      <c r="BW200" s="296"/>
      <c r="BX200" s="296"/>
      <c r="BY200" s="296"/>
      <c r="BZ200" s="297"/>
      <c r="CA200" s="298"/>
      <c r="CB200" s="299">
        <f t="shared" si="33"/>
        <v>8</v>
      </c>
      <c r="CC200" s="521">
        <f>CB200/BJ200</f>
        <v>2.6666666666666665</v>
      </c>
      <c r="CD200" s="293" t="str">
        <f>IFERROR(IF($S200*#REF!=0,"",$S200*#REF!),"")</f>
        <v/>
      </c>
      <c r="CE200" s="293" t="str">
        <f>IFERROR(IF($S200*#REF!=0,"",$S200*#REF!),"")</f>
        <v/>
      </c>
      <c r="CF200" s="293" t="str">
        <f>IFERROR(IF($S200*#REF!=0,"",$S200*#REF!),"")</f>
        <v/>
      </c>
      <c r="CG200" s="293" t="str">
        <f>IFERROR(IF($S200*#REF!=0,"",$S200*#REF!),"")</f>
        <v/>
      </c>
      <c r="CH200" s="293" t="str">
        <f>IFERROR(IF($S200*#REF!=0,"",$S200*#REF!),"")</f>
        <v/>
      </c>
      <c r="CI200" s="293" t="str">
        <f>IFERROR(IF($S200*#REF!=0,"",$S200*#REF!),"")</f>
        <v/>
      </c>
      <c r="CJ200" s="293" t="str">
        <f>IFERROR(IF($S200*#REF!=0,"",$S200*#REF!),"")</f>
        <v/>
      </c>
      <c r="CK200" s="293" t="str">
        <f>IFERROR(IF($S200*#REF!=0,"",$S200*#REF!),"")</f>
        <v/>
      </c>
      <c r="CL200" s="293" t="str">
        <f>IFERROR(IF($S200*#REF!=0,"",$S200*#REF!),"")</f>
        <v/>
      </c>
      <c r="CM200" s="293" t="str">
        <f t="shared" ref="CM200:CM263" si="38">IFERROR(IF($S200*BU200=0,"",$S200*BU200),"")</f>
        <v/>
      </c>
      <c r="CN200" s="293" t="str">
        <f t="shared" ref="CN200:CN263" si="39">IFERROR(IF($S200*BV200=0,"",$S200*BV200),"")</f>
        <v/>
      </c>
      <c r="CO200" s="293" t="str">
        <f t="shared" ref="CO200:CO263" si="40">IFERROR(IF($S200*BW200=0,"",$S200*BW200),"")</f>
        <v/>
      </c>
      <c r="CP200" s="293" t="str">
        <f t="shared" ref="CP200:CP263" si="41">IFERROR(IF($S200*BX200=0,"",$S200*BX200),"")</f>
        <v/>
      </c>
      <c r="CQ200" s="293" t="str">
        <f t="shared" ref="CQ200:CS263" si="42">IFERROR(IF($S200*BY200=0,"",$S200*BY200),"")</f>
        <v/>
      </c>
      <c r="CR200" s="293" t="str">
        <f t="shared" si="42"/>
        <v/>
      </c>
      <c r="CS200" s="293" t="str">
        <f t="shared" si="42"/>
        <v/>
      </c>
    </row>
    <row r="201" spans="1:97" ht="15" customHeight="1" thickBot="1" x14ac:dyDescent="0.2">
      <c r="B201" s="292" t="s">
        <v>661</v>
      </c>
      <c r="C201" s="292"/>
      <c r="D201" s="292"/>
      <c r="E201" s="292"/>
      <c r="F201" s="292"/>
      <c r="G201" s="293" t="s">
        <v>662</v>
      </c>
      <c r="H201" s="293" t="s">
        <v>575</v>
      </c>
      <c r="I201" s="293"/>
      <c r="J201" s="293"/>
      <c r="K201" s="293" t="s">
        <v>110</v>
      </c>
      <c r="L201" s="293">
        <v>43.1</v>
      </c>
      <c r="M201" s="293"/>
      <c r="N201" s="293"/>
      <c r="O201" s="293" t="s">
        <v>663</v>
      </c>
      <c r="P201" s="293"/>
      <c r="Q201" s="294"/>
      <c r="R201" s="295" t="s">
        <v>445</v>
      </c>
      <c r="S201" s="295">
        <v>2.75E-2</v>
      </c>
      <c r="T201" s="295"/>
      <c r="U201" s="295"/>
      <c r="V201" s="295"/>
      <c r="W201" s="295"/>
      <c r="X201" s="295"/>
      <c r="Y201" s="295"/>
      <c r="Z201" s="295"/>
      <c r="AA201" s="295"/>
      <c r="AB201" s="295"/>
      <c r="AC201" s="295"/>
      <c r="AD201" s="295"/>
      <c r="AE201" s="295"/>
      <c r="AF201" s="295"/>
      <c r="AG201" s="295"/>
      <c r="AH201" s="295"/>
      <c r="AI201" s="295"/>
      <c r="AJ201" s="295"/>
      <c r="AK201" s="295"/>
      <c r="AL201" s="295"/>
      <c r="AM201" s="295"/>
      <c r="AN201" s="295"/>
      <c r="AO201" s="295"/>
      <c r="AP201" s="295"/>
      <c r="AQ201" s="295"/>
      <c r="AR201" s="295"/>
      <c r="AS201" s="295"/>
      <c r="AT201" s="295"/>
      <c r="AU201" s="295"/>
      <c r="AV201" s="295"/>
      <c r="AW201" s="295"/>
      <c r="AX201" s="295"/>
      <c r="AY201" s="295"/>
      <c r="AZ201" s="295"/>
      <c r="BA201" s="295"/>
      <c r="BB201" s="295"/>
      <c r="BC201" s="295">
        <v>0</v>
      </c>
      <c r="BD201" s="295">
        <v>0</v>
      </c>
      <c r="BE201" s="295">
        <v>0</v>
      </c>
      <c r="BF201" s="295">
        <v>0</v>
      </c>
      <c r="BG201" s="295">
        <v>1</v>
      </c>
      <c r="BH201" s="295">
        <v>0</v>
      </c>
      <c r="BI201" s="295">
        <v>0</v>
      </c>
      <c r="BJ201" s="462">
        <v>3</v>
      </c>
      <c r="BK201" s="293">
        <f t="shared" si="35"/>
        <v>0</v>
      </c>
      <c r="BL201" s="293">
        <f t="shared" si="36"/>
        <v>0</v>
      </c>
      <c r="BM201" s="293">
        <v>7</v>
      </c>
      <c r="BN201" s="293">
        <v>1</v>
      </c>
      <c r="BO201" s="295">
        <f t="shared" si="37"/>
        <v>6</v>
      </c>
      <c r="BP201" s="520">
        <v>2</v>
      </c>
      <c r="BQ201" s="293" t="str">
        <f>IF(((BP201*BJ201)-CB201)&lt;0.99,"",INT((BP201*BJ201)-CB201))</f>
        <v/>
      </c>
      <c r="BR201" s="293"/>
      <c r="BS201" s="296"/>
      <c r="BT201" s="296"/>
      <c r="BU201" s="296"/>
      <c r="BV201" s="296"/>
      <c r="BW201" s="296"/>
      <c r="BX201" s="296"/>
      <c r="BY201" s="296"/>
      <c r="BZ201" s="297"/>
      <c r="CA201" s="298"/>
      <c r="CB201" s="299">
        <f t="shared" ref="CB201:CB264" si="43">SUM(BO201,BR201:CA201)</f>
        <v>6</v>
      </c>
      <c r="CC201" s="521">
        <f>CB201/BJ201</f>
        <v>2</v>
      </c>
      <c r="CD201" s="293" t="str">
        <f>IFERROR(IF($S201*#REF!=0,"",$S201*#REF!),"")</f>
        <v/>
      </c>
      <c r="CE201" s="293" t="str">
        <f>IFERROR(IF($S201*#REF!=0,"",$S201*#REF!),"")</f>
        <v/>
      </c>
      <c r="CF201" s="293" t="str">
        <f>IFERROR(IF($S201*#REF!=0,"",$S201*#REF!),"")</f>
        <v/>
      </c>
      <c r="CG201" s="293" t="str">
        <f>IFERROR(IF($S201*#REF!=0,"",$S201*#REF!),"")</f>
        <v/>
      </c>
      <c r="CH201" s="293" t="str">
        <f>IFERROR(IF($S201*#REF!=0,"",$S201*#REF!),"")</f>
        <v/>
      </c>
      <c r="CI201" s="293" t="str">
        <f>IFERROR(IF($S201*#REF!=0,"",$S201*#REF!),"")</f>
        <v/>
      </c>
      <c r="CJ201" s="293" t="str">
        <f>IFERROR(IF($S201*#REF!=0,"",$S201*#REF!),"")</f>
        <v/>
      </c>
      <c r="CK201" s="293" t="str">
        <f>IFERROR(IF($S201*#REF!=0,"",$S201*#REF!),"")</f>
        <v/>
      </c>
      <c r="CL201" s="293" t="str">
        <f>IFERROR(IF($S201*#REF!=0,"",$S201*#REF!),"")</f>
        <v/>
      </c>
      <c r="CM201" s="293" t="str">
        <f t="shared" si="38"/>
        <v/>
      </c>
      <c r="CN201" s="293" t="str">
        <f t="shared" si="39"/>
        <v/>
      </c>
      <c r="CO201" s="293" t="str">
        <f t="shared" si="40"/>
        <v/>
      </c>
      <c r="CP201" s="293" t="str">
        <f t="shared" si="41"/>
        <v/>
      </c>
      <c r="CQ201" s="293" t="str">
        <f t="shared" si="42"/>
        <v/>
      </c>
      <c r="CR201" s="293" t="str">
        <f t="shared" si="42"/>
        <v/>
      </c>
      <c r="CS201" s="293" t="str">
        <f t="shared" si="42"/>
        <v/>
      </c>
    </row>
    <row r="202" spans="1:97" s="98" customFormat="1" ht="15" customHeight="1" x14ac:dyDescent="0.15">
      <c r="A202" s="87" t="s">
        <v>25</v>
      </c>
      <c r="B202" s="300" t="s">
        <v>664</v>
      </c>
      <c r="C202" s="300" t="str">
        <f>MID(B202,4,5)</f>
        <v>CH271</v>
      </c>
      <c r="D202" s="300" t="str">
        <f>MID(B202,10,3)</f>
        <v>-03</v>
      </c>
      <c r="E202" s="300" t="str">
        <f>RIGHT(B202, LEN(B202)-FIND("S",B202,1)+1)</f>
        <v>SP/122N</v>
      </c>
      <c r="F202" s="300">
        <v>0</v>
      </c>
      <c r="G202" s="301" t="s">
        <v>665</v>
      </c>
      <c r="H202" s="301" t="s">
        <v>575</v>
      </c>
      <c r="I202" s="301"/>
      <c r="J202" s="301"/>
      <c r="K202" s="301" t="s">
        <v>110</v>
      </c>
      <c r="L202" s="301">
        <v>118.9</v>
      </c>
      <c r="M202" s="301"/>
      <c r="N202" s="301"/>
      <c r="O202" s="301" t="s">
        <v>665</v>
      </c>
      <c r="P202" s="301"/>
      <c r="Q202" s="302"/>
      <c r="R202" s="303" t="s">
        <v>445</v>
      </c>
      <c r="S202" s="303">
        <f>0.11/4</f>
        <v>2.75E-2</v>
      </c>
      <c r="T202" s="303"/>
      <c r="U202" s="303"/>
      <c r="V202" s="303"/>
      <c r="W202" s="303">
        <v>14826.67</v>
      </c>
      <c r="X202" s="303"/>
      <c r="Y202" s="303"/>
      <c r="Z202" s="303">
        <v>1</v>
      </c>
      <c r="AA202" s="303">
        <v>2</v>
      </c>
      <c r="AB202" s="303"/>
      <c r="AC202" s="303"/>
      <c r="AD202" s="303"/>
      <c r="AE202" s="303"/>
      <c r="AF202" s="303"/>
      <c r="AG202" s="303"/>
      <c r="AH202" s="303"/>
      <c r="AI202" s="303">
        <v>1</v>
      </c>
      <c r="AJ202" s="303"/>
      <c r="AK202" s="303">
        <v>0</v>
      </c>
      <c r="AL202" s="303">
        <v>1</v>
      </c>
      <c r="AM202" s="303"/>
      <c r="AN202" s="303"/>
      <c r="AO202" s="303">
        <v>0</v>
      </c>
      <c r="AP202" s="303">
        <v>0</v>
      </c>
      <c r="AQ202" s="303">
        <v>1</v>
      </c>
      <c r="AR202" s="303">
        <v>1</v>
      </c>
      <c r="AS202" s="303">
        <v>0</v>
      </c>
      <c r="AT202" s="303"/>
      <c r="AU202" s="303"/>
      <c r="AV202" s="303"/>
      <c r="AW202" s="303"/>
      <c r="AX202" s="303"/>
      <c r="AY202" s="303"/>
      <c r="AZ202" s="303">
        <v>0</v>
      </c>
      <c r="BA202" s="303">
        <v>0</v>
      </c>
      <c r="BB202" s="303">
        <v>0</v>
      </c>
      <c r="BC202" s="303">
        <v>1</v>
      </c>
      <c r="BD202" s="303"/>
      <c r="BE202" s="303"/>
      <c r="BF202" s="303">
        <v>1</v>
      </c>
      <c r="BG202" s="303">
        <v>1</v>
      </c>
      <c r="BH202" s="303">
        <v>1</v>
      </c>
      <c r="BI202" s="303">
        <v>0</v>
      </c>
      <c r="BJ202" s="523">
        <v>1</v>
      </c>
      <c r="BK202" s="301">
        <f t="shared" si="35"/>
        <v>1</v>
      </c>
      <c r="BL202" s="301">
        <f t="shared" si="36"/>
        <v>0</v>
      </c>
      <c r="BM202" s="301">
        <v>4</v>
      </c>
      <c r="BN202" s="301">
        <v>2</v>
      </c>
      <c r="BO202" s="303">
        <f t="shared" si="37"/>
        <v>2</v>
      </c>
      <c r="BP202" s="524">
        <v>2</v>
      </c>
      <c r="BQ202" s="301" t="str">
        <f>IF(((BP202*BJ202)-CB202)&lt;0.99,"",INT((BP202*BJ202)-CB202))</f>
        <v/>
      </c>
      <c r="BR202" s="301"/>
      <c r="BS202" s="304"/>
      <c r="BT202" s="304"/>
      <c r="BU202" s="304"/>
      <c r="BV202" s="304"/>
      <c r="BW202" s="304"/>
      <c r="BX202" s="304"/>
      <c r="BY202" s="304"/>
      <c r="BZ202" s="305"/>
      <c r="CA202" s="306"/>
      <c r="CB202" s="307">
        <f t="shared" si="43"/>
        <v>2</v>
      </c>
      <c r="CC202" s="525">
        <f>CB202/BJ202</f>
        <v>2</v>
      </c>
      <c r="CD202" s="301" t="str">
        <f>IFERROR(IF($S202*#REF!=0,"",$S202*#REF!),"")</f>
        <v/>
      </c>
      <c r="CE202" s="301" t="str">
        <f>IFERROR(IF($S202*#REF!=0,"",$S202*#REF!),"")</f>
        <v/>
      </c>
      <c r="CF202" s="301" t="str">
        <f>IFERROR(IF($S202*#REF!=0,"",$S202*#REF!),"")</f>
        <v/>
      </c>
      <c r="CG202" s="301" t="str">
        <f>IFERROR(IF($S202*#REF!=0,"",$S202*#REF!),"")</f>
        <v/>
      </c>
      <c r="CH202" s="301" t="str">
        <f>IFERROR(IF($S202*#REF!=0,"",$S202*#REF!),"")</f>
        <v/>
      </c>
      <c r="CI202" s="301" t="str">
        <f>IFERROR(IF($S202*#REF!=0,"",$S202*#REF!),"")</f>
        <v/>
      </c>
      <c r="CJ202" s="301" t="str">
        <f>IFERROR(IF($S202*#REF!=0,"",$S202*#REF!),"")</f>
        <v/>
      </c>
      <c r="CK202" s="301" t="str">
        <f>IFERROR(IF($S202*#REF!=0,"",$S202*#REF!),"")</f>
        <v/>
      </c>
      <c r="CL202" s="301" t="str">
        <f>IFERROR(IF($S202*#REF!=0,"",$S202*#REF!),"")</f>
        <v/>
      </c>
      <c r="CM202" s="301" t="str">
        <f t="shared" si="38"/>
        <v/>
      </c>
      <c r="CN202" s="301" t="str">
        <f t="shared" si="39"/>
        <v/>
      </c>
      <c r="CO202" s="301" t="str">
        <f t="shared" si="40"/>
        <v/>
      </c>
      <c r="CP202" s="301" t="str">
        <f t="shared" si="41"/>
        <v/>
      </c>
      <c r="CQ202" s="301" t="str">
        <f t="shared" si="42"/>
        <v/>
      </c>
      <c r="CR202" s="301" t="str">
        <f t="shared" si="42"/>
        <v/>
      </c>
      <c r="CS202" s="301" t="str">
        <f t="shared" si="42"/>
        <v/>
      </c>
    </row>
    <row r="203" spans="1:97" ht="15" customHeight="1" x14ac:dyDescent="0.15">
      <c r="A203" s="1" t="s">
        <v>25</v>
      </c>
      <c r="B203" s="308" t="s">
        <v>666</v>
      </c>
      <c r="C203" s="308" t="str">
        <f>MID(B203,4,5)</f>
        <v>CH271</v>
      </c>
      <c r="D203" s="308" t="str">
        <f>MID(B203,10,3)</f>
        <v>-08</v>
      </c>
      <c r="E203" s="308" t="str">
        <f>RIGHT(B203, LEN(B203)-FIND("S",B203,1)+1)</f>
        <v>SP/122N</v>
      </c>
      <c r="F203" s="308">
        <v>0</v>
      </c>
      <c r="G203" s="309" t="s">
        <v>667</v>
      </c>
      <c r="H203" s="309" t="s">
        <v>575</v>
      </c>
      <c r="I203" s="309"/>
      <c r="J203" s="309"/>
      <c r="K203" s="309" t="s">
        <v>110</v>
      </c>
      <c r="L203" s="309">
        <v>88.1</v>
      </c>
      <c r="M203" s="309"/>
      <c r="N203" s="309"/>
      <c r="O203" s="309" t="s">
        <v>667</v>
      </c>
      <c r="P203" s="309"/>
      <c r="Q203" s="310"/>
      <c r="R203" s="311" t="s">
        <v>445</v>
      </c>
      <c r="S203" s="311">
        <f>0.11/4</f>
        <v>2.75E-2</v>
      </c>
      <c r="T203" s="311"/>
      <c r="U203" s="311"/>
      <c r="V203" s="311"/>
      <c r="W203" s="311">
        <v>10964.29</v>
      </c>
      <c r="X203" s="311"/>
      <c r="Y203" s="311"/>
      <c r="Z203" s="311">
        <v>1</v>
      </c>
      <c r="AA203" s="311">
        <v>1</v>
      </c>
      <c r="AB203" s="311">
        <v>2</v>
      </c>
      <c r="AC203" s="311">
        <v>1</v>
      </c>
      <c r="AD203" s="311"/>
      <c r="AE203" s="311"/>
      <c r="AF203" s="311"/>
      <c r="AG203" s="311"/>
      <c r="AH203" s="311"/>
      <c r="AI203" s="311"/>
      <c r="AJ203" s="311">
        <v>1</v>
      </c>
      <c r="AK203" s="311">
        <v>1</v>
      </c>
      <c r="AL203" s="311">
        <v>1</v>
      </c>
      <c r="AM203" s="311"/>
      <c r="AN203" s="311"/>
      <c r="AO203" s="311">
        <v>0</v>
      </c>
      <c r="AP203" s="311">
        <v>0</v>
      </c>
      <c r="AQ203" s="311">
        <v>0</v>
      </c>
      <c r="AR203" s="311">
        <v>0</v>
      </c>
      <c r="AS203" s="311">
        <v>0</v>
      </c>
      <c r="AT203" s="311"/>
      <c r="AU203" s="311"/>
      <c r="AV203" s="311"/>
      <c r="AW203" s="311"/>
      <c r="AX203" s="311"/>
      <c r="AY203" s="311"/>
      <c r="AZ203" s="311">
        <v>3</v>
      </c>
      <c r="BA203" s="311">
        <v>0</v>
      </c>
      <c r="BB203" s="311">
        <v>1</v>
      </c>
      <c r="BC203" s="311">
        <v>1</v>
      </c>
      <c r="BD203" s="311">
        <v>0</v>
      </c>
      <c r="BE203" s="311">
        <v>0</v>
      </c>
      <c r="BF203" s="311">
        <v>2</v>
      </c>
      <c r="BG203" s="311">
        <v>2</v>
      </c>
      <c r="BH203" s="311">
        <v>0</v>
      </c>
      <c r="BI203" s="311">
        <v>0</v>
      </c>
      <c r="BJ203" s="465">
        <v>2</v>
      </c>
      <c r="BK203" s="309">
        <f t="shared" si="35"/>
        <v>3</v>
      </c>
      <c r="BL203" s="309">
        <f t="shared" si="36"/>
        <v>0</v>
      </c>
      <c r="BM203" s="309">
        <v>5</v>
      </c>
      <c r="BN203" s="309">
        <v>1</v>
      </c>
      <c r="BO203" s="311">
        <f t="shared" si="37"/>
        <v>4</v>
      </c>
      <c r="BP203" s="526">
        <v>2</v>
      </c>
      <c r="BQ203" s="309" t="str">
        <f>IF(((BP203*BJ203)-CB203)&lt;0.99,"",INT((BP203*BJ203)-CB203))</f>
        <v/>
      </c>
      <c r="BR203" s="309"/>
      <c r="BS203" s="312"/>
      <c r="BT203" s="312"/>
      <c r="BU203" s="312"/>
      <c r="BV203" s="312"/>
      <c r="BW203" s="312"/>
      <c r="BX203" s="312"/>
      <c r="BY203" s="312"/>
      <c r="BZ203" s="313"/>
      <c r="CA203" s="314"/>
      <c r="CB203" s="315">
        <f t="shared" si="43"/>
        <v>4</v>
      </c>
      <c r="CC203" s="527">
        <f>CB203/BJ203</f>
        <v>2</v>
      </c>
      <c r="CD203" s="309" t="str">
        <f>IFERROR(IF($S203*#REF!=0,"",$S203*#REF!),"")</f>
        <v/>
      </c>
      <c r="CE203" s="309" t="str">
        <f>IFERROR(IF($S203*#REF!=0,"",$S203*#REF!),"")</f>
        <v/>
      </c>
      <c r="CF203" s="309" t="str">
        <f>IFERROR(IF($S203*#REF!=0,"",$S203*#REF!),"")</f>
        <v/>
      </c>
      <c r="CG203" s="309" t="str">
        <f>IFERROR(IF($S203*#REF!=0,"",$S203*#REF!),"")</f>
        <v/>
      </c>
      <c r="CH203" s="309" t="str">
        <f>IFERROR(IF($S203*#REF!=0,"",$S203*#REF!),"")</f>
        <v/>
      </c>
      <c r="CI203" s="309" t="str">
        <f>IFERROR(IF($S203*#REF!=0,"",$S203*#REF!),"")</f>
        <v/>
      </c>
      <c r="CJ203" s="309" t="str">
        <f>IFERROR(IF($S203*#REF!=0,"",$S203*#REF!),"")</f>
        <v/>
      </c>
      <c r="CK203" s="309" t="str">
        <f>IFERROR(IF($S203*#REF!=0,"",$S203*#REF!),"")</f>
        <v/>
      </c>
      <c r="CL203" s="309" t="str">
        <f>IFERROR(IF($S203*#REF!=0,"",$S203*#REF!),"")</f>
        <v/>
      </c>
      <c r="CM203" s="309" t="str">
        <f t="shared" si="38"/>
        <v/>
      </c>
      <c r="CN203" s="309" t="str">
        <f t="shared" si="39"/>
        <v/>
      </c>
      <c r="CO203" s="309" t="str">
        <f t="shared" si="40"/>
        <v/>
      </c>
      <c r="CP203" s="309" t="str">
        <f t="shared" si="41"/>
        <v/>
      </c>
      <c r="CQ203" s="309" t="str">
        <f t="shared" si="42"/>
        <v/>
      </c>
      <c r="CR203" s="309" t="str">
        <f t="shared" si="42"/>
        <v/>
      </c>
      <c r="CS203" s="309" t="str">
        <f t="shared" si="42"/>
        <v/>
      </c>
    </row>
    <row r="204" spans="1:97" ht="15" customHeight="1" x14ac:dyDescent="0.15">
      <c r="A204" s="1" t="s">
        <v>25</v>
      </c>
      <c r="B204" s="308" t="s">
        <v>668</v>
      </c>
      <c r="C204" s="308" t="str">
        <f>MID(B204,4,5)</f>
        <v>CH271</v>
      </c>
      <c r="D204" s="308" t="str">
        <f>MID(B204,10,3)</f>
        <v>-09</v>
      </c>
      <c r="E204" s="308" t="str">
        <f>RIGHT(B204, LEN(B204)-FIND("S",B204,1)+1)</f>
        <v>SP/122N</v>
      </c>
      <c r="F204" s="308">
        <v>0</v>
      </c>
      <c r="G204" s="309" t="s">
        <v>669</v>
      </c>
      <c r="H204" s="309" t="s">
        <v>575</v>
      </c>
      <c r="I204" s="309"/>
      <c r="J204" s="309">
        <v>2</v>
      </c>
      <c r="K204" s="309" t="s">
        <v>110</v>
      </c>
      <c r="L204" s="309">
        <v>88.1</v>
      </c>
      <c r="M204" s="309"/>
      <c r="N204" s="309"/>
      <c r="O204" s="309" t="s">
        <v>669</v>
      </c>
      <c r="P204" s="309"/>
      <c r="Q204" s="310"/>
      <c r="R204" s="311" t="s">
        <v>445</v>
      </c>
      <c r="S204" s="311">
        <f>0.11/4</f>
        <v>2.75E-2</v>
      </c>
      <c r="T204" s="311"/>
      <c r="U204" s="311"/>
      <c r="V204" s="311"/>
      <c r="W204" s="311">
        <v>11074.54</v>
      </c>
      <c r="X204" s="311"/>
      <c r="Y204" s="311"/>
      <c r="Z204" s="311"/>
      <c r="AA204" s="311"/>
      <c r="AB204" s="311">
        <v>1</v>
      </c>
      <c r="AC204" s="311">
        <v>1</v>
      </c>
      <c r="AD204" s="311"/>
      <c r="AE204" s="311"/>
      <c r="AF204" s="311"/>
      <c r="AG204" s="311"/>
      <c r="AH204" s="311"/>
      <c r="AI204" s="311">
        <v>1</v>
      </c>
      <c r="AJ204" s="311">
        <v>1</v>
      </c>
      <c r="AK204" s="311">
        <v>0</v>
      </c>
      <c r="AL204" s="311"/>
      <c r="AM204" s="311"/>
      <c r="AN204" s="311"/>
      <c r="AO204" s="311">
        <v>0</v>
      </c>
      <c r="AP204" s="311">
        <v>0</v>
      </c>
      <c r="AQ204" s="311">
        <v>0</v>
      </c>
      <c r="AR204" s="311">
        <v>1</v>
      </c>
      <c r="AS204" s="311">
        <v>2</v>
      </c>
      <c r="AT204" s="311"/>
      <c r="AU204" s="311"/>
      <c r="AV204" s="311"/>
      <c r="AW204" s="311"/>
      <c r="AX204" s="311"/>
      <c r="AY204" s="311"/>
      <c r="AZ204" s="311">
        <v>2</v>
      </c>
      <c r="BA204" s="311">
        <v>1</v>
      </c>
      <c r="BB204" s="311">
        <v>2</v>
      </c>
      <c r="BC204" s="311">
        <v>0</v>
      </c>
      <c r="BD204" s="311">
        <v>0</v>
      </c>
      <c r="BE204" s="311">
        <v>0</v>
      </c>
      <c r="BF204" s="311">
        <v>2</v>
      </c>
      <c r="BG204" s="311">
        <v>0</v>
      </c>
      <c r="BH204" s="311">
        <v>0</v>
      </c>
      <c r="BI204" s="311">
        <v>0</v>
      </c>
      <c r="BJ204" s="465">
        <v>2</v>
      </c>
      <c r="BK204" s="309">
        <f t="shared" si="35"/>
        <v>2</v>
      </c>
      <c r="BL204" s="309">
        <f t="shared" si="36"/>
        <v>0</v>
      </c>
      <c r="BM204" s="309">
        <v>4</v>
      </c>
      <c r="BN204" s="309">
        <v>2</v>
      </c>
      <c r="BO204" s="311">
        <f t="shared" si="37"/>
        <v>2</v>
      </c>
      <c r="BP204" s="526">
        <v>2</v>
      </c>
      <c r="BQ204" s="309" t="str">
        <f>IF(((BP204*BJ204)-CB204)&lt;0.99,"",INT((BP204*BJ204)-CB204))</f>
        <v/>
      </c>
      <c r="BR204" s="309"/>
      <c r="BS204" s="312"/>
      <c r="BT204" s="312"/>
      <c r="BU204" s="312"/>
      <c r="BV204" s="312"/>
      <c r="BW204" s="312"/>
      <c r="BX204" s="312"/>
      <c r="BY204" s="312">
        <v>2</v>
      </c>
      <c r="BZ204" s="313"/>
      <c r="CA204" s="314"/>
      <c r="CB204" s="315">
        <f t="shared" si="43"/>
        <v>4</v>
      </c>
      <c r="CC204" s="527">
        <f>CB204/BJ204</f>
        <v>2</v>
      </c>
      <c r="CD204" s="309" t="str">
        <f>IFERROR(IF($S204*#REF!=0,"",$S204*#REF!),"")</f>
        <v/>
      </c>
      <c r="CE204" s="309" t="str">
        <f>IFERROR(IF($S204*#REF!=0,"",$S204*#REF!),"")</f>
        <v/>
      </c>
      <c r="CF204" s="309" t="str">
        <f>IFERROR(IF($S204*#REF!=0,"",$S204*#REF!),"")</f>
        <v/>
      </c>
      <c r="CG204" s="309" t="str">
        <f>IFERROR(IF($S204*#REF!=0,"",$S204*#REF!),"")</f>
        <v/>
      </c>
      <c r="CH204" s="309" t="str">
        <f>IFERROR(IF($S204*#REF!=0,"",$S204*#REF!),"")</f>
        <v/>
      </c>
      <c r="CI204" s="309" t="str">
        <f>IFERROR(IF($S204*#REF!=0,"",$S204*#REF!),"")</f>
        <v/>
      </c>
      <c r="CJ204" s="309" t="str">
        <f>IFERROR(IF($S204*#REF!=0,"",$S204*#REF!),"")</f>
        <v/>
      </c>
      <c r="CK204" s="309" t="str">
        <f>IFERROR(IF($S204*#REF!=0,"",$S204*#REF!),"")</f>
        <v/>
      </c>
      <c r="CL204" s="309" t="str">
        <f>IFERROR(IF($S204*#REF!=0,"",$S204*#REF!),"")</f>
        <v/>
      </c>
      <c r="CM204" s="309" t="str">
        <f t="shared" si="38"/>
        <v/>
      </c>
      <c r="CN204" s="309" t="str">
        <f t="shared" si="39"/>
        <v/>
      </c>
      <c r="CO204" s="309" t="str">
        <f t="shared" si="40"/>
        <v/>
      </c>
      <c r="CP204" s="309" t="str">
        <f t="shared" si="41"/>
        <v/>
      </c>
      <c r="CQ204" s="309">
        <f t="shared" si="42"/>
        <v>5.5E-2</v>
      </c>
      <c r="CR204" s="309" t="str">
        <f t="shared" si="42"/>
        <v/>
      </c>
      <c r="CS204" s="309" t="str">
        <f t="shared" si="42"/>
        <v/>
      </c>
    </row>
    <row r="205" spans="1:97" ht="15" customHeight="1" x14ac:dyDescent="0.15">
      <c r="A205" s="1" t="s">
        <v>25</v>
      </c>
      <c r="B205" s="308" t="s">
        <v>670</v>
      </c>
      <c r="C205" s="308" t="str">
        <f>MID(B205,4,5)</f>
        <v>CH271</v>
      </c>
      <c r="D205" s="308" t="str">
        <f>MID(B205,10,3)</f>
        <v>-17</v>
      </c>
      <c r="E205" s="308" t="str">
        <f>RIGHT(B205, LEN(B205)-FIND("S",B205,1)+1)</f>
        <v>SP/122N</v>
      </c>
      <c r="F205" s="308">
        <v>0</v>
      </c>
      <c r="G205" s="309" t="s">
        <v>671</v>
      </c>
      <c r="H205" s="309" t="s">
        <v>575</v>
      </c>
      <c r="I205" s="309"/>
      <c r="J205" s="309"/>
      <c r="K205" s="309" t="s">
        <v>110</v>
      </c>
      <c r="L205" s="309">
        <v>23.5</v>
      </c>
      <c r="M205" s="309"/>
      <c r="N205" s="309"/>
      <c r="O205" s="309" t="s">
        <v>671</v>
      </c>
      <c r="P205" s="309"/>
      <c r="Q205" s="310"/>
      <c r="R205" s="311" t="s">
        <v>445</v>
      </c>
      <c r="S205" s="311">
        <f>0.11/10</f>
        <v>1.0999999999999999E-2</v>
      </c>
      <c r="T205" s="311"/>
      <c r="U205" s="311"/>
      <c r="V205" s="311"/>
      <c r="W205" s="311">
        <v>2930.5</v>
      </c>
      <c r="X205" s="311"/>
      <c r="Y205" s="311"/>
      <c r="Z205" s="311"/>
      <c r="AA205" s="311">
        <v>2</v>
      </c>
      <c r="AB205" s="311"/>
      <c r="AC205" s="311">
        <v>1</v>
      </c>
      <c r="AD205" s="311"/>
      <c r="AE205" s="311"/>
      <c r="AF205" s="311"/>
      <c r="AG205" s="311"/>
      <c r="AH205" s="311"/>
      <c r="AI205" s="311">
        <v>1</v>
      </c>
      <c r="AJ205" s="311"/>
      <c r="AK205" s="311">
        <v>0</v>
      </c>
      <c r="AL205" s="311"/>
      <c r="AM205" s="311"/>
      <c r="AN205" s="311"/>
      <c r="AO205" s="311">
        <v>0</v>
      </c>
      <c r="AP205" s="311">
        <v>0</v>
      </c>
      <c r="AQ205" s="311">
        <v>0</v>
      </c>
      <c r="AR205" s="311">
        <v>0</v>
      </c>
      <c r="AS205" s="311">
        <v>1</v>
      </c>
      <c r="AT205" s="311"/>
      <c r="AU205" s="311"/>
      <c r="AV205" s="311"/>
      <c r="AW205" s="311"/>
      <c r="AX205" s="311"/>
      <c r="AY205" s="311"/>
      <c r="AZ205" s="311">
        <v>0</v>
      </c>
      <c r="BA205" s="311">
        <v>0</v>
      </c>
      <c r="BB205" s="311">
        <v>0</v>
      </c>
      <c r="BC205" s="311">
        <v>1</v>
      </c>
      <c r="BD205" s="311">
        <v>0</v>
      </c>
      <c r="BE205" s="311">
        <v>0</v>
      </c>
      <c r="BF205" s="311">
        <v>1</v>
      </c>
      <c r="BG205" s="311">
        <v>0</v>
      </c>
      <c r="BH205" s="311">
        <v>0</v>
      </c>
      <c r="BI205" s="311">
        <v>0</v>
      </c>
      <c r="BJ205" s="465">
        <v>1</v>
      </c>
      <c r="BK205" s="309">
        <f t="shared" si="35"/>
        <v>1</v>
      </c>
      <c r="BL205" s="309">
        <f t="shared" si="36"/>
        <v>0</v>
      </c>
      <c r="BM205" s="309">
        <v>3</v>
      </c>
      <c r="BN205" s="309">
        <v>1</v>
      </c>
      <c r="BO205" s="311">
        <f t="shared" si="37"/>
        <v>2</v>
      </c>
      <c r="BP205" s="526">
        <v>2</v>
      </c>
      <c r="BQ205" s="309" t="str">
        <f>IF(((BP205*BJ205)-CB205)&lt;0.99,"",INT((BP205*BJ205)-CB205))</f>
        <v/>
      </c>
      <c r="BR205" s="309"/>
      <c r="BS205" s="312"/>
      <c r="BT205" s="312"/>
      <c r="BU205" s="312"/>
      <c r="BV205" s="312"/>
      <c r="BW205" s="312"/>
      <c r="BX205" s="312"/>
      <c r="BY205" s="312"/>
      <c r="BZ205" s="313"/>
      <c r="CA205" s="314"/>
      <c r="CB205" s="315">
        <f t="shared" si="43"/>
        <v>2</v>
      </c>
      <c r="CC205" s="527">
        <f>CB205/BJ205</f>
        <v>2</v>
      </c>
      <c r="CD205" s="309" t="str">
        <f>IFERROR(IF($S205*#REF!=0,"",$S205*#REF!),"")</f>
        <v/>
      </c>
      <c r="CE205" s="309" t="str">
        <f>IFERROR(IF($S205*#REF!=0,"",$S205*#REF!),"")</f>
        <v/>
      </c>
      <c r="CF205" s="309" t="str">
        <f>IFERROR(IF($S205*#REF!=0,"",$S205*#REF!),"")</f>
        <v/>
      </c>
      <c r="CG205" s="309" t="str">
        <f>IFERROR(IF($S205*#REF!=0,"",$S205*#REF!),"")</f>
        <v/>
      </c>
      <c r="CH205" s="309" t="str">
        <f>IFERROR(IF($S205*#REF!=0,"",$S205*#REF!),"")</f>
        <v/>
      </c>
      <c r="CI205" s="309" t="str">
        <f>IFERROR(IF($S205*#REF!=0,"",$S205*#REF!),"")</f>
        <v/>
      </c>
      <c r="CJ205" s="309" t="str">
        <f>IFERROR(IF($S205*#REF!=0,"",$S205*#REF!),"")</f>
        <v/>
      </c>
      <c r="CK205" s="309" t="str">
        <f>IFERROR(IF($S205*#REF!=0,"",$S205*#REF!),"")</f>
        <v/>
      </c>
      <c r="CL205" s="309" t="str">
        <f>IFERROR(IF($S205*#REF!=0,"",$S205*#REF!),"")</f>
        <v/>
      </c>
      <c r="CM205" s="309" t="str">
        <f t="shared" si="38"/>
        <v/>
      </c>
      <c r="CN205" s="309" t="str">
        <f t="shared" si="39"/>
        <v/>
      </c>
      <c r="CO205" s="309" t="str">
        <f t="shared" si="40"/>
        <v/>
      </c>
      <c r="CP205" s="309" t="str">
        <f t="shared" si="41"/>
        <v/>
      </c>
      <c r="CQ205" s="309" t="str">
        <f t="shared" si="42"/>
        <v/>
      </c>
      <c r="CR205" s="309" t="str">
        <f t="shared" si="42"/>
        <v/>
      </c>
      <c r="CS205" s="309" t="str">
        <f t="shared" si="42"/>
        <v/>
      </c>
    </row>
    <row r="206" spans="1:97" ht="15" customHeight="1" x14ac:dyDescent="0.15">
      <c r="A206" s="1" t="s">
        <v>25</v>
      </c>
      <c r="B206" s="308" t="s">
        <v>672</v>
      </c>
      <c r="C206" s="308" t="str">
        <f>MID(B206,4,5)</f>
        <v>CH271</v>
      </c>
      <c r="D206" s="308" t="str">
        <f>MID(B206,10,3)</f>
        <v>35C</v>
      </c>
      <c r="E206" s="308" t="str">
        <f>RIGHT(B206, LEN(B206)-FIND("S",B206,1)+1)</f>
        <v>SP/122N</v>
      </c>
      <c r="F206" s="308">
        <v>0</v>
      </c>
      <c r="G206" s="309" t="s">
        <v>673</v>
      </c>
      <c r="H206" s="309" t="s">
        <v>575</v>
      </c>
      <c r="I206" s="309"/>
      <c r="J206" s="309"/>
      <c r="K206" s="309" t="s">
        <v>102</v>
      </c>
      <c r="L206" s="309">
        <v>5.8</v>
      </c>
      <c r="M206" s="309"/>
      <c r="N206" s="309"/>
      <c r="O206" s="309" t="s">
        <v>673</v>
      </c>
      <c r="P206" s="309"/>
      <c r="Q206" s="310"/>
      <c r="R206" s="311" t="s">
        <v>445</v>
      </c>
      <c r="S206" s="311">
        <f>0.11/20</f>
        <v>5.4999999999999997E-3</v>
      </c>
      <c r="T206" s="311"/>
      <c r="U206" s="311"/>
      <c r="V206" s="311"/>
      <c r="W206" s="311">
        <v>732.15</v>
      </c>
      <c r="X206" s="311"/>
      <c r="Y206" s="311"/>
      <c r="Z206" s="311">
        <v>4</v>
      </c>
      <c r="AA206" s="311">
        <v>1</v>
      </c>
      <c r="AB206" s="311">
        <v>2</v>
      </c>
      <c r="AC206" s="311">
        <v>1</v>
      </c>
      <c r="AD206" s="311"/>
      <c r="AE206" s="311"/>
      <c r="AF206" s="311"/>
      <c r="AG206" s="311"/>
      <c r="AH206" s="311"/>
      <c r="AI206" s="311">
        <v>2</v>
      </c>
      <c r="AJ206" s="311"/>
      <c r="AK206" s="311">
        <v>5</v>
      </c>
      <c r="AL206" s="311"/>
      <c r="AM206" s="311"/>
      <c r="AN206" s="311"/>
      <c r="AO206" s="311">
        <v>0</v>
      </c>
      <c r="AP206" s="311">
        <v>2</v>
      </c>
      <c r="AQ206" s="311">
        <v>0</v>
      </c>
      <c r="AR206" s="311">
        <v>0</v>
      </c>
      <c r="AS206" s="311">
        <v>2</v>
      </c>
      <c r="AT206" s="311">
        <v>5</v>
      </c>
      <c r="AU206" s="311">
        <v>1</v>
      </c>
      <c r="AV206" s="311">
        <v>2</v>
      </c>
      <c r="AW206" s="311">
        <v>0</v>
      </c>
      <c r="AX206" s="311">
        <v>0</v>
      </c>
      <c r="AY206" s="311">
        <v>2</v>
      </c>
      <c r="AZ206" s="311">
        <v>0</v>
      </c>
      <c r="BA206" s="311">
        <v>0</v>
      </c>
      <c r="BB206" s="311">
        <v>2</v>
      </c>
      <c r="BC206" s="311">
        <v>0</v>
      </c>
      <c r="BD206" s="311">
        <v>0</v>
      </c>
      <c r="BE206" s="311">
        <v>0</v>
      </c>
      <c r="BF206" s="311">
        <v>0</v>
      </c>
      <c r="BG206" s="311">
        <v>0</v>
      </c>
      <c r="BH206" s="311">
        <v>1</v>
      </c>
      <c r="BI206" s="311">
        <v>2</v>
      </c>
      <c r="BJ206" s="465">
        <v>0</v>
      </c>
      <c r="BK206" s="309">
        <f t="shared" si="35"/>
        <v>5</v>
      </c>
      <c r="BL206" s="309">
        <f t="shared" si="36"/>
        <v>0</v>
      </c>
      <c r="BM206" s="309">
        <v>5</v>
      </c>
      <c r="BN206" s="309">
        <v>2</v>
      </c>
      <c r="BO206" s="311">
        <f t="shared" si="37"/>
        <v>3</v>
      </c>
      <c r="BP206" s="526">
        <v>2</v>
      </c>
      <c r="BQ206" s="309" t="str">
        <f>IF(((BP206*BJ206)-CB206)&lt;0.99,"",INT((BP206*BJ206)-CB206))</f>
        <v/>
      </c>
      <c r="BR206" s="309"/>
      <c r="BS206" s="312"/>
      <c r="BT206" s="312"/>
      <c r="BU206" s="312"/>
      <c r="BV206" s="312"/>
      <c r="BW206" s="312"/>
      <c r="BX206" s="312"/>
      <c r="BY206" s="312"/>
      <c r="BZ206" s="313"/>
      <c r="CA206" s="314"/>
      <c r="CB206" s="315">
        <f t="shared" si="43"/>
        <v>3</v>
      </c>
      <c r="CC206" s="527" t="e">
        <f>CB206/BJ206</f>
        <v>#DIV/0!</v>
      </c>
      <c r="CD206" s="309" t="str">
        <f>IFERROR(IF($S206*#REF!=0,"",$S206*#REF!),"")</f>
        <v/>
      </c>
      <c r="CE206" s="309" t="str">
        <f>IFERROR(IF($S206*#REF!=0,"",$S206*#REF!),"")</f>
        <v/>
      </c>
      <c r="CF206" s="309" t="str">
        <f>IFERROR(IF($S206*#REF!=0,"",$S206*#REF!),"")</f>
        <v/>
      </c>
      <c r="CG206" s="309" t="str">
        <f>IFERROR(IF($S206*#REF!=0,"",$S206*#REF!),"")</f>
        <v/>
      </c>
      <c r="CH206" s="309" t="str">
        <f>IFERROR(IF($S206*#REF!=0,"",$S206*#REF!),"")</f>
        <v/>
      </c>
      <c r="CI206" s="309" t="str">
        <f>IFERROR(IF($S206*#REF!=0,"",$S206*#REF!),"")</f>
        <v/>
      </c>
      <c r="CJ206" s="309" t="str">
        <f>IFERROR(IF($S206*#REF!=0,"",$S206*#REF!),"")</f>
        <v/>
      </c>
      <c r="CK206" s="309" t="str">
        <f>IFERROR(IF($S206*#REF!=0,"",$S206*#REF!),"")</f>
        <v/>
      </c>
      <c r="CL206" s="309" t="str">
        <f>IFERROR(IF($S206*#REF!=0,"",$S206*#REF!),"")</f>
        <v/>
      </c>
      <c r="CM206" s="309" t="str">
        <f t="shared" si="38"/>
        <v/>
      </c>
      <c r="CN206" s="309" t="str">
        <f t="shared" si="39"/>
        <v/>
      </c>
      <c r="CO206" s="309" t="str">
        <f t="shared" si="40"/>
        <v/>
      </c>
      <c r="CP206" s="309" t="str">
        <f t="shared" si="41"/>
        <v/>
      </c>
      <c r="CQ206" s="309" t="str">
        <f t="shared" si="42"/>
        <v/>
      </c>
      <c r="CR206" s="309" t="str">
        <f t="shared" si="42"/>
        <v/>
      </c>
      <c r="CS206" s="309" t="str">
        <f t="shared" si="42"/>
        <v/>
      </c>
    </row>
    <row r="207" spans="1:97" ht="15" customHeight="1" x14ac:dyDescent="0.15">
      <c r="A207" s="1" t="s">
        <v>25</v>
      </c>
      <c r="B207" s="308" t="s">
        <v>674</v>
      </c>
      <c r="C207" s="308" t="str">
        <f>MID(B207,4,5)</f>
        <v>CH271</v>
      </c>
      <c r="D207" s="308" t="str">
        <f>MID(B207,10,3)</f>
        <v>37C</v>
      </c>
      <c r="E207" s="308" t="str">
        <f>RIGHT(B207, LEN(B207)-FIND("S",B207,1)+1)</f>
        <v>SP/122N</v>
      </c>
      <c r="F207" s="308">
        <v>0</v>
      </c>
      <c r="G207" s="309" t="s">
        <v>675</v>
      </c>
      <c r="H207" s="309" t="s">
        <v>575</v>
      </c>
      <c r="I207" s="309"/>
      <c r="J207" s="309"/>
      <c r="K207" s="309" t="s">
        <v>102</v>
      </c>
      <c r="L207" s="309">
        <v>12.3</v>
      </c>
      <c r="M207" s="309"/>
      <c r="N207" s="309"/>
      <c r="O207" s="309" t="s">
        <v>675</v>
      </c>
      <c r="P207" s="309"/>
      <c r="Q207" s="310"/>
      <c r="R207" s="311" t="s">
        <v>445</v>
      </c>
      <c r="S207" s="311">
        <f>0.11/20</f>
        <v>5.4999999999999997E-3</v>
      </c>
      <c r="T207" s="311"/>
      <c r="U207" s="311"/>
      <c r="V207" s="311"/>
      <c r="W207" s="311">
        <v>1539.02</v>
      </c>
      <c r="X207" s="311"/>
      <c r="Y207" s="311"/>
      <c r="Z207" s="311">
        <v>4</v>
      </c>
      <c r="AA207" s="311">
        <v>6</v>
      </c>
      <c r="AB207" s="311">
        <v>6</v>
      </c>
      <c r="AC207" s="311">
        <v>5</v>
      </c>
      <c r="AD207" s="311"/>
      <c r="AE207" s="311"/>
      <c r="AF207" s="311"/>
      <c r="AG207" s="311"/>
      <c r="AH207" s="311"/>
      <c r="AI207" s="311">
        <v>4</v>
      </c>
      <c r="AJ207" s="311">
        <v>5</v>
      </c>
      <c r="AK207" s="311">
        <v>2</v>
      </c>
      <c r="AL207" s="311">
        <v>4</v>
      </c>
      <c r="AM207" s="311"/>
      <c r="AN207" s="311"/>
      <c r="AO207" s="311">
        <v>4</v>
      </c>
      <c r="AP207" s="311">
        <v>6</v>
      </c>
      <c r="AQ207" s="311">
        <v>2</v>
      </c>
      <c r="AR207" s="311">
        <v>5</v>
      </c>
      <c r="AS207" s="311">
        <v>5</v>
      </c>
      <c r="AT207" s="311">
        <v>8</v>
      </c>
      <c r="AU207" s="311">
        <v>0</v>
      </c>
      <c r="AV207" s="311">
        <v>4</v>
      </c>
      <c r="AW207" s="311">
        <v>2</v>
      </c>
      <c r="AX207" s="311">
        <v>4</v>
      </c>
      <c r="AY207" s="311">
        <v>4</v>
      </c>
      <c r="AZ207" s="311">
        <v>7</v>
      </c>
      <c r="BA207" s="311">
        <v>0</v>
      </c>
      <c r="BB207" s="311">
        <v>7</v>
      </c>
      <c r="BC207" s="311">
        <v>4</v>
      </c>
      <c r="BD207" s="311">
        <v>2</v>
      </c>
      <c r="BE207" s="311">
        <v>4</v>
      </c>
      <c r="BF207" s="311">
        <v>8</v>
      </c>
      <c r="BG207" s="311">
        <v>4</v>
      </c>
      <c r="BH207" s="311">
        <v>1</v>
      </c>
      <c r="BI207" s="311">
        <v>0</v>
      </c>
      <c r="BJ207" s="465">
        <f>BJ202*2+BJ203*1+BJ204*1</f>
        <v>6</v>
      </c>
      <c r="BK207" s="309">
        <f t="shared" si="35"/>
        <v>8</v>
      </c>
      <c r="BL207" s="309">
        <f t="shared" si="36"/>
        <v>0</v>
      </c>
      <c r="BM207" s="309">
        <v>14</v>
      </c>
      <c r="BN207" s="309">
        <v>9</v>
      </c>
      <c r="BO207" s="311">
        <f t="shared" si="37"/>
        <v>5</v>
      </c>
      <c r="BP207" s="526">
        <v>2</v>
      </c>
      <c r="BQ207" s="309" t="str">
        <f>IF(((BP207*BJ207)-CB207)&lt;0.99,"",INT((BP207*BJ207)-CB207))</f>
        <v/>
      </c>
      <c r="BR207" s="309"/>
      <c r="BS207" s="312"/>
      <c r="BT207" s="312"/>
      <c r="BU207" s="312"/>
      <c r="BV207" s="312"/>
      <c r="BW207" s="312">
        <v>5</v>
      </c>
      <c r="BX207" s="312"/>
      <c r="BY207" s="312"/>
      <c r="BZ207" s="313">
        <v>5</v>
      </c>
      <c r="CA207" s="314"/>
      <c r="CB207" s="315">
        <f t="shared" si="43"/>
        <v>15</v>
      </c>
      <c r="CC207" s="527">
        <f>CB207/BJ207</f>
        <v>2.5</v>
      </c>
      <c r="CD207" s="309" t="str">
        <f>IFERROR(IF($S207*#REF!=0,"",$S207*#REF!),"")</f>
        <v/>
      </c>
      <c r="CE207" s="309" t="str">
        <f>IFERROR(IF($S207*#REF!=0,"",$S207*#REF!),"")</f>
        <v/>
      </c>
      <c r="CF207" s="309" t="str">
        <f>IFERROR(IF($S207*#REF!=0,"",$S207*#REF!),"")</f>
        <v/>
      </c>
      <c r="CG207" s="309" t="str">
        <f>IFERROR(IF($S207*#REF!=0,"",$S207*#REF!),"")</f>
        <v/>
      </c>
      <c r="CH207" s="309" t="str">
        <f>IFERROR(IF($S207*#REF!=0,"",$S207*#REF!),"")</f>
        <v/>
      </c>
      <c r="CI207" s="309" t="str">
        <f>IFERROR(IF($S207*#REF!=0,"",$S207*#REF!),"")</f>
        <v/>
      </c>
      <c r="CJ207" s="309" t="str">
        <f>IFERROR(IF($S207*#REF!=0,"",$S207*#REF!),"")</f>
        <v/>
      </c>
      <c r="CK207" s="309" t="str">
        <f>IFERROR(IF($S207*#REF!=0,"",$S207*#REF!),"")</f>
        <v/>
      </c>
      <c r="CL207" s="309" t="str">
        <f>IFERROR(IF($S207*#REF!=0,"",$S207*#REF!),"")</f>
        <v/>
      </c>
      <c r="CM207" s="309" t="str">
        <f t="shared" si="38"/>
        <v/>
      </c>
      <c r="CN207" s="309" t="str">
        <f t="shared" si="39"/>
        <v/>
      </c>
      <c r="CO207" s="309">
        <f t="shared" si="40"/>
        <v>2.7499999999999997E-2</v>
      </c>
      <c r="CP207" s="309" t="str">
        <f t="shared" si="41"/>
        <v/>
      </c>
      <c r="CQ207" s="309" t="str">
        <f t="shared" si="42"/>
        <v/>
      </c>
      <c r="CR207" s="309">
        <f t="shared" si="42"/>
        <v>2.7499999999999997E-2</v>
      </c>
      <c r="CS207" s="309" t="str">
        <f t="shared" si="42"/>
        <v/>
      </c>
    </row>
    <row r="208" spans="1:97" ht="15" customHeight="1" x14ac:dyDescent="0.15">
      <c r="A208" s="1" t="s">
        <v>25</v>
      </c>
      <c r="B208" s="308" t="s">
        <v>676</v>
      </c>
      <c r="C208" s="308" t="str">
        <f>MID(B208,4,5)</f>
        <v>CH271</v>
      </c>
      <c r="D208" s="308" t="str">
        <f>MID(B208,10,3)</f>
        <v>-49</v>
      </c>
      <c r="E208" s="308" t="str">
        <f>RIGHT(B208, LEN(B208)-FIND("S",B208,1)+1)</f>
        <v>SP/122N</v>
      </c>
      <c r="F208" s="308">
        <v>0</v>
      </c>
      <c r="G208" s="309" t="s">
        <v>677</v>
      </c>
      <c r="H208" s="309" t="s">
        <v>575</v>
      </c>
      <c r="I208" s="309"/>
      <c r="J208" s="309"/>
      <c r="K208" s="309" t="s">
        <v>110</v>
      </c>
      <c r="L208" s="309">
        <v>81.5</v>
      </c>
      <c r="M208" s="309"/>
      <c r="N208" s="309"/>
      <c r="O208" s="309" t="s">
        <v>677</v>
      </c>
      <c r="P208" s="309"/>
      <c r="Q208" s="310"/>
      <c r="R208" s="311" t="s">
        <v>445</v>
      </c>
      <c r="S208" s="311">
        <f t="shared" ref="S208:S214" si="44">0.11/4</f>
        <v>2.75E-2</v>
      </c>
      <c r="T208" s="311"/>
      <c r="U208" s="311"/>
      <c r="V208" s="311"/>
      <c r="W208" s="311">
        <v>10246.25</v>
      </c>
      <c r="X208" s="311"/>
      <c r="Y208" s="311"/>
      <c r="Z208" s="311"/>
      <c r="AA208" s="311"/>
      <c r="AB208" s="311">
        <v>1</v>
      </c>
      <c r="AC208" s="311">
        <v>1</v>
      </c>
      <c r="AD208" s="311"/>
      <c r="AE208" s="311"/>
      <c r="AF208" s="311"/>
      <c r="AG208" s="311"/>
      <c r="AH208" s="311"/>
      <c r="AI208" s="311">
        <v>1</v>
      </c>
      <c r="AJ208" s="311">
        <v>1</v>
      </c>
      <c r="AK208" s="311">
        <v>0</v>
      </c>
      <c r="AL208" s="311"/>
      <c r="AM208" s="311"/>
      <c r="AN208" s="311"/>
      <c r="AO208" s="311">
        <v>0</v>
      </c>
      <c r="AP208" s="311">
        <v>0</v>
      </c>
      <c r="AQ208" s="311">
        <v>0</v>
      </c>
      <c r="AR208" s="311">
        <v>1</v>
      </c>
      <c r="AS208" s="311">
        <v>2</v>
      </c>
      <c r="AT208" s="311"/>
      <c r="AU208" s="311"/>
      <c r="AV208" s="311"/>
      <c r="AW208" s="311"/>
      <c r="AX208" s="311"/>
      <c r="AY208" s="311">
        <v>0</v>
      </c>
      <c r="AZ208" s="311">
        <v>0</v>
      </c>
      <c r="BA208" s="311">
        <v>1</v>
      </c>
      <c r="BB208" s="311">
        <v>2</v>
      </c>
      <c r="BC208" s="311">
        <v>0</v>
      </c>
      <c r="BD208" s="311">
        <v>1</v>
      </c>
      <c r="BE208" s="311">
        <v>1</v>
      </c>
      <c r="BF208" s="311">
        <v>2</v>
      </c>
      <c r="BG208" s="311">
        <v>0</v>
      </c>
      <c r="BH208" s="311">
        <v>0</v>
      </c>
      <c r="BI208" s="311">
        <v>0</v>
      </c>
      <c r="BJ208" s="465">
        <v>1</v>
      </c>
      <c r="BK208" s="309">
        <f t="shared" si="35"/>
        <v>2</v>
      </c>
      <c r="BL208" s="309">
        <f t="shared" si="36"/>
        <v>0</v>
      </c>
      <c r="BM208" s="309">
        <v>3</v>
      </c>
      <c r="BN208" s="309">
        <v>1</v>
      </c>
      <c r="BO208" s="311">
        <f t="shared" si="37"/>
        <v>2</v>
      </c>
      <c r="BP208" s="526">
        <v>2</v>
      </c>
      <c r="BQ208" s="309" t="str">
        <f>IF(((BP208*BJ208)-CB208)&lt;0.99,"",INT((BP208*BJ208)-CB208))</f>
        <v/>
      </c>
      <c r="BR208" s="309"/>
      <c r="BS208" s="312"/>
      <c r="BT208" s="312"/>
      <c r="BU208" s="312"/>
      <c r="BV208" s="312"/>
      <c r="BW208" s="312"/>
      <c r="BX208" s="312"/>
      <c r="BY208" s="312"/>
      <c r="BZ208" s="313"/>
      <c r="CA208" s="314"/>
      <c r="CB208" s="315">
        <f t="shared" si="43"/>
        <v>2</v>
      </c>
      <c r="CC208" s="527">
        <f>CB208/BJ208</f>
        <v>2</v>
      </c>
      <c r="CD208" s="309" t="str">
        <f>IFERROR(IF($S208*#REF!=0,"",$S208*#REF!),"")</f>
        <v/>
      </c>
      <c r="CE208" s="309" t="str">
        <f>IFERROR(IF($S208*#REF!=0,"",$S208*#REF!),"")</f>
        <v/>
      </c>
      <c r="CF208" s="309" t="str">
        <f>IFERROR(IF($S208*#REF!=0,"",$S208*#REF!),"")</f>
        <v/>
      </c>
      <c r="CG208" s="309" t="str">
        <f>IFERROR(IF($S208*#REF!=0,"",$S208*#REF!),"")</f>
        <v/>
      </c>
      <c r="CH208" s="309" t="str">
        <f>IFERROR(IF($S208*#REF!=0,"",$S208*#REF!),"")</f>
        <v/>
      </c>
      <c r="CI208" s="309" t="str">
        <f>IFERROR(IF($S208*#REF!=0,"",$S208*#REF!),"")</f>
        <v/>
      </c>
      <c r="CJ208" s="309" t="str">
        <f>IFERROR(IF($S208*#REF!=0,"",$S208*#REF!),"")</f>
        <v/>
      </c>
      <c r="CK208" s="309" t="str">
        <f>IFERROR(IF($S208*#REF!=0,"",$S208*#REF!),"")</f>
        <v/>
      </c>
      <c r="CL208" s="309" t="str">
        <f>IFERROR(IF($S208*#REF!=0,"",$S208*#REF!),"")</f>
        <v/>
      </c>
      <c r="CM208" s="309" t="str">
        <f t="shared" si="38"/>
        <v/>
      </c>
      <c r="CN208" s="309" t="str">
        <f t="shared" si="39"/>
        <v/>
      </c>
      <c r="CO208" s="309" t="str">
        <f t="shared" si="40"/>
        <v/>
      </c>
      <c r="CP208" s="309" t="str">
        <f t="shared" si="41"/>
        <v/>
      </c>
      <c r="CQ208" s="309" t="str">
        <f t="shared" si="42"/>
        <v/>
      </c>
      <c r="CR208" s="309" t="str">
        <f t="shared" si="42"/>
        <v/>
      </c>
      <c r="CS208" s="309" t="str">
        <f t="shared" si="42"/>
        <v/>
      </c>
    </row>
    <row r="209" spans="1:97" ht="15" customHeight="1" x14ac:dyDescent="0.15">
      <c r="A209" s="1" t="s">
        <v>25</v>
      </c>
      <c r="B209" s="308" t="s">
        <v>678</v>
      </c>
      <c r="C209" s="308" t="str">
        <f>MID(B209,4,5)</f>
        <v>CH271</v>
      </c>
      <c r="D209" s="308" t="str">
        <f>MID(B209,10,3)</f>
        <v>-50</v>
      </c>
      <c r="E209" s="308" t="str">
        <f>RIGHT(B209, LEN(B209)-FIND("S",B209,1)+1)</f>
        <v>SP/122N</v>
      </c>
      <c r="F209" s="308">
        <v>0</v>
      </c>
      <c r="G209" s="309" t="s">
        <v>679</v>
      </c>
      <c r="H209" s="309" t="s">
        <v>575</v>
      </c>
      <c r="I209" s="309"/>
      <c r="J209" s="309"/>
      <c r="K209" s="309" t="s">
        <v>110</v>
      </c>
      <c r="L209" s="309">
        <v>81.5</v>
      </c>
      <c r="M209" s="309"/>
      <c r="N209" s="309"/>
      <c r="O209" s="309" t="s">
        <v>679</v>
      </c>
      <c r="P209" s="309"/>
      <c r="Q209" s="310"/>
      <c r="R209" s="311" t="s">
        <v>445</v>
      </c>
      <c r="S209" s="311">
        <f t="shared" si="44"/>
        <v>2.75E-2</v>
      </c>
      <c r="T209" s="311"/>
      <c r="U209" s="311"/>
      <c r="V209" s="311"/>
      <c r="W209" s="311">
        <v>10192.36</v>
      </c>
      <c r="X209" s="311"/>
      <c r="Y209" s="311"/>
      <c r="Z209" s="311">
        <v>1</v>
      </c>
      <c r="AA209" s="311">
        <v>1</v>
      </c>
      <c r="AB209" s="311">
        <v>2</v>
      </c>
      <c r="AC209" s="311">
        <v>1</v>
      </c>
      <c r="AD209" s="311"/>
      <c r="AE209" s="311"/>
      <c r="AF209" s="311"/>
      <c r="AG209" s="311"/>
      <c r="AH209" s="311"/>
      <c r="AI209" s="311"/>
      <c r="AJ209" s="311">
        <v>1</v>
      </c>
      <c r="AK209" s="311">
        <v>1</v>
      </c>
      <c r="AL209" s="311">
        <v>1</v>
      </c>
      <c r="AM209" s="311"/>
      <c r="AN209" s="311"/>
      <c r="AO209" s="311">
        <v>0</v>
      </c>
      <c r="AP209" s="311">
        <v>0</v>
      </c>
      <c r="AQ209" s="311">
        <v>0</v>
      </c>
      <c r="AR209" s="311">
        <v>0</v>
      </c>
      <c r="AS209" s="311">
        <v>1</v>
      </c>
      <c r="AT209" s="311"/>
      <c r="AU209" s="311"/>
      <c r="AV209" s="311"/>
      <c r="AW209" s="311"/>
      <c r="AX209" s="311"/>
      <c r="AY209" s="311">
        <v>0</v>
      </c>
      <c r="AZ209" s="311">
        <v>0</v>
      </c>
      <c r="BA209" s="311">
        <v>0</v>
      </c>
      <c r="BB209" s="311">
        <v>3</v>
      </c>
      <c r="BC209" s="311">
        <v>0</v>
      </c>
      <c r="BD209" s="311">
        <v>0</v>
      </c>
      <c r="BE209" s="311">
        <v>1</v>
      </c>
      <c r="BF209" s="311">
        <v>2</v>
      </c>
      <c r="BG209" s="311">
        <v>2</v>
      </c>
      <c r="BH209" s="311">
        <v>0</v>
      </c>
      <c r="BI209" s="311">
        <v>0</v>
      </c>
      <c r="BJ209" s="465">
        <v>2</v>
      </c>
      <c r="BK209" s="309">
        <f t="shared" si="35"/>
        <v>3</v>
      </c>
      <c r="BL209" s="309">
        <f t="shared" si="36"/>
        <v>0</v>
      </c>
      <c r="BM209" s="309">
        <v>4</v>
      </c>
      <c r="BN209" s="309">
        <v>1</v>
      </c>
      <c r="BO209" s="311">
        <f t="shared" si="37"/>
        <v>3</v>
      </c>
      <c r="BP209" s="526">
        <v>2</v>
      </c>
      <c r="BQ209" s="309" t="str">
        <f>IF(((BP209*BJ209)-CB209)&lt;0.99,"",INT((BP209*BJ209)-CB209))</f>
        <v/>
      </c>
      <c r="BR209" s="309"/>
      <c r="BS209" s="312"/>
      <c r="BT209" s="312"/>
      <c r="BU209" s="312"/>
      <c r="BV209" s="312"/>
      <c r="BW209" s="312"/>
      <c r="BX209" s="312">
        <v>2</v>
      </c>
      <c r="BY209" s="312"/>
      <c r="BZ209" s="313"/>
      <c r="CA209" s="314"/>
      <c r="CB209" s="315">
        <f t="shared" si="43"/>
        <v>5</v>
      </c>
      <c r="CC209" s="527">
        <f>CB209/BJ209</f>
        <v>2.5</v>
      </c>
      <c r="CD209" s="309" t="str">
        <f>IFERROR(IF($S209*#REF!=0,"",$S209*#REF!),"")</f>
        <v/>
      </c>
      <c r="CE209" s="309" t="str">
        <f>IFERROR(IF($S209*#REF!=0,"",$S209*#REF!),"")</f>
        <v/>
      </c>
      <c r="CF209" s="309" t="str">
        <f>IFERROR(IF($S209*#REF!=0,"",$S209*#REF!),"")</f>
        <v/>
      </c>
      <c r="CG209" s="309" t="str">
        <f>IFERROR(IF($S209*#REF!=0,"",$S209*#REF!),"")</f>
        <v/>
      </c>
      <c r="CH209" s="309" t="str">
        <f>IFERROR(IF($S209*#REF!=0,"",$S209*#REF!),"")</f>
        <v/>
      </c>
      <c r="CI209" s="309" t="str">
        <f>IFERROR(IF($S209*#REF!=0,"",$S209*#REF!),"")</f>
        <v/>
      </c>
      <c r="CJ209" s="309" t="str">
        <f>IFERROR(IF($S209*#REF!=0,"",$S209*#REF!),"")</f>
        <v/>
      </c>
      <c r="CK209" s="309" t="str">
        <f>IFERROR(IF($S209*#REF!=0,"",$S209*#REF!),"")</f>
        <v/>
      </c>
      <c r="CL209" s="309" t="str">
        <f>IFERROR(IF($S209*#REF!=0,"",$S209*#REF!),"")</f>
        <v/>
      </c>
      <c r="CM209" s="309" t="str">
        <f t="shared" si="38"/>
        <v/>
      </c>
      <c r="CN209" s="309" t="str">
        <f t="shared" si="39"/>
        <v/>
      </c>
      <c r="CO209" s="309" t="str">
        <f t="shared" si="40"/>
        <v/>
      </c>
      <c r="CP209" s="309">
        <f t="shared" si="41"/>
        <v>5.5E-2</v>
      </c>
      <c r="CQ209" s="309" t="str">
        <f t="shared" si="42"/>
        <v/>
      </c>
      <c r="CR209" s="309" t="str">
        <f t="shared" si="42"/>
        <v/>
      </c>
      <c r="CS209" s="309" t="str">
        <f t="shared" si="42"/>
        <v/>
      </c>
    </row>
    <row r="210" spans="1:97" ht="15" customHeight="1" x14ac:dyDescent="0.15">
      <c r="A210" s="1" t="s">
        <v>25</v>
      </c>
      <c r="B210" s="308" t="s">
        <v>680</v>
      </c>
      <c r="C210" s="308"/>
      <c r="D210" s="308"/>
      <c r="E210" s="308"/>
      <c r="F210" s="308"/>
      <c r="G210" s="309" t="s">
        <v>681</v>
      </c>
      <c r="H210" s="309" t="s">
        <v>575</v>
      </c>
      <c r="I210" s="309"/>
      <c r="J210" s="309"/>
      <c r="K210" s="309" t="s">
        <v>110</v>
      </c>
      <c r="L210" s="309">
        <v>71.5</v>
      </c>
      <c r="M210" s="309"/>
      <c r="N210" s="309"/>
      <c r="O210" s="309" t="s">
        <v>681</v>
      </c>
      <c r="P210" s="309"/>
      <c r="Q210" s="310"/>
      <c r="R210" s="311" t="s">
        <v>445</v>
      </c>
      <c r="S210" s="311">
        <f t="shared" si="44"/>
        <v>2.75E-2</v>
      </c>
      <c r="T210" s="311"/>
      <c r="U210" s="311"/>
      <c r="V210" s="311"/>
      <c r="W210" s="311"/>
      <c r="X210" s="311"/>
      <c r="Y210" s="311"/>
      <c r="Z210" s="311"/>
      <c r="AA210" s="311"/>
      <c r="AB210" s="311"/>
      <c r="AC210" s="311"/>
      <c r="AD210" s="311"/>
      <c r="AE210" s="311"/>
      <c r="AF210" s="311"/>
      <c r="AG210" s="311"/>
      <c r="AH210" s="311"/>
      <c r="AI210" s="311"/>
      <c r="AJ210" s="311"/>
      <c r="AK210" s="311"/>
      <c r="AL210" s="311"/>
      <c r="AM210" s="311"/>
      <c r="AN210" s="311"/>
      <c r="AO210" s="311"/>
      <c r="AP210" s="311"/>
      <c r="AQ210" s="311"/>
      <c r="AR210" s="311"/>
      <c r="AS210" s="311"/>
      <c r="AT210" s="311"/>
      <c r="AU210" s="311"/>
      <c r="AV210" s="311"/>
      <c r="AW210" s="311"/>
      <c r="AX210" s="311"/>
      <c r="AY210" s="311"/>
      <c r="AZ210" s="311"/>
      <c r="BA210" s="311"/>
      <c r="BB210" s="311"/>
      <c r="BC210" s="311"/>
      <c r="BD210" s="311">
        <v>1</v>
      </c>
      <c r="BE210" s="311">
        <v>1</v>
      </c>
      <c r="BF210" s="311">
        <v>0</v>
      </c>
      <c r="BG210" s="311">
        <v>0</v>
      </c>
      <c r="BH210" s="311">
        <v>0</v>
      </c>
      <c r="BI210" s="311">
        <v>0</v>
      </c>
      <c r="BJ210" s="465">
        <v>1</v>
      </c>
      <c r="BK210" s="309">
        <f t="shared" si="35"/>
        <v>0</v>
      </c>
      <c r="BL210" s="309">
        <f t="shared" si="36"/>
        <v>0</v>
      </c>
      <c r="BM210" s="309">
        <v>3</v>
      </c>
      <c r="BN210" s="309">
        <v>0</v>
      </c>
      <c r="BO210" s="311">
        <f t="shared" si="37"/>
        <v>3</v>
      </c>
      <c r="BP210" s="526">
        <v>2</v>
      </c>
      <c r="BQ210" s="309" t="str">
        <f>IF(((BP210*BJ210)-CB210)&lt;0.99,"",INT((BP210*BJ210)-CB210))</f>
        <v/>
      </c>
      <c r="BR210" s="309"/>
      <c r="BS210" s="312"/>
      <c r="BT210" s="312"/>
      <c r="BU210" s="312"/>
      <c r="BV210" s="312"/>
      <c r="BW210" s="312"/>
      <c r="BX210" s="312"/>
      <c r="BY210" s="312"/>
      <c r="BZ210" s="313"/>
      <c r="CA210" s="314"/>
      <c r="CB210" s="315">
        <f t="shared" si="43"/>
        <v>3</v>
      </c>
      <c r="CC210" s="527"/>
      <c r="CD210" s="309" t="str">
        <f>IFERROR(IF($S210*#REF!=0,"",$S210*#REF!),"")</f>
        <v/>
      </c>
      <c r="CE210" s="309" t="str">
        <f>IFERROR(IF($S210*#REF!=0,"",$S210*#REF!),"")</f>
        <v/>
      </c>
      <c r="CF210" s="309" t="str">
        <f>IFERROR(IF($S210*#REF!=0,"",$S210*#REF!),"")</f>
        <v/>
      </c>
      <c r="CG210" s="309" t="str">
        <f>IFERROR(IF($S210*#REF!=0,"",$S210*#REF!),"")</f>
        <v/>
      </c>
      <c r="CH210" s="309" t="str">
        <f>IFERROR(IF($S210*#REF!=0,"",$S210*#REF!),"")</f>
        <v/>
      </c>
      <c r="CI210" s="309" t="str">
        <f>IFERROR(IF($S210*#REF!=0,"",$S210*#REF!),"")</f>
        <v/>
      </c>
      <c r="CJ210" s="309" t="str">
        <f>IFERROR(IF($S210*#REF!=0,"",$S210*#REF!),"")</f>
        <v/>
      </c>
      <c r="CK210" s="309" t="str">
        <f>IFERROR(IF($S210*#REF!=0,"",$S210*#REF!),"")</f>
        <v/>
      </c>
      <c r="CL210" s="309" t="str">
        <f>IFERROR(IF($S210*#REF!=0,"",$S210*#REF!),"")</f>
        <v/>
      </c>
      <c r="CM210" s="309" t="str">
        <f t="shared" si="38"/>
        <v/>
      </c>
      <c r="CN210" s="309" t="str">
        <f t="shared" si="39"/>
        <v/>
      </c>
      <c r="CO210" s="309" t="str">
        <f t="shared" si="40"/>
        <v/>
      </c>
      <c r="CP210" s="309" t="str">
        <f t="shared" si="41"/>
        <v/>
      </c>
      <c r="CQ210" s="309" t="str">
        <f t="shared" si="42"/>
        <v/>
      </c>
      <c r="CR210" s="309" t="str">
        <f t="shared" si="42"/>
        <v/>
      </c>
      <c r="CS210" s="309" t="str">
        <f t="shared" si="42"/>
        <v/>
      </c>
    </row>
    <row r="211" spans="1:97" ht="15" customHeight="1" x14ac:dyDescent="0.15">
      <c r="A211" s="1" t="s">
        <v>25</v>
      </c>
      <c r="B211" s="308" t="s">
        <v>682</v>
      </c>
      <c r="C211" s="308"/>
      <c r="D211" s="308"/>
      <c r="E211" s="308"/>
      <c r="F211" s="308"/>
      <c r="G211" s="309" t="s">
        <v>683</v>
      </c>
      <c r="H211" s="309" t="s">
        <v>575</v>
      </c>
      <c r="I211" s="309"/>
      <c r="J211" s="309"/>
      <c r="K211" s="309" t="s">
        <v>110</v>
      </c>
      <c r="L211" s="309">
        <v>71.5</v>
      </c>
      <c r="M211" s="309"/>
      <c r="N211" s="309"/>
      <c r="O211" s="309" t="s">
        <v>684</v>
      </c>
      <c r="P211" s="309"/>
      <c r="Q211" s="310"/>
      <c r="R211" s="311" t="s">
        <v>445</v>
      </c>
      <c r="S211" s="311">
        <f t="shared" si="44"/>
        <v>2.75E-2</v>
      </c>
      <c r="T211" s="311"/>
      <c r="U211" s="311"/>
      <c r="V211" s="311"/>
      <c r="W211" s="311"/>
      <c r="X211" s="311"/>
      <c r="Y211" s="311"/>
      <c r="Z211" s="311"/>
      <c r="AA211" s="311"/>
      <c r="AB211" s="311"/>
      <c r="AC211" s="311"/>
      <c r="AD211" s="311"/>
      <c r="AE211" s="311"/>
      <c r="AF211" s="311"/>
      <c r="AG211" s="311"/>
      <c r="AH211" s="311"/>
      <c r="AI211" s="311"/>
      <c r="AJ211" s="311"/>
      <c r="AK211" s="311"/>
      <c r="AL211" s="311"/>
      <c r="AM211" s="311"/>
      <c r="AN211" s="311"/>
      <c r="AO211" s="311"/>
      <c r="AP211" s="311"/>
      <c r="AQ211" s="311"/>
      <c r="AR211" s="311"/>
      <c r="AS211" s="311"/>
      <c r="AT211" s="311"/>
      <c r="AU211" s="311"/>
      <c r="AV211" s="311"/>
      <c r="AW211" s="311"/>
      <c r="AX211" s="311"/>
      <c r="AY211" s="311"/>
      <c r="AZ211" s="311"/>
      <c r="BA211" s="311"/>
      <c r="BB211" s="311"/>
      <c r="BC211" s="311"/>
      <c r="BD211" s="311">
        <v>0</v>
      </c>
      <c r="BE211" s="311">
        <v>1</v>
      </c>
      <c r="BF211" s="311">
        <v>0</v>
      </c>
      <c r="BG211" s="311">
        <v>0</v>
      </c>
      <c r="BH211" s="311">
        <v>0</v>
      </c>
      <c r="BI211" s="311">
        <v>0</v>
      </c>
      <c r="BJ211" s="465">
        <v>1</v>
      </c>
      <c r="BK211" s="309">
        <f t="shared" si="35"/>
        <v>0</v>
      </c>
      <c r="BL211" s="309">
        <f t="shared" si="36"/>
        <v>0</v>
      </c>
      <c r="BM211" s="309">
        <v>3</v>
      </c>
      <c r="BN211" s="309">
        <v>0</v>
      </c>
      <c r="BO211" s="311">
        <f t="shared" si="37"/>
        <v>3</v>
      </c>
      <c r="BP211" s="526">
        <v>2</v>
      </c>
      <c r="BQ211" s="309" t="str">
        <f>IF(((BP211*BJ211)-CB211)&lt;0.99,"",INT((BP211*BJ211)-CB211))</f>
        <v/>
      </c>
      <c r="BR211" s="309"/>
      <c r="BS211" s="312"/>
      <c r="BT211" s="312"/>
      <c r="BU211" s="312"/>
      <c r="BV211" s="312"/>
      <c r="BW211" s="312"/>
      <c r="BX211" s="312"/>
      <c r="BY211" s="312"/>
      <c r="BZ211" s="313"/>
      <c r="CA211" s="314"/>
      <c r="CB211" s="315">
        <f t="shared" si="43"/>
        <v>3</v>
      </c>
      <c r="CC211" s="527"/>
      <c r="CD211" s="309" t="str">
        <f>IFERROR(IF($S211*#REF!=0,"",$S211*#REF!),"")</f>
        <v/>
      </c>
      <c r="CE211" s="309" t="str">
        <f>IFERROR(IF($S211*#REF!=0,"",$S211*#REF!),"")</f>
        <v/>
      </c>
      <c r="CF211" s="309" t="str">
        <f>IFERROR(IF($S211*#REF!=0,"",$S211*#REF!),"")</f>
        <v/>
      </c>
      <c r="CG211" s="309" t="str">
        <f>IFERROR(IF($S211*#REF!=0,"",$S211*#REF!),"")</f>
        <v/>
      </c>
      <c r="CH211" s="309" t="str">
        <f>IFERROR(IF($S211*#REF!=0,"",$S211*#REF!),"")</f>
        <v/>
      </c>
      <c r="CI211" s="309" t="str">
        <f>IFERROR(IF($S211*#REF!=0,"",$S211*#REF!),"")</f>
        <v/>
      </c>
      <c r="CJ211" s="309" t="str">
        <f>IFERROR(IF($S211*#REF!=0,"",$S211*#REF!),"")</f>
        <v/>
      </c>
      <c r="CK211" s="309" t="str">
        <f>IFERROR(IF($S211*#REF!=0,"",$S211*#REF!),"")</f>
        <v/>
      </c>
      <c r="CL211" s="309" t="str">
        <f>IFERROR(IF($S211*#REF!=0,"",$S211*#REF!),"")</f>
        <v/>
      </c>
      <c r="CM211" s="309" t="str">
        <f t="shared" si="38"/>
        <v/>
      </c>
      <c r="CN211" s="309" t="str">
        <f t="shared" si="39"/>
        <v/>
      </c>
      <c r="CO211" s="309" t="str">
        <f t="shared" si="40"/>
        <v/>
      </c>
      <c r="CP211" s="309" t="str">
        <f t="shared" si="41"/>
        <v/>
      </c>
      <c r="CQ211" s="309" t="str">
        <f t="shared" si="42"/>
        <v/>
      </c>
      <c r="CR211" s="309" t="str">
        <f t="shared" si="42"/>
        <v/>
      </c>
      <c r="CS211" s="309" t="str">
        <f t="shared" si="42"/>
        <v/>
      </c>
    </row>
    <row r="212" spans="1:97" ht="15" customHeight="1" x14ac:dyDescent="0.15">
      <c r="A212" s="1" t="s">
        <v>25</v>
      </c>
      <c r="B212" s="308" t="s">
        <v>685</v>
      </c>
      <c r="C212" s="308" t="str">
        <f>MID(B212,4,5)</f>
        <v>CH271</v>
      </c>
      <c r="D212" s="308" t="str">
        <f>MID(B212,10,3)</f>
        <v>-03</v>
      </c>
      <c r="E212" s="308" t="str">
        <f>RIGHT(B212, LEN(B212)-FIND("S",B212,1)+1)</f>
        <v>SP/126N</v>
      </c>
      <c r="F212" s="308">
        <v>0</v>
      </c>
      <c r="G212" s="309" t="s">
        <v>686</v>
      </c>
      <c r="H212" s="309" t="s">
        <v>575</v>
      </c>
      <c r="I212" s="309"/>
      <c r="J212" s="309"/>
      <c r="K212" s="309" t="s">
        <v>110</v>
      </c>
      <c r="L212" s="309">
        <v>118.9</v>
      </c>
      <c r="M212" s="309"/>
      <c r="N212" s="309"/>
      <c r="O212" s="309" t="s">
        <v>686</v>
      </c>
      <c r="P212" s="309"/>
      <c r="Q212" s="310"/>
      <c r="R212" s="311" t="s">
        <v>445</v>
      </c>
      <c r="S212" s="311">
        <f t="shared" si="44"/>
        <v>2.75E-2</v>
      </c>
      <c r="T212" s="311"/>
      <c r="U212" s="311"/>
      <c r="V212" s="311"/>
      <c r="W212" s="311">
        <v>13751.66</v>
      </c>
      <c r="X212" s="311"/>
      <c r="Y212" s="311"/>
      <c r="Z212" s="311"/>
      <c r="AA212" s="311"/>
      <c r="AB212" s="311"/>
      <c r="AC212" s="311">
        <v>1</v>
      </c>
      <c r="AD212" s="311"/>
      <c r="AE212" s="311"/>
      <c r="AF212" s="311"/>
      <c r="AG212" s="311"/>
      <c r="AH212" s="311"/>
      <c r="AI212" s="311"/>
      <c r="AJ212" s="311"/>
      <c r="AK212" s="311">
        <v>0</v>
      </c>
      <c r="AL212" s="311">
        <v>1</v>
      </c>
      <c r="AM212" s="311"/>
      <c r="AN212" s="311"/>
      <c r="AO212" s="311">
        <v>0</v>
      </c>
      <c r="AP212" s="311">
        <v>0</v>
      </c>
      <c r="AQ212" s="311">
        <v>0</v>
      </c>
      <c r="AR212" s="311">
        <v>1</v>
      </c>
      <c r="AS212" s="311">
        <v>0</v>
      </c>
      <c r="AT212" s="311"/>
      <c r="AU212" s="311"/>
      <c r="AV212" s="311"/>
      <c r="AW212" s="311"/>
      <c r="AX212" s="311"/>
      <c r="AY212" s="311"/>
      <c r="AZ212" s="311">
        <v>0</v>
      </c>
      <c r="BA212" s="311">
        <v>0</v>
      </c>
      <c r="BB212" s="311">
        <v>0</v>
      </c>
      <c r="BC212" s="311">
        <v>0</v>
      </c>
      <c r="BD212" s="311">
        <v>1</v>
      </c>
      <c r="BE212" s="311">
        <v>0</v>
      </c>
      <c r="BF212" s="311">
        <v>1</v>
      </c>
      <c r="BG212" s="311">
        <v>0</v>
      </c>
      <c r="BH212" s="311">
        <v>0</v>
      </c>
      <c r="BI212" s="311">
        <v>0</v>
      </c>
      <c r="BJ212" s="465">
        <v>1</v>
      </c>
      <c r="BK212" s="309">
        <f t="shared" si="35"/>
        <v>1</v>
      </c>
      <c r="BL212" s="309">
        <f t="shared" si="36"/>
        <v>0</v>
      </c>
      <c r="BM212" s="309">
        <v>3</v>
      </c>
      <c r="BN212" s="309">
        <v>1</v>
      </c>
      <c r="BO212" s="311">
        <f t="shared" si="37"/>
        <v>2</v>
      </c>
      <c r="BP212" s="526">
        <v>2</v>
      </c>
      <c r="BQ212" s="309" t="str">
        <f>IF(((BP212*BJ212)-CB212)&lt;0.99,"",INT((BP212*BJ212)-CB212))</f>
        <v/>
      </c>
      <c r="BR212" s="309"/>
      <c r="BS212" s="312"/>
      <c r="BT212" s="312"/>
      <c r="BU212" s="312"/>
      <c r="BV212" s="312"/>
      <c r="BW212" s="312"/>
      <c r="BX212" s="312"/>
      <c r="BY212" s="312"/>
      <c r="BZ212" s="313"/>
      <c r="CA212" s="314"/>
      <c r="CB212" s="315">
        <f t="shared" si="43"/>
        <v>2</v>
      </c>
      <c r="CC212" s="527">
        <f>CB212/BJ212</f>
        <v>2</v>
      </c>
      <c r="CD212" s="309" t="str">
        <f>IFERROR(IF($S212*#REF!=0,"",$S212*#REF!),"")</f>
        <v/>
      </c>
      <c r="CE212" s="309" t="str">
        <f>IFERROR(IF($S212*#REF!=0,"",$S212*#REF!),"")</f>
        <v/>
      </c>
      <c r="CF212" s="309" t="str">
        <f>IFERROR(IF($S212*#REF!=0,"",$S212*#REF!),"")</f>
        <v/>
      </c>
      <c r="CG212" s="309" t="str">
        <f>IFERROR(IF($S212*#REF!=0,"",$S212*#REF!),"")</f>
        <v/>
      </c>
      <c r="CH212" s="309" t="str">
        <f>IFERROR(IF($S212*#REF!=0,"",$S212*#REF!),"")</f>
        <v/>
      </c>
      <c r="CI212" s="309" t="str">
        <f>IFERROR(IF($S212*#REF!=0,"",$S212*#REF!),"")</f>
        <v/>
      </c>
      <c r="CJ212" s="309" t="str">
        <f>IFERROR(IF($S212*#REF!=0,"",$S212*#REF!),"")</f>
        <v/>
      </c>
      <c r="CK212" s="309" t="str">
        <f>IFERROR(IF($S212*#REF!=0,"",$S212*#REF!),"")</f>
        <v/>
      </c>
      <c r="CL212" s="309" t="str">
        <f>IFERROR(IF($S212*#REF!=0,"",$S212*#REF!),"")</f>
        <v/>
      </c>
      <c r="CM212" s="309" t="str">
        <f t="shared" si="38"/>
        <v/>
      </c>
      <c r="CN212" s="309" t="str">
        <f t="shared" si="39"/>
        <v/>
      </c>
      <c r="CO212" s="309" t="str">
        <f t="shared" si="40"/>
        <v/>
      </c>
      <c r="CP212" s="309" t="str">
        <f t="shared" si="41"/>
        <v/>
      </c>
      <c r="CQ212" s="309" t="str">
        <f t="shared" si="42"/>
        <v/>
      </c>
      <c r="CR212" s="309" t="str">
        <f t="shared" si="42"/>
        <v/>
      </c>
      <c r="CS212" s="309" t="str">
        <f t="shared" si="42"/>
        <v/>
      </c>
    </row>
    <row r="213" spans="1:97" ht="15" customHeight="1" x14ac:dyDescent="0.15">
      <c r="A213" s="1" t="s">
        <v>25</v>
      </c>
      <c r="B213" s="308" t="s">
        <v>687</v>
      </c>
      <c r="C213" s="308" t="str">
        <f>MID(B213,4,5)</f>
        <v>CH271</v>
      </c>
      <c r="D213" s="308" t="str">
        <f>MID(B213,10,3)</f>
        <v>-08</v>
      </c>
      <c r="E213" s="308" t="str">
        <f>RIGHT(B213, LEN(B213)-FIND("S",B213,1)+1)</f>
        <v>SP/126N</v>
      </c>
      <c r="F213" s="308">
        <v>0</v>
      </c>
      <c r="G213" s="309" t="s">
        <v>688</v>
      </c>
      <c r="H213" s="309" t="s">
        <v>575</v>
      </c>
      <c r="I213" s="309"/>
      <c r="J213" s="309"/>
      <c r="K213" s="309" t="s">
        <v>110</v>
      </c>
      <c r="L213" s="309">
        <v>88.1</v>
      </c>
      <c r="M213" s="309"/>
      <c r="N213" s="309"/>
      <c r="O213" s="309" t="s">
        <v>688</v>
      </c>
      <c r="P213" s="309"/>
      <c r="Q213" s="310"/>
      <c r="R213" s="311" t="s">
        <v>445</v>
      </c>
      <c r="S213" s="311">
        <f t="shared" si="44"/>
        <v>2.75E-2</v>
      </c>
      <c r="T213" s="311"/>
      <c r="U213" s="311"/>
      <c r="V213" s="311"/>
      <c r="W213" s="311">
        <v>10852.86</v>
      </c>
      <c r="X213" s="311"/>
      <c r="Y213" s="311"/>
      <c r="Z213" s="311">
        <v>2</v>
      </c>
      <c r="AA213" s="311"/>
      <c r="AB213" s="311">
        <v>1</v>
      </c>
      <c r="AC213" s="311">
        <v>4</v>
      </c>
      <c r="AD213" s="311"/>
      <c r="AE213" s="311"/>
      <c r="AF213" s="311"/>
      <c r="AG213" s="311"/>
      <c r="AH213" s="311"/>
      <c r="AI213" s="311">
        <v>1</v>
      </c>
      <c r="AJ213" s="311"/>
      <c r="AK213" s="311">
        <v>1</v>
      </c>
      <c r="AL213" s="311">
        <v>2</v>
      </c>
      <c r="AM213" s="311"/>
      <c r="AN213" s="311"/>
      <c r="AO213" s="311">
        <v>0</v>
      </c>
      <c r="AP213" s="311">
        <v>0</v>
      </c>
      <c r="AQ213" s="311">
        <v>0</v>
      </c>
      <c r="AR213" s="311">
        <v>0</v>
      </c>
      <c r="AS213" s="311">
        <v>1</v>
      </c>
      <c r="AT213" s="311"/>
      <c r="AU213" s="311"/>
      <c r="AV213" s="311"/>
      <c r="AW213" s="311"/>
      <c r="AX213" s="311">
        <v>0</v>
      </c>
      <c r="AY213" s="311">
        <v>1</v>
      </c>
      <c r="AZ213" s="311">
        <v>0</v>
      </c>
      <c r="BA213" s="311">
        <v>0</v>
      </c>
      <c r="BB213" s="311">
        <v>0</v>
      </c>
      <c r="BC213" s="311">
        <v>1</v>
      </c>
      <c r="BD213" s="311">
        <v>1</v>
      </c>
      <c r="BE213" s="311">
        <v>0</v>
      </c>
      <c r="BF213" s="311">
        <v>1</v>
      </c>
      <c r="BG213" s="311">
        <v>2</v>
      </c>
      <c r="BH213" s="311">
        <v>0</v>
      </c>
      <c r="BI213" s="311">
        <v>1</v>
      </c>
      <c r="BJ213" s="465">
        <v>2</v>
      </c>
      <c r="BK213" s="309">
        <f t="shared" si="35"/>
        <v>1</v>
      </c>
      <c r="BL213" s="309">
        <f t="shared" si="36"/>
        <v>0</v>
      </c>
      <c r="BM213" s="309">
        <v>6</v>
      </c>
      <c r="BN213" s="309">
        <v>1</v>
      </c>
      <c r="BO213" s="311">
        <f t="shared" si="37"/>
        <v>5</v>
      </c>
      <c r="BP213" s="526">
        <v>2</v>
      </c>
      <c r="BQ213" s="309" t="str">
        <f>IF(((BP213*BJ213)-CB213)&lt;0.99,"",INT((BP213*BJ213)-CB213))</f>
        <v/>
      </c>
      <c r="BR213" s="309"/>
      <c r="BS213" s="312"/>
      <c r="BT213" s="312"/>
      <c r="BU213" s="312"/>
      <c r="BV213" s="312"/>
      <c r="BW213" s="312"/>
      <c r="BX213" s="312"/>
      <c r="BY213" s="312"/>
      <c r="BZ213" s="313"/>
      <c r="CA213" s="314"/>
      <c r="CB213" s="315">
        <f t="shared" si="43"/>
        <v>5</v>
      </c>
      <c r="CC213" s="527">
        <f>CB213/BJ213</f>
        <v>2.5</v>
      </c>
      <c r="CD213" s="309" t="str">
        <f>IFERROR(IF($S213*#REF!=0,"",$S213*#REF!),"")</f>
        <v/>
      </c>
      <c r="CE213" s="309" t="str">
        <f>IFERROR(IF($S213*#REF!=0,"",$S213*#REF!),"")</f>
        <v/>
      </c>
      <c r="CF213" s="309" t="str">
        <f>IFERROR(IF($S213*#REF!=0,"",$S213*#REF!),"")</f>
        <v/>
      </c>
      <c r="CG213" s="309" t="str">
        <f>IFERROR(IF($S213*#REF!=0,"",$S213*#REF!),"")</f>
        <v/>
      </c>
      <c r="CH213" s="309" t="str">
        <f>IFERROR(IF($S213*#REF!=0,"",$S213*#REF!),"")</f>
        <v/>
      </c>
      <c r="CI213" s="309" t="str">
        <f>IFERROR(IF($S213*#REF!=0,"",$S213*#REF!),"")</f>
        <v/>
      </c>
      <c r="CJ213" s="309" t="str">
        <f>IFERROR(IF($S213*#REF!=0,"",$S213*#REF!),"")</f>
        <v/>
      </c>
      <c r="CK213" s="309" t="str">
        <f>IFERROR(IF($S213*#REF!=0,"",$S213*#REF!),"")</f>
        <v/>
      </c>
      <c r="CL213" s="309" t="str">
        <f>IFERROR(IF($S213*#REF!=0,"",$S213*#REF!),"")</f>
        <v/>
      </c>
      <c r="CM213" s="309" t="str">
        <f t="shared" si="38"/>
        <v/>
      </c>
      <c r="CN213" s="309" t="str">
        <f t="shared" si="39"/>
        <v/>
      </c>
      <c r="CO213" s="309" t="str">
        <f t="shared" si="40"/>
        <v/>
      </c>
      <c r="CP213" s="309" t="str">
        <f t="shared" si="41"/>
        <v/>
      </c>
      <c r="CQ213" s="309" t="str">
        <f t="shared" si="42"/>
        <v/>
      </c>
      <c r="CR213" s="309" t="str">
        <f t="shared" si="42"/>
        <v/>
      </c>
      <c r="CS213" s="309" t="str">
        <f t="shared" si="42"/>
        <v/>
      </c>
    </row>
    <row r="214" spans="1:97" ht="15" customHeight="1" x14ac:dyDescent="0.15">
      <c r="A214" s="1" t="s">
        <v>25</v>
      </c>
      <c r="B214" s="308" t="s">
        <v>689</v>
      </c>
      <c r="C214" s="308" t="str">
        <f>MID(B214,4,5)</f>
        <v>CH271</v>
      </c>
      <c r="D214" s="308" t="str">
        <f>MID(B214,10,3)</f>
        <v>-09</v>
      </c>
      <c r="E214" s="308" t="str">
        <f>RIGHT(B214, LEN(B214)-FIND("S",B214,1)+1)</f>
        <v>SP/126N</v>
      </c>
      <c r="F214" s="308">
        <v>0</v>
      </c>
      <c r="G214" s="309" t="s">
        <v>690</v>
      </c>
      <c r="H214" s="309" t="s">
        <v>575</v>
      </c>
      <c r="I214" s="309"/>
      <c r="J214" s="309"/>
      <c r="K214" s="309" t="s">
        <v>110</v>
      </c>
      <c r="L214" s="309">
        <v>88.1</v>
      </c>
      <c r="M214" s="309"/>
      <c r="N214" s="309"/>
      <c r="O214" s="309" t="s">
        <v>690</v>
      </c>
      <c r="P214" s="309"/>
      <c r="Q214" s="310"/>
      <c r="R214" s="311" t="s">
        <v>445</v>
      </c>
      <c r="S214" s="311">
        <f t="shared" si="44"/>
        <v>2.75E-2</v>
      </c>
      <c r="T214" s="311"/>
      <c r="U214" s="311"/>
      <c r="V214" s="311"/>
      <c r="W214" s="311">
        <v>10775.57</v>
      </c>
      <c r="X214" s="311"/>
      <c r="Y214" s="311"/>
      <c r="Z214" s="311">
        <v>2</v>
      </c>
      <c r="AA214" s="311"/>
      <c r="AB214" s="311"/>
      <c r="AC214" s="311">
        <v>2</v>
      </c>
      <c r="AD214" s="311"/>
      <c r="AE214" s="311"/>
      <c r="AF214" s="311"/>
      <c r="AG214" s="311"/>
      <c r="AH214" s="311"/>
      <c r="AI214" s="311"/>
      <c r="AJ214" s="311"/>
      <c r="AK214" s="311">
        <v>1</v>
      </c>
      <c r="AL214" s="311"/>
      <c r="AM214" s="311"/>
      <c r="AN214" s="311"/>
      <c r="AO214" s="311">
        <v>0</v>
      </c>
      <c r="AP214" s="311">
        <v>0</v>
      </c>
      <c r="AQ214" s="311">
        <v>0</v>
      </c>
      <c r="AR214" s="311">
        <v>1</v>
      </c>
      <c r="AS214" s="311">
        <v>1</v>
      </c>
      <c r="AT214" s="311"/>
      <c r="AU214" s="311"/>
      <c r="AV214" s="311"/>
      <c r="AW214" s="311"/>
      <c r="AX214" s="311"/>
      <c r="AY214" s="311">
        <v>0</v>
      </c>
      <c r="AZ214" s="311">
        <v>0</v>
      </c>
      <c r="BA214" s="311">
        <v>0</v>
      </c>
      <c r="BB214" s="311">
        <v>0</v>
      </c>
      <c r="BC214" s="311">
        <v>0</v>
      </c>
      <c r="BD214" s="311">
        <v>1</v>
      </c>
      <c r="BE214" s="311">
        <v>1</v>
      </c>
      <c r="BF214" s="311">
        <v>1</v>
      </c>
      <c r="BG214" s="311">
        <v>0</v>
      </c>
      <c r="BH214" s="311">
        <v>0</v>
      </c>
      <c r="BI214" s="311">
        <v>0</v>
      </c>
      <c r="BJ214" s="465">
        <v>2</v>
      </c>
      <c r="BK214" s="309">
        <f t="shared" si="35"/>
        <v>1</v>
      </c>
      <c r="BL214" s="309">
        <f t="shared" si="36"/>
        <v>0</v>
      </c>
      <c r="BM214" s="309">
        <v>4</v>
      </c>
      <c r="BN214" s="309">
        <v>0</v>
      </c>
      <c r="BO214" s="311">
        <f t="shared" si="37"/>
        <v>4</v>
      </c>
      <c r="BP214" s="526">
        <v>2</v>
      </c>
      <c r="BQ214" s="309" t="str">
        <f>IF(((BP214*BJ214)-CB214)&lt;0.99,"",INT((BP214*BJ214)-CB214))</f>
        <v/>
      </c>
      <c r="BR214" s="309"/>
      <c r="BS214" s="312"/>
      <c r="BT214" s="312"/>
      <c r="BU214" s="312"/>
      <c r="BV214" s="312"/>
      <c r="BW214" s="312"/>
      <c r="BX214" s="312"/>
      <c r="BY214" s="312"/>
      <c r="BZ214" s="313"/>
      <c r="CA214" s="314"/>
      <c r="CB214" s="315">
        <f t="shared" si="43"/>
        <v>4</v>
      </c>
      <c r="CC214" s="527">
        <f>CB214/BJ214</f>
        <v>2</v>
      </c>
      <c r="CD214" s="309" t="str">
        <f>IFERROR(IF($S214*#REF!=0,"",$S214*#REF!),"")</f>
        <v/>
      </c>
      <c r="CE214" s="309" t="str">
        <f>IFERROR(IF($S214*#REF!=0,"",$S214*#REF!),"")</f>
        <v/>
      </c>
      <c r="CF214" s="309" t="str">
        <f>IFERROR(IF($S214*#REF!=0,"",$S214*#REF!),"")</f>
        <v/>
      </c>
      <c r="CG214" s="309" t="str">
        <f>IFERROR(IF($S214*#REF!=0,"",$S214*#REF!),"")</f>
        <v/>
      </c>
      <c r="CH214" s="309" t="str">
        <f>IFERROR(IF($S214*#REF!=0,"",$S214*#REF!),"")</f>
        <v/>
      </c>
      <c r="CI214" s="309" t="str">
        <f>IFERROR(IF($S214*#REF!=0,"",$S214*#REF!),"")</f>
        <v/>
      </c>
      <c r="CJ214" s="309" t="str">
        <f>IFERROR(IF($S214*#REF!=0,"",$S214*#REF!),"")</f>
        <v/>
      </c>
      <c r="CK214" s="309" t="str">
        <f>IFERROR(IF($S214*#REF!=0,"",$S214*#REF!),"")</f>
        <v/>
      </c>
      <c r="CL214" s="309" t="str">
        <f>IFERROR(IF($S214*#REF!=0,"",$S214*#REF!),"")</f>
        <v/>
      </c>
      <c r="CM214" s="309" t="str">
        <f t="shared" si="38"/>
        <v/>
      </c>
      <c r="CN214" s="309" t="str">
        <f t="shared" si="39"/>
        <v/>
      </c>
      <c r="CO214" s="309" t="str">
        <f t="shared" si="40"/>
        <v/>
      </c>
      <c r="CP214" s="309" t="str">
        <f t="shared" si="41"/>
        <v/>
      </c>
      <c r="CQ214" s="309" t="str">
        <f t="shared" si="42"/>
        <v/>
      </c>
      <c r="CR214" s="309" t="str">
        <f t="shared" si="42"/>
        <v/>
      </c>
      <c r="CS214" s="309" t="str">
        <f t="shared" si="42"/>
        <v/>
      </c>
    </row>
    <row r="215" spans="1:97" ht="15" customHeight="1" x14ac:dyDescent="0.15">
      <c r="A215" s="1" t="s">
        <v>25</v>
      </c>
      <c r="B215" s="308" t="s">
        <v>691</v>
      </c>
      <c r="C215" s="308" t="str">
        <f>MID(B215,4,5)</f>
        <v>CH271</v>
      </c>
      <c r="D215" s="308" t="str">
        <f>MID(B215,10,3)</f>
        <v>-17</v>
      </c>
      <c r="E215" s="308" t="str">
        <f>RIGHT(B215, LEN(B215)-FIND("S",B215,1)+1)</f>
        <v>SP/126N</v>
      </c>
      <c r="F215" s="308">
        <v>0</v>
      </c>
      <c r="G215" s="309" t="s">
        <v>692</v>
      </c>
      <c r="H215" s="309" t="s">
        <v>575</v>
      </c>
      <c r="I215" s="309"/>
      <c r="J215" s="309"/>
      <c r="K215" s="309" t="s">
        <v>110</v>
      </c>
      <c r="L215" s="309">
        <v>23.5</v>
      </c>
      <c r="M215" s="309"/>
      <c r="N215" s="309"/>
      <c r="O215" s="309" t="s">
        <v>692</v>
      </c>
      <c r="P215" s="309"/>
      <c r="Q215" s="310"/>
      <c r="R215" s="311" t="s">
        <v>445</v>
      </c>
      <c r="S215" s="311">
        <f>0.11/10</f>
        <v>1.0999999999999999E-2</v>
      </c>
      <c r="T215" s="311"/>
      <c r="U215" s="311"/>
      <c r="V215" s="311"/>
      <c r="W215" s="311">
        <v>2753.63</v>
      </c>
      <c r="X215" s="311"/>
      <c r="Y215" s="311"/>
      <c r="Z215" s="311"/>
      <c r="AA215" s="311"/>
      <c r="AB215" s="311"/>
      <c r="AC215" s="311">
        <v>1</v>
      </c>
      <c r="AD215" s="311"/>
      <c r="AE215" s="311"/>
      <c r="AF215" s="311"/>
      <c r="AG215" s="311"/>
      <c r="AH215" s="311"/>
      <c r="AI215" s="311"/>
      <c r="AJ215" s="311">
        <v>1</v>
      </c>
      <c r="AK215" s="311">
        <v>0</v>
      </c>
      <c r="AL215" s="311">
        <v>3</v>
      </c>
      <c r="AM215" s="311"/>
      <c r="AN215" s="311"/>
      <c r="AO215" s="311">
        <v>0</v>
      </c>
      <c r="AP215" s="311">
        <v>0</v>
      </c>
      <c r="AQ215" s="311">
        <v>0</v>
      </c>
      <c r="AR215" s="311">
        <v>2</v>
      </c>
      <c r="AS215" s="311">
        <v>0</v>
      </c>
      <c r="AT215" s="311"/>
      <c r="AU215" s="311"/>
      <c r="AV215" s="311"/>
      <c r="AW215" s="311">
        <v>0</v>
      </c>
      <c r="AX215" s="311">
        <v>0</v>
      </c>
      <c r="AY215" s="311">
        <v>0</v>
      </c>
      <c r="AZ215" s="311">
        <v>0</v>
      </c>
      <c r="BA215" s="311">
        <v>0</v>
      </c>
      <c r="BB215" s="311">
        <v>0</v>
      </c>
      <c r="BC215" s="311">
        <v>0</v>
      </c>
      <c r="BD215" s="311">
        <v>0</v>
      </c>
      <c r="BE215" s="311">
        <v>0</v>
      </c>
      <c r="BF215" s="311">
        <v>0</v>
      </c>
      <c r="BG215" s="311">
        <v>0</v>
      </c>
      <c r="BH215" s="311">
        <v>0</v>
      </c>
      <c r="BI215" s="311">
        <v>2</v>
      </c>
      <c r="BJ215" s="465">
        <v>1</v>
      </c>
      <c r="BK215" s="309">
        <f t="shared" si="35"/>
        <v>2</v>
      </c>
      <c r="BL215" s="309">
        <f t="shared" si="36"/>
        <v>0</v>
      </c>
      <c r="BM215" s="309">
        <v>3</v>
      </c>
      <c r="BN215" s="309">
        <v>0</v>
      </c>
      <c r="BO215" s="311">
        <f t="shared" si="37"/>
        <v>3</v>
      </c>
      <c r="BP215" s="526">
        <v>2</v>
      </c>
      <c r="BQ215" s="309" t="str">
        <f>IF(((BP215*BJ215)-CB215)&lt;0.99,"",INT((BP215*BJ215)-CB215))</f>
        <v/>
      </c>
      <c r="BR215" s="309"/>
      <c r="BS215" s="312"/>
      <c r="BT215" s="312"/>
      <c r="BU215" s="312"/>
      <c r="BV215" s="312"/>
      <c r="BW215" s="312"/>
      <c r="BX215" s="312"/>
      <c r="BY215" s="312"/>
      <c r="BZ215" s="313"/>
      <c r="CA215" s="314"/>
      <c r="CB215" s="315">
        <f t="shared" si="43"/>
        <v>3</v>
      </c>
      <c r="CC215" s="527">
        <f>CB215/BJ215</f>
        <v>3</v>
      </c>
      <c r="CD215" s="309" t="str">
        <f>IFERROR(IF($S215*#REF!=0,"",$S215*#REF!),"")</f>
        <v/>
      </c>
      <c r="CE215" s="309" t="str">
        <f>IFERROR(IF($S215*#REF!=0,"",$S215*#REF!),"")</f>
        <v/>
      </c>
      <c r="CF215" s="309" t="str">
        <f>IFERROR(IF($S215*#REF!=0,"",$S215*#REF!),"")</f>
        <v/>
      </c>
      <c r="CG215" s="309" t="str">
        <f>IFERROR(IF($S215*#REF!=0,"",$S215*#REF!),"")</f>
        <v/>
      </c>
      <c r="CH215" s="309" t="str">
        <f>IFERROR(IF($S215*#REF!=0,"",$S215*#REF!),"")</f>
        <v/>
      </c>
      <c r="CI215" s="309" t="str">
        <f>IFERROR(IF($S215*#REF!=0,"",$S215*#REF!),"")</f>
        <v/>
      </c>
      <c r="CJ215" s="309" t="str">
        <f>IFERROR(IF($S215*#REF!=0,"",$S215*#REF!),"")</f>
        <v/>
      </c>
      <c r="CK215" s="309" t="str">
        <f>IFERROR(IF($S215*#REF!=0,"",$S215*#REF!),"")</f>
        <v/>
      </c>
      <c r="CL215" s="309" t="str">
        <f>IFERROR(IF($S215*#REF!=0,"",$S215*#REF!),"")</f>
        <v/>
      </c>
      <c r="CM215" s="309" t="str">
        <f t="shared" si="38"/>
        <v/>
      </c>
      <c r="CN215" s="309" t="str">
        <f t="shared" si="39"/>
        <v/>
      </c>
      <c r="CO215" s="309" t="str">
        <f t="shared" si="40"/>
        <v/>
      </c>
      <c r="CP215" s="309" t="str">
        <f t="shared" si="41"/>
        <v/>
      </c>
      <c r="CQ215" s="309" t="str">
        <f t="shared" si="42"/>
        <v/>
      </c>
      <c r="CR215" s="309" t="str">
        <f t="shared" si="42"/>
        <v/>
      </c>
      <c r="CS215" s="309" t="str">
        <f t="shared" si="42"/>
        <v/>
      </c>
    </row>
    <row r="216" spans="1:97" ht="15" customHeight="1" x14ac:dyDescent="0.15">
      <c r="A216" s="1" t="s">
        <v>25</v>
      </c>
      <c r="B216" s="308" t="s">
        <v>693</v>
      </c>
      <c r="C216" s="308" t="str">
        <f>MID(B216,4,5)</f>
        <v>CH271</v>
      </c>
      <c r="D216" s="308" t="str">
        <f>MID(B216,10,3)</f>
        <v>35C</v>
      </c>
      <c r="E216" s="308" t="str">
        <f>RIGHT(B216, LEN(B216)-FIND("S",B216,1)+1)</f>
        <v>SP/126N</v>
      </c>
      <c r="F216" s="308">
        <v>0</v>
      </c>
      <c r="G216" s="309" t="s">
        <v>694</v>
      </c>
      <c r="H216" s="309" t="s">
        <v>575</v>
      </c>
      <c r="I216" s="309"/>
      <c r="J216" s="309"/>
      <c r="K216" s="309" t="s">
        <v>102</v>
      </c>
      <c r="L216" s="309">
        <v>5.8</v>
      </c>
      <c r="M216" s="309"/>
      <c r="N216" s="309"/>
      <c r="O216" s="309" t="s">
        <v>694</v>
      </c>
      <c r="P216" s="309"/>
      <c r="Q216" s="310"/>
      <c r="R216" s="311" t="s">
        <v>445</v>
      </c>
      <c r="S216" s="311">
        <f>0.11/20</f>
        <v>5.4999999999999997E-3</v>
      </c>
      <c r="T216" s="311"/>
      <c r="U216" s="311"/>
      <c r="V216" s="311"/>
      <c r="W216" s="311">
        <v>668.32</v>
      </c>
      <c r="X216" s="311"/>
      <c r="Y216" s="311"/>
      <c r="Z216" s="311">
        <v>4</v>
      </c>
      <c r="AA216" s="311"/>
      <c r="AB216" s="311">
        <v>4</v>
      </c>
      <c r="AC216" s="311">
        <v>5</v>
      </c>
      <c r="AD216" s="311"/>
      <c r="AE216" s="311"/>
      <c r="AF216" s="311"/>
      <c r="AG216" s="311"/>
      <c r="AH216" s="311"/>
      <c r="AI216" s="311"/>
      <c r="AJ216" s="311">
        <v>4</v>
      </c>
      <c r="AK216" s="311">
        <v>2</v>
      </c>
      <c r="AL216" s="311">
        <v>2</v>
      </c>
      <c r="AM216" s="311"/>
      <c r="AN216" s="311"/>
      <c r="AO216" s="311">
        <v>0</v>
      </c>
      <c r="AP216" s="311">
        <v>0</v>
      </c>
      <c r="AQ216" s="311">
        <v>1</v>
      </c>
      <c r="AR216" s="311">
        <v>1</v>
      </c>
      <c r="AS216" s="311">
        <v>0</v>
      </c>
      <c r="AT216" s="311">
        <v>4</v>
      </c>
      <c r="AU216" s="311">
        <v>0</v>
      </c>
      <c r="AV216" s="311">
        <v>0</v>
      </c>
      <c r="AW216" s="311">
        <v>0</v>
      </c>
      <c r="AX216" s="311">
        <v>0</v>
      </c>
      <c r="AY216" s="311">
        <v>4</v>
      </c>
      <c r="AZ216" s="311">
        <v>0</v>
      </c>
      <c r="BA216" s="311">
        <v>0</v>
      </c>
      <c r="BB216" s="311">
        <v>4</v>
      </c>
      <c r="BC216" s="311">
        <v>0</v>
      </c>
      <c r="BD216" s="311">
        <v>0</v>
      </c>
      <c r="BE216" s="311">
        <v>0</v>
      </c>
      <c r="BF216" s="311">
        <v>5</v>
      </c>
      <c r="BG216" s="311">
        <v>1</v>
      </c>
      <c r="BH216" s="311">
        <v>0</v>
      </c>
      <c r="BI216" s="311">
        <v>3</v>
      </c>
      <c r="BJ216" s="465">
        <v>0</v>
      </c>
      <c r="BK216" s="309">
        <f t="shared" si="35"/>
        <v>4</v>
      </c>
      <c r="BL216" s="309">
        <f t="shared" si="36"/>
        <v>0</v>
      </c>
      <c r="BM216" s="309">
        <v>5</v>
      </c>
      <c r="BN216" s="309">
        <v>3</v>
      </c>
      <c r="BO216" s="311">
        <f t="shared" si="37"/>
        <v>2</v>
      </c>
      <c r="BP216" s="526">
        <v>2</v>
      </c>
      <c r="BQ216" s="309" t="str">
        <f>IF(((BP216*BJ216)-CB216)&lt;0.99,"",INT((BP216*BJ216)-CB216))</f>
        <v/>
      </c>
      <c r="BR216" s="309"/>
      <c r="BS216" s="312"/>
      <c r="BT216" s="312"/>
      <c r="BU216" s="312"/>
      <c r="BV216" s="312"/>
      <c r="BW216" s="312"/>
      <c r="BX216" s="312"/>
      <c r="BY216" s="312"/>
      <c r="BZ216" s="313"/>
      <c r="CA216" s="314"/>
      <c r="CB216" s="315">
        <f t="shared" si="43"/>
        <v>2</v>
      </c>
      <c r="CC216" s="527" t="e">
        <f>CB216/BJ216</f>
        <v>#DIV/0!</v>
      </c>
      <c r="CD216" s="309" t="str">
        <f>IFERROR(IF($S216*#REF!=0,"",$S216*#REF!),"")</f>
        <v/>
      </c>
      <c r="CE216" s="309" t="str">
        <f>IFERROR(IF($S216*#REF!=0,"",$S216*#REF!),"")</f>
        <v/>
      </c>
      <c r="CF216" s="309" t="str">
        <f>IFERROR(IF($S216*#REF!=0,"",$S216*#REF!),"")</f>
        <v/>
      </c>
      <c r="CG216" s="309" t="str">
        <f>IFERROR(IF($S216*#REF!=0,"",$S216*#REF!),"")</f>
        <v/>
      </c>
      <c r="CH216" s="309" t="str">
        <f>IFERROR(IF($S216*#REF!=0,"",$S216*#REF!),"")</f>
        <v/>
      </c>
      <c r="CI216" s="309" t="str">
        <f>IFERROR(IF($S216*#REF!=0,"",$S216*#REF!),"")</f>
        <v/>
      </c>
      <c r="CJ216" s="309" t="str">
        <f>IFERROR(IF($S216*#REF!=0,"",$S216*#REF!),"")</f>
        <v/>
      </c>
      <c r="CK216" s="309" t="str">
        <f>IFERROR(IF($S216*#REF!=0,"",$S216*#REF!),"")</f>
        <v/>
      </c>
      <c r="CL216" s="309" t="str">
        <f>IFERROR(IF($S216*#REF!=0,"",$S216*#REF!),"")</f>
        <v/>
      </c>
      <c r="CM216" s="309" t="str">
        <f t="shared" si="38"/>
        <v/>
      </c>
      <c r="CN216" s="309" t="str">
        <f t="shared" si="39"/>
        <v/>
      </c>
      <c r="CO216" s="309" t="str">
        <f t="shared" si="40"/>
        <v/>
      </c>
      <c r="CP216" s="309" t="str">
        <f t="shared" si="41"/>
        <v/>
      </c>
      <c r="CQ216" s="309" t="str">
        <f t="shared" si="42"/>
        <v/>
      </c>
      <c r="CR216" s="309" t="str">
        <f t="shared" si="42"/>
        <v/>
      </c>
      <c r="CS216" s="309" t="str">
        <f t="shared" si="42"/>
        <v/>
      </c>
    </row>
    <row r="217" spans="1:97" ht="15" customHeight="1" x14ac:dyDescent="0.15">
      <c r="A217" s="1" t="s">
        <v>25</v>
      </c>
      <c r="B217" s="308" t="s">
        <v>695</v>
      </c>
      <c r="C217" s="308" t="str">
        <f>MID(B217,4,5)</f>
        <v>CH271</v>
      </c>
      <c r="D217" s="308" t="str">
        <f>MID(B217,10,3)</f>
        <v>37C</v>
      </c>
      <c r="E217" s="308" t="str">
        <f>RIGHT(B217, LEN(B217)-FIND("S",B217,1)+1)</f>
        <v>SP/126N</v>
      </c>
      <c r="F217" s="308">
        <v>0</v>
      </c>
      <c r="G217" s="309" t="s">
        <v>696</v>
      </c>
      <c r="H217" s="309" t="s">
        <v>575</v>
      </c>
      <c r="I217" s="309"/>
      <c r="J217" s="309"/>
      <c r="K217" s="309" t="s">
        <v>102</v>
      </c>
      <c r="L217" s="309">
        <v>12.3</v>
      </c>
      <c r="M217" s="309"/>
      <c r="N217" s="309"/>
      <c r="O217" s="309" t="s">
        <v>696</v>
      </c>
      <c r="P217" s="309"/>
      <c r="Q217" s="310"/>
      <c r="R217" s="311" t="s">
        <v>445</v>
      </c>
      <c r="S217" s="311">
        <f>0.11/20</f>
        <v>5.4999999999999997E-3</v>
      </c>
      <c r="T217" s="311"/>
      <c r="U217" s="311"/>
      <c r="V217" s="311"/>
      <c r="W217" s="311">
        <v>1581.25</v>
      </c>
      <c r="X217" s="311"/>
      <c r="Y217" s="311"/>
      <c r="Z217" s="311">
        <v>9</v>
      </c>
      <c r="AA217" s="311"/>
      <c r="AB217" s="311">
        <v>2</v>
      </c>
      <c r="AC217" s="311">
        <v>15</v>
      </c>
      <c r="AD217" s="311"/>
      <c r="AE217" s="311"/>
      <c r="AF217" s="311"/>
      <c r="AG217" s="311"/>
      <c r="AH217" s="311"/>
      <c r="AI217" s="311"/>
      <c r="AJ217" s="311"/>
      <c r="AK217" s="311">
        <v>4</v>
      </c>
      <c r="AL217" s="311">
        <v>7</v>
      </c>
      <c r="AM217" s="311"/>
      <c r="AN217" s="311"/>
      <c r="AO217" s="311">
        <v>2</v>
      </c>
      <c r="AP217" s="311">
        <v>6</v>
      </c>
      <c r="AQ217" s="311">
        <v>0</v>
      </c>
      <c r="AR217" s="311">
        <v>4</v>
      </c>
      <c r="AS217" s="311">
        <v>4</v>
      </c>
      <c r="AT217" s="311">
        <v>4</v>
      </c>
      <c r="AU217" s="311">
        <v>2</v>
      </c>
      <c r="AV217" s="311">
        <v>0</v>
      </c>
      <c r="AW217" s="311">
        <v>0</v>
      </c>
      <c r="AX217" s="311">
        <v>5</v>
      </c>
      <c r="AY217" s="311">
        <v>4</v>
      </c>
      <c r="AZ217" s="311">
        <v>0</v>
      </c>
      <c r="BA217" s="311">
        <v>0</v>
      </c>
      <c r="BB217" s="311">
        <v>0</v>
      </c>
      <c r="BC217" s="311">
        <v>0</v>
      </c>
      <c r="BD217" s="311">
        <v>0</v>
      </c>
      <c r="BE217" s="311">
        <v>0</v>
      </c>
      <c r="BF217" s="311">
        <v>4</v>
      </c>
      <c r="BG217" s="311">
        <v>6</v>
      </c>
      <c r="BH217" s="311">
        <v>0</v>
      </c>
      <c r="BI217" s="311">
        <v>4</v>
      </c>
      <c r="BJ217" s="465">
        <f>BJ212*2+BJ213*1+BJ214*1</f>
        <v>6</v>
      </c>
      <c r="BK217" s="309">
        <f t="shared" si="35"/>
        <v>5</v>
      </c>
      <c r="BL217" s="309">
        <f t="shared" si="36"/>
        <v>0</v>
      </c>
      <c r="BM217" s="309">
        <v>17</v>
      </c>
      <c r="BN217" s="309">
        <v>2</v>
      </c>
      <c r="BO217" s="311">
        <f t="shared" si="37"/>
        <v>15</v>
      </c>
      <c r="BP217" s="526">
        <v>2</v>
      </c>
      <c r="BQ217" s="309" t="str">
        <f>IF(((BP217*BJ217)-CB217)&lt;0.99,"",INT((BP217*BJ217)-CB217))</f>
        <v/>
      </c>
      <c r="BR217" s="309"/>
      <c r="BS217" s="312"/>
      <c r="BT217" s="312"/>
      <c r="BU217" s="312"/>
      <c r="BV217" s="312"/>
      <c r="BW217" s="312"/>
      <c r="BX217" s="312"/>
      <c r="BY217" s="312"/>
      <c r="BZ217" s="313"/>
      <c r="CA217" s="314"/>
      <c r="CB217" s="315">
        <f t="shared" si="43"/>
        <v>15</v>
      </c>
      <c r="CC217" s="527">
        <f>CB217/BJ217</f>
        <v>2.5</v>
      </c>
      <c r="CD217" s="309" t="str">
        <f>IFERROR(IF($S217*#REF!=0,"",$S217*#REF!),"")</f>
        <v/>
      </c>
      <c r="CE217" s="309" t="str">
        <f>IFERROR(IF($S217*#REF!=0,"",$S217*#REF!),"")</f>
        <v/>
      </c>
      <c r="CF217" s="309" t="str">
        <f>IFERROR(IF($S217*#REF!=0,"",$S217*#REF!),"")</f>
        <v/>
      </c>
      <c r="CG217" s="309" t="str">
        <f>IFERROR(IF($S217*#REF!=0,"",$S217*#REF!),"")</f>
        <v/>
      </c>
      <c r="CH217" s="309" t="str">
        <f>IFERROR(IF($S217*#REF!=0,"",$S217*#REF!),"")</f>
        <v/>
      </c>
      <c r="CI217" s="309" t="str">
        <f>IFERROR(IF($S217*#REF!=0,"",$S217*#REF!),"")</f>
        <v/>
      </c>
      <c r="CJ217" s="309" t="str">
        <f>IFERROR(IF($S217*#REF!=0,"",$S217*#REF!),"")</f>
        <v/>
      </c>
      <c r="CK217" s="309" t="str">
        <f>IFERROR(IF($S217*#REF!=0,"",$S217*#REF!),"")</f>
        <v/>
      </c>
      <c r="CL217" s="309" t="str">
        <f>IFERROR(IF($S217*#REF!=0,"",$S217*#REF!),"")</f>
        <v/>
      </c>
      <c r="CM217" s="309" t="str">
        <f t="shared" si="38"/>
        <v/>
      </c>
      <c r="CN217" s="309" t="str">
        <f t="shared" si="39"/>
        <v/>
      </c>
      <c r="CO217" s="309" t="str">
        <f t="shared" si="40"/>
        <v/>
      </c>
      <c r="CP217" s="309" t="str">
        <f t="shared" si="41"/>
        <v/>
      </c>
      <c r="CQ217" s="309" t="str">
        <f t="shared" si="42"/>
        <v/>
      </c>
      <c r="CR217" s="309" t="str">
        <f t="shared" si="42"/>
        <v/>
      </c>
      <c r="CS217" s="309" t="str">
        <f t="shared" si="42"/>
        <v/>
      </c>
    </row>
    <row r="218" spans="1:97" ht="15" customHeight="1" x14ac:dyDescent="0.15">
      <c r="A218" s="1" t="s">
        <v>25</v>
      </c>
      <c r="B218" s="308" t="s">
        <v>697</v>
      </c>
      <c r="C218" s="308" t="str">
        <f>MID(B218,4,5)</f>
        <v>CH271</v>
      </c>
      <c r="D218" s="308" t="str">
        <f>MID(B218,10,3)</f>
        <v>-49</v>
      </c>
      <c r="E218" s="308" t="str">
        <f>RIGHT(B218, LEN(B218)-FIND("S",B218,1)+1)</f>
        <v>SP/126N</v>
      </c>
      <c r="F218" s="308">
        <v>0</v>
      </c>
      <c r="G218" s="309" t="s">
        <v>698</v>
      </c>
      <c r="H218" s="309" t="s">
        <v>575</v>
      </c>
      <c r="I218" s="309"/>
      <c r="J218" s="309"/>
      <c r="K218" s="309" t="s">
        <v>110</v>
      </c>
      <c r="L218" s="309">
        <v>81.5</v>
      </c>
      <c r="M218" s="309"/>
      <c r="N218" s="309"/>
      <c r="O218" s="309" t="s">
        <v>698</v>
      </c>
      <c r="P218" s="309"/>
      <c r="Q218" s="310"/>
      <c r="R218" s="311" t="s">
        <v>445</v>
      </c>
      <c r="S218" s="311">
        <f t="shared" ref="S218:S224" si="45">0.11/4</f>
        <v>2.75E-2</v>
      </c>
      <c r="T218" s="311"/>
      <c r="U218" s="311"/>
      <c r="V218" s="311"/>
      <c r="W218" s="311">
        <v>9699.1200000000008</v>
      </c>
      <c r="X218" s="311"/>
      <c r="Y218" s="311"/>
      <c r="Z218" s="311">
        <v>2</v>
      </c>
      <c r="AA218" s="311"/>
      <c r="AB218" s="311"/>
      <c r="AC218" s="311">
        <v>2</v>
      </c>
      <c r="AD218" s="311"/>
      <c r="AE218" s="311"/>
      <c r="AF218" s="311"/>
      <c r="AG218" s="311"/>
      <c r="AH218" s="311"/>
      <c r="AI218" s="311"/>
      <c r="AJ218" s="311"/>
      <c r="AK218" s="311">
        <v>1</v>
      </c>
      <c r="AL218" s="311"/>
      <c r="AM218" s="311"/>
      <c r="AN218" s="311"/>
      <c r="AO218" s="311">
        <v>0</v>
      </c>
      <c r="AP218" s="311">
        <v>0</v>
      </c>
      <c r="AQ218" s="311">
        <v>0</v>
      </c>
      <c r="AR218" s="311">
        <v>1</v>
      </c>
      <c r="AS218" s="311">
        <v>1</v>
      </c>
      <c r="AT218" s="311"/>
      <c r="AU218" s="311"/>
      <c r="AV218" s="311"/>
      <c r="AW218" s="311"/>
      <c r="AX218" s="311"/>
      <c r="AY218" s="311"/>
      <c r="AZ218" s="311">
        <v>0</v>
      </c>
      <c r="BA218" s="311">
        <v>0</v>
      </c>
      <c r="BB218" s="311">
        <v>0</v>
      </c>
      <c r="BC218" s="311">
        <v>0</v>
      </c>
      <c r="BD218" s="311">
        <v>1</v>
      </c>
      <c r="BE218" s="311">
        <v>1</v>
      </c>
      <c r="BF218" s="311">
        <v>2</v>
      </c>
      <c r="BG218" s="311">
        <v>0</v>
      </c>
      <c r="BH218" s="311">
        <v>0</v>
      </c>
      <c r="BI218" s="311">
        <v>1</v>
      </c>
      <c r="BJ218" s="465">
        <v>1</v>
      </c>
      <c r="BK218" s="309">
        <f t="shared" si="35"/>
        <v>1</v>
      </c>
      <c r="BL218" s="309">
        <f t="shared" si="36"/>
        <v>0</v>
      </c>
      <c r="BM218" s="309">
        <v>4</v>
      </c>
      <c r="BN218" s="309">
        <v>0</v>
      </c>
      <c r="BO218" s="311">
        <f t="shared" si="37"/>
        <v>4</v>
      </c>
      <c r="BP218" s="526">
        <v>2</v>
      </c>
      <c r="BQ218" s="309" t="str">
        <f>IF(((BP218*BJ218)-CB218)&lt;0.99,"",INT((BP218*BJ218)-CB218))</f>
        <v/>
      </c>
      <c r="BR218" s="309"/>
      <c r="BS218" s="312"/>
      <c r="BT218" s="312"/>
      <c r="BU218" s="312"/>
      <c r="BV218" s="312"/>
      <c r="BW218" s="312"/>
      <c r="BX218" s="312"/>
      <c r="BY218" s="312"/>
      <c r="BZ218" s="313"/>
      <c r="CA218" s="314"/>
      <c r="CB218" s="315">
        <f t="shared" si="43"/>
        <v>4</v>
      </c>
      <c r="CC218" s="527">
        <f>CB218/BJ218</f>
        <v>4</v>
      </c>
      <c r="CD218" s="309" t="str">
        <f>IFERROR(IF($S218*#REF!=0,"",$S218*#REF!),"")</f>
        <v/>
      </c>
      <c r="CE218" s="309" t="str">
        <f>IFERROR(IF($S218*#REF!=0,"",$S218*#REF!),"")</f>
        <v/>
      </c>
      <c r="CF218" s="309" t="str">
        <f>IFERROR(IF($S218*#REF!=0,"",$S218*#REF!),"")</f>
        <v/>
      </c>
      <c r="CG218" s="309" t="str">
        <f>IFERROR(IF($S218*#REF!=0,"",$S218*#REF!),"")</f>
        <v/>
      </c>
      <c r="CH218" s="309" t="str">
        <f>IFERROR(IF($S218*#REF!=0,"",$S218*#REF!),"")</f>
        <v/>
      </c>
      <c r="CI218" s="309" t="str">
        <f>IFERROR(IF($S218*#REF!=0,"",$S218*#REF!),"")</f>
        <v/>
      </c>
      <c r="CJ218" s="309" t="str">
        <f>IFERROR(IF($S218*#REF!=0,"",$S218*#REF!),"")</f>
        <v/>
      </c>
      <c r="CK218" s="309" t="str">
        <f>IFERROR(IF($S218*#REF!=0,"",$S218*#REF!),"")</f>
        <v/>
      </c>
      <c r="CL218" s="309" t="str">
        <f>IFERROR(IF($S218*#REF!=0,"",$S218*#REF!),"")</f>
        <v/>
      </c>
      <c r="CM218" s="309" t="str">
        <f t="shared" si="38"/>
        <v/>
      </c>
      <c r="CN218" s="309" t="str">
        <f t="shared" si="39"/>
        <v/>
      </c>
      <c r="CO218" s="309" t="str">
        <f t="shared" si="40"/>
        <v/>
      </c>
      <c r="CP218" s="309" t="str">
        <f t="shared" si="41"/>
        <v/>
      </c>
      <c r="CQ218" s="309" t="str">
        <f t="shared" si="42"/>
        <v/>
      </c>
      <c r="CR218" s="309" t="str">
        <f t="shared" si="42"/>
        <v/>
      </c>
      <c r="CS218" s="309" t="str">
        <f t="shared" si="42"/>
        <v/>
      </c>
    </row>
    <row r="219" spans="1:97" ht="15" customHeight="1" x14ac:dyDescent="0.15">
      <c r="A219" s="1" t="s">
        <v>25</v>
      </c>
      <c r="B219" s="308" t="s">
        <v>699</v>
      </c>
      <c r="C219" s="308" t="str">
        <f>MID(B219,4,5)</f>
        <v>CH271</v>
      </c>
      <c r="D219" s="308" t="str">
        <f>MID(B219,10,3)</f>
        <v>-50</v>
      </c>
      <c r="E219" s="308" t="str">
        <f>RIGHT(B219, LEN(B219)-FIND("S",B219,1)+1)</f>
        <v>SP/126N</v>
      </c>
      <c r="F219" s="308">
        <v>0</v>
      </c>
      <c r="G219" s="309" t="s">
        <v>700</v>
      </c>
      <c r="H219" s="309" t="s">
        <v>575</v>
      </c>
      <c r="I219" s="309"/>
      <c r="J219" s="309"/>
      <c r="K219" s="309" t="s">
        <v>110</v>
      </c>
      <c r="L219" s="309">
        <v>81.5</v>
      </c>
      <c r="M219" s="309"/>
      <c r="N219" s="309"/>
      <c r="O219" s="309" t="s">
        <v>700</v>
      </c>
      <c r="P219" s="309"/>
      <c r="Q219" s="310"/>
      <c r="R219" s="311" t="s">
        <v>445</v>
      </c>
      <c r="S219" s="311">
        <f t="shared" si="45"/>
        <v>2.75E-2</v>
      </c>
      <c r="T219" s="311"/>
      <c r="U219" s="311"/>
      <c r="V219" s="311"/>
      <c r="W219" s="311">
        <v>9729.42</v>
      </c>
      <c r="X219" s="311"/>
      <c r="Y219" s="311"/>
      <c r="Z219" s="311">
        <v>2</v>
      </c>
      <c r="AA219" s="311"/>
      <c r="AB219" s="311">
        <v>1</v>
      </c>
      <c r="AC219" s="311">
        <v>4</v>
      </c>
      <c r="AD219" s="311"/>
      <c r="AE219" s="311"/>
      <c r="AF219" s="311"/>
      <c r="AG219" s="311"/>
      <c r="AH219" s="311"/>
      <c r="AI219" s="311">
        <v>1</v>
      </c>
      <c r="AJ219" s="311"/>
      <c r="AK219" s="311">
        <v>1</v>
      </c>
      <c r="AL219" s="311">
        <v>2</v>
      </c>
      <c r="AM219" s="311"/>
      <c r="AN219" s="311"/>
      <c r="AO219" s="311">
        <v>0</v>
      </c>
      <c r="AP219" s="311">
        <v>0</v>
      </c>
      <c r="AQ219" s="311">
        <v>0</v>
      </c>
      <c r="AR219" s="311">
        <v>0</v>
      </c>
      <c r="AS219" s="311">
        <v>1</v>
      </c>
      <c r="AT219" s="311"/>
      <c r="AU219" s="311"/>
      <c r="AV219" s="311"/>
      <c r="AW219" s="311"/>
      <c r="AX219" s="311">
        <v>0</v>
      </c>
      <c r="AY219" s="311">
        <v>0</v>
      </c>
      <c r="AZ219" s="311">
        <v>2</v>
      </c>
      <c r="BA219" s="311"/>
      <c r="BB219" s="311">
        <v>0</v>
      </c>
      <c r="BC219" s="311">
        <v>1</v>
      </c>
      <c r="BD219" s="311">
        <v>1</v>
      </c>
      <c r="BE219" s="311">
        <v>0</v>
      </c>
      <c r="BF219" s="311">
        <v>2</v>
      </c>
      <c r="BG219" s="311">
        <v>2</v>
      </c>
      <c r="BH219" s="311">
        <v>0</v>
      </c>
      <c r="BI219" s="311">
        <v>2</v>
      </c>
      <c r="BJ219" s="465">
        <v>2</v>
      </c>
      <c r="BK219" s="309">
        <f t="shared" si="35"/>
        <v>2</v>
      </c>
      <c r="BL219" s="309">
        <f t="shared" si="36"/>
        <v>0</v>
      </c>
      <c r="BM219" s="309">
        <v>7</v>
      </c>
      <c r="BN219" s="309">
        <v>1</v>
      </c>
      <c r="BO219" s="311">
        <f t="shared" si="37"/>
        <v>6</v>
      </c>
      <c r="BP219" s="526">
        <v>2</v>
      </c>
      <c r="BQ219" s="309" t="str">
        <f>IF(((BP219*BJ219)-CB219)&lt;0.99,"",INT((BP219*BJ219)-CB219))</f>
        <v/>
      </c>
      <c r="BR219" s="309"/>
      <c r="BS219" s="312"/>
      <c r="BT219" s="312"/>
      <c r="BU219" s="312"/>
      <c r="BV219" s="312"/>
      <c r="BW219" s="312"/>
      <c r="BX219" s="312"/>
      <c r="BY219" s="312"/>
      <c r="BZ219" s="313"/>
      <c r="CA219" s="314"/>
      <c r="CB219" s="315">
        <f t="shared" si="43"/>
        <v>6</v>
      </c>
      <c r="CC219" s="527">
        <f>CB219/BJ219</f>
        <v>3</v>
      </c>
      <c r="CD219" s="309" t="str">
        <f>IFERROR(IF($S219*#REF!=0,"",$S219*#REF!),"")</f>
        <v/>
      </c>
      <c r="CE219" s="309" t="str">
        <f>IFERROR(IF($S219*#REF!=0,"",$S219*#REF!),"")</f>
        <v/>
      </c>
      <c r="CF219" s="309" t="str">
        <f>IFERROR(IF($S219*#REF!=0,"",$S219*#REF!),"")</f>
        <v/>
      </c>
      <c r="CG219" s="309" t="str">
        <f>IFERROR(IF($S219*#REF!=0,"",$S219*#REF!),"")</f>
        <v/>
      </c>
      <c r="CH219" s="309" t="str">
        <f>IFERROR(IF($S219*#REF!=0,"",$S219*#REF!),"")</f>
        <v/>
      </c>
      <c r="CI219" s="309" t="str">
        <f>IFERROR(IF($S219*#REF!=0,"",$S219*#REF!),"")</f>
        <v/>
      </c>
      <c r="CJ219" s="309" t="str">
        <f>IFERROR(IF($S219*#REF!=0,"",$S219*#REF!),"")</f>
        <v/>
      </c>
      <c r="CK219" s="309" t="str">
        <f>IFERROR(IF($S219*#REF!=0,"",$S219*#REF!),"")</f>
        <v/>
      </c>
      <c r="CL219" s="309" t="str">
        <f>IFERROR(IF($S219*#REF!=0,"",$S219*#REF!),"")</f>
        <v/>
      </c>
      <c r="CM219" s="309" t="str">
        <f t="shared" si="38"/>
        <v/>
      </c>
      <c r="CN219" s="309" t="str">
        <f t="shared" si="39"/>
        <v/>
      </c>
      <c r="CO219" s="309" t="str">
        <f t="shared" si="40"/>
        <v/>
      </c>
      <c r="CP219" s="309" t="str">
        <f t="shared" si="41"/>
        <v/>
      </c>
      <c r="CQ219" s="309" t="str">
        <f t="shared" si="42"/>
        <v/>
      </c>
      <c r="CR219" s="309" t="str">
        <f t="shared" si="42"/>
        <v/>
      </c>
      <c r="CS219" s="309" t="str">
        <f t="shared" si="42"/>
        <v/>
      </c>
    </row>
    <row r="220" spans="1:97" ht="15" customHeight="1" x14ac:dyDescent="0.15">
      <c r="A220" s="1" t="s">
        <v>25</v>
      </c>
      <c r="B220" s="308" t="s">
        <v>701</v>
      </c>
      <c r="C220" s="308"/>
      <c r="D220" s="308"/>
      <c r="E220" s="308"/>
      <c r="F220" s="308"/>
      <c r="G220" s="309" t="s">
        <v>702</v>
      </c>
      <c r="H220" s="309" t="s">
        <v>575</v>
      </c>
      <c r="I220" s="309"/>
      <c r="J220" s="309"/>
      <c r="K220" s="309" t="s">
        <v>110</v>
      </c>
      <c r="L220" s="309">
        <v>71.5</v>
      </c>
      <c r="M220" s="309"/>
      <c r="N220" s="309"/>
      <c r="O220" s="309" t="s">
        <v>702</v>
      </c>
      <c r="P220" s="309"/>
      <c r="Q220" s="310"/>
      <c r="R220" s="311" t="s">
        <v>445</v>
      </c>
      <c r="S220" s="311">
        <f t="shared" si="45"/>
        <v>2.75E-2</v>
      </c>
      <c r="T220" s="311"/>
      <c r="U220" s="311"/>
      <c r="V220" s="311"/>
      <c r="W220" s="311"/>
      <c r="X220" s="311"/>
      <c r="Y220" s="311"/>
      <c r="Z220" s="311"/>
      <c r="AA220" s="311"/>
      <c r="AB220" s="311"/>
      <c r="AC220" s="311"/>
      <c r="AD220" s="311"/>
      <c r="AE220" s="311"/>
      <c r="AF220" s="311"/>
      <c r="AG220" s="311"/>
      <c r="AH220" s="311"/>
      <c r="AI220" s="311"/>
      <c r="AJ220" s="311"/>
      <c r="AK220" s="311"/>
      <c r="AL220" s="311"/>
      <c r="AM220" s="311"/>
      <c r="AN220" s="311"/>
      <c r="AO220" s="311"/>
      <c r="AP220" s="311"/>
      <c r="AQ220" s="311"/>
      <c r="AR220" s="311"/>
      <c r="AS220" s="311"/>
      <c r="AT220" s="311"/>
      <c r="AU220" s="311"/>
      <c r="AV220" s="311"/>
      <c r="AW220" s="311"/>
      <c r="AX220" s="311"/>
      <c r="AY220" s="311"/>
      <c r="AZ220" s="311"/>
      <c r="BA220" s="311"/>
      <c r="BB220" s="311"/>
      <c r="BC220" s="311"/>
      <c r="BD220" s="311">
        <v>0</v>
      </c>
      <c r="BE220" s="311">
        <v>0</v>
      </c>
      <c r="BF220" s="311">
        <v>0</v>
      </c>
      <c r="BG220" s="311">
        <v>0</v>
      </c>
      <c r="BH220" s="311">
        <v>0</v>
      </c>
      <c r="BI220" s="311">
        <v>0</v>
      </c>
      <c r="BJ220" s="465">
        <v>1</v>
      </c>
      <c r="BK220" s="309">
        <f t="shared" si="35"/>
        <v>0</v>
      </c>
      <c r="BL220" s="309">
        <f t="shared" si="36"/>
        <v>0</v>
      </c>
      <c r="BM220" s="309">
        <v>5</v>
      </c>
      <c r="BN220" s="309">
        <v>0</v>
      </c>
      <c r="BO220" s="311">
        <f t="shared" si="37"/>
        <v>5</v>
      </c>
      <c r="BP220" s="526">
        <v>2</v>
      </c>
      <c r="BQ220" s="309" t="str">
        <f>IF(((BP220*BJ220)-CB220)&lt;0.99,"",INT((BP220*BJ220)-CB220))</f>
        <v/>
      </c>
      <c r="BR220" s="309"/>
      <c r="BS220" s="312"/>
      <c r="BT220" s="312"/>
      <c r="BU220" s="312"/>
      <c r="BV220" s="312"/>
      <c r="BW220" s="312"/>
      <c r="BX220" s="312"/>
      <c r="BY220" s="312"/>
      <c r="BZ220" s="313"/>
      <c r="CA220" s="314"/>
      <c r="CB220" s="315">
        <f t="shared" si="43"/>
        <v>5</v>
      </c>
      <c r="CC220" s="527"/>
      <c r="CD220" s="309" t="str">
        <f>IFERROR(IF($S220*#REF!=0,"",$S220*#REF!),"")</f>
        <v/>
      </c>
      <c r="CE220" s="309" t="str">
        <f>IFERROR(IF($S220*#REF!=0,"",$S220*#REF!),"")</f>
        <v/>
      </c>
      <c r="CF220" s="309" t="str">
        <f>IFERROR(IF($S220*#REF!=0,"",$S220*#REF!),"")</f>
        <v/>
      </c>
      <c r="CG220" s="309" t="str">
        <f>IFERROR(IF($S220*#REF!=0,"",$S220*#REF!),"")</f>
        <v/>
      </c>
      <c r="CH220" s="309" t="str">
        <f>IFERROR(IF($S220*#REF!=0,"",$S220*#REF!),"")</f>
        <v/>
      </c>
      <c r="CI220" s="309" t="str">
        <f>IFERROR(IF($S220*#REF!=0,"",$S220*#REF!),"")</f>
        <v/>
      </c>
      <c r="CJ220" s="309" t="str">
        <f>IFERROR(IF($S220*#REF!=0,"",$S220*#REF!),"")</f>
        <v/>
      </c>
      <c r="CK220" s="309" t="str">
        <f>IFERROR(IF($S220*#REF!=0,"",$S220*#REF!),"")</f>
        <v/>
      </c>
      <c r="CL220" s="309" t="str">
        <f>IFERROR(IF($S220*#REF!=0,"",$S220*#REF!),"")</f>
        <v/>
      </c>
      <c r="CM220" s="309" t="str">
        <f t="shared" si="38"/>
        <v/>
      </c>
      <c r="CN220" s="309" t="str">
        <f t="shared" si="39"/>
        <v/>
      </c>
      <c r="CO220" s="309" t="str">
        <f t="shared" si="40"/>
        <v/>
      </c>
      <c r="CP220" s="309" t="str">
        <f t="shared" si="41"/>
        <v/>
      </c>
      <c r="CQ220" s="309" t="str">
        <f t="shared" si="42"/>
        <v/>
      </c>
      <c r="CR220" s="309" t="str">
        <f t="shared" si="42"/>
        <v/>
      </c>
      <c r="CS220" s="309" t="str">
        <f t="shared" si="42"/>
        <v/>
      </c>
    </row>
    <row r="221" spans="1:97" ht="15" customHeight="1" x14ac:dyDescent="0.15">
      <c r="A221" s="1" t="s">
        <v>25</v>
      </c>
      <c r="B221" s="308" t="s">
        <v>703</v>
      </c>
      <c r="C221" s="308"/>
      <c r="D221" s="308"/>
      <c r="E221" s="308"/>
      <c r="F221" s="308"/>
      <c r="G221" s="309" t="s">
        <v>704</v>
      </c>
      <c r="H221" s="309" t="s">
        <v>575</v>
      </c>
      <c r="I221" s="309"/>
      <c r="J221" s="309"/>
      <c r="K221" s="309" t="s">
        <v>110</v>
      </c>
      <c r="L221" s="309">
        <v>71.5</v>
      </c>
      <c r="M221" s="309"/>
      <c r="N221" s="309"/>
      <c r="O221" s="309" t="s">
        <v>704</v>
      </c>
      <c r="P221" s="309"/>
      <c r="Q221" s="310"/>
      <c r="R221" s="311" t="s">
        <v>445</v>
      </c>
      <c r="S221" s="311">
        <f t="shared" si="45"/>
        <v>2.75E-2</v>
      </c>
      <c r="T221" s="311"/>
      <c r="U221" s="311"/>
      <c r="V221" s="311"/>
      <c r="W221" s="311"/>
      <c r="X221" s="311"/>
      <c r="Y221" s="311"/>
      <c r="Z221" s="311"/>
      <c r="AA221" s="311"/>
      <c r="AB221" s="311"/>
      <c r="AC221" s="311"/>
      <c r="AD221" s="311"/>
      <c r="AE221" s="311"/>
      <c r="AF221" s="311"/>
      <c r="AG221" s="311"/>
      <c r="AH221" s="311"/>
      <c r="AI221" s="311"/>
      <c r="AJ221" s="311"/>
      <c r="AK221" s="311"/>
      <c r="AL221" s="311"/>
      <c r="AM221" s="311"/>
      <c r="AN221" s="311"/>
      <c r="AO221" s="311"/>
      <c r="AP221" s="311"/>
      <c r="AQ221" s="311"/>
      <c r="AR221" s="311"/>
      <c r="AS221" s="311"/>
      <c r="AT221" s="311"/>
      <c r="AU221" s="311"/>
      <c r="AV221" s="311"/>
      <c r="AW221" s="311"/>
      <c r="AX221" s="311"/>
      <c r="AY221" s="311"/>
      <c r="AZ221" s="311"/>
      <c r="BA221" s="311"/>
      <c r="BB221" s="311"/>
      <c r="BC221" s="311"/>
      <c r="BD221" s="311">
        <v>0</v>
      </c>
      <c r="BE221" s="311">
        <v>0</v>
      </c>
      <c r="BF221" s="311">
        <v>1</v>
      </c>
      <c r="BG221" s="311">
        <v>0</v>
      </c>
      <c r="BH221" s="311">
        <v>0</v>
      </c>
      <c r="BI221" s="311">
        <v>0</v>
      </c>
      <c r="BJ221" s="465">
        <v>1</v>
      </c>
      <c r="BK221" s="309">
        <f t="shared" si="35"/>
        <v>0</v>
      </c>
      <c r="BL221" s="309">
        <f t="shared" si="36"/>
        <v>0</v>
      </c>
      <c r="BM221" s="309">
        <v>4</v>
      </c>
      <c r="BN221" s="309">
        <v>0</v>
      </c>
      <c r="BO221" s="311">
        <f t="shared" si="37"/>
        <v>4</v>
      </c>
      <c r="BP221" s="526">
        <v>2</v>
      </c>
      <c r="BQ221" s="309" t="str">
        <f>IF(((BP221*BJ221)-CB221)&lt;0.99,"",INT((BP221*BJ221)-CB221))</f>
        <v/>
      </c>
      <c r="BR221" s="309"/>
      <c r="BS221" s="312"/>
      <c r="BT221" s="312"/>
      <c r="BU221" s="312"/>
      <c r="BV221" s="312"/>
      <c r="BW221" s="312"/>
      <c r="BX221" s="312"/>
      <c r="BY221" s="312"/>
      <c r="BZ221" s="313"/>
      <c r="CA221" s="314"/>
      <c r="CB221" s="315">
        <f t="shared" si="43"/>
        <v>4</v>
      </c>
      <c r="CC221" s="527"/>
      <c r="CD221" s="309" t="str">
        <f>IFERROR(IF($S221*#REF!=0,"",$S221*#REF!),"")</f>
        <v/>
      </c>
      <c r="CE221" s="309" t="str">
        <f>IFERROR(IF($S221*#REF!=0,"",$S221*#REF!),"")</f>
        <v/>
      </c>
      <c r="CF221" s="309" t="str">
        <f>IFERROR(IF($S221*#REF!=0,"",$S221*#REF!),"")</f>
        <v/>
      </c>
      <c r="CG221" s="309" t="str">
        <f>IFERROR(IF($S221*#REF!=0,"",$S221*#REF!),"")</f>
        <v/>
      </c>
      <c r="CH221" s="309" t="str">
        <f>IFERROR(IF($S221*#REF!=0,"",$S221*#REF!),"")</f>
        <v/>
      </c>
      <c r="CI221" s="309" t="str">
        <f>IFERROR(IF($S221*#REF!=0,"",$S221*#REF!),"")</f>
        <v/>
      </c>
      <c r="CJ221" s="309" t="str">
        <f>IFERROR(IF($S221*#REF!=0,"",$S221*#REF!),"")</f>
        <v/>
      </c>
      <c r="CK221" s="309" t="str">
        <f>IFERROR(IF($S221*#REF!=0,"",$S221*#REF!),"")</f>
        <v/>
      </c>
      <c r="CL221" s="309" t="str">
        <f>IFERROR(IF($S221*#REF!=0,"",$S221*#REF!),"")</f>
        <v/>
      </c>
      <c r="CM221" s="309" t="str">
        <f t="shared" si="38"/>
        <v/>
      </c>
      <c r="CN221" s="309" t="str">
        <f t="shared" si="39"/>
        <v/>
      </c>
      <c r="CO221" s="309" t="str">
        <f t="shared" si="40"/>
        <v/>
      </c>
      <c r="CP221" s="309" t="str">
        <f t="shared" si="41"/>
        <v/>
      </c>
      <c r="CQ221" s="309" t="str">
        <f t="shared" si="42"/>
        <v/>
      </c>
      <c r="CR221" s="309" t="str">
        <f t="shared" si="42"/>
        <v/>
      </c>
      <c r="CS221" s="309" t="str">
        <f t="shared" si="42"/>
        <v/>
      </c>
    </row>
    <row r="222" spans="1:97" ht="15" customHeight="1" x14ac:dyDescent="0.15">
      <c r="A222" s="1" t="s">
        <v>25</v>
      </c>
      <c r="B222" s="308" t="s">
        <v>705</v>
      </c>
      <c r="C222" s="308" t="str">
        <f>MID(B222,4,5)</f>
        <v>CH271</v>
      </c>
      <c r="D222" s="308" t="str">
        <f>MID(B222,10,3)</f>
        <v>-03</v>
      </c>
      <c r="E222" s="308" t="str">
        <f>RIGHT(B222, LEN(B222)-FIND("S",B222,1)+1)</f>
        <v>SP/180</v>
      </c>
      <c r="F222" s="308">
        <v>0</v>
      </c>
      <c r="G222" s="309" t="s">
        <v>706</v>
      </c>
      <c r="H222" s="309" t="s">
        <v>575</v>
      </c>
      <c r="I222" s="309"/>
      <c r="J222" s="309"/>
      <c r="K222" s="309" t="s">
        <v>110</v>
      </c>
      <c r="L222" s="309">
        <v>87.4</v>
      </c>
      <c r="M222" s="309"/>
      <c r="N222" s="309"/>
      <c r="O222" s="309" t="s">
        <v>706</v>
      </c>
      <c r="P222" s="309"/>
      <c r="Q222" s="310"/>
      <c r="R222" s="311" t="s">
        <v>445</v>
      </c>
      <c r="S222" s="311">
        <f t="shared" si="45"/>
        <v>2.75E-2</v>
      </c>
      <c r="T222" s="311"/>
      <c r="U222" s="311"/>
      <c r="V222" s="311"/>
      <c r="W222" s="311">
        <v>11088.94</v>
      </c>
      <c r="X222" s="311"/>
      <c r="Y222" s="311"/>
      <c r="Z222" s="311"/>
      <c r="AA222" s="311"/>
      <c r="AB222" s="311">
        <v>2</v>
      </c>
      <c r="AC222" s="311"/>
      <c r="AD222" s="311"/>
      <c r="AE222" s="311"/>
      <c r="AF222" s="311"/>
      <c r="AG222" s="311"/>
      <c r="AH222" s="311"/>
      <c r="AI222" s="311"/>
      <c r="AJ222" s="311"/>
      <c r="AK222" s="311">
        <v>0</v>
      </c>
      <c r="AL222" s="311"/>
      <c r="AM222" s="311"/>
      <c r="AN222" s="311"/>
      <c r="AO222" s="311">
        <v>0</v>
      </c>
      <c r="AP222" s="311">
        <v>0</v>
      </c>
      <c r="AQ222" s="311">
        <v>0</v>
      </c>
      <c r="AR222" s="311">
        <v>0</v>
      </c>
      <c r="AS222" s="311">
        <v>0</v>
      </c>
      <c r="AT222" s="311"/>
      <c r="AU222" s="311"/>
      <c r="AV222" s="311"/>
      <c r="AW222" s="311"/>
      <c r="AX222" s="311">
        <v>0</v>
      </c>
      <c r="AY222" s="311">
        <v>1</v>
      </c>
      <c r="AZ222" s="311">
        <v>0</v>
      </c>
      <c r="BA222" s="311">
        <v>0</v>
      </c>
      <c r="BB222" s="311">
        <v>0</v>
      </c>
      <c r="BC222" s="311">
        <v>0</v>
      </c>
      <c r="BD222" s="311">
        <v>0</v>
      </c>
      <c r="BE222" s="311">
        <v>0</v>
      </c>
      <c r="BF222" s="311">
        <v>1</v>
      </c>
      <c r="BG222" s="311">
        <v>0</v>
      </c>
      <c r="BH222" s="311">
        <v>0</v>
      </c>
      <c r="BI222" s="311">
        <v>2</v>
      </c>
      <c r="BJ222" s="465">
        <v>2</v>
      </c>
      <c r="BK222" s="309">
        <f t="shared" si="35"/>
        <v>1</v>
      </c>
      <c r="BL222" s="309">
        <f t="shared" si="36"/>
        <v>0</v>
      </c>
      <c r="BM222" s="309">
        <v>2</v>
      </c>
      <c r="BN222" s="309">
        <v>2</v>
      </c>
      <c r="BO222" s="311">
        <f t="shared" si="37"/>
        <v>0</v>
      </c>
      <c r="BP222" s="526">
        <v>2</v>
      </c>
      <c r="BQ222" s="309" t="str">
        <f>IF(((BP222*BJ222)-CB222)&lt;0.99,"",INT((BP222*BJ222)-CB222))</f>
        <v/>
      </c>
      <c r="BR222" s="309"/>
      <c r="BS222" s="312"/>
      <c r="BT222" s="312"/>
      <c r="BU222" s="312">
        <v>2</v>
      </c>
      <c r="BV222" s="312">
        <v>3</v>
      </c>
      <c r="BW222" s="312"/>
      <c r="BX222" s="312"/>
      <c r="BY222" s="312"/>
      <c r="BZ222" s="313"/>
      <c r="CA222" s="314"/>
      <c r="CB222" s="315">
        <f t="shared" si="43"/>
        <v>5</v>
      </c>
      <c r="CC222" s="527">
        <f>CB222/BJ222</f>
        <v>2.5</v>
      </c>
      <c r="CD222" s="309" t="str">
        <f>IFERROR(IF($S222*#REF!=0,"",$S222*#REF!),"")</f>
        <v/>
      </c>
      <c r="CE222" s="309" t="str">
        <f>IFERROR(IF($S222*#REF!=0,"",$S222*#REF!),"")</f>
        <v/>
      </c>
      <c r="CF222" s="309" t="str">
        <f>IFERROR(IF($S222*#REF!=0,"",$S222*#REF!),"")</f>
        <v/>
      </c>
      <c r="CG222" s="309" t="str">
        <f>IFERROR(IF($S222*#REF!=0,"",$S222*#REF!),"")</f>
        <v/>
      </c>
      <c r="CH222" s="309" t="str">
        <f>IFERROR(IF($S222*#REF!=0,"",$S222*#REF!),"")</f>
        <v/>
      </c>
      <c r="CI222" s="309" t="str">
        <f>IFERROR(IF($S222*#REF!=0,"",$S222*#REF!),"")</f>
        <v/>
      </c>
      <c r="CJ222" s="309" t="str">
        <f>IFERROR(IF($S222*#REF!=0,"",$S222*#REF!),"")</f>
        <v/>
      </c>
      <c r="CK222" s="309" t="str">
        <f>IFERROR(IF($S222*#REF!=0,"",$S222*#REF!),"")</f>
        <v/>
      </c>
      <c r="CL222" s="309" t="str">
        <f>IFERROR(IF($S222*#REF!=0,"",$S222*#REF!),"")</f>
        <v/>
      </c>
      <c r="CM222" s="309">
        <f t="shared" si="38"/>
        <v>5.5E-2</v>
      </c>
      <c r="CN222" s="309">
        <f t="shared" si="39"/>
        <v>8.2500000000000004E-2</v>
      </c>
      <c r="CO222" s="309" t="str">
        <f t="shared" si="40"/>
        <v/>
      </c>
      <c r="CP222" s="309" t="str">
        <f t="shared" si="41"/>
        <v/>
      </c>
      <c r="CQ222" s="309" t="str">
        <f t="shared" si="42"/>
        <v/>
      </c>
      <c r="CR222" s="309" t="str">
        <f t="shared" si="42"/>
        <v/>
      </c>
      <c r="CS222" s="309" t="str">
        <f t="shared" si="42"/>
        <v/>
      </c>
    </row>
    <row r="223" spans="1:97" ht="15" customHeight="1" x14ac:dyDescent="0.15">
      <c r="A223" s="1" t="s">
        <v>25</v>
      </c>
      <c r="B223" s="308" t="s">
        <v>707</v>
      </c>
      <c r="C223" s="308" t="str">
        <f>MID(B223,4,5)</f>
        <v>CH271</v>
      </c>
      <c r="D223" s="308" t="str">
        <f>MID(B223,10,3)</f>
        <v>-08</v>
      </c>
      <c r="E223" s="308" t="str">
        <f>RIGHT(B223, LEN(B223)-FIND("S",B223,1)+1)</f>
        <v>SP/180</v>
      </c>
      <c r="F223" s="308">
        <v>0</v>
      </c>
      <c r="G223" s="309" t="s">
        <v>708</v>
      </c>
      <c r="H223" s="309" t="s">
        <v>575</v>
      </c>
      <c r="I223" s="309"/>
      <c r="J223" s="309"/>
      <c r="K223" s="309" t="s">
        <v>110</v>
      </c>
      <c r="L223" s="309">
        <v>69.3</v>
      </c>
      <c r="M223" s="309"/>
      <c r="N223" s="309"/>
      <c r="O223" s="309" t="s">
        <v>708</v>
      </c>
      <c r="P223" s="309"/>
      <c r="Q223" s="310"/>
      <c r="R223" s="311" t="s">
        <v>445</v>
      </c>
      <c r="S223" s="311">
        <f t="shared" si="45"/>
        <v>2.75E-2</v>
      </c>
      <c r="T223" s="311"/>
      <c r="U223" s="311"/>
      <c r="V223" s="311"/>
      <c r="W223" s="311">
        <v>8775.25</v>
      </c>
      <c r="X223" s="311"/>
      <c r="Y223" s="311"/>
      <c r="Z223" s="311">
        <v>4</v>
      </c>
      <c r="AA223" s="311">
        <v>1</v>
      </c>
      <c r="AB223" s="311"/>
      <c r="AC223" s="311">
        <v>2</v>
      </c>
      <c r="AD223" s="311"/>
      <c r="AE223" s="311"/>
      <c r="AF223" s="311"/>
      <c r="AG223" s="311"/>
      <c r="AH223" s="311"/>
      <c r="AI223" s="311"/>
      <c r="AJ223" s="311">
        <v>1</v>
      </c>
      <c r="AK223" s="311">
        <v>1</v>
      </c>
      <c r="AL223" s="311"/>
      <c r="AM223" s="311"/>
      <c r="AN223" s="311"/>
      <c r="AO223" s="311">
        <v>0</v>
      </c>
      <c r="AP223" s="311">
        <v>0</v>
      </c>
      <c r="AQ223" s="311">
        <v>5</v>
      </c>
      <c r="AR223" s="311">
        <v>1</v>
      </c>
      <c r="AS223" s="311">
        <v>0</v>
      </c>
      <c r="AT223" s="311"/>
      <c r="AU223" s="311"/>
      <c r="AV223" s="311"/>
      <c r="AW223" s="311"/>
      <c r="AX223" s="311">
        <v>0</v>
      </c>
      <c r="AY223" s="311">
        <v>0</v>
      </c>
      <c r="AZ223" s="311">
        <v>4</v>
      </c>
      <c r="BA223" s="311">
        <v>2</v>
      </c>
      <c r="BB223" s="311">
        <v>0</v>
      </c>
      <c r="BC223" s="311">
        <v>1</v>
      </c>
      <c r="BD223" s="311">
        <v>0</v>
      </c>
      <c r="BE223" s="311">
        <v>2</v>
      </c>
      <c r="BF223" s="311">
        <v>0</v>
      </c>
      <c r="BG223" s="311">
        <v>0</v>
      </c>
      <c r="BH223" s="311">
        <v>0</v>
      </c>
      <c r="BI223" s="311">
        <v>0</v>
      </c>
      <c r="BJ223" s="465">
        <v>2</v>
      </c>
      <c r="BK223" s="309">
        <f t="shared" si="35"/>
        <v>5</v>
      </c>
      <c r="BL223" s="309">
        <f t="shared" si="36"/>
        <v>0</v>
      </c>
      <c r="BM223" s="309">
        <v>1</v>
      </c>
      <c r="BN223" s="309">
        <v>1</v>
      </c>
      <c r="BO223" s="311">
        <f t="shared" si="37"/>
        <v>0</v>
      </c>
      <c r="BP223" s="526">
        <v>2</v>
      </c>
      <c r="BQ223" s="309" t="str">
        <f>IF(((BP223*BJ223)-CB223)&lt;0.99,"",INT((BP223*BJ223)-CB223))</f>
        <v/>
      </c>
      <c r="BR223" s="309"/>
      <c r="BS223" s="312">
        <v>1</v>
      </c>
      <c r="BT223" s="312"/>
      <c r="BU223" s="312">
        <v>2</v>
      </c>
      <c r="BV223" s="312"/>
      <c r="BW223" s="312"/>
      <c r="BX223" s="312"/>
      <c r="BY223" s="312"/>
      <c r="BZ223" s="313"/>
      <c r="CA223" s="314">
        <v>2</v>
      </c>
      <c r="CB223" s="315">
        <f t="shared" si="43"/>
        <v>5</v>
      </c>
      <c r="CC223" s="527">
        <f>CB223/BJ223</f>
        <v>2.5</v>
      </c>
      <c r="CD223" s="309" t="str">
        <f>IFERROR(IF($S223*#REF!=0,"",$S223*#REF!),"")</f>
        <v/>
      </c>
      <c r="CE223" s="309" t="str">
        <f>IFERROR(IF($S223*#REF!=0,"",$S223*#REF!),"")</f>
        <v/>
      </c>
      <c r="CF223" s="309" t="str">
        <f>IFERROR(IF($S223*#REF!=0,"",$S223*#REF!),"")</f>
        <v/>
      </c>
      <c r="CG223" s="309" t="str">
        <f>IFERROR(IF($S223*#REF!=0,"",$S223*#REF!),"")</f>
        <v/>
      </c>
      <c r="CH223" s="309" t="str">
        <f>IFERROR(IF($S223*#REF!=0,"",$S223*#REF!),"")</f>
        <v/>
      </c>
      <c r="CI223" s="309" t="str">
        <f>IFERROR(IF($S223*#REF!=0,"",$S223*#REF!),"")</f>
        <v/>
      </c>
      <c r="CJ223" s="309" t="str">
        <f>IFERROR(IF($S223*#REF!=0,"",$S223*#REF!),"")</f>
        <v/>
      </c>
      <c r="CK223" s="309" t="str">
        <f>IFERROR(IF($S223*#REF!=0,"",$S223*#REF!),"")</f>
        <v/>
      </c>
      <c r="CL223" s="309" t="str">
        <f>IFERROR(IF($S223*#REF!=0,"",$S223*#REF!),"")</f>
        <v/>
      </c>
      <c r="CM223" s="309">
        <f t="shared" si="38"/>
        <v>5.5E-2</v>
      </c>
      <c r="CN223" s="309" t="str">
        <f t="shared" si="39"/>
        <v/>
      </c>
      <c r="CO223" s="309" t="str">
        <f t="shared" si="40"/>
        <v/>
      </c>
      <c r="CP223" s="309" t="str">
        <f t="shared" si="41"/>
        <v/>
      </c>
      <c r="CQ223" s="309" t="str">
        <f t="shared" si="42"/>
        <v/>
      </c>
      <c r="CR223" s="309" t="str">
        <f t="shared" si="42"/>
        <v/>
      </c>
      <c r="CS223" s="309">
        <f t="shared" si="42"/>
        <v>5.5E-2</v>
      </c>
    </row>
    <row r="224" spans="1:97" ht="15" customHeight="1" x14ac:dyDescent="0.15">
      <c r="A224" s="1" t="s">
        <v>25</v>
      </c>
      <c r="B224" s="308" t="s">
        <v>709</v>
      </c>
      <c r="C224" s="308" t="str">
        <f>MID(B224,4,5)</f>
        <v>CH271</v>
      </c>
      <c r="D224" s="308" t="str">
        <f>MID(B224,10,3)</f>
        <v>-09</v>
      </c>
      <c r="E224" s="308" t="str">
        <f>RIGHT(B224, LEN(B224)-FIND("S",B224,1)+1)</f>
        <v>SP/180</v>
      </c>
      <c r="F224" s="308">
        <v>0</v>
      </c>
      <c r="G224" s="309" t="s">
        <v>710</v>
      </c>
      <c r="H224" s="309" t="s">
        <v>575</v>
      </c>
      <c r="I224" s="309"/>
      <c r="J224" s="309"/>
      <c r="K224" s="309" t="s">
        <v>110</v>
      </c>
      <c r="L224" s="309">
        <v>69.3</v>
      </c>
      <c r="M224" s="309"/>
      <c r="N224" s="309"/>
      <c r="O224" s="309" t="s">
        <v>710</v>
      </c>
      <c r="P224" s="309"/>
      <c r="Q224" s="310"/>
      <c r="R224" s="311" t="s">
        <v>445</v>
      </c>
      <c r="S224" s="311">
        <f t="shared" si="45"/>
        <v>2.75E-2</v>
      </c>
      <c r="T224" s="311"/>
      <c r="U224" s="311"/>
      <c r="V224" s="311"/>
      <c r="W224" s="311">
        <v>8371.5</v>
      </c>
      <c r="X224" s="311"/>
      <c r="Y224" s="311"/>
      <c r="Z224" s="311"/>
      <c r="AA224" s="311"/>
      <c r="AB224" s="311"/>
      <c r="AC224" s="311"/>
      <c r="AD224" s="311"/>
      <c r="AE224" s="311"/>
      <c r="AF224" s="311"/>
      <c r="AG224" s="311"/>
      <c r="AH224" s="311"/>
      <c r="AI224" s="311">
        <v>2</v>
      </c>
      <c r="AJ224" s="311">
        <v>2</v>
      </c>
      <c r="AK224" s="311">
        <v>1</v>
      </c>
      <c r="AL224" s="311"/>
      <c r="AM224" s="311"/>
      <c r="AN224" s="311"/>
      <c r="AO224" s="311">
        <v>0</v>
      </c>
      <c r="AP224" s="311">
        <v>0</v>
      </c>
      <c r="AQ224" s="311">
        <v>1</v>
      </c>
      <c r="AR224" s="311">
        <v>0</v>
      </c>
      <c r="AS224" s="311">
        <v>1</v>
      </c>
      <c r="AT224" s="311"/>
      <c r="AU224" s="311"/>
      <c r="AV224" s="311"/>
      <c r="AW224" s="311">
        <v>0</v>
      </c>
      <c r="AX224" s="311">
        <v>0</v>
      </c>
      <c r="AY224" s="311">
        <v>1</v>
      </c>
      <c r="AZ224" s="311">
        <v>1</v>
      </c>
      <c r="BA224" s="311">
        <v>2</v>
      </c>
      <c r="BB224" s="311">
        <v>0</v>
      </c>
      <c r="BC224" s="311">
        <v>2</v>
      </c>
      <c r="BD224" s="311">
        <v>0</v>
      </c>
      <c r="BE224" s="311">
        <v>1</v>
      </c>
      <c r="BF224" s="311">
        <v>0</v>
      </c>
      <c r="BG224" s="311">
        <v>0</v>
      </c>
      <c r="BH224" s="311">
        <v>0</v>
      </c>
      <c r="BI224" s="311">
        <v>0</v>
      </c>
      <c r="BJ224" s="465">
        <v>2</v>
      </c>
      <c r="BK224" s="309">
        <f t="shared" si="35"/>
        <v>2</v>
      </c>
      <c r="BL224" s="309">
        <f t="shared" si="36"/>
        <v>0</v>
      </c>
      <c r="BM224" s="309">
        <v>2</v>
      </c>
      <c r="BN224" s="309">
        <v>1</v>
      </c>
      <c r="BO224" s="311">
        <f t="shared" si="37"/>
        <v>1</v>
      </c>
      <c r="BP224" s="526">
        <v>2</v>
      </c>
      <c r="BQ224" s="309" t="str">
        <f>IF(((BP224*BJ224)-CB224)&lt;0.99,"",INT((BP224*BJ224)-CB224))</f>
        <v/>
      </c>
      <c r="BR224" s="309"/>
      <c r="BS224" s="312"/>
      <c r="BT224" s="312"/>
      <c r="BU224" s="312">
        <v>2</v>
      </c>
      <c r="BV224" s="312"/>
      <c r="BW224" s="312">
        <v>2</v>
      </c>
      <c r="BX224" s="312"/>
      <c r="BY224" s="312"/>
      <c r="BZ224" s="313"/>
      <c r="CA224" s="314"/>
      <c r="CB224" s="315">
        <f t="shared" si="43"/>
        <v>5</v>
      </c>
      <c r="CC224" s="527">
        <f>CB224/BJ224</f>
        <v>2.5</v>
      </c>
      <c r="CD224" s="309" t="str">
        <f>IFERROR(IF($S224*#REF!=0,"",$S224*#REF!),"")</f>
        <v/>
      </c>
      <c r="CE224" s="309" t="str">
        <f>IFERROR(IF($S224*#REF!=0,"",$S224*#REF!),"")</f>
        <v/>
      </c>
      <c r="CF224" s="309" t="str">
        <f>IFERROR(IF($S224*#REF!=0,"",$S224*#REF!),"")</f>
        <v/>
      </c>
      <c r="CG224" s="309" t="str">
        <f>IFERROR(IF($S224*#REF!=0,"",$S224*#REF!),"")</f>
        <v/>
      </c>
      <c r="CH224" s="309" t="str">
        <f>IFERROR(IF($S224*#REF!=0,"",$S224*#REF!),"")</f>
        <v/>
      </c>
      <c r="CI224" s="309" t="str">
        <f>IFERROR(IF($S224*#REF!=0,"",$S224*#REF!),"")</f>
        <v/>
      </c>
      <c r="CJ224" s="309" t="str">
        <f>IFERROR(IF($S224*#REF!=0,"",$S224*#REF!),"")</f>
        <v/>
      </c>
      <c r="CK224" s="309" t="str">
        <f>IFERROR(IF($S224*#REF!=0,"",$S224*#REF!),"")</f>
        <v/>
      </c>
      <c r="CL224" s="309" t="str">
        <f>IFERROR(IF($S224*#REF!=0,"",$S224*#REF!),"")</f>
        <v/>
      </c>
      <c r="CM224" s="309">
        <f t="shared" si="38"/>
        <v>5.5E-2</v>
      </c>
      <c r="CN224" s="309" t="str">
        <f t="shared" si="39"/>
        <v/>
      </c>
      <c r="CO224" s="309">
        <f t="shared" si="40"/>
        <v>5.5E-2</v>
      </c>
      <c r="CP224" s="309" t="str">
        <f t="shared" si="41"/>
        <v/>
      </c>
      <c r="CQ224" s="309" t="str">
        <f t="shared" si="42"/>
        <v/>
      </c>
      <c r="CR224" s="309" t="str">
        <f t="shared" si="42"/>
        <v/>
      </c>
      <c r="CS224" s="309" t="str">
        <f t="shared" si="42"/>
        <v/>
      </c>
    </row>
    <row r="225" spans="1:97" ht="15" customHeight="1" x14ac:dyDescent="0.15">
      <c r="A225" s="1" t="s">
        <v>25</v>
      </c>
      <c r="B225" s="308" t="s">
        <v>711</v>
      </c>
      <c r="C225" s="308" t="str">
        <f>MID(B225,4,5)</f>
        <v>CH271</v>
      </c>
      <c r="D225" s="308" t="str">
        <f>MID(B225,10,3)</f>
        <v>-17</v>
      </c>
      <c r="E225" s="308" t="str">
        <f>RIGHT(B225, LEN(B225)-FIND("S",B225,1)+1)</f>
        <v>SP/180</v>
      </c>
      <c r="F225" s="308">
        <v>0</v>
      </c>
      <c r="G225" s="309" t="s">
        <v>712</v>
      </c>
      <c r="H225" s="309" t="s">
        <v>575</v>
      </c>
      <c r="I225" s="309"/>
      <c r="J225" s="309">
        <v>2</v>
      </c>
      <c r="K225" s="309" t="s">
        <v>110</v>
      </c>
      <c r="L225" s="309">
        <v>22.9</v>
      </c>
      <c r="M225" s="309"/>
      <c r="N225" s="309"/>
      <c r="O225" s="309" t="s">
        <v>712</v>
      </c>
      <c r="P225" s="309"/>
      <c r="Q225" s="310"/>
      <c r="R225" s="311" t="s">
        <v>445</v>
      </c>
      <c r="S225" s="311">
        <f>0.11/10</f>
        <v>1.0999999999999999E-2</v>
      </c>
      <c r="T225" s="311"/>
      <c r="U225" s="311"/>
      <c r="V225" s="311"/>
      <c r="W225" s="311">
        <v>2884.75</v>
      </c>
      <c r="X225" s="311"/>
      <c r="Y225" s="311"/>
      <c r="Z225" s="311"/>
      <c r="AA225" s="311"/>
      <c r="AB225" s="311"/>
      <c r="AC225" s="311">
        <v>2</v>
      </c>
      <c r="AD225" s="311"/>
      <c r="AE225" s="311"/>
      <c r="AF225" s="311"/>
      <c r="AG225" s="311"/>
      <c r="AH225" s="311"/>
      <c r="AI225" s="311">
        <v>2</v>
      </c>
      <c r="AJ225" s="311">
        <v>1</v>
      </c>
      <c r="AK225" s="311">
        <v>0</v>
      </c>
      <c r="AL225" s="311"/>
      <c r="AM225" s="311"/>
      <c r="AN225" s="311"/>
      <c r="AO225" s="311">
        <v>0</v>
      </c>
      <c r="AP225" s="311">
        <v>0</v>
      </c>
      <c r="AQ225" s="311">
        <v>4</v>
      </c>
      <c r="AR225" s="311">
        <v>2</v>
      </c>
      <c r="AS225" s="311">
        <v>0</v>
      </c>
      <c r="AT225" s="311"/>
      <c r="AU225" s="311"/>
      <c r="AV225" s="311"/>
      <c r="AW225" s="311"/>
      <c r="AX225" s="311">
        <v>0</v>
      </c>
      <c r="AY225" s="311">
        <v>2</v>
      </c>
      <c r="AZ225" s="311">
        <v>2</v>
      </c>
      <c r="BA225" s="311">
        <v>3</v>
      </c>
      <c r="BB225" s="311"/>
      <c r="BC225" s="311">
        <v>1</v>
      </c>
      <c r="BD225" s="311">
        <v>0</v>
      </c>
      <c r="BE225" s="311">
        <v>2</v>
      </c>
      <c r="BF225" s="311">
        <v>1</v>
      </c>
      <c r="BG225" s="311">
        <v>0</v>
      </c>
      <c r="BH225" s="311">
        <v>0</v>
      </c>
      <c r="BI225" s="311">
        <v>1</v>
      </c>
      <c r="BJ225" s="465">
        <v>2</v>
      </c>
      <c r="BK225" s="309">
        <f t="shared" si="35"/>
        <v>4</v>
      </c>
      <c r="BL225" s="309">
        <f t="shared" si="36"/>
        <v>0</v>
      </c>
      <c r="BM225" s="309">
        <v>2</v>
      </c>
      <c r="BN225" s="309">
        <v>2</v>
      </c>
      <c r="BO225" s="311">
        <f t="shared" si="37"/>
        <v>0</v>
      </c>
      <c r="BP225" s="526">
        <v>2</v>
      </c>
      <c r="BQ225" s="309" t="str">
        <f>IF(((BP225*BJ225)-CB225)&lt;0.99,"",INT((BP225*BJ225)-CB225))</f>
        <v/>
      </c>
      <c r="BR225" s="309"/>
      <c r="BS225" s="312"/>
      <c r="BT225" s="312"/>
      <c r="BU225" s="312"/>
      <c r="BV225" s="312">
        <v>3</v>
      </c>
      <c r="BW225" s="312"/>
      <c r="BX225" s="312"/>
      <c r="BY225" s="312">
        <v>2</v>
      </c>
      <c r="BZ225" s="313"/>
      <c r="CA225" s="314"/>
      <c r="CB225" s="315">
        <f t="shared" si="43"/>
        <v>5</v>
      </c>
      <c r="CC225" s="527">
        <f>CB225/BJ225</f>
        <v>2.5</v>
      </c>
      <c r="CD225" s="309" t="str">
        <f>IFERROR(IF($S225*#REF!=0,"",$S225*#REF!),"")</f>
        <v/>
      </c>
      <c r="CE225" s="309" t="str">
        <f>IFERROR(IF($S225*#REF!=0,"",$S225*#REF!),"")</f>
        <v/>
      </c>
      <c r="CF225" s="309" t="str">
        <f>IFERROR(IF($S225*#REF!=0,"",$S225*#REF!),"")</f>
        <v/>
      </c>
      <c r="CG225" s="309" t="str">
        <f>IFERROR(IF($S225*#REF!=0,"",$S225*#REF!),"")</f>
        <v/>
      </c>
      <c r="CH225" s="309" t="str">
        <f>IFERROR(IF($S225*#REF!=0,"",$S225*#REF!),"")</f>
        <v/>
      </c>
      <c r="CI225" s="309" t="str">
        <f>IFERROR(IF($S225*#REF!=0,"",$S225*#REF!),"")</f>
        <v/>
      </c>
      <c r="CJ225" s="309" t="str">
        <f>IFERROR(IF($S225*#REF!=0,"",$S225*#REF!),"")</f>
        <v/>
      </c>
      <c r="CK225" s="309" t="str">
        <f>IFERROR(IF($S225*#REF!=0,"",$S225*#REF!),"")</f>
        <v/>
      </c>
      <c r="CL225" s="309" t="str">
        <f>IFERROR(IF($S225*#REF!=0,"",$S225*#REF!),"")</f>
        <v/>
      </c>
      <c r="CM225" s="309" t="str">
        <f t="shared" si="38"/>
        <v/>
      </c>
      <c r="CN225" s="309">
        <f t="shared" si="39"/>
        <v>3.3000000000000002E-2</v>
      </c>
      <c r="CO225" s="309" t="str">
        <f t="shared" si="40"/>
        <v/>
      </c>
      <c r="CP225" s="309" t="str">
        <f t="shared" si="41"/>
        <v/>
      </c>
      <c r="CQ225" s="309">
        <f t="shared" si="42"/>
        <v>2.1999999999999999E-2</v>
      </c>
      <c r="CR225" s="309" t="str">
        <f t="shared" si="42"/>
        <v/>
      </c>
      <c r="CS225" s="309" t="str">
        <f t="shared" si="42"/>
        <v/>
      </c>
    </row>
    <row r="226" spans="1:97" ht="15" customHeight="1" x14ac:dyDescent="0.15">
      <c r="A226" s="1" t="s">
        <v>25</v>
      </c>
      <c r="B226" s="308" t="s">
        <v>713</v>
      </c>
      <c r="C226" s="308" t="str">
        <f>MID(B226,4,5)</f>
        <v>CH271</v>
      </c>
      <c r="D226" s="308" t="str">
        <f>MID(B226,10,3)</f>
        <v>35C</v>
      </c>
      <c r="E226" s="308" t="str">
        <f>RIGHT(B226, LEN(B226)-FIND("S",B226,1)+1)</f>
        <v>SP/180</v>
      </c>
      <c r="F226" s="308">
        <v>0</v>
      </c>
      <c r="G226" s="309" t="s">
        <v>714</v>
      </c>
      <c r="H226" s="309" t="s">
        <v>575</v>
      </c>
      <c r="I226" s="309"/>
      <c r="J226" s="309"/>
      <c r="K226" s="309" t="s">
        <v>102</v>
      </c>
      <c r="L226" s="309">
        <v>9.1999999999999993</v>
      </c>
      <c r="M226" s="309"/>
      <c r="N226" s="309"/>
      <c r="O226" s="309" t="s">
        <v>714</v>
      </c>
      <c r="P226" s="309"/>
      <c r="Q226" s="310"/>
      <c r="R226" s="311" t="s">
        <v>445</v>
      </c>
      <c r="S226" s="311">
        <f>0.11/20</f>
        <v>5.4999999999999997E-3</v>
      </c>
      <c r="T226" s="311"/>
      <c r="U226" s="311"/>
      <c r="V226" s="311"/>
      <c r="W226" s="311">
        <v>1172.54</v>
      </c>
      <c r="X226" s="311"/>
      <c r="Y226" s="311"/>
      <c r="Z226" s="311">
        <v>13</v>
      </c>
      <c r="AA226" s="311">
        <v>5</v>
      </c>
      <c r="AB226" s="311"/>
      <c r="AC226" s="311"/>
      <c r="AD226" s="311"/>
      <c r="AE226" s="311"/>
      <c r="AF226" s="311"/>
      <c r="AG226" s="311"/>
      <c r="AH226" s="311"/>
      <c r="AI226" s="311">
        <v>2</v>
      </c>
      <c r="AJ226" s="311">
        <v>7</v>
      </c>
      <c r="AK226" s="311">
        <v>0</v>
      </c>
      <c r="AL226" s="311"/>
      <c r="AM226" s="311"/>
      <c r="AN226" s="311"/>
      <c r="AO226" s="311">
        <v>3</v>
      </c>
      <c r="AP226" s="311">
        <v>0</v>
      </c>
      <c r="AQ226" s="311">
        <v>6</v>
      </c>
      <c r="AR226" s="311">
        <v>0</v>
      </c>
      <c r="AS226" s="311">
        <v>2</v>
      </c>
      <c r="AT226" s="311">
        <v>0</v>
      </c>
      <c r="AU226" s="311">
        <v>4</v>
      </c>
      <c r="AV226" s="311">
        <v>2</v>
      </c>
      <c r="AW226" s="311">
        <v>0</v>
      </c>
      <c r="AX226" s="311">
        <v>3</v>
      </c>
      <c r="AY226" s="311">
        <v>2</v>
      </c>
      <c r="AZ226" s="311">
        <v>3</v>
      </c>
      <c r="BA226" s="311">
        <v>5</v>
      </c>
      <c r="BB226" s="311">
        <v>5</v>
      </c>
      <c r="BC226" s="311">
        <v>0</v>
      </c>
      <c r="BD226" s="311">
        <v>1</v>
      </c>
      <c r="BE226" s="311">
        <v>7</v>
      </c>
      <c r="BF226" s="311">
        <v>7</v>
      </c>
      <c r="BG226" s="311">
        <v>1</v>
      </c>
      <c r="BH226" s="311">
        <v>0</v>
      </c>
      <c r="BI226" s="311">
        <v>7</v>
      </c>
      <c r="BJ226" s="465">
        <v>0</v>
      </c>
      <c r="BK226" s="309">
        <f t="shared" si="35"/>
        <v>6</v>
      </c>
      <c r="BL226" s="309">
        <f t="shared" si="36"/>
        <v>0</v>
      </c>
      <c r="BM226" s="309">
        <v>4</v>
      </c>
      <c r="BN226" s="309">
        <v>0</v>
      </c>
      <c r="BO226" s="311">
        <f t="shared" si="37"/>
        <v>4</v>
      </c>
      <c r="BP226" s="526">
        <v>2</v>
      </c>
      <c r="BQ226" s="309" t="str">
        <f>IF(((BP226*BJ226)-CB226)&lt;0.99,"",INT((BP226*BJ226)-CB226))</f>
        <v/>
      </c>
      <c r="BR226" s="309"/>
      <c r="BS226" s="312"/>
      <c r="BT226" s="312"/>
      <c r="BU226" s="312">
        <v>10</v>
      </c>
      <c r="BV226" s="312"/>
      <c r="BW226" s="312"/>
      <c r="BX226" s="312"/>
      <c r="BY226" s="312"/>
      <c r="BZ226" s="313"/>
      <c r="CA226" s="314"/>
      <c r="CB226" s="315">
        <f t="shared" si="43"/>
        <v>14</v>
      </c>
      <c r="CC226" s="527" t="e">
        <f>CB226/BJ226</f>
        <v>#DIV/0!</v>
      </c>
      <c r="CD226" s="309" t="str">
        <f>IFERROR(IF($S226*#REF!=0,"",$S226*#REF!),"")</f>
        <v/>
      </c>
      <c r="CE226" s="309" t="str">
        <f>IFERROR(IF($S226*#REF!=0,"",$S226*#REF!),"")</f>
        <v/>
      </c>
      <c r="CF226" s="309" t="str">
        <f>IFERROR(IF($S226*#REF!=0,"",$S226*#REF!),"")</f>
        <v/>
      </c>
      <c r="CG226" s="309" t="str">
        <f>IFERROR(IF($S226*#REF!=0,"",$S226*#REF!),"")</f>
        <v/>
      </c>
      <c r="CH226" s="309" t="str">
        <f>IFERROR(IF($S226*#REF!=0,"",$S226*#REF!),"")</f>
        <v/>
      </c>
      <c r="CI226" s="309" t="str">
        <f>IFERROR(IF($S226*#REF!=0,"",$S226*#REF!),"")</f>
        <v/>
      </c>
      <c r="CJ226" s="309" t="str">
        <f>IFERROR(IF($S226*#REF!=0,"",$S226*#REF!),"")</f>
        <v/>
      </c>
      <c r="CK226" s="309" t="str">
        <f>IFERROR(IF($S226*#REF!=0,"",$S226*#REF!),"")</f>
        <v/>
      </c>
      <c r="CL226" s="309" t="str">
        <f>IFERROR(IF($S226*#REF!=0,"",$S226*#REF!),"")</f>
        <v/>
      </c>
      <c r="CM226" s="309">
        <f t="shared" si="38"/>
        <v>5.4999999999999993E-2</v>
      </c>
      <c r="CN226" s="309" t="str">
        <f t="shared" si="39"/>
        <v/>
      </c>
      <c r="CO226" s="309" t="str">
        <f t="shared" si="40"/>
        <v/>
      </c>
      <c r="CP226" s="309" t="str">
        <f t="shared" si="41"/>
        <v/>
      </c>
      <c r="CQ226" s="309" t="str">
        <f t="shared" si="42"/>
        <v/>
      </c>
      <c r="CR226" s="309" t="str">
        <f t="shared" si="42"/>
        <v/>
      </c>
      <c r="CS226" s="309" t="str">
        <f t="shared" si="42"/>
        <v/>
      </c>
    </row>
    <row r="227" spans="1:97" ht="15" customHeight="1" x14ac:dyDescent="0.15">
      <c r="A227" s="1" t="s">
        <v>25</v>
      </c>
      <c r="B227" s="308" t="s">
        <v>715</v>
      </c>
      <c r="C227" s="308" t="str">
        <f>MID(B227,4,5)</f>
        <v>CH271</v>
      </c>
      <c r="D227" s="308" t="str">
        <f>MID(B227,10,3)</f>
        <v>37C</v>
      </c>
      <c r="E227" s="308" t="str">
        <f>RIGHT(B227, LEN(B227)-FIND("S",B227,1)+1)</f>
        <v>SP/180</v>
      </c>
      <c r="F227" s="308">
        <v>0</v>
      </c>
      <c r="G227" s="309" t="s">
        <v>716</v>
      </c>
      <c r="H227" s="309" t="s">
        <v>575</v>
      </c>
      <c r="I227" s="309"/>
      <c r="J227" s="309">
        <v>10</v>
      </c>
      <c r="K227" s="309" t="s">
        <v>102</v>
      </c>
      <c r="L227" s="309">
        <v>12.7</v>
      </c>
      <c r="M227" s="309"/>
      <c r="N227" s="309"/>
      <c r="O227" s="309" t="s">
        <v>716</v>
      </c>
      <c r="P227" s="309"/>
      <c r="Q227" s="310"/>
      <c r="R227" s="311" t="s">
        <v>445</v>
      </c>
      <c r="S227" s="311">
        <f>0.11/20</f>
        <v>5.4999999999999997E-3</v>
      </c>
      <c r="T227" s="311"/>
      <c r="U227" s="311"/>
      <c r="V227" s="311"/>
      <c r="W227" s="311">
        <v>1583.5</v>
      </c>
      <c r="X227" s="311"/>
      <c r="Y227" s="311"/>
      <c r="Z227" s="311">
        <v>10</v>
      </c>
      <c r="AA227" s="311">
        <v>9</v>
      </c>
      <c r="AB227" s="311">
        <v>6</v>
      </c>
      <c r="AC227" s="311">
        <v>5</v>
      </c>
      <c r="AD227" s="311"/>
      <c r="AE227" s="311"/>
      <c r="AF227" s="311"/>
      <c r="AG227" s="311"/>
      <c r="AH227" s="311"/>
      <c r="AI227" s="311">
        <v>7</v>
      </c>
      <c r="AJ227" s="311">
        <v>7</v>
      </c>
      <c r="AK227" s="311">
        <v>0</v>
      </c>
      <c r="AL227" s="311"/>
      <c r="AM227" s="311"/>
      <c r="AN227" s="311"/>
      <c r="AO227" s="311">
        <v>10</v>
      </c>
      <c r="AP227" s="311">
        <v>3</v>
      </c>
      <c r="AQ227" s="311">
        <v>12</v>
      </c>
      <c r="AR227" s="311">
        <v>2</v>
      </c>
      <c r="AS227" s="311">
        <v>2</v>
      </c>
      <c r="AT227" s="311">
        <v>5</v>
      </c>
      <c r="AU227" s="311">
        <v>5</v>
      </c>
      <c r="AV227" s="311">
        <v>11</v>
      </c>
      <c r="AW227" s="311">
        <v>6</v>
      </c>
      <c r="AX227" s="311">
        <v>3</v>
      </c>
      <c r="AY227" s="311">
        <v>8</v>
      </c>
      <c r="AZ227" s="311">
        <v>8</v>
      </c>
      <c r="BA227" s="311">
        <v>8</v>
      </c>
      <c r="BB227" s="311">
        <v>2</v>
      </c>
      <c r="BC227" s="311">
        <v>8</v>
      </c>
      <c r="BD227" s="311">
        <v>2</v>
      </c>
      <c r="BE227" s="311">
        <v>16</v>
      </c>
      <c r="BF227" s="311">
        <v>6</v>
      </c>
      <c r="BG227" s="311">
        <v>2</v>
      </c>
      <c r="BH227" s="311">
        <v>6</v>
      </c>
      <c r="BI227" s="311">
        <v>10</v>
      </c>
      <c r="BJ227" s="465">
        <f>BJ222*2+BJ223*1+BJ224*1</f>
        <v>8</v>
      </c>
      <c r="BK227" s="309">
        <f t="shared" si="35"/>
        <v>12</v>
      </c>
      <c r="BL227" s="309">
        <f t="shared" si="36"/>
        <v>2</v>
      </c>
      <c r="BM227" s="309">
        <v>10</v>
      </c>
      <c r="BN227" s="309">
        <v>18</v>
      </c>
      <c r="BO227" s="311">
        <f t="shared" si="37"/>
        <v>-8</v>
      </c>
      <c r="BP227" s="526">
        <v>2</v>
      </c>
      <c r="BQ227" s="309" t="str">
        <f>IF(((BP227*BJ227)-CB227)&lt;0.99,"",INT((BP227*BJ227)-CB227))</f>
        <v/>
      </c>
      <c r="BR227" s="309"/>
      <c r="BS227" s="312">
        <v>10</v>
      </c>
      <c r="BT227" s="312"/>
      <c r="BU227" s="312">
        <v>10</v>
      </c>
      <c r="BV227" s="312"/>
      <c r="BW227" s="312"/>
      <c r="BX227" s="312"/>
      <c r="BY227" s="312">
        <v>10</v>
      </c>
      <c r="BZ227" s="313"/>
      <c r="CA227" s="314"/>
      <c r="CB227" s="315">
        <f t="shared" si="43"/>
        <v>22</v>
      </c>
      <c r="CC227" s="527">
        <f>CB227/BJ227</f>
        <v>2.75</v>
      </c>
      <c r="CD227" s="309" t="str">
        <f>IFERROR(IF($S227*#REF!=0,"",$S227*#REF!),"")</f>
        <v/>
      </c>
      <c r="CE227" s="309" t="str">
        <f>IFERROR(IF($S227*#REF!=0,"",$S227*#REF!),"")</f>
        <v/>
      </c>
      <c r="CF227" s="309" t="str">
        <f>IFERROR(IF($S227*#REF!=0,"",$S227*#REF!),"")</f>
        <v/>
      </c>
      <c r="CG227" s="309" t="str">
        <f>IFERROR(IF($S227*#REF!=0,"",$S227*#REF!),"")</f>
        <v/>
      </c>
      <c r="CH227" s="309" t="str">
        <f>IFERROR(IF($S227*#REF!=0,"",$S227*#REF!),"")</f>
        <v/>
      </c>
      <c r="CI227" s="309" t="str">
        <f>IFERROR(IF($S227*#REF!=0,"",$S227*#REF!),"")</f>
        <v/>
      </c>
      <c r="CJ227" s="309" t="str">
        <f>IFERROR(IF($S227*#REF!=0,"",$S227*#REF!),"")</f>
        <v/>
      </c>
      <c r="CK227" s="309" t="str">
        <f>IFERROR(IF($S227*#REF!=0,"",$S227*#REF!),"")</f>
        <v/>
      </c>
      <c r="CL227" s="309" t="str">
        <f>IFERROR(IF($S227*#REF!=0,"",$S227*#REF!),"")</f>
        <v/>
      </c>
      <c r="CM227" s="309">
        <f t="shared" si="38"/>
        <v>5.4999999999999993E-2</v>
      </c>
      <c r="CN227" s="309" t="str">
        <f t="shared" si="39"/>
        <v/>
      </c>
      <c r="CO227" s="309" t="str">
        <f t="shared" si="40"/>
        <v/>
      </c>
      <c r="CP227" s="309" t="str">
        <f t="shared" si="41"/>
        <v/>
      </c>
      <c r="CQ227" s="309">
        <f t="shared" si="42"/>
        <v>5.4999999999999993E-2</v>
      </c>
      <c r="CR227" s="309" t="str">
        <f t="shared" si="42"/>
        <v/>
      </c>
      <c r="CS227" s="309" t="str">
        <f t="shared" si="42"/>
        <v/>
      </c>
    </row>
    <row r="228" spans="1:97" ht="15" customHeight="1" x14ac:dyDescent="0.15">
      <c r="A228" s="1" t="s">
        <v>25</v>
      </c>
      <c r="B228" s="308" t="s">
        <v>717</v>
      </c>
      <c r="C228" s="308" t="str">
        <f>MID(B228,4,5)</f>
        <v>CH271</v>
      </c>
      <c r="D228" s="308" t="str">
        <f>MID(B228,10,3)</f>
        <v>-49</v>
      </c>
      <c r="E228" s="308" t="str">
        <f>RIGHT(B228, LEN(B228)-FIND("S",B228,1)+1)</f>
        <v>SP/180</v>
      </c>
      <c r="F228" s="308">
        <v>0</v>
      </c>
      <c r="G228" s="309" t="s">
        <v>718</v>
      </c>
      <c r="H228" s="309" t="s">
        <v>575</v>
      </c>
      <c r="I228" s="309"/>
      <c r="J228" s="309">
        <v>2</v>
      </c>
      <c r="K228" s="309" t="s">
        <v>110</v>
      </c>
      <c r="L228" s="309">
        <v>66.3</v>
      </c>
      <c r="M228" s="309"/>
      <c r="N228" s="309"/>
      <c r="O228" s="309" t="s">
        <v>718</v>
      </c>
      <c r="P228" s="309"/>
      <c r="Q228" s="310"/>
      <c r="R228" s="311" t="s">
        <v>445</v>
      </c>
      <c r="S228" s="311">
        <f t="shared" ref="S228:S234" si="46">0.11/4</f>
        <v>2.75E-2</v>
      </c>
      <c r="T228" s="311"/>
      <c r="U228" s="311"/>
      <c r="V228" s="311"/>
      <c r="W228" s="311">
        <v>8078.6</v>
      </c>
      <c r="X228" s="311"/>
      <c r="Y228" s="311"/>
      <c r="Z228" s="311"/>
      <c r="AA228" s="311"/>
      <c r="AB228" s="311"/>
      <c r="AC228" s="311"/>
      <c r="AD228" s="311"/>
      <c r="AE228" s="311"/>
      <c r="AF228" s="311"/>
      <c r="AG228" s="311"/>
      <c r="AH228" s="311"/>
      <c r="AI228" s="311">
        <v>1</v>
      </c>
      <c r="AJ228" s="311">
        <v>2</v>
      </c>
      <c r="AK228" s="311">
        <v>1</v>
      </c>
      <c r="AL228" s="311"/>
      <c r="AM228" s="311"/>
      <c r="AN228" s="311"/>
      <c r="AO228" s="311">
        <v>0</v>
      </c>
      <c r="AP228" s="311">
        <v>0</v>
      </c>
      <c r="AQ228" s="311">
        <v>1</v>
      </c>
      <c r="AR228" s="311">
        <v>0</v>
      </c>
      <c r="AS228" s="311">
        <v>1</v>
      </c>
      <c r="AT228" s="311"/>
      <c r="AU228" s="311"/>
      <c r="AV228" s="311"/>
      <c r="AW228" s="311"/>
      <c r="AX228" s="311"/>
      <c r="AY228" s="311">
        <v>0</v>
      </c>
      <c r="AZ228" s="311">
        <v>1</v>
      </c>
      <c r="BA228" s="311">
        <v>2</v>
      </c>
      <c r="BB228" s="311">
        <v>0</v>
      </c>
      <c r="BC228" s="311">
        <v>2</v>
      </c>
      <c r="BD228" s="311">
        <v>1</v>
      </c>
      <c r="BE228" s="311">
        <v>2</v>
      </c>
      <c r="BF228" s="311">
        <v>0</v>
      </c>
      <c r="BG228" s="311">
        <v>1</v>
      </c>
      <c r="BH228" s="311">
        <v>1</v>
      </c>
      <c r="BI228" s="311">
        <v>1</v>
      </c>
      <c r="BJ228" s="465">
        <v>2</v>
      </c>
      <c r="BK228" s="309">
        <f t="shared" si="35"/>
        <v>2</v>
      </c>
      <c r="BL228" s="309">
        <f t="shared" si="36"/>
        <v>0</v>
      </c>
      <c r="BM228" s="309">
        <v>1</v>
      </c>
      <c r="BN228" s="309">
        <v>2</v>
      </c>
      <c r="BO228" s="311">
        <f t="shared" si="37"/>
        <v>-1</v>
      </c>
      <c r="BP228" s="526">
        <v>2</v>
      </c>
      <c r="BQ228" s="309" t="str">
        <f>IF(((BP228*BJ228)-CB228)&lt;0.99,"",INT((BP228*BJ228)-CB228))</f>
        <v/>
      </c>
      <c r="BR228" s="309"/>
      <c r="BS228" s="312"/>
      <c r="BT228" s="312"/>
      <c r="BU228" s="312">
        <v>3</v>
      </c>
      <c r="BV228" s="312"/>
      <c r="BW228" s="312">
        <v>2</v>
      </c>
      <c r="BX228" s="312"/>
      <c r="BY228" s="312">
        <v>2</v>
      </c>
      <c r="BZ228" s="313"/>
      <c r="CA228" s="314"/>
      <c r="CB228" s="315">
        <f t="shared" si="43"/>
        <v>6</v>
      </c>
      <c r="CC228" s="527">
        <f>CB228/BJ228</f>
        <v>3</v>
      </c>
      <c r="CD228" s="309" t="str">
        <f>IFERROR(IF($S228*#REF!=0,"",$S228*#REF!),"")</f>
        <v/>
      </c>
      <c r="CE228" s="309" t="str">
        <f>IFERROR(IF($S228*#REF!=0,"",$S228*#REF!),"")</f>
        <v/>
      </c>
      <c r="CF228" s="309" t="str">
        <f>IFERROR(IF($S228*#REF!=0,"",$S228*#REF!),"")</f>
        <v/>
      </c>
      <c r="CG228" s="309" t="str">
        <f>IFERROR(IF($S228*#REF!=0,"",$S228*#REF!),"")</f>
        <v/>
      </c>
      <c r="CH228" s="309" t="str">
        <f>IFERROR(IF($S228*#REF!=0,"",$S228*#REF!),"")</f>
        <v/>
      </c>
      <c r="CI228" s="309" t="str">
        <f>IFERROR(IF($S228*#REF!=0,"",$S228*#REF!),"")</f>
        <v/>
      </c>
      <c r="CJ228" s="309" t="str">
        <f>IFERROR(IF($S228*#REF!=0,"",$S228*#REF!),"")</f>
        <v/>
      </c>
      <c r="CK228" s="309" t="str">
        <f>IFERROR(IF($S228*#REF!=0,"",$S228*#REF!),"")</f>
        <v/>
      </c>
      <c r="CL228" s="309" t="str">
        <f>IFERROR(IF($S228*#REF!=0,"",$S228*#REF!),"")</f>
        <v/>
      </c>
      <c r="CM228" s="309">
        <f t="shared" si="38"/>
        <v>8.2500000000000004E-2</v>
      </c>
      <c r="CN228" s="309" t="str">
        <f t="shared" si="39"/>
        <v/>
      </c>
      <c r="CO228" s="309">
        <f t="shared" si="40"/>
        <v>5.5E-2</v>
      </c>
      <c r="CP228" s="309" t="str">
        <f t="shared" si="41"/>
        <v/>
      </c>
      <c r="CQ228" s="309">
        <f t="shared" si="42"/>
        <v>5.5E-2</v>
      </c>
      <c r="CR228" s="309" t="str">
        <f t="shared" si="42"/>
        <v/>
      </c>
      <c r="CS228" s="309" t="str">
        <f t="shared" si="42"/>
        <v/>
      </c>
    </row>
    <row r="229" spans="1:97" ht="15" customHeight="1" x14ac:dyDescent="0.15">
      <c r="A229" s="1" t="s">
        <v>25</v>
      </c>
      <c r="B229" s="308" t="s">
        <v>719</v>
      </c>
      <c r="C229" s="308" t="str">
        <f>MID(B229,4,5)</f>
        <v>CH271</v>
      </c>
      <c r="D229" s="308" t="str">
        <f>MID(B229,10,3)</f>
        <v>-50</v>
      </c>
      <c r="E229" s="308" t="str">
        <f>RIGHT(B229, LEN(B229)-FIND("S",B229,1)+1)</f>
        <v>SP/180</v>
      </c>
      <c r="F229" s="308">
        <v>0</v>
      </c>
      <c r="G229" s="309" t="s">
        <v>720</v>
      </c>
      <c r="H229" s="309" t="s">
        <v>575</v>
      </c>
      <c r="I229" s="309"/>
      <c r="J229" s="309">
        <v>2</v>
      </c>
      <c r="K229" s="309" t="s">
        <v>110</v>
      </c>
      <c r="L229" s="309">
        <v>66.3</v>
      </c>
      <c r="M229" s="309"/>
      <c r="N229" s="309"/>
      <c r="O229" s="309" t="s">
        <v>720</v>
      </c>
      <c r="P229" s="309"/>
      <c r="Q229" s="310"/>
      <c r="R229" s="311" t="s">
        <v>445</v>
      </c>
      <c r="S229" s="311">
        <f t="shared" si="46"/>
        <v>2.75E-2</v>
      </c>
      <c r="T229" s="311"/>
      <c r="U229" s="311"/>
      <c r="V229" s="311"/>
      <c r="W229" s="311">
        <v>8523.5</v>
      </c>
      <c r="X229" s="311"/>
      <c r="Y229" s="311"/>
      <c r="Z229" s="311">
        <v>4</v>
      </c>
      <c r="AA229" s="311">
        <v>1</v>
      </c>
      <c r="AB229" s="311"/>
      <c r="AC229" s="311"/>
      <c r="AD229" s="311"/>
      <c r="AE229" s="311"/>
      <c r="AF229" s="311"/>
      <c r="AG229" s="311"/>
      <c r="AH229" s="311"/>
      <c r="AI229" s="311"/>
      <c r="AJ229" s="311">
        <v>1</v>
      </c>
      <c r="AK229" s="311">
        <v>1</v>
      </c>
      <c r="AL229" s="311"/>
      <c r="AM229" s="311"/>
      <c r="AN229" s="311"/>
      <c r="AO229" s="311">
        <v>0</v>
      </c>
      <c r="AP229" s="311">
        <v>0</v>
      </c>
      <c r="AQ229" s="311">
        <v>5</v>
      </c>
      <c r="AR229" s="311">
        <v>1</v>
      </c>
      <c r="AS229" s="311">
        <v>0</v>
      </c>
      <c r="AT229" s="311"/>
      <c r="AU229" s="311"/>
      <c r="AV229" s="311"/>
      <c r="AW229" s="311"/>
      <c r="AX229" s="311">
        <v>0</v>
      </c>
      <c r="AY229" s="311">
        <v>0</v>
      </c>
      <c r="AZ229" s="311">
        <v>4</v>
      </c>
      <c r="BA229" s="311">
        <v>2</v>
      </c>
      <c r="BB229" s="311">
        <v>2</v>
      </c>
      <c r="BC229" s="311">
        <v>1</v>
      </c>
      <c r="BD229" s="311">
        <v>0</v>
      </c>
      <c r="BE229" s="311">
        <v>4</v>
      </c>
      <c r="BF229" s="311">
        <v>0</v>
      </c>
      <c r="BG229" s="311">
        <v>0</v>
      </c>
      <c r="BH229" s="311">
        <v>2</v>
      </c>
      <c r="BI229" s="311">
        <v>2</v>
      </c>
      <c r="BJ229" s="465">
        <v>2</v>
      </c>
      <c r="BK229" s="309">
        <f t="shared" si="35"/>
        <v>5</v>
      </c>
      <c r="BL229" s="309">
        <f t="shared" si="36"/>
        <v>0</v>
      </c>
      <c r="BM229" s="309">
        <v>2</v>
      </c>
      <c r="BN229" s="309">
        <v>5</v>
      </c>
      <c r="BO229" s="311">
        <f t="shared" si="37"/>
        <v>-3</v>
      </c>
      <c r="BP229" s="526">
        <v>2</v>
      </c>
      <c r="BQ229" s="309" t="str">
        <f>IF(((BP229*BJ229)-CB229)&lt;0.99,"",INT((BP229*BJ229)-CB229))</f>
        <v/>
      </c>
      <c r="BR229" s="309"/>
      <c r="BS229" s="312"/>
      <c r="BT229" s="312"/>
      <c r="BU229" s="312">
        <v>3</v>
      </c>
      <c r="BV229" s="312"/>
      <c r="BW229" s="312"/>
      <c r="BX229" s="312">
        <v>2</v>
      </c>
      <c r="BY229" s="312">
        <v>2</v>
      </c>
      <c r="BZ229" s="313"/>
      <c r="CA229" s="314"/>
      <c r="CB229" s="315">
        <f t="shared" si="43"/>
        <v>4</v>
      </c>
      <c r="CC229" s="527">
        <f>CB229/BJ229</f>
        <v>2</v>
      </c>
      <c r="CD229" s="309" t="str">
        <f>IFERROR(IF($S229*#REF!=0,"",$S229*#REF!),"")</f>
        <v/>
      </c>
      <c r="CE229" s="309" t="str">
        <f>IFERROR(IF($S229*#REF!=0,"",$S229*#REF!),"")</f>
        <v/>
      </c>
      <c r="CF229" s="309" t="str">
        <f>IFERROR(IF($S229*#REF!=0,"",$S229*#REF!),"")</f>
        <v/>
      </c>
      <c r="CG229" s="309" t="str">
        <f>IFERROR(IF($S229*#REF!=0,"",$S229*#REF!),"")</f>
        <v/>
      </c>
      <c r="CH229" s="309" t="str">
        <f>IFERROR(IF($S229*#REF!=0,"",$S229*#REF!),"")</f>
        <v/>
      </c>
      <c r="CI229" s="309" t="str">
        <f>IFERROR(IF($S229*#REF!=0,"",$S229*#REF!),"")</f>
        <v/>
      </c>
      <c r="CJ229" s="309" t="str">
        <f>IFERROR(IF($S229*#REF!=0,"",$S229*#REF!),"")</f>
        <v/>
      </c>
      <c r="CK229" s="309" t="str">
        <f>IFERROR(IF($S229*#REF!=0,"",$S229*#REF!),"")</f>
        <v/>
      </c>
      <c r="CL229" s="309" t="str">
        <f>IFERROR(IF($S229*#REF!=0,"",$S229*#REF!),"")</f>
        <v/>
      </c>
      <c r="CM229" s="309">
        <f t="shared" si="38"/>
        <v>8.2500000000000004E-2</v>
      </c>
      <c r="CN229" s="309" t="str">
        <f t="shared" si="39"/>
        <v/>
      </c>
      <c r="CO229" s="309" t="str">
        <f t="shared" si="40"/>
        <v/>
      </c>
      <c r="CP229" s="309">
        <f t="shared" si="41"/>
        <v>5.5E-2</v>
      </c>
      <c r="CQ229" s="309">
        <f t="shared" si="42"/>
        <v>5.5E-2</v>
      </c>
      <c r="CR229" s="309" t="str">
        <f t="shared" si="42"/>
        <v/>
      </c>
      <c r="CS229" s="309" t="str">
        <f t="shared" si="42"/>
        <v/>
      </c>
    </row>
    <row r="230" spans="1:97" ht="15" customHeight="1" x14ac:dyDescent="0.15">
      <c r="A230" s="1" t="s">
        <v>25</v>
      </c>
      <c r="B230" s="308" t="s">
        <v>721</v>
      </c>
      <c r="C230" s="308"/>
      <c r="D230" s="308"/>
      <c r="E230" s="308"/>
      <c r="F230" s="308"/>
      <c r="G230" s="309" t="s">
        <v>1067</v>
      </c>
      <c r="H230" s="309" t="s">
        <v>575</v>
      </c>
      <c r="I230" s="309"/>
      <c r="J230" s="309"/>
      <c r="K230" s="309" t="s">
        <v>110</v>
      </c>
      <c r="L230" s="309">
        <v>61.9</v>
      </c>
      <c r="M230" s="309"/>
      <c r="N230" s="309"/>
      <c r="O230" s="309" t="s">
        <v>721</v>
      </c>
      <c r="P230" s="309"/>
      <c r="Q230" s="310"/>
      <c r="R230" s="311" t="s">
        <v>445</v>
      </c>
      <c r="S230" s="311">
        <f t="shared" si="46"/>
        <v>2.75E-2</v>
      </c>
      <c r="T230" s="311"/>
      <c r="U230" s="311"/>
      <c r="V230" s="311"/>
      <c r="W230" s="311"/>
      <c r="X230" s="311"/>
      <c r="Y230" s="311"/>
      <c r="Z230" s="311"/>
      <c r="AA230" s="311"/>
      <c r="AB230" s="311"/>
      <c r="AC230" s="311"/>
      <c r="AD230" s="311"/>
      <c r="AE230" s="311"/>
      <c r="AF230" s="311"/>
      <c r="AG230" s="311"/>
      <c r="AH230" s="311"/>
      <c r="AI230" s="311"/>
      <c r="AJ230" s="311"/>
      <c r="AK230" s="311"/>
      <c r="AL230" s="311"/>
      <c r="AM230" s="311"/>
      <c r="AN230" s="311"/>
      <c r="AO230" s="311"/>
      <c r="AP230" s="311"/>
      <c r="AQ230" s="311"/>
      <c r="AR230" s="311"/>
      <c r="AS230" s="311"/>
      <c r="AT230" s="311"/>
      <c r="AU230" s="311"/>
      <c r="AV230" s="311"/>
      <c r="AW230" s="311"/>
      <c r="AX230" s="311"/>
      <c r="AY230" s="311"/>
      <c r="AZ230" s="311"/>
      <c r="BA230" s="311"/>
      <c r="BB230" s="311"/>
      <c r="BC230" s="311">
        <v>1</v>
      </c>
      <c r="BD230" s="311">
        <v>1</v>
      </c>
      <c r="BE230" s="311">
        <v>1</v>
      </c>
      <c r="BF230" s="311">
        <v>0</v>
      </c>
      <c r="BG230" s="311">
        <v>1</v>
      </c>
      <c r="BH230" s="311">
        <v>1</v>
      </c>
      <c r="BI230" s="311">
        <v>1</v>
      </c>
      <c r="BJ230" s="465">
        <v>2</v>
      </c>
      <c r="BK230" s="309">
        <f t="shared" si="35"/>
        <v>0</v>
      </c>
      <c r="BL230" s="309">
        <f t="shared" si="36"/>
        <v>0</v>
      </c>
      <c r="BM230" s="309">
        <v>6</v>
      </c>
      <c r="BN230" s="309">
        <v>0</v>
      </c>
      <c r="BO230" s="311">
        <f t="shared" si="37"/>
        <v>6</v>
      </c>
      <c r="BP230" s="526">
        <v>2</v>
      </c>
      <c r="BQ230" s="309" t="str">
        <f>IF(((BP230*BJ230)-CB230)&lt;0.99,"",INT((BP230*BJ230)-CB230))</f>
        <v/>
      </c>
      <c r="BR230" s="309"/>
      <c r="BS230" s="312"/>
      <c r="BT230" s="312"/>
      <c r="BU230" s="312"/>
      <c r="BV230" s="312"/>
      <c r="BW230" s="312"/>
      <c r="BX230" s="312"/>
      <c r="BY230" s="312"/>
      <c r="BZ230" s="313"/>
      <c r="CA230" s="314"/>
      <c r="CB230" s="315">
        <f t="shared" si="43"/>
        <v>6</v>
      </c>
      <c r="CC230" s="527"/>
      <c r="CD230" s="309" t="str">
        <f>IFERROR(IF($S230*#REF!=0,"",$S230*#REF!),"")</f>
        <v/>
      </c>
      <c r="CE230" s="309" t="str">
        <f>IFERROR(IF($S230*#REF!=0,"",$S230*#REF!),"")</f>
        <v/>
      </c>
      <c r="CF230" s="309" t="str">
        <f>IFERROR(IF($S230*#REF!=0,"",$S230*#REF!),"")</f>
        <v/>
      </c>
      <c r="CG230" s="309" t="str">
        <f>IFERROR(IF($S230*#REF!=0,"",$S230*#REF!),"")</f>
        <v/>
      </c>
      <c r="CH230" s="309" t="str">
        <f>IFERROR(IF($S230*#REF!=0,"",$S230*#REF!),"")</f>
        <v/>
      </c>
      <c r="CI230" s="309" t="str">
        <f>IFERROR(IF($S230*#REF!=0,"",$S230*#REF!),"")</f>
        <v/>
      </c>
      <c r="CJ230" s="309" t="str">
        <f>IFERROR(IF($S230*#REF!=0,"",$S230*#REF!),"")</f>
        <v/>
      </c>
      <c r="CK230" s="309" t="str">
        <f>IFERROR(IF($S230*#REF!=0,"",$S230*#REF!),"")</f>
        <v/>
      </c>
      <c r="CL230" s="309" t="str">
        <f>IFERROR(IF($S230*#REF!=0,"",$S230*#REF!),"")</f>
        <v/>
      </c>
      <c r="CM230" s="309" t="str">
        <f t="shared" si="38"/>
        <v/>
      </c>
      <c r="CN230" s="309" t="str">
        <f t="shared" si="39"/>
        <v/>
      </c>
      <c r="CO230" s="309" t="str">
        <f t="shared" si="40"/>
        <v/>
      </c>
      <c r="CP230" s="309" t="str">
        <f t="shared" si="41"/>
        <v/>
      </c>
      <c r="CQ230" s="309" t="str">
        <f t="shared" si="42"/>
        <v/>
      </c>
      <c r="CR230" s="309" t="str">
        <f t="shared" si="42"/>
        <v/>
      </c>
      <c r="CS230" s="309" t="str">
        <f t="shared" si="42"/>
        <v/>
      </c>
    </row>
    <row r="231" spans="1:97" ht="15" customHeight="1" x14ac:dyDescent="0.15">
      <c r="A231" s="1" t="s">
        <v>25</v>
      </c>
      <c r="B231" s="308" t="s">
        <v>722</v>
      </c>
      <c r="C231" s="308"/>
      <c r="D231" s="308"/>
      <c r="E231" s="308"/>
      <c r="F231" s="308"/>
      <c r="G231" s="309" t="s">
        <v>1068</v>
      </c>
      <c r="H231" s="309" t="s">
        <v>575</v>
      </c>
      <c r="I231" s="309"/>
      <c r="J231" s="309">
        <v>6</v>
      </c>
      <c r="K231" s="309" t="s">
        <v>110</v>
      </c>
      <c r="L231" s="309">
        <v>61.9</v>
      </c>
      <c r="M231" s="309"/>
      <c r="N231" s="309"/>
      <c r="O231" s="309" t="s">
        <v>722</v>
      </c>
      <c r="P231" s="309"/>
      <c r="Q231" s="310"/>
      <c r="R231" s="311" t="s">
        <v>445</v>
      </c>
      <c r="S231" s="311">
        <f t="shared" si="46"/>
        <v>2.75E-2</v>
      </c>
      <c r="T231" s="311"/>
      <c r="U231" s="311"/>
      <c r="V231" s="311"/>
      <c r="W231" s="311"/>
      <c r="X231" s="311"/>
      <c r="Y231" s="311"/>
      <c r="Z231" s="311"/>
      <c r="AA231" s="311"/>
      <c r="AB231" s="311"/>
      <c r="AC231" s="311"/>
      <c r="AD231" s="311"/>
      <c r="AE231" s="311"/>
      <c r="AF231" s="311"/>
      <c r="AG231" s="311"/>
      <c r="AH231" s="311"/>
      <c r="AI231" s="311"/>
      <c r="AJ231" s="311"/>
      <c r="AK231" s="311"/>
      <c r="AL231" s="311"/>
      <c r="AM231" s="311"/>
      <c r="AN231" s="311"/>
      <c r="AO231" s="311"/>
      <c r="AP231" s="311"/>
      <c r="AQ231" s="311"/>
      <c r="AR231" s="311"/>
      <c r="AS231" s="311"/>
      <c r="AT231" s="311"/>
      <c r="AU231" s="311"/>
      <c r="AV231" s="311"/>
      <c r="AW231" s="311"/>
      <c r="AX231" s="311"/>
      <c r="AY231" s="311"/>
      <c r="AZ231" s="311"/>
      <c r="BA231" s="311"/>
      <c r="BB231" s="311"/>
      <c r="BC231" s="311"/>
      <c r="BD231" s="311">
        <v>0</v>
      </c>
      <c r="BE231" s="311">
        <v>2</v>
      </c>
      <c r="BF231" s="311">
        <v>0</v>
      </c>
      <c r="BG231" s="311">
        <v>0</v>
      </c>
      <c r="BH231" s="311">
        <v>2</v>
      </c>
      <c r="BI231" s="311">
        <v>2</v>
      </c>
      <c r="BJ231" s="465">
        <v>2</v>
      </c>
      <c r="BK231" s="309">
        <f t="shared" si="35"/>
        <v>0</v>
      </c>
      <c r="BL231" s="309">
        <f t="shared" si="36"/>
        <v>0</v>
      </c>
      <c r="BM231" s="309">
        <v>2</v>
      </c>
      <c r="BN231" s="309">
        <v>5</v>
      </c>
      <c r="BO231" s="311">
        <f t="shared" si="37"/>
        <v>-3</v>
      </c>
      <c r="BP231" s="526">
        <v>2</v>
      </c>
      <c r="BQ231" s="309" t="str">
        <f>IF(((BP231*BJ231)-CB231)&lt;0.99,"",INT((BP231*BJ231)-CB231))</f>
        <v/>
      </c>
      <c r="BR231" s="309"/>
      <c r="BS231" s="312"/>
      <c r="BT231" s="312"/>
      <c r="BU231" s="312">
        <v>2</v>
      </c>
      <c r="BV231" s="312"/>
      <c r="BW231" s="312"/>
      <c r="BX231" s="312"/>
      <c r="BY231" s="312">
        <v>6</v>
      </c>
      <c r="BZ231" s="313"/>
      <c r="CA231" s="314"/>
      <c r="CB231" s="315">
        <f t="shared" si="43"/>
        <v>5</v>
      </c>
      <c r="CC231" s="527">
        <f>CB231/BJ231</f>
        <v>2.5</v>
      </c>
      <c r="CD231" s="309" t="str">
        <f>IFERROR(IF($S231*#REF!=0,"",$S231*#REF!),"")</f>
        <v/>
      </c>
      <c r="CE231" s="309" t="str">
        <f>IFERROR(IF($S231*#REF!=0,"",$S231*#REF!),"")</f>
        <v/>
      </c>
      <c r="CF231" s="309" t="str">
        <f>IFERROR(IF($S231*#REF!=0,"",$S231*#REF!),"")</f>
        <v/>
      </c>
      <c r="CG231" s="309" t="str">
        <f>IFERROR(IF($S231*#REF!=0,"",$S231*#REF!),"")</f>
        <v/>
      </c>
      <c r="CH231" s="309" t="str">
        <f>IFERROR(IF($S231*#REF!=0,"",$S231*#REF!),"")</f>
        <v/>
      </c>
      <c r="CI231" s="309" t="str">
        <f>IFERROR(IF($S231*#REF!=0,"",$S231*#REF!),"")</f>
        <v/>
      </c>
      <c r="CJ231" s="309" t="str">
        <f>IFERROR(IF($S231*#REF!=0,"",$S231*#REF!),"")</f>
        <v/>
      </c>
      <c r="CK231" s="309" t="str">
        <f>IFERROR(IF($S231*#REF!=0,"",$S231*#REF!),"")</f>
        <v/>
      </c>
      <c r="CL231" s="309" t="str">
        <f>IFERROR(IF($S231*#REF!=0,"",$S231*#REF!),"")</f>
        <v/>
      </c>
      <c r="CM231" s="309">
        <f t="shared" si="38"/>
        <v>5.5E-2</v>
      </c>
      <c r="CN231" s="309" t="str">
        <f t="shared" si="39"/>
        <v/>
      </c>
      <c r="CO231" s="309" t="str">
        <f t="shared" si="40"/>
        <v/>
      </c>
      <c r="CP231" s="309" t="str">
        <f t="shared" si="41"/>
        <v/>
      </c>
      <c r="CQ231" s="309">
        <f t="shared" si="42"/>
        <v>0.16500000000000001</v>
      </c>
      <c r="CR231" s="309" t="str">
        <f t="shared" si="42"/>
        <v/>
      </c>
      <c r="CS231" s="309" t="str">
        <f t="shared" si="42"/>
        <v/>
      </c>
    </row>
    <row r="232" spans="1:97" ht="15" customHeight="1" x14ac:dyDescent="0.15">
      <c r="A232" s="1" t="s">
        <v>25</v>
      </c>
      <c r="B232" s="308" t="s">
        <v>723</v>
      </c>
      <c r="C232" s="308" t="str">
        <f>MID(B232,4,5)</f>
        <v>CH271</v>
      </c>
      <c r="D232" s="308" t="str">
        <f>MID(B232,10,3)</f>
        <v>-03</v>
      </c>
      <c r="E232" s="308" t="str">
        <f>RIGHT(B232, LEN(B232)-FIND("S",B232,1)+1)</f>
        <v>SP/181</v>
      </c>
      <c r="F232" s="308">
        <v>0</v>
      </c>
      <c r="G232" s="309" t="s">
        <v>724</v>
      </c>
      <c r="H232" s="309" t="s">
        <v>575</v>
      </c>
      <c r="I232" s="309"/>
      <c r="J232" s="309"/>
      <c r="K232" s="309" t="s">
        <v>110</v>
      </c>
      <c r="L232" s="309">
        <v>87.4</v>
      </c>
      <c r="M232" s="309"/>
      <c r="N232" s="309"/>
      <c r="O232" s="309" t="s">
        <v>724</v>
      </c>
      <c r="P232" s="309"/>
      <c r="Q232" s="310"/>
      <c r="R232" s="311" t="s">
        <v>445</v>
      </c>
      <c r="S232" s="311">
        <f t="shared" si="46"/>
        <v>2.75E-2</v>
      </c>
      <c r="T232" s="311"/>
      <c r="U232" s="311"/>
      <c r="V232" s="311"/>
      <c r="W232" s="311">
        <v>10898.67</v>
      </c>
      <c r="X232" s="311"/>
      <c r="Y232" s="311"/>
      <c r="Z232" s="311">
        <v>2</v>
      </c>
      <c r="AA232" s="311">
        <v>1</v>
      </c>
      <c r="AB232" s="311">
        <v>1</v>
      </c>
      <c r="AC232" s="311">
        <v>1</v>
      </c>
      <c r="AD232" s="311"/>
      <c r="AE232" s="311"/>
      <c r="AF232" s="311"/>
      <c r="AG232" s="311"/>
      <c r="AH232" s="311"/>
      <c r="AI232" s="311"/>
      <c r="AJ232" s="311"/>
      <c r="AK232" s="311">
        <v>0</v>
      </c>
      <c r="AL232" s="311"/>
      <c r="AM232" s="311"/>
      <c r="AN232" s="311"/>
      <c r="AO232" s="311">
        <v>0</v>
      </c>
      <c r="AP232" s="311">
        <v>0</v>
      </c>
      <c r="AQ232" s="311">
        <v>1</v>
      </c>
      <c r="AR232" s="311">
        <v>0</v>
      </c>
      <c r="AS232" s="311">
        <v>2</v>
      </c>
      <c r="AT232" s="311"/>
      <c r="AU232" s="311"/>
      <c r="AV232" s="311"/>
      <c r="AW232" s="311"/>
      <c r="AX232" s="311">
        <v>0</v>
      </c>
      <c r="AY232" s="311">
        <v>0</v>
      </c>
      <c r="AZ232" s="311">
        <v>0</v>
      </c>
      <c r="BA232" s="311">
        <v>0</v>
      </c>
      <c r="BB232" s="311">
        <v>0</v>
      </c>
      <c r="BC232" s="311">
        <v>0</v>
      </c>
      <c r="BD232" s="311">
        <v>1</v>
      </c>
      <c r="BE232" s="311">
        <v>1</v>
      </c>
      <c r="BF232" s="311">
        <v>2</v>
      </c>
      <c r="BG232" s="311">
        <v>0</v>
      </c>
      <c r="BH232" s="311">
        <v>1</v>
      </c>
      <c r="BI232" s="311">
        <v>2</v>
      </c>
      <c r="BJ232" s="465">
        <v>2</v>
      </c>
      <c r="BK232" s="309">
        <f t="shared" si="35"/>
        <v>2</v>
      </c>
      <c r="BL232" s="309">
        <f t="shared" si="36"/>
        <v>0</v>
      </c>
      <c r="BM232" s="309">
        <v>4</v>
      </c>
      <c r="BN232" s="309">
        <v>1</v>
      </c>
      <c r="BO232" s="311">
        <f t="shared" si="37"/>
        <v>3</v>
      </c>
      <c r="BP232" s="526">
        <v>2</v>
      </c>
      <c r="BQ232" s="309" t="str">
        <f>IF(((BP232*BJ232)-CB232)&lt;0.99,"",INT((BP232*BJ232)-CB232))</f>
        <v/>
      </c>
      <c r="BR232" s="309"/>
      <c r="BS232" s="312"/>
      <c r="BT232" s="312"/>
      <c r="BU232" s="312">
        <v>2</v>
      </c>
      <c r="BV232" s="312"/>
      <c r="BW232" s="312"/>
      <c r="BX232" s="312"/>
      <c r="BY232" s="312"/>
      <c r="BZ232" s="313"/>
      <c r="CA232" s="314"/>
      <c r="CB232" s="315">
        <f t="shared" si="43"/>
        <v>5</v>
      </c>
      <c r="CC232" s="527">
        <f>CB232/BJ232</f>
        <v>2.5</v>
      </c>
      <c r="CD232" s="309" t="str">
        <f>IFERROR(IF($S232*#REF!=0,"",$S232*#REF!),"")</f>
        <v/>
      </c>
      <c r="CE232" s="309" t="str">
        <f>IFERROR(IF($S232*#REF!=0,"",$S232*#REF!),"")</f>
        <v/>
      </c>
      <c r="CF232" s="309" t="str">
        <f>IFERROR(IF($S232*#REF!=0,"",$S232*#REF!),"")</f>
        <v/>
      </c>
      <c r="CG232" s="309" t="str">
        <f>IFERROR(IF($S232*#REF!=0,"",$S232*#REF!),"")</f>
        <v/>
      </c>
      <c r="CH232" s="309" t="str">
        <f>IFERROR(IF($S232*#REF!=0,"",$S232*#REF!),"")</f>
        <v/>
      </c>
      <c r="CI232" s="309" t="str">
        <f>IFERROR(IF($S232*#REF!=0,"",$S232*#REF!),"")</f>
        <v/>
      </c>
      <c r="CJ232" s="309" t="str">
        <f>IFERROR(IF($S232*#REF!=0,"",$S232*#REF!),"")</f>
        <v/>
      </c>
      <c r="CK232" s="309" t="str">
        <f>IFERROR(IF($S232*#REF!=0,"",$S232*#REF!),"")</f>
        <v/>
      </c>
      <c r="CL232" s="309" t="str">
        <f>IFERROR(IF($S232*#REF!=0,"",$S232*#REF!),"")</f>
        <v/>
      </c>
      <c r="CM232" s="309">
        <f t="shared" si="38"/>
        <v>5.5E-2</v>
      </c>
      <c r="CN232" s="309" t="str">
        <f t="shared" si="39"/>
        <v/>
      </c>
      <c r="CO232" s="309" t="str">
        <f t="shared" si="40"/>
        <v/>
      </c>
      <c r="CP232" s="309" t="str">
        <f t="shared" si="41"/>
        <v/>
      </c>
      <c r="CQ232" s="309" t="str">
        <f t="shared" si="42"/>
        <v/>
      </c>
      <c r="CR232" s="309" t="str">
        <f t="shared" si="42"/>
        <v/>
      </c>
      <c r="CS232" s="309" t="str">
        <f t="shared" si="42"/>
        <v/>
      </c>
    </row>
    <row r="233" spans="1:97" ht="15" customHeight="1" x14ac:dyDescent="0.15">
      <c r="A233" s="1" t="s">
        <v>25</v>
      </c>
      <c r="B233" s="308" t="s">
        <v>725</v>
      </c>
      <c r="C233" s="308" t="str">
        <f>MID(B233,4,5)</f>
        <v>CH271</v>
      </c>
      <c r="D233" s="308" t="str">
        <f>MID(B233,10,3)</f>
        <v>-08</v>
      </c>
      <c r="E233" s="308" t="str">
        <f>RIGHT(B233, LEN(B233)-FIND("S",B233,1)+1)</f>
        <v>SP/181</v>
      </c>
      <c r="F233" s="308">
        <v>0</v>
      </c>
      <c r="G233" s="309" t="s">
        <v>726</v>
      </c>
      <c r="H233" s="309" t="s">
        <v>575</v>
      </c>
      <c r="I233" s="309"/>
      <c r="J233" s="309"/>
      <c r="K233" s="309" t="s">
        <v>110</v>
      </c>
      <c r="L233" s="309">
        <v>69.3</v>
      </c>
      <c r="M233" s="309"/>
      <c r="N233" s="309"/>
      <c r="O233" s="309" t="s">
        <v>726</v>
      </c>
      <c r="P233" s="309"/>
      <c r="Q233" s="310"/>
      <c r="R233" s="311" t="s">
        <v>445</v>
      </c>
      <c r="S233" s="311">
        <f t="shared" si="46"/>
        <v>2.75E-2</v>
      </c>
      <c r="T233" s="311"/>
      <c r="U233" s="311"/>
      <c r="V233" s="311"/>
      <c r="W233" s="311">
        <v>8658.76</v>
      </c>
      <c r="X233" s="311"/>
      <c r="Y233" s="311"/>
      <c r="Z233" s="311">
        <v>4</v>
      </c>
      <c r="AA233" s="311"/>
      <c r="AB233" s="311">
        <v>2</v>
      </c>
      <c r="AC233" s="311">
        <v>1</v>
      </c>
      <c r="AD233" s="311"/>
      <c r="AE233" s="311"/>
      <c r="AF233" s="311"/>
      <c r="AG233" s="311"/>
      <c r="AH233" s="311"/>
      <c r="AI233" s="311">
        <v>3</v>
      </c>
      <c r="AJ233" s="311"/>
      <c r="AK233" s="311">
        <v>1</v>
      </c>
      <c r="AL233" s="311">
        <v>4</v>
      </c>
      <c r="AM233" s="311"/>
      <c r="AN233" s="311"/>
      <c r="AO233" s="311">
        <v>0</v>
      </c>
      <c r="AP233" s="311">
        <v>0</v>
      </c>
      <c r="AQ233" s="311">
        <v>3</v>
      </c>
      <c r="AR233" s="311">
        <v>2</v>
      </c>
      <c r="AS233" s="311">
        <v>4</v>
      </c>
      <c r="AT233" s="311"/>
      <c r="AU233" s="311"/>
      <c r="AV233" s="311"/>
      <c r="AW233" s="311"/>
      <c r="AX233" s="311">
        <v>0</v>
      </c>
      <c r="AY233" s="311">
        <v>1</v>
      </c>
      <c r="AZ233" s="311">
        <v>1</v>
      </c>
      <c r="BA233" s="311">
        <v>1</v>
      </c>
      <c r="BB233" s="311">
        <v>6</v>
      </c>
      <c r="BC233" s="311">
        <v>1</v>
      </c>
      <c r="BD233" s="311">
        <v>1</v>
      </c>
      <c r="BE233" s="311">
        <v>3</v>
      </c>
      <c r="BF233" s="311">
        <v>0</v>
      </c>
      <c r="BG233" s="311">
        <v>2</v>
      </c>
      <c r="BH233" s="311">
        <v>2</v>
      </c>
      <c r="BI233" s="311">
        <v>1</v>
      </c>
      <c r="BJ233" s="465">
        <v>2</v>
      </c>
      <c r="BK233" s="309">
        <f t="shared" si="35"/>
        <v>6</v>
      </c>
      <c r="BL233" s="309">
        <f t="shared" si="36"/>
        <v>0</v>
      </c>
      <c r="BM233" s="309">
        <v>3</v>
      </c>
      <c r="BN233" s="309">
        <v>4</v>
      </c>
      <c r="BO233" s="311">
        <f t="shared" si="37"/>
        <v>-1</v>
      </c>
      <c r="BP233" s="526">
        <v>2</v>
      </c>
      <c r="BQ233" s="309" t="str">
        <f>IF(((BP233*BJ233)-CB233)&lt;0.99,"",INT((BP233*BJ233)-CB233))</f>
        <v/>
      </c>
      <c r="BR233" s="309"/>
      <c r="BS233" s="312">
        <v>1</v>
      </c>
      <c r="BT233" s="312"/>
      <c r="BU233" s="312">
        <v>2</v>
      </c>
      <c r="BV233" s="312"/>
      <c r="BW233" s="312"/>
      <c r="BX233" s="312">
        <v>2</v>
      </c>
      <c r="BY233" s="312"/>
      <c r="BZ233" s="313"/>
      <c r="CA233" s="314"/>
      <c r="CB233" s="315">
        <f t="shared" si="43"/>
        <v>4</v>
      </c>
      <c r="CC233" s="527">
        <f>CB233/BJ233</f>
        <v>2</v>
      </c>
      <c r="CD233" s="309" t="str">
        <f>IFERROR(IF($S233*#REF!=0,"",$S233*#REF!),"")</f>
        <v/>
      </c>
      <c r="CE233" s="309" t="str">
        <f>IFERROR(IF($S233*#REF!=0,"",$S233*#REF!),"")</f>
        <v/>
      </c>
      <c r="CF233" s="309" t="str">
        <f>IFERROR(IF($S233*#REF!=0,"",$S233*#REF!),"")</f>
        <v/>
      </c>
      <c r="CG233" s="309" t="str">
        <f>IFERROR(IF($S233*#REF!=0,"",$S233*#REF!),"")</f>
        <v/>
      </c>
      <c r="CH233" s="309" t="str">
        <f>IFERROR(IF($S233*#REF!=0,"",$S233*#REF!),"")</f>
        <v/>
      </c>
      <c r="CI233" s="309" t="str">
        <f>IFERROR(IF($S233*#REF!=0,"",$S233*#REF!),"")</f>
        <v/>
      </c>
      <c r="CJ233" s="309" t="str">
        <f>IFERROR(IF($S233*#REF!=0,"",$S233*#REF!),"")</f>
        <v/>
      </c>
      <c r="CK233" s="309" t="str">
        <f>IFERROR(IF($S233*#REF!=0,"",$S233*#REF!),"")</f>
        <v/>
      </c>
      <c r="CL233" s="309" t="str">
        <f>IFERROR(IF($S233*#REF!=0,"",$S233*#REF!),"")</f>
        <v/>
      </c>
      <c r="CM233" s="309">
        <f t="shared" si="38"/>
        <v>5.5E-2</v>
      </c>
      <c r="CN233" s="309" t="str">
        <f t="shared" si="39"/>
        <v/>
      </c>
      <c r="CO233" s="309" t="str">
        <f t="shared" si="40"/>
        <v/>
      </c>
      <c r="CP233" s="309">
        <f t="shared" si="41"/>
        <v>5.5E-2</v>
      </c>
      <c r="CQ233" s="309" t="str">
        <f t="shared" si="42"/>
        <v/>
      </c>
      <c r="CR233" s="309" t="str">
        <f t="shared" si="42"/>
        <v/>
      </c>
      <c r="CS233" s="309" t="str">
        <f t="shared" si="42"/>
        <v/>
      </c>
    </row>
    <row r="234" spans="1:97" ht="15" customHeight="1" x14ac:dyDescent="0.15">
      <c r="A234" s="1" t="s">
        <v>25</v>
      </c>
      <c r="B234" s="308" t="s">
        <v>727</v>
      </c>
      <c r="C234" s="308" t="str">
        <f>MID(B234,4,5)</f>
        <v>CH271</v>
      </c>
      <c r="D234" s="308" t="str">
        <f>MID(B234,10,3)</f>
        <v>-09</v>
      </c>
      <c r="E234" s="308" t="str">
        <f>RIGHT(B234, LEN(B234)-FIND("S",B234,1)+1)</f>
        <v>SP/181</v>
      </c>
      <c r="F234" s="308">
        <v>0</v>
      </c>
      <c r="G234" s="309" t="s">
        <v>728</v>
      </c>
      <c r="H234" s="309" t="s">
        <v>575</v>
      </c>
      <c r="I234" s="309"/>
      <c r="J234" s="309"/>
      <c r="K234" s="309" t="s">
        <v>110</v>
      </c>
      <c r="L234" s="309">
        <v>69.3</v>
      </c>
      <c r="M234" s="309"/>
      <c r="N234" s="309"/>
      <c r="O234" s="309" t="s">
        <v>728</v>
      </c>
      <c r="P234" s="309"/>
      <c r="Q234" s="310"/>
      <c r="R234" s="311" t="s">
        <v>445</v>
      </c>
      <c r="S234" s="311">
        <f t="shared" si="46"/>
        <v>2.75E-2</v>
      </c>
      <c r="T234" s="311"/>
      <c r="U234" s="311"/>
      <c r="V234" s="311"/>
      <c r="W234" s="311">
        <v>8748.6</v>
      </c>
      <c r="X234" s="311"/>
      <c r="Y234" s="311"/>
      <c r="Z234" s="311">
        <v>2</v>
      </c>
      <c r="AA234" s="311"/>
      <c r="AB234" s="311">
        <v>1</v>
      </c>
      <c r="AC234" s="311">
        <v>1</v>
      </c>
      <c r="AD234" s="311"/>
      <c r="AE234" s="311"/>
      <c r="AF234" s="311"/>
      <c r="AG234" s="311"/>
      <c r="AH234" s="311"/>
      <c r="AI234" s="311"/>
      <c r="AJ234" s="311"/>
      <c r="AK234" s="311">
        <v>0</v>
      </c>
      <c r="AL234" s="311">
        <v>2</v>
      </c>
      <c r="AM234" s="311"/>
      <c r="AN234" s="311"/>
      <c r="AO234" s="311">
        <v>0</v>
      </c>
      <c r="AP234" s="311">
        <v>0</v>
      </c>
      <c r="AQ234" s="311">
        <v>0</v>
      </c>
      <c r="AR234" s="311">
        <v>2</v>
      </c>
      <c r="AS234" s="311">
        <v>0</v>
      </c>
      <c r="AT234" s="311"/>
      <c r="AU234" s="311"/>
      <c r="AV234" s="311"/>
      <c r="AW234" s="311">
        <v>0</v>
      </c>
      <c r="AX234" s="311">
        <v>0</v>
      </c>
      <c r="AY234" s="311">
        <v>2</v>
      </c>
      <c r="AZ234" s="311">
        <v>0</v>
      </c>
      <c r="BA234" s="311">
        <v>0</v>
      </c>
      <c r="BB234" s="311">
        <v>0</v>
      </c>
      <c r="BC234" s="311">
        <v>1</v>
      </c>
      <c r="BD234" s="311">
        <v>0</v>
      </c>
      <c r="BE234" s="311">
        <v>2</v>
      </c>
      <c r="BF234" s="311">
        <v>1</v>
      </c>
      <c r="BG234" s="311">
        <v>1</v>
      </c>
      <c r="BH234" s="311">
        <v>0</v>
      </c>
      <c r="BI234" s="311">
        <v>1</v>
      </c>
      <c r="BJ234" s="465">
        <v>2</v>
      </c>
      <c r="BK234" s="309">
        <f t="shared" si="35"/>
        <v>2</v>
      </c>
      <c r="BL234" s="309">
        <f t="shared" si="36"/>
        <v>0</v>
      </c>
      <c r="BM234" s="309">
        <v>3</v>
      </c>
      <c r="BN234" s="309">
        <v>2</v>
      </c>
      <c r="BO234" s="311">
        <f t="shared" si="37"/>
        <v>1</v>
      </c>
      <c r="BP234" s="526">
        <v>2</v>
      </c>
      <c r="BQ234" s="309" t="str">
        <f>IF(((BP234*BJ234)-CB234)&lt;0.99,"",INT((BP234*BJ234)-CB234))</f>
        <v/>
      </c>
      <c r="BR234" s="309"/>
      <c r="BS234" s="312"/>
      <c r="BT234" s="312"/>
      <c r="BU234" s="312">
        <v>2</v>
      </c>
      <c r="BV234" s="312"/>
      <c r="BW234" s="312"/>
      <c r="BX234" s="312"/>
      <c r="BY234" s="312"/>
      <c r="BZ234" s="313"/>
      <c r="CA234" s="314">
        <v>1</v>
      </c>
      <c r="CB234" s="315">
        <f t="shared" si="43"/>
        <v>4</v>
      </c>
      <c r="CC234" s="527">
        <f>CB234/BJ234</f>
        <v>2</v>
      </c>
      <c r="CD234" s="309" t="str">
        <f>IFERROR(IF($S234*#REF!=0,"",$S234*#REF!),"")</f>
        <v/>
      </c>
      <c r="CE234" s="309" t="str">
        <f>IFERROR(IF($S234*#REF!=0,"",$S234*#REF!),"")</f>
        <v/>
      </c>
      <c r="CF234" s="309" t="str">
        <f>IFERROR(IF($S234*#REF!=0,"",$S234*#REF!),"")</f>
        <v/>
      </c>
      <c r="CG234" s="309" t="str">
        <f>IFERROR(IF($S234*#REF!=0,"",$S234*#REF!),"")</f>
        <v/>
      </c>
      <c r="CH234" s="309" t="str">
        <f>IFERROR(IF($S234*#REF!=0,"",$S234*#REF!),"")</f>
        <v/>
      </c>
      <c r="CI234" s="309" t="str">
        <f>IFERROR(IF($S234*#REF!=0,"",$S234*#REF!),"")</f>
        <v/>
      </c>
      <c r="CJ234" s="309" t="str">
        <f>IFERROR(IF($S234*#REF!=0,"",$S234*#REF!),"")</f>
        <v/>
      </c>
      <c r="CK234" s="309" t="str">
        <f>IFERROR(IF($S234*#REF!=0,"",$S234*#REF!),"")</f>
        <v/>
      </c>
      <c r="CL234" s="309" t="str">
        <f>IFERROR(IF($S234*#REF!=0,"",$S234*#REF!),"")</f>
        <v/>
      </c>
      <c r="CM234" s="309">
        <f t="shared" si="38"/>
        <v>5.5E-2</v>
      </c>
      <c r="CN234" s="309" t="str">
        <f t="shared" si="39"/>
        <v/>
      </c>
      <c r="CO234" s="309" t="str">
        <f t="shared" si="40"/>
        <v/>
      </c>
      <c r="CP234" s="309" t="str">
        <f t="shared" si="41"/>
        <v/>
      </c>
      <c r="CQ234" s="309" t="str">
        <f t="shared" si="42"/>
        <v/>
      </c>
      <c r="CR234" s="309" t="str">
        <f t="shared" si="42"/>
        <v/>
      </c>
      <c r="CS234" s="309">
        <f t="shared" si="42"/>
        <v>2.75E-2</v>
      </c>
    </row>
    <row r="235" spans="1:97" ht="15" customHeight="1" x14ac:dyDescent="0.15">
      <c r="A235" s="1" t="s">
        <v>25</v>
      </c>
      <c r="B235" s="308" t="s">
        <v>729</v>
      </c>
      <c r="C235" s="308" t="str">
        <f>MID(B235,4,5)</f>
        <v>CH271</v>
      </c>
      <c r="D235" s="308" t="str">
        <f>MID(B235,10,3)</f>
        <v>-17</v>
      </c>
      <c r="E235" s="308" t="str">
        <f>RIGHT(B235, LEN(B235)-FIND("S",B235,1)+1)</f>
        <v>SP/181</v>
      </c>
      <c r="F235" s="308">
        <v>0</v>
      </c>
      <c r="G235" s="309" t="s">
        <v>730</v>
      </c>
      <c r="H235" s="309" t="s">
        <v>575</v>
      </c>
      <c r="I235" s="309"/>
      <c r="J235" s="309"/>
      <c r="K235" s="309" t="s">
        <v>110</v>
      </c>
      <c r="L235" s="309">
        <v>22.9</v>
      </c>
      <c r="M235" s="309"/>
      <c r="N235" s="309"/>
      <c r="O235" s="309" t="s">
        <v>730</v>
      </c>
      <c r="P235" s="309"/>
      <c r="Q235" s="310"/>
      <c r="R235" s="311" t="s">
        <v>445</v>
      </c>
      <c r="S235" s="311">
        <f>0.11/10</f>
        <v>1.0999999999999999E-2</v>
      </c>
      <c r="T235" s="311"/>
      <c r="U235" s="311"/>
      <c r="V235" s="311"/>
      <c r="W235" s="311">
        <v>2944</v>
      </c>
      <c r="X235" s="311"/>
      <c r="Y235" s="311"/>
      <c r="Z235" s="311">
        <v>5</v>
      </c>
      <c r="AA235" s="311"/>
      <c r="AB235" s="311">
        <v>1</v>
      </c>
      <c r="AC235" s="311">
        <v>2</v>
      </c>
      <c r="AD235" s="311"/>
      <c r="AE235" s="311"/>
      <c r="AF235" s="311"/>
      <c r="AG235" s="311"/>
      <c r="AH235" s="311"/>
      <c r="AI235" s="311"/>
      <c r="AJ235" s="311"/>
      <c r="AK235" s="311">
        <v>0</v>
      </c>
      <c r="AL235" s="311">
        <v>1</v>
      </c>
      <c r="AM235" s="311"/>
      <c r="AN235" s="311"/>
      <c r="AO235" s="311">
        <v>0</v>
      </c>
      <c r="AP235" s="311">
        <v>0</v>
      </c>
      <c r="AQ235" s="311">
        <v>2</v>
      </c>
      <c r="AR235" s="311">
        <v>1</v>
      </c>
      <c r="AS235" s="311">
        <v>0</v>
      </c>
      <c r="AT235" s="311"/>
      <c r="AU235" s="311"/>
      <c r="AV235" s="311"/>
      <c r="AW235" s="311"/>
      <c r="AX235" s="311">
        <v>0</v>
      </c>
      <c r="AY235" s="311">
        <v>1</v>
      </c>
      <c r="AZ235" s="311">
        <v>0</v>
      </c>
      <c r="BA235" s="311">
        <v>0</v>
      </c>
      <c r="BB235" s="311">
        <v>2</v>
      </c>
      <c r="BC235" s="311">
        <v>1</v>
      </c>
      <c r="BD235" s="311">
        <v>1</v>
      </c>
      <c r="BE235" s="311">
        <v>1</v>
      </c>
      <c r="BF235" s="311">
        <v>0</v>
      </c>
      <c r="BG235" s="311">
        <v>1</v>
      </c>
      <c r="BH235" s="311">
        <v>1</v>
      </c>
      <c r="BI235" s="311">
        <v>2</v>
      </c>
      <c r="BJ235" s="465">
        <v>2</v>
      </c>
      <c r="BK235" s="309">
        <f t="shared" si="35"/>
        <v>2</v>
      </c>
      <c r="BL235" s="309">
        <f t="shared" si="36"/>
        <v>0</v>
      </c>
      <c r="BM235" s="309">
        <v>2</v>
      </c>
      <c r="BN235" s="309">
        <v>1</v>
      </c>
      <c r="BO235" s="311">
        <f t="shared" si="37"/>
        <v>1</v>
      </c>
      <c r="BP235" s="526">
        <v>2</v>
      </c>
      <c r="BQ235" s="309" t="str">
        <f>IF(((BP235*BJ235)-CB235)&lt;0.99,"",INT((BP235*BJ235)-CB235))</f>
        <v/>
      </c>
      <c r="BR235" s="309"/>
      <c r="BS235" s="312"/>
      <c r="BT235" s="312"/>
      <c r="BU235" s="312">
        <v>2</v>
      </c>
      <c r="BV235" s="312"/>
      <c r="BW235" s="312"/>
      <c r="BX235" s="312"/>
      <c r="BY235" s="312"/>
      <c r="BZ235" s="313"/>
      <c r="CA235" s="314">
        <v>1</v>
      </c>
      <c r="CB235" s="315">
        <f t="shared" si="43"/>
        <v>4</v>
      </c>
      <c r="CC235" s="527">
        <f>CB235/BJ235</f>
        <v>2</v>
      </c>
      <c r="CD235" s="309" t="str">
        <f>IFERROR(IF($S235*#REF!=0,"",$S235*#REF!),"")</f>
        <v/>
      </c>
      <c r="CE235" s="309" t="str">
        <f>IFERROR(IF($S235*#REF!=0,"",$S235*#REF!),"")</f>
        <v/>
      </c>
      <c r="CF235" s="309" t="str">
        <f>IFERROR(IF($S235*#REF!=0,"",$S235*#REF!),"")</f>
        <v/>
      </c>
      <c r="CG235" s="309" t="str">
        <f>IFERROR(IF($S235*#REF!=0,"",$S235*#REF!),"")</f>
        <v/>
      </c>
      <c r="CH235" s="309" t="str">
        <f>IFERROR(IF($S235*#REF!=0,"",$S235*#REF!),"")</f>
        <v/>
      </c>
      <c r="CI235" s="309" t="str">
        <f>IFERROR(IF($S235*#REF!=0,"",$S235*#REF!),"")</f>
        <v/>
      </c>
      <c r="CJ235" s="309" t="str">
        <f>IFERROR(IF($S235*#REF!=0,"",$S235*#REF!),"")</f>
        <v/>
      </c>
      <c r="CK235" s="309" t="str">
        <f>IFERROR(IF($S235*#REF!=0,"",$S235*#REF!),"")</f>
        <v/>
      </c>
      <c r="CL235" s="309" t="str">
        <f>IFERROR(IF($S235*#REF!=0,"",$S235*#REF!),"")</f>
        <v/>
      </c>
      <c r="CM235" s="309">
        <f t="shared" si="38"/>
        <v>2.1999999999999999E-2</v>
      </c>
      <c r="CN235" s="309" t="str">
        <f t="shared" si="39"/>
        <v/>
      </c>
      <c r="CO235" s="309" t="str">
        <f t="shared" si="40"/>
        <v/>
      </c>
      <c r="CP235" s="309" t="str">
        <f t="shared" si="41"/>
        <v/>
      </c>
      <c r="CQ235" s="309" t="str">
        <f t="shared" si="42"/>
        <v/>
      </c>
      <c r="CR235" s="309" t="str">
        <f t="shared" si="42"/>
        <v/>
      </c>
      <c r="CS235" s="309">
        <f t="shared" si="42"/>
        <v>1.0999999999999999E-2</v>
      </c>
    </row>
    <row r="236" spans="1:97" ht="15" customHeight="1" x14ac:dyDescent="0.15">
      <c r="A236" s="1" t="s">
        <v>25</v>
      </c>
      <c r="B236" s="308" t="s">
        <v>731</v>
      </c>
      <c r="C236" s="308" t="str">
        <f>MID(B236,4,5)</f>
        <v>CH271</v>
      </c>
      <c r="D236" s="308" t="str">
        <f>MID(B236,10,3)</f>
        <v>35C</v>
      </c>
      <c r="E236" s="308" t="str">
        <f>RIGHT(B236, LEN(B236)-FIND("S",B236,1)+1)</f>
        <v>SP/181</v>
      </c>
      <c r="F236" s="308">
        <v>0</v>
      </c>
      <c r="G236" s="309" t="s">
        <v>732</v>
      </c>
      <c r="H236" s="309" t="s">
        <v>575</v>
      </c>
      <c r="I236" s="309"/>
      <c r="J236" s="309"/>
      <c r="K236" s="309" t="s">
        <v>102</v>
      </c>
      <c r="L236" s="309">
        <v>9.1999999999999993</v>
      </c>
      <c r="M236" s="309"/>
      <c r="N236" s="309"/>
      <c r="O236" s="309" t="s">
        <v>732</v>
      </c>
      <c r="P236" s="309"/>
      <c r="Q236" s="310"/>
      <c r="R236" s="311" t="s">
        <v>445</v>
      </c>
      <c r="S236" s="311">
        <f>0.11/20</f>
        <v>5.4999999999999997E-3</v>
      </c>
      <c r="T236" s="311"/>
      <c r="U236" s="311"/>
      <c r="V236" s="311"/>
      <c r="W236" s="311">
        <v>1150.72</v>
      </c>
      <c r="X236" s="311"/>
      <c r="Y236" s="311"/>
      <c r="Z236" s="311"/>
      <c r="AA236" s="311"/>
      <c r="AB236" s="311"/>
      <c r="AC236" s="311">
        <v>2</v>
      </c>
      <c r="AD236" s="311"/>
      <c r="AE236" s="311"/>
      <c r="AF236" s="311"/>
      <c r="AG236" s="311"/>
      <c r="AH236" s="311"/>
      <c r="AI236" s="311">
        <v>1</v>
      </c>
      <c r="AJ236" s="311">
        <v>1</v>
      </c>
      <c r="AK236" s="311">
        <v>4</v>
      </c>
      <c r="AL236" s="311"/>
      <c r="AM236" s="311"/>
      <c r="AN236" s="311"/>
      <c r="AO236" s="311">
        <v>2</v>
      </c>
      <c r="AP236" s="311">
        <v>1</v>
      </c>
      <c r="AQ236" s="311">
        <v>2</v>
      </c>
      <c r="AR236" s="311">
        <v>5</v>
      </c>
      <c r="AS236" s="311">
        <v>6</v>
      </c>
      <c r="AT236" s="311">
        <v>0</v>
      </c>
      <c r="AU236" s="311">
        <v>3</v>
      </c>
      <c r="AV236" s="311">
        <v>1</v>
      </c>
      <c r="AW236" s="311">
        <v>0</v>
      </c>
      <c r="AX236" s="311">
        <v>0</v>
      </c>
      <c r="AY236" s="311">
        <v>0</v>
      </c>
      <c r="AZ236" s="311">
        <v>2</v>
      </c>
      <c r="BA236" s="311">
        <v>2</v>
      </c>
      <c r="BB236" s="311">
        <v>1</v>
      </c>
      <c r="BC236" s="311">
        <v>3</v>
      </c>
      <c r="BD236" s="311">
        <v>0</v>
      </c>
      <c r="BE236" s="311">
        <v>2</v>
      </c>
      <c r="BF236" s="311">
        <v>5</v>
      </c>
      <c r="BG236" s="311">
        <v>0</v>
      </c>
      <c r="BH236" s="311">
        <v>0</v>
      </c>
      <c r="BI236" s="311">
        <v>3</v>
      </c>
      <c r="BJ236" s="465">
        <v>0</v>
      </c>
      <c r="BK236" s="309">
        <f t="shared" si="35"/>
        <v>6</v>
      </c>
      <c r="BL236" s="309">
        <f t="shared" si="36"/>
        <v>0</v>
      </c>
      <c r="BM236" s="309">
        <v>0</v>
      </c>
      <c r="BN236" s="309">
        <v>1</v>
      </c>
      <c r="BO236" s="311">
        <f t="shared" si="37"/>
        <v>-1</v>
      </c>
      <c r="BP236" s="526">
        <v>2</v>
      </c>
      <c r="BQ236" s="309" t="str">
        <f>IF(((BP236*BJ236)-CB236)&lt;0.99,"",INT((BP236*BJ236)-CB236))</f>
        <v/>
      </c>
      <c r="BR236" s="309"/>
      <c r="BS236" s="312"/>
      <c r="BT236" s="312"/>
      <c r="BU236" s="312"/>
      <c r="BV236" s="312"/>
      <c r="BW236" s="312"/>
      <c r="BX236" s="312"/>
      <c r="BY236" s="312"/>
      <c r="BZ236" s="313">
        <v>5</v>
      </c>
      <c r="CA236" s="314"/>
      <c r="CB236" s="315">
        <f t="shared" si="43"/>
        <v>4</v>
      </c>
      <c r="CC236" s="527" t="e">
        <f>CB236/BJ236</f>
        <v>#DIV/0!</v>
      </c>
      <c r="CD236" s="309" t="str">
        <f>IFERROR(IF($S236*#REF!=0,"",$S236*#REF!),"")</f>
        <v/>
      </c>
      <c r="CE236" s="309" t="str">
        <f>IFERROR(IF($S236*#REF!=0,"",$S236*#REF!),"")</f>
        <v/>
      </c>
      <c r="CF236" s="309" t="str">
        <f>IFERROR(IF($S236*#REF!=0,"",$S236*#REF!),"")</f>
        <v/>
      </c>
      <c r="CG236" s="309" t="str">
        <f>IFERROR(IF($S236*#REF!=0,"",$S236*#REF!),"")</f>
        <v/>
      </c>
      <c r="CH236" s="309" t="str">
        <f>IFERROR(IF($S236*#REF!=0,"",$S236*#REF!),"")</f>
        <v/>
      </c>
      <c r="CI236" s="309" t="str">
        <f>IFERROR(IF($S236*#REF!=0,"",$S236*#REF!),"")</f>
        <v/>
      </c>
      <c r="CJ236" s="309" t="str">
        <f>IFERROR(IF($S236*#REF!=0,"",$S236*#REF!),"")</f>
        <v/>
      </c>
      <c r="CK236" s="309" t="str">
        <f>IFERROR(IF($S236*#REF!=0,"",$S236*#REF!),"")</f>
        <v/>
      </c>
      <c r="CL236" s="309" t="str">
        <f>IFERROR(IF($S236*#REF!=0,"",$S236*#REF!),"")</f>
        <v/>
      </c>
      <c r="CM236" s="309" t="str">
        <f t="shared" si="38"/>
        <v/>
      </c>
      <c r="CN236" s="309" t="str">
        <f t="shared" si="39"/>
        <v/>
      </c>
      <c r="CO236" s="309" t="str">
        <f t="shared" si="40"/>
        <v/>
      </c>
      <c r="CP236" s="309" t="str">
        <f t="shared" si="41"/>
        <v/>
      </c>
      <c r="CQ236" s="309" t="str">
        <f t="shared" si="42"/>
        <v/>
      </c>
      <c r="CR236" s="309">
        <f t="shared" si="42"/>
        <v>2.7499999999999997E-2</v>
      </c>
      <c r="CS236" s="309" t="str">
        <f t="shared" si="42"/>
        <v/>
      </c>
    </row>
    <row r="237" spans="1:97" ht="15" customHeight="1" x14ac:dyDescent="0.15">
      <c r="A237" s="1" t="s">
        <v>25</v>
      </c>
      <c r="B237" s="308" t="s">
        <v>733</v>
      </c>
      <c r="C237" s="308" t="str">
        <f>MID(B237,4,5)</f>
        <v>CH271</v>
      </c>
      <c r="D237" s="308" t="str">
        <f>MID(B237,10,3)</f>
        <v>37C</v>
      </c>
      <c r="E237" s="308" t="str">
        <f>RIGHT(B237, LEN(B237)-FIND("S",B237,1)+1)</f>
        <v>SP/181</v>
      </c>
      <c r="F237" s="308">
        <v>0</v>
      </c>
      <c r="G237" s="309" t="s">
        <v>734</v>
      </c>
      <c r="H237" s="309" t="s">
        <v>575</v>
      </c>
      <c r="I237" s="309"/>
      <c r="J237" s="309"/>
      <c r="K237" s="309" t="s">
        <v>102</v>
      </c>
      <c r="L237" s="309">
        <v>12.7</v>
      </c>
      <c r="M237" s="309"/>
      <c r="N237" s="309"/>
      <c r="O237" s="309" t="s">
        <v>734</v>
      </c>
      <c r="P237" s="309"/>
      <c r="Q237" s="310"/>
      <c r="R237" s="311" t="s">
        <v>445</v>
      </c>
      <c r="S237" s="311">
        <f>0.11/20</f>
        <v>5.4999999999999997E-3</v>
      </c>
      <c r="T237" s="311"/>
      <c r="U237" s="311"/>
      <c r="V237" s="311"/>
      <c r="W237" s="311">
        <v>1583.68</v>
      </c>
      <c r="X237" s="311"/>
      <c r="Y237" s="311"/>
      <c r="Z237" s="311">
        <v>17</v>
      </c>
      <c r="AA237" s="311"/>
      <c r="AB237" s="311">
        <v>8</v>
      </c>
      <c r="AC237" s="311">
        <v>13</v>
      </c>
      <c r="AD237" s="311"/>
      <c r="AE237" s="311"/>
      <c r="AF237" s="311"/>
      <c r="AG237" s="311"/>
      <c r="AH237" s="311"/>
      <c r="AI237" s="311">
        <v>6</v>
      </c>
      <c r="AJ237" s="311">
        <v>13</v>
      </c>
      <c r="AK237" s="311">
        <v>0</v>
      </c>
      <c r="AL237" s="311">
        <v>13</v>
      </c>
      <c r="AM237" s="311"/>
      <c r="AN237" s="311"/>
      <c r="AO237" s="311">
        <v>7</v>
      </c>
      <c r="AP237" s="311">
        <v>12</v>
      </c>
      <c r="AQ237" s="311">
        <v>12</v>
      </c>
      <c r="AR237" s="311">
        <v>4</v>
      </c>
      <c r="AS237" s="311">
        <v>13</v>
      </c>
      <c r="AT237" s="311">
        <v>1</v>
      </c>
      <c r="AU237" s="311">
        <v>6</v>
      </c>
      <c r="AV237" s="311">
        <v>7</v>
      </c>
      <c r="AW237" s="311">
        <v>0</v>
      </c>
      <c r="AX237" s="311">
        <v>0</v>
      </c>
      <c r="AY237" s="311">
        <v>0</v>
      </c>
      <c r="AZ237" s="311">
        <v>2</v>
      </c>
      <c r="BA237" s="311">
        <v>2</v>
      </c>
      <c r="BB237" s="311">
        <v>18</v>
      </c>
      <c r="BC237" s="311">
        <v>12</v>
      </c>
      <c r="BD237" s="311">
        <v>4</v>
      </c>
      <c r="BE237" s="311">
        <v>10</v>
      </c>
      <c r="BF237" s="311">
        <v>6</v>
      </c>
      <c r="BG237" s="311">
        <v>12</v>
      </c>
      <c r="BH237" s="311">
        <v>2</v>
      </c>
      <c r="BI237" s="311">
        <v>8</v>
      </c>
      <c r="BJ237" s="465">
        <f>BJ232*2+BJ233*1+BJ234*1</f>
        <v>8</v>
      </c>
      <c r="BK237" s="309">
        <f t="shared" si="35"/>
        <v>18</v>
      </c>
      <c r="BL237" s="309">
        <f t="shared" si="36"/>
        <v>0</v>
      </c>
      <c r="BM237" s="309">
        <v>18</v>
      </c>
      <c r="BN237" s="309">
        <v>17</v>
      </c>
      <c r="BO237" s="311">
        <f t="shared" si="37"/>
        <v>1</v>
      </c>
      <c r="BP237" s="526">
        <v>2</v>
      </c>
      <c r="BQ237" s="309" t="str">
        <f>IF(((BP237*BJ237)-CB237)&lt;0.99,"",INT((BP237*BJ237)-CB237))</f>
        <v/>
      </c>
      <c r="BR237" s="309"/>
      <c r="BS237" s="312">
        <v>10</v>
      </c>
      <c r="BT237" s="312"/>
      <c r="BU237" s="312">
        <v>10</v>
      </c>
      <c r="BV237" s="312"/>
      <c r="BW237" s="312"/>
      <c r="BX237" s="312"/>
      <c r="BY237" s="312"/>
      <c r="BZ237" s="313"/>
      <c r="CA237" s="314"/>
      <c r="CB237" s="315">
        <f t="shared" si="43"/>
        <v>21</v>
      </c>
      <c r="CC237" s="527">
        <f>CB237/BJ237</f>
        <v>2.625</v>
      </c>
      <c r="CD237" s="309" t="str">
        <f>IFERROR(IF($S237*#REF!=0,"",$S237*#REF!),"")</f>
        <v/>
      </c>
      <c r="CE237" s="309" t="str">
        <f>IFERROR(IF($S237*#REF!=0,"",$S237*#REF!),"")</f>
        <v/>
      </c>
      <c r="CF237" s="309" t="str">
        <f>IFERROR(IF($S237*#REF!=0,"",$S237*#REF!),"")</f>
        <v/>
      </c>
      <c r="CG237" s="309" t="str">
        <f>IFERROR(IF($S237*#REF!=0,"",$S237*#REF!),"")</f>
        <v/>
      </c>
      <c r="CH237" s="309" t="str">
        <f>IFERROR(IF($S237*#REF!=0,"",$S237*#REF!),"")</f>
        <v/>
      </c>
      <c r="CI237" s="309" t="str">
        <f>IFERROR(IF($S237*#REF!=0,"",$S237*#REF!),"")</f>
        <v/>
      </c>
      <c r="CJ237" s="309" t="str">
        <f>IFERROR(IF($S237*#REF!=0,"",$S237*#REF!),"")</f>
        <v/>
      </c>
      <c r="CK237" s="309" t="str">
        <f>IFERROR(IF($S237*#REF!=0,"",$S237*#REF!),"")</f>
        <v/>
      </c>
      <c r="CL237" s="309" t="str">
        <f>IFERROR(IF($S237*#REF!=0,"",$S237*#REF!),"")</f>
        <v/>
      </c>
      <c r="CM237" s="309">
        <f t="shared" si="38"/>
        <v>5.4999999999999993E-2</v>
      </c>
      <c r="CN237" s="309" t="str">
        <f t="shared" si="39"/>
        <v/>
      </c>
      <c r="CO237" s="309" t="str">
        <f t="shared" si="40"/>
        <v/>
      </c>
      <c r="CP237" s="309" t="str">
        <f t="shared" si="41"/>
        <v/>
      </c>
      <c r="CQ237" s="309" t="str">
        <f t="shared" si="42"/>
        <v/>
      </c>
      <c r="CR237" s="309" t="str">
        <f t="shared" si="42"/>
        <v/>
      </c>
      <c r="CS237" s="309" t="str">
        <f t="shared" si="42"/>
        <v/>
      </c>
    </row>
    <row r="238" spans="1:97" ht="15" customHeight="1" x14ac:dyDescent="0.15">
      <c r="A238" s="1" t="s">
        <v>25</v>
      </c>
      <c r="B238" s="308" t="s">
        <v>735</v>
      </c>
      <c r="C238" s="308" t="str">
        <f>MID(B238,4,5)</f>
        <v>CH271</v>
      </c>
      <c r="D238" s="308" t="str">
        <f>MID(B238,10,3)</f>
        <v>-49</v>
      </c>
      <c r="E238" s="308" t="str">
        <f>RIGHT(B238, LEN(B238)-FIND("S",B238,1)+1)</f>
        <v>SP/181</v>
      </c>
      <c r="F238" s="308">
        <v>0</v>
      </c>
      <c r="G238" s="309" t="s">
        <v>736</v>
      </c>
      <c r="H238" s="309" t="s">
        <v>575</v>
      </c>
      <c r="I238" s="309"/>
      <c r="J238" s="309"/>
      <c r="K238" s="309" t="s">
        <v>110</v>
      </c>
      <c r="L238" s="309">
        <v>66.3</v>
      </c>
      <c r="M238" s="309"/>
      <c r="N238" s="309"/>
      <c r="O238" s="309" t="s">
        <v>736</v>
      </c>
      <c r="P238" s="309"/>
      <c r="Q238" s="310"/>
      <c r="R238" s="311" t="s">
        <v>445</v>
      </c>
      <c r="S238" s="311">
        <f t="shared" ref="S238:S244" si="47">0.11/4</f>
        <v>2.75E-2</v>
      </c>
      <c r="T238" s="311"/>
      <c r="U238" s="311"/>
      <c r="V238" s="311"/>
      <c r="W238" s="311">
        <v>8204.4699999999993</v>
      </c>
      <c r="X238" s="311"/>
      <c r="Y238" s="311"/>
      <c r="Z238" s="311">
        <v>2</v>
      </c>
      <c r="AA238" s="311"/>
      <c r="AB238" s="311">
        <v>1</v>
      </c>
      <c r="AC238" s="311">
        <v>1</v>
      </c>
      <c r="AD238" s="311"/>
      <c r="AE238" s="311"/>
      <c r="AF238" s="311"/>
      <c r="AG238" s="311"/>
      <c r="AH238" s="311"/>
      <c r="AI238" s="311"/>
      <c r="AJ238" s="311">
        <v>2</v>
      </c>
      <c r="AK238" s="311">
        <v>0</v>
      </c>
      <c r="AL238" s="311">
        <v>1</v>
      </c>
      <c r="AM238" s="311"/>
      <c r="AN238" s="311"/>
      <c r="AO238" s="311">
        <v>0</v>
      </c>
      <c r="AP238" s="311">
        <v>0</v>
      </c>
      <c r="AQ238" s="311">
        <v>2</v>
      </c>
      <c r="AR238" s="311">
        <v>0</v>
      </c>
      <c r="AS238" s="311">
        <v>0</v>
      </c>
      <c r="AT238" s="311"/>
      <c r="AU238" s="311"/>
      <c r="AV238" s="311"/>
      <c r="AW238" s="311">
        <v>0</v>
      </c>
      <c r="AX238" s="311">
        <v>0</v>
      </c>
      <c r="AY238" s="311">
        <v>3</v>
      </c>
      <c r="AZ238" s="311">
        <v>0</v>
      </c>
      <c r="BA238" s="311">
        <v>0</v>
      </c>
      <c r="BB238" s="311">
        <v>1</v>
      </c>
      <c r="BC238" s="311">
        <v>2</v>
      </c>
      <c r="BD238" s="311">
        <v>0</v>
      </c>
      <c r="BE238" s="311">
        <v>2</v>
      </c>
      <c r="BF238" s="311">
        <v>1</v>
      </c>
      <c r="BG238" s="311">
        <v>4</v>
      </c>
      <c r="BH238" s="311">
        <v>0</v>
      </c>
      <c r="BI238" s="311">
        <v>2</v>
      </c>
      <c r="BJ238" s="465">
        <v>2</v>
      </c>
      <c r="BK238" s="309">
        <f t="shared" si="35"/>
        <v>3</v>
      </c>
      <c r="BL238" s="309">
        <f t="shared" si="36"/>
        <v>0</v>
      </c>
      <c r="BM238" s="309">
        <v>3</v>
      </c>
      <c r="BN238" s="309">
        <v>1</v>
      </c>
      <c r="BO238" s="311">
        <f t="shared" si="37"/>
        <v>2</v>
      </c>
      <c r="BP238" s="526">
        <v>2</v>
      </c>
      <c r="BQ238" s="309" t="str">
        <f>IF(((BP238*BJ238)-CB238)&lt;0.99,"",INT((BP238*BJ238)-CB238))</f>
        <v/>
      </c>
      <c r="BR238" s="309"/>
      <c r="BS238" s="312">
        <v>1</v>
      </c>
      <c r="BT238" s="312"/>
      <c r="BU238" s="312">
        <v>2</v>
      </c>
      <c r="BV238" s="312"/>
      <c r="BW238" s="312"/>
      <c r="BX238" s="312"/>
      <c r="BY238" s="312"/>
      <c r="BZ238" s="313"/>
      <c r="CA238" s="314"/>
      <c r="CB238" s="315">
        <f t="shared" si="43"/>
        <v>5</v>
      </c>
      <c r="CC238" s="527">
        <f>CB238/BJ238</f>
        <v>2.5</v>
      </c>
      <c r="CD238" s="309" t="str">
        <f>IFERROR(IF($S238*#REF!=0,"",$S238*#REF!),"")</f>
        <v/>
      </c>
      <c r="CE238" s="309" t="str">
        <f>IFERROR(IF($S238*#REF!=0,"",$S238*#REF!),"")</f>
        <v/>
      </c>
      <c r="CF238" s="309" t="str">
        <f>IFERROR(IF($S238*#REF!=0,"",$S238*#REF!),"")</f>
        <v/>
      </c>
      <c r="CG238" s="309" t="str">
        <f>IFERROR(IF($S238*#REF!=0,"",$S238*#REF!),"")</f>
        <v/>
      </c>
      <c r="CH238" s="309" t="str">
        <f>IFERROR(IF($S238*#REF!=0,"",$S238*#REF!),"")</f>
        <v/>
      </c>
      <c r="CI238" s="309" t="str">
        <f>IFERROR(IF($S238*#REF!=0,"",$S238*#REF!),"")</f>
        <v/>
      </c>
      <c r="CJ238" s="309" t="str">
        <f>IFERROR(IF($S238*#REF!=0,"",$S238*#REF!),"")</f>
        <v/>
      </c>
      <c r="CK238" s="309" t="str">
        <f>IFERROR(IF($S238*#REF!=0,"",$S238*#REF!),"")</f>
        <v/>
      </c>
      <c r="CL238" s="309" t="str">
        <f>IFERROR(IF($S238*#REF!=0,"",$S238*#REF!),"")</f>
        <v/>
      </c>
      <c r="CM238" s="309">
        <f t="shared" si="38"/>
        <v>5.5E-2</v>
      </c>
      <c r="CN238" s="309" t="str">
        <f t="shared" si="39"/>
        <v/>
      </c>
      <c r="CO238" s="309" t="str">
        <f t="shared" si="40"/>
        <v/>
      </c>
      <c r="CP238" s="309" t="str">
        <f t="shared" si="41"/>
        <v/>
      </c>
      <c r="CQ238" s="309" t="str">
        <f t="shared" si="42"/>
        <v/>
      </c>
      <c r="CR238" s="309" t="str">
        <f t="shared" si="42"/>
        <v/>
      </c>
      <c r="CS238" s="309" t="str">
        <f t="shared" si="42"/>
        <v/>
      </c>
    </row>
    <row r="239" spans="1:97" ht="15" customHeight="1" x14ac:dyDescent="0.15">
      <c r="A239" s="1" t="s">
        <v>25</v>
      </c>
      <c r="B239" s="308" t="s">
        <v>737</v>
      </c>
      <c r="C239" s="308" t="str">
        <f>MID(B239,4,5)</f>
        <v>CH271</v>
      </c>
      <c r="D239" s="308" t="str">
        <f>MID(B239,10,3)</f>
        <v>-50</v>
      </c>
      <c r="E239" s="308" t="str">
        <f>RIGHT(B239, LEN(B239)-FIND("S",B239,1)+1)</f>
        <v>SP/181</v>
      </c>
      <c r="F239" s="308">
        <v>0</v>
      </c>
      <c r="G239" s="309" t="s">
        <v>738</v>
      </c>
      <c r="H239" s="309" t="s">
        <v>575</v>
      </c>
      <c r="I239" s="309"/>
      <c r="J239" s="309">
        <v>2</v>
      </c>
      <c r="K239" s="309" t="s">
        <v>110</v>
      </c>
      <c r="L239" s="309">
        <v>66.3</v>
      </c>
      <c r="M239" s="309"/>
      <c r="N239" s="309"/>
      <c r="O239" s="309" t="s">
        <v>738</v>
      </c>
      <c r="P239" s="309"/>
      <c r="Q239" s="310"/>
      <c r="R239" s="311" t="s">
        <v>445</v>
      </c>
      <c r="S239" s="311">
        <f t="shared" si="47"/>
        <v>2.75E-2</v>
      </c>
      <c r="T239" s="311"/>
      <c r="U239" s="311"/>
      <c r="V239" s="311"/>
      <c r="W239" s="311">
        <v>8347.9599999999991</v>
      </c>
      <c r="X239" s="311"/>
      <c r="Y239" s="311"/>
      <c r="Z239" s="311">
        <v>4</v>
      </c>
      <c r="AA239" s="311"/>
      <c r="AB239" s="311">
        <v>2</v>
      </c>
      <c r="AC239" s="311">
        <v>1</v>
      </c>
      <c r="AD239" s="311"/>
      <c r="AE239" s="311"/>
      <c r="AF239" s="311"/>
      <c r="AG239" s="311"/>
      <c r="AH239" s="311"/>
      <c r="AI239" s="311">
        <v>3</v>
      </c>
      <c r="AJ239" s="311"/>
      <c r="AK239" s="311">
        <v>1</v>
      </c>
      <c r="AL239" s="311">
        <v>3</v>
      </c>
      <c r="AM239" s="311"/>
      <c r="AN239" s="311"/>
      <c r="AO239" s="311">
        <v>0</v>
      </c>
      <c r="AP239" s="311">
        <v>0</v>
      </c>
      <c r="AQ239" s="311">
        <v>2</v>
      </c>
      <c r="AR239" s="311">
        <v>0</v>
      </c>
      <c r="AS239" s="311">
        <v>5</v>
      </c>
      <c r="AT239" s="311"/>
      <c r="AU239" s="311"/>
      <c r="AV239" s="311"/>
      <c r="AW239" s="311"/>
      <c r="AX239" s="311">
        <v>1</v>
      </c>
      <c r="AY239" s="311">
        <v>0</v>
      </c>
      <c r="AZ239" s="311">
        <v>1</v>
      </c>
      <c r="BA239" s="311"/>
      <c r="BB239" s="311">
        <v>3</v>
      </c>
      <c r="BC239" s="311">
        <v>2</v>
      </c>
      <c r="BD239" s="311">
        <v>1</v>
      </c>
      <c r="BE239" s="311">
        <v>2</v>
      </c>
      <c r="BF239" s="311">
        <v>0</v>
      </c>
      <c r="BG239" s="311">
        <v>1</v>
      </c>
      <c r="BH239" s="311">
        <v>1</v>
      </c>
      <c r="BI239" s="311">
        <v>1</v>
      </c>
      <c r="BJ239" s="465">
        <v>2</v>
      </c>
      <c r="BK239" s="309">
        <f t="shared" si="35"/>
        <v>5</v>
      </c>
      <c r="BL239" s="309">
        <f t="shared" si="36"/>
        <v>0</v>
      </c>
      <c r="BM239" s="309">
        <v>3</v>
      </c>
      <c r="BN239" s="309">
        <v>6</v>
      </c>
      <c r="BO239" s="311">
        <f t="shared" si="37"/>
        <v>-3</v>
      </c>
      <c r="BP239" s="526">
        <v>2</v>
      </c>
      <c r="BQ239" s="309" t="str">
        <f>IF(((BP239*BJ239)-CB239)&lt;0.99,"",INT((BP239*BJ239)-CB239))</f>
        <v/>
      </c>
      <c r="BR239" s="309"/>
      <c r="BS239" s="312">
        <v>1</v>
      </c>
      <c r="BT239" s="312"/>
      <c r="BU239" s="312">
        <v>3</v>
      </c>
      <c r="BV239" s="312"/>
      <c r="BW239" s="312"/>
      <c r="BX239" s="312"/>
      <c r="BY239" s="312">
        <v>2</v>
      </c>
      <c r="BZ239" s="313"/>
      <c r="CA239" s="314">
        <v>1</v>
      </c>
      <c r="CB239" s="315">
        <f t="shared" si="43"/>
        <v>4</v>
      </c>
      <c r="CC239" s="527">
        <f>CB239/BJ239</f>
        <v>2</v>
      </c>
      <c r="CD239" s="309" t="str">
        <f>IFERROR(IF($S239*#REF!=0,"",$S239*#REF!),"")</f>
        <v/>
      </c>
      <c r="CE239" s="309" t="str">
        <f>IFERROR(IF($S239*#REF!=0,"",$S239*#REF!),"")</f>
        <v/>
      </c>
      <c r="CF239" s="309" t="str">
        <f>IFERROR(IF($S239*#REF!=0,"",$S239*#REF!),"")</f>
        <v/>
      </c>
      <c r="CG239" s="309" t="str">
        <f>IFERROR(IF($S239*#REF!=0,"",$S239*#REF!),"")</f>
        <v/>
      </c>
      <c r="CH239" s="309" t="str">
        <f>IFERROR(IF($S239*#REF!=0,"",$S239*#REF!),"")</f>
        <v/>
      </c>
      <c r="CI239" s="309" t="str">
        <f>IFERROR(IF($S239*#REF!=0,"",$S239*#REF!),"")</f>
        <v/>
      </c>
      <c r="CJ239" s="309" t="str">
        <f>IFERROR(IF($S239*#REF!=0,"",$S239*#REF!),"")</f>
        <v/>
      </c>
      <c r="CK239" s="309" t="str">
        <f>IFERROR(IF($S239*#REF!=0,"",$S239*#REF!),"")</f>
        <v/>
      </c>
      <c r="CL239" s="309" t="str">
        <f>IFERROR(IF($S239*#REF!=0,"",$S239*#REF!),"")</f>
        <v/>
      </c>
      <c r="CM239" s="309">
        <f t="shared" si="38"/>
        <v>8.2500000000000004E-2</v>
      </c>
      <c r="CN239" s="309" t="str">
        <f t="shared" si="39"/>
        <v/>
      </c>
      <c r="CO239" s="309" t="str">
        <f t="shared" si="40"/>
        <v/>
      </c>
      <c r="CP239" s="309" t="str">
        <f t="shared" si="41"/>
        <v/>
      </c>
      <c r="CQ239" s="309">
        <f t="shared" si="42"/>
        <v>5.5E-2</v>
      </c>
      <c r="CR239" s="309" t="str">
        <f t="shared" si="42"/>
        <v/>
      </c>
      <c r="CS239" s="309">
        <f t="shared" si="42"/>
        <v>2.75E-2</v>
      </c>
    </row>
    <row r="240" spans="1:97" ht="15" customHeight="1" x14ac:dyDescent="0.15">
      <c r="A240" s="1" t="s">
        <v>25</v>
      </c>
      <c r="B240" s="308" t="s">
        <v>739</v>
      </c>
      <c r="C240" s="308"/>
      <c r="D240" s="308"/>
      <c r="E240" s="308"/>
      <c r="F240" s="308"/>
      <c r="G240" s="309" t="s">
        <v>740</v>
      </c>
      <c r="H240" s="309" t="s">
        <v>575</v>
      </c>
      <c r="I240" s="309"/>
      <c r="J240" s="309"/>
      <c r="K240" s="309" t="s">
        <v>110</v>
      </c>
      <c r="L240" s="309">
        <v>61.9</v>
      </c>
      <c r="M240" s="309"/>
      <c r="N240" s="309"/>
      <c r="O240" s="309" t="s">
        <v>740</v>
      </c>
      <c r="P240" s="309"/>
      <c r="Q240" s="310"/>
      <c r="R240" s="311" t="s">
        <v>445</v>
      </c>
      <c r="S240" s="311">
        <f t="shared" si="47"/>
        <v>2.75E-2</v>
      </c>
      <c r="T240" s="311"/>
      <c r="U240" s="311"/>
      <c r="V240" s="311"/>
      <c r="W240" s="311"/>
      <c r="X240" s="311"/>
      <c r="Y240" s="311"/>
      <c r="Z240" s="311"/>
      <c r="AA240" s="311"/>
      <c r="AB240" s="311"/>
      <c r="AC240" s="311"/>
      <c r="AD240" s="311"/>
      <c r="AE240" s="311"/>
      <c r="AF240" s="311"/>
      <c r="AG240" s="311"/>
      <c r="AH240" s="311"/>
      <c r="AI240" s="311"/>
      <c r="AJ240" s="311"/>
      <c r="AK240" s="311"/>
      <c r="AL240" s="311"/>
      <c r="AM240" s="311"/>
      <c r="AN240" s="311"/>
      <c r="AO240" s="311"/>
      <c r="AP240" s="311"/>
      <c r="AQ240" s="311"/>
      <c r="AR240" s="311"/>
      <c r="AS240" s="311"/>
      <c r="AT240" s="311"/>
      <c r="AU240" s="311"/>
      <c r="AV240" s="311"/>
      <c r="AW240" s="311"/>
      <c r="AX240" s="311"/>
      <c r="AY240" s="311"/>
      <c r="AZ240" s="311"/>
      <c r="BA240" s="311"/>
      <c r="BB240" s="311"/>
      <c r="BC240" s="311">
        <v>1</v>
      </c>
      <c r="BD240" s="311">
        <v>0</v>
      </c>
      <c r="BE240" s="311">
        <v>1</v>
      </c>
      <c r="BF240" s="311">
        <v>0</v>
      </c>
      <c r="BG240" s="311">
        <v>3</v>
      </c>
      <c r="BH240" s="311">
        <v>0</v>
      </c>
      <c r="BI240" s="311">
        <v>1</v>
      </c>
      <c r="BJ240" s="465">
        <v>2</v>
      </c>
      <c r="BK240" s="309">
        <f t="shared" si="35"/>
        <v>0</v>
      </c>
      <c r="BL240" s="309">
        <f t="shared" si="36"/>
        <v>0</v>
      </c>
      <c r="BM240" s="309">
        <v>5</v>
      </c>
      <c r="BN240" s="309">
        <v>0</v>
      </c>
      <c r="BO240" s="311">
        <f t="shared" si="37"/>
        <v>5</v>
      </c>
      <c r="BP240" s="526">
        <v>2</v>
      </c>
      <c r="BQ240" s="309" t="str">
        <f>IF(((BP240*BJ240)-CB240)&lt;0.99,"",INT((BP240*BJ240)-CB240))</f>
        <v/>
      </c>
      <c r="BR240" s="309"/>
      <c r="BS240" s="312">
        <v>2</v>
      </c>
      <c r="BT240" s="312"/>
      <c r="BU240" s="312"/>
      <c r="BV240" s="312"/>
      <c r="BW240" s="312"/>
      <c r="BX240" s="312"/>
      <c r="BY240" s="312"/>
      <c r="BZ240" s="313"/>
      <c r="CA240" s="314"/>
      <c r="CB240" s="315">
        <f t="shared" si="43"/>
        <v>7</v>
      </c>
      <c r="CC240" s="527"/>
      <c r="CD240" s="309" t="str">
        <f>IFERROR(IF($S240*#REF!=0,"",$S240*#REF!),"")</f>
        <v/>
      </c>
      <c r="CE240" s="309" t="str">
        <f>IFERROR(IF($S240*#REF!=0,"",$S240*#REF!),"")</f>
        <v/>
      </c>
      <c r="CF240" s="309" t="str">
        <f>IFERROR(IF($S240*#REF!=0,"",$S240*#REF!),"")</f>
        <v/>
      </c>
      <c r="CG240" s="309" t="str">
        <f>IFERROR(IF($S240*#REF!=0,"",$S240*#REF!),"")</f>
        <v/>
      </c>
      <c r="CH240" s="309" t="str">
        <f>IFERROR(IF($S240*#REF!=0,"",$S240*#REF!),"")</f>
        <v/>
      </c>
      <c r="CI240" s="309" t="str">
        <f>IFERROR(IF($S240*#REF!=0,"",$S240*#REF!),"")</f>
        <v/>
      </c>
      <c r="CJ240" s="309" t="str">
        <f>IFERROR(IF($S240*#REF!=0,"",$S240*#REF!),"")</f>
        <v/>
      </c>
      <c r="CK240" s="309" t="str">
        <f>IFERROR(IF($S240*#REF!=0,"",$S240*#REF!),"")</f>
        <v/>
      </c>
      <c r="CL240" s="309" t="str">
        <f>IFERROR(IF($S240*#REF!=0,"",$S240*#REF!),"")</f>
        <v/>
      </c>
      <c r="CM240" s="309" t="str">
        <f t="shared" si="38"/>
        <v/>
      </c>
      <c r="CN240" s="309" t="str">
        <f t="shared" si="39"/>
        <v/>
      </c>
      <c r="CO240" s="309" t="str">
        <f t="shared" si="40"/>
        <v/>
      </c>
      <c r="CP240" s="309" t="str">
        <f t="shared" si="41"/>
        <v/>
      </c>
      <c r="CQ240" s="309" t="str">
        <f t="shared" si="42"/>
        <v/>
      </c>
      <c r="CR240" s="309" t="str">
        <f t="shared" si="42"/>
        <v/>
      </c>
      <c r="CS240" s="309" t="str">
        <f t="shared" si="42"/>
        <v/>
      </c>
    </row>
    <row r="241" spans="1:97" ht="15" customHeight="1" x14ac:dyDescent="0.15">
      <c r="A241" s="1" t="s">
        <v>25</v>
      </c>
      <c r="B241" s="308" t="s">
        <v>741</v>
      </c>
      <c r="C241" s="308"/>
      <c r="D241" s="308"/>
      <c r="E241" s="308"/>
      <c r="F241" s="308"/>
      <c r="G241" s="309" t="s">
        <v>1069</v>
      </c>
      <c r="H241" s="309" t="s">
        <v>575</v>
      </c>
      <c r="I241" s="309"/>
      <c r="J241" s="309">
        <v>2</v>
      </c>
      <c r="K241" s="309" t="s">
        <v>110</v>
      </c>
      <c r="L241" s="309">
        <v>61.9</v>
      </c>
      <c r="M241" s="309"/>
      <c r="N241" s="309"/>
      <c r="O241" s="309" t="s">
        <v>742</v>
      </c>
      <c r="P241" s="309"/>
      <c r="Q241" s="310"/>
      <c r="R241" s="311" t="s">
        <v>445</v>
      </c>
      <c r="S241" s="311">
        <f t="shared" si="47"/>
        <v>2.75E-2</v>
      </c>
      <c r="T241" s="311"/>
      <c r="U241" s="311"/>
      <c r="V241" s="311"/>
      <c r="W241" s="311"/>
      <c r="X241" s="311"/>
      <c r="Y241" s="311"/>
      <c r="Z241" s="311"/>
      <c r="AA241" s="311"/>
      <c r="AB241" s="311"/>
      <c r="AC241" s="311"/>
      <c r="AD241" s="311"/>
      <c r="AE241" s="311"/>
      <c r="AF241" s="311"/>
      <c r="AG241" s="311"/>
      <c r="AH241" s="311"/>
      <c r="AI241" s="311"/>
      <c r="AJ241" s="311"/>
      <c r="AK241" s="311"/>
      <c r="AL241" s="311"/>
      <c r="AM241" s="311"/>
      <c r="AN241" s="311"/>
      <c r="AO241" s="311"/>
      <c r="AP241" s="311"/>
      <c r="AQ241" s="311"/>
      <c r="AR241" s="311"/>
      <c r="AS241" s="311"/>
      <c r="AT241" s="311"/>
      <c r="AU241" s="311"/>
      <c r="AV241" s="311"/>
      <c r="AW241" s="311"/>
      <c r="AX241" s="311"/>
      <c r="AY241" s="311"/>
      <c r="AZ241" s="311"/>
      <c r="BA241" s="311"/>
      <c r="BB241" s="311"/>
      <c r="BC241" s="311"/>
      <c r="BD241" s="311">
        <v>0</v>
      </c>
      <c r="BE241" s="311">
        <v>0</v>
      </c>
      <c r="BF241" s="311">
        <v>0</v>
      </c>
      <c r="BG241" s="311">
        <v>0</v>
      </c>
      <c r="BH241" s="311">
        <v>0</v>
      </c>
      <c r="BI241" s="311">
        <v>0</v>
      </c>
      <c r="BJ241" s="465">
        <v>2</v>
      </c>
      <c r="BK241" s="309">
        <f t="shared" si="35"/>
        <v>0</v>
      </c>
      <c r="BL241" s="309">
        <f t="shared" si="36"/>
        <v>0</v>
      </c>
      <c r="BM241" s="309">
        <v>2</v>
      </c>
      <c r="BN241" s="309">
        <v>1</v>
      </c>
      <c r="BO241" s="311">
        <f t="shared" si="37"/>
        <v>1</v>
      </c>
      <c r="BP241" s="526">
        <v>2</v>
      </c>
      <c r="BQ241" s="309" t="str">
        <f>IF(((BP241*BJ241)-CB241)&lt;0.99,"",INT((BP241*BJ241)-CB241))</f>
        <v/>
      </c>
      <c r="BR241" s="309"/>
      <c r="BS241" s="312"/>
      <c r="BT241" s="312"/>
      <c r="BU241" s="312"/>
      <c r="BV241" s="312"/>
      <c r="BW241" s="312"/>
      <c r="BX241" s="312"/>
      <c r="BY241" s="312">
        <v>2</v>
      </c>
      <c r="BZ241" s="313"/>
      <c r="CA241" s="314">
        <v>1</v>
      </c>
      <c r="CB241" s="315">
        <f t="shared" si="43"/>
        <v>4</v>
      </c>
      <c r="CC241" s="527"/>
      <c r="CD241" s="309" t="str">
        <f>IFERROR(IF($S241*#REF!=0,"",$S241*#REF!),"")</f>
        <v/>
      </c>
      <c r="CE241" s="309" t="str">
        <f>IFERROR(IF($S241*#REF!=0,"",$S241*#REF!),"")</f>
        <v/>
      </c>
      <c r="CF241" s="309" t="str">
        <f>IFERROR(IF($S241*#REF!=0,"",$S241*#REF!),"")</f>
        <v/>
      </c>
      <c r="CG241" s="309" t="str">
        <f>IFERROR(IF($S241*#REF!=0,"",$S241*#REF!),"")</f>
        <v/>
      </c>
      <c r="CH241" s="309" t="str">
        <f>IFERROR(IF($S241*#REF!=0,"",$S241*#REF!),"")</f>
        <v/>
      </c>
      <c r="CI241" s="309" t="str">
        <f>IFERROR(IF($S241*#REF!=0,"",$S241*#REF!),"")</f>
        <v/>
      </c>
      <c r="CJ241" s="309" t="str">
        <f>IFERROR(IF($S241*#REF!=0,"",$S241*#REF!),"")</f>
        <v/>
      </c>
      <c r="CK241" s="309" t="str">
        <f>IFERROR(IF($S241*#REF!=0,"",$S241*#REF!),"")</f>
        <v/>
      </c>
      <c r="CL241" s="309" t="str">
        <f>IFERROR(IF($S241*#REF!=0,"",$S241*#REF!),"")</f>
        <v/>
      </c>
      <c r="CM241" s="309" t="str">
        <f t="shared" si="38"/>
        <v/>
      </c>
      <c r="CN241" s="309" t="str">
        <f t="shared" si="39"/>
        <v/>
      </c>
      <c r="CO241" s="309" t="str">
        <f t="shared" si="40"/>
        <v/>
      </c>
      <c r="CP241" s="309" t="str">
        <f t="shared" si="41"/>
        <v/>
      </c>
      <c r="CQ241" s="309">
        <f t="shared" si="42"/>
        <v>5.5E-2</v>
      </c>
      <c r="CR241" s="309" t="str">
        <f t="shared" si="42"/>
        <v/>
      </c>
      <c r="CS241" s="309">
        <f t="shared" si="42"/>
        <v>2.75E-2</v>
      </c>
    </row>
    <row r="242" spans="1:97" ht="15" customHeight="1" x14ac:dyDescent="0.15">
      <c r="A242" s="1" t="s">
        <v>25</v>
      </c>
      <c r="B242" s="308" t="s">
        <v>743</v>
      </c>
      <c r="C242" s="308" t="str">
        <f>MID(B242,4,5)</f>
        <v>CH271</v>
      </c>
      <c r="D242" s="308" t="str">
        <f>MID(B242,10,3)</f>
        <v>-03</v>
      </c>
      <c r="E242" s="308" t="str">
        <f>RIGHT(B242, LEN(B242)-FIND("S",B242,1)+1)</f>
        <v>SP/182</v>
      </c>
      <c r="F242" s="308">
        <v>0</v>
      </c>
      <c r="G242" s="309" t="s">
        <v>744</v>
      </c>
      <c r="H242" s="309" t="s">
        <v>575</v>
      </c>
      <c r="I242" s="309"/>
      <c r="J242" s="309"/>
      <c r="K242" s="309" t="s">
        <v>110</v>
      </c>
      <c r="L242" s="309">
        <v>87.4</v>
      </c>
      <c r="M242" s="309"/>
      <c r="N242" s="309"/>
      <c r="O242" s="309" t="s">
        <v>744</v>
      </c>
      <c r="P242" s="309"/>
      <c r="Q242" s="310"/>
      <c r="R242" s="311" t="s">
        <v>445</v>
      </c>
      <c r="S242" s="311">
        <f t="shared" si="47"/>
        <v>2.75E-2</v>
      </c>
      <c r="T242" s="311"/>
      <c r="U242" s="311"/>
      <c r="V242" s="311"/>
      <c r="W242" s="311">
        <v>10954.6</v>
      </c>
      <c r="X242" s="311"/>
      <c r="Y242" s="311"/>
      <c r="Z242" s="311"/>
      <c r="AA242" s="311">
        <v>1</v>
      </c>
      <c r="AB242" s="311"/>
      <c r="AC242" s="311"/>
      <c r="AD242" s="311"/>
      <c r="AE242" s="311"/>
      <c r="AF242" s="311"/>
      <c r="AG242" s="311"/>
      <c r="AH242" s="311"/>
      <c r="AI242" s="311"/>
      <c r="AJ242" s="311"/>
      <c r="AK242" s="311">
        <v>0</v>
      </c>
      <c r="AL242" s="311"/>
      <c r="AM242" s="311"/>
      <c r="AN242" s="311"/>
      <c r="AO242" s="311">
        <v>0</v>
      </c>
      <c r="AP242" s="311">
        <v>0</v>
      </c>
      <c r="AQ242" s="311">
        <v>2</v>
      </c>
      <c r="AR242" s="311">
        <v>1</v>
      </c>
      <c r="AS242" s="311">
        <v>3</v>
      </c>
      <c r="AT242" s="311"/>
      <c r="AU242" s="311"/>
      <c r="AV242" s="311"/>
      <c r="AW242" s="311">
        <v>0</v>
      </c>
      <c r="AX242" s="311">
        <v>0</v>
      </c>
      <c r="AY242" s="311">
        <v>0</v>
      </c>
      <c r="AZ242" s="311">
        <v>0</v>
      </c>
      <c r="BA242" s="311">
        <v>0</v>
      </c>
      <c r="BB242" s="311">
        <v>0</v>
      </c>
      <c r="BC242" s="311">
        <v>1</v>
      </c>
      <c r="BD242" s="311">
        <v>1</v>
      </c>
      <c r="BE242" s="311">
        <v>0</v>
      </c>
      <c r="BF242" s="311">
        <v>0</v>
      </c>
      <c r="BG242" s="311">
        <v>1</v>
      </c>
      <c r="BH242" s="311">
        <v>0</v>
      </c>
      <c r="BI242" s="311">
        <v>0</v>
      </c>
      <c r="BJ242" s="465">
        <v>2</v>
      </c>
      <c r="BK242" s="309">
        <f t="shared" si="35"/>
        <v>3</v>
      </c>
      <c r="BL242" s="309">
        <f t="shared" si="36"/>
        <v>0</v>
      </c>
      <c r="BM242" s="309">
        <v>5</v>
      </c>
      <c r="BN242" s="309">
        <v>0</v>
      </c>
      <c r="BO242" s="311">
        <f t="shared" si="37"/>
        <v>5</v>
      </c>
      <c r="BP242" s="526">
        <v>2</v>
      </c>
      <c r="BQ242" s="309" t="str">
        <f>IF(((BP242*BJ242)-CB242)&lt;0.99,"",INT((BP242*BJ242)-CB242))</f>
        <v/>
      </c>
      <c r="BR242" s="309"/>
      <c r="BS242" s="312"/>
      <c r="BT242" s="312"/>
      <c r="BU242" s="312"/>
      <c r="BV242" s="312"/>
      <c r="BW242" s="312"/>
      <c r="BX242" s="312"/>
      <c r="BY242" s="312"/>
      <c r="BZ242" s="313"/>
      <c r="CA242" s="314"/>
      <c r="CB242" s="315">
        <f t="shared" si="43"/>
        <v>5</v>
      </c>
      <c r="CC242" s="527">
        <f>CB242/BJ242</f>
        <v>2.5</v>
      </c>
      <c r="CD242" s="309" t="str">
        <f>IFERROR(IF($S242*#REF!=0,"",$S242*#REF!),"")</f>
        <v/>
      </c>
      <c r="CE242" s="309" t="str">
        <f>IFERROR(IF($S242*#REF!=0,"",$S242*#REF!),"")</f>
        <v/>
      </c>
      <c r="CF242" s="309" t="str">
        <f>IFERROR(IF($S242*#REF!=0,"",$S242*#REF!),"")</f>
        <v/>
      </c>
      <c r="CG242" s="309" t="str">
        <f>IFERROR(IF($S242*#REF!=0,"",$S242*#REF!),"")</f>
        <v/>
      </c>
      <c r="CH242" s="309" t="str">
        <f>IFERROR(IF($S242*#REF!=0,"",$S242*#REF!),"")</f>
        <v/>
      </c>
      <c r="CI242" s="309" t="str">
        <f>IFERROR(IF($S242*#REF!=0,"",$S242*#REF!),"")</f>
        <v/>
      </c>
      <c r="CJ242" s="309" t="str">
        <f>IFERROR(IF($S242*#REF!=0,"",$S242*#REF!),"")</f>
        <v/>
      </c>
      <c r="CK242" s="309" t="str">
        <f>IFERROR(IF($S242*#REF!=0,"",$S242*#REF!),"")</f>
        <v/>
      </c>
      <c r="CL242" s="309" t="str">
        <f>IFERROR(IF($S242*#REF!=0,"",$S242*#REF!),"")</f>
        <v/>
      </c>
      <c r="CM242" s="309" t="str">
        <f t="shared" si="38"/>
        <v/>
      </c>
      <c r="CN242" s="309" t="str">
        <f t="shared" si="39"/>
        <v/>
      </c>
      <c r="CO242" s="309" t="str">
        <f t="shared" si="40"/>
        <v/>
      </c>
      <c r="CP242" s="309" t="str">
        <f t="shared" si="41"/>
        <v/>
      </c>
      <c r="CQ242" s="309" t="str">
        <f t="shared" si="42"/>
        <v/>
      </c>
      <c r="CR242" s="309" t="str">
        <f t="shared" si="42"/>
        <v/>
      </c>
      <c r="CS242" s="309" t="str">
        <f t="shared" si="42"/>
        <v/>
      </c>
    </row>
    <row r="243" spans="1:97" ht="15" customHeight="1" x14ac:dyDescent="0.15">
      <c r="A243" s="1" t="s">
        <v>25</v>
      </c>
      <c r="B243" s="308" t="s">
        <v>745</v>
      </c>
      <c r="C243" s="308" t="str">
        <f>MID(B243,4,5)</f>
        <v>CH271</v>
      </c>
      <c r="D243" s="308" t="str">
        <f>MID(B243,10,3)</f>
        <v>-08</v>
      </c>
      <c r="E243" s="308" t="str">
        <f>RIGHT(B243, LEN(B243)-FIND("S",B243,1)+1)</f>
        <v>SP/182</v>
      </c>
      <c r="F243" s="308">
        <v>0</v>
      </c>
      <c r="G243" s="309" t="s">
        <v>746</v>
      </c>
      <c r="H243" s="309" t="s">
        <v>575</v>
      </c>
      <c r="I243" s="309"/>
      <c r="J243" s="309">
        <v>2</v>
      </c>
      <c r="K243" s="309" t="s">
        <v>110</v>
      </c>
      <c r="L243" s="309">
        <v>69.3</v>
      </c>
      <c r="M243" s="309"/>
      <c r="N243" s="309"/>
      <c r="O243" s="309" t="s">
        <v>746</v>
      </c>
      <c r="P243" s="309"/>
      <c r="Q243" s="310"/>
      <c r="R243" s="311" t="s">
        <v>445</v>
      </c>
      <c r="S243" s="311">
        <f t="shared" si="47"/>
        <v>2.75E-2</v>
      </c>
      <c r="T243" s="311"/>
      <c r="U243" s="311"/>
      <c r="V243" s="311"/>
      <c r="W243" s="311">
        <v>8653.32</v>
      </c>
      <c r="X243" s="311"/>
      <c r="Y243" s="311"/>
      <c r="Z243" s="311"/>
      <c r="AA243" s="311"/>
      <c r="AB243" s="311"/>
      <c r="AC243" s="311"/>
      <c r="AD243" s="311"/>
      <c r="AE243" s="311"/>
      <c r="AF243" s="311"/>
      <c r="AG243" s="311"/>
      <c r="AH243" s="311"/>
      <c r="AI243" s="311"/>
      <c r="AJ243" s="311"/>
      <c r="AK243" s="311">
        <v>0</v>
      </c>
      <c r="AL243" s="311">
        <v>1</v>
      </c>
      <c r="AM243" s="311"/>
      <c r="AN243" s="311"/>
      <c r="AO243" s="311">
        <v>0</v>
      </c>
      <c r="AP243" s="311">
        <v>0</v>
      </c>
      <c r="AQ243" s="311">
        <v>0</v>
      </c>
      <c r="AR243" s="311">
        <v>0</v>
      </c>
      <c r="AS243" s="311">
        <v>2</v>
      </c>
      <c r="AT243" s="311"/>
      <c r="AU243" s="311"/>
      <c r="AV243" s="311"/>
      <c r="AW243" s="311"/>
      <c r="AX243" s="311"/>
      <c r="AY243" s="311"/>
      <c r="AZ243" s="311">
        <v>0</v>
      </c>
      <c r="BA243" s="311">
        <v>2</v>
      </c>
      <c r="BB243" s="311">
        <v>0</v>
      </c>
      <c r="BC243" s="311"/>
      <c r="BD243" s="311">
        <v>1</v>
      </c>
      <c r="BE243" s="311"/>
      <c r="BF243" s="311">
        <v>0</v>
      </c>
      <c r="BG243" s="311">
        <v>0</v>
      </c>
      <c r="BH243" s="311">
        <v>0</v>
      </c>
      <c r="BI243" s="311">
        <v>1</v>
      </c>
      <c r="BJ243" s="465">
        <v>2</v>
      </c>
      <c r="BK243" s="309">
        <f t="shared" si="35"/>
        <v>2</v>
      </c>
      <c r="BL243" s="309">
        <f t="shared" si="36"/>
        <v>0</v>
      </c>
      <c r="BM243" s="309">
        <v>3</v>
      </c>
      <c r="BN243" s="309">
        <v>1</v>
      </c>
      <c r="BO243" s="311">
        <f t="shared" si="37"/>
        <v>2</v>
      </c>
      <c r="BP243" s="526">
        <v>2</v>
      </c>
      <c r="BQ243" s="309" t="str">
        <f>IF(((BP243*BJ243)-CB243)&lt;0.99,"",INT((BP243*BJ243)-CB243))</f>
        <v/>
      </c>
      <c r="BR243" s="309"/>
      <c r="BS243" s="312"/>
      <c r="BT243" s="312"/>
      <c r="BU243" s="312"/>
      <c r="BV243" s="312"/>
      <c r="BW243" s="312"/>
      <c r="BX243" s="312"/>
      <c r="BY243" s="312">
        <v>2</v>
      </c>
      <c r="BZ243" s="313"/>
      <c r="CA243" s="314"/>
      <c r="CB243" s="315">
        <f t="shared" si="43"/>
        <v>4</v>
      </c>
      <c r="CC243" s="527">
        <f>CB243/BJ243</f>
        <v>2</v>
      </c>
      <c r="CD243" s="309" t="str">
        <f>IFERROR(IF($S243*#REF!=0,"",$S243*#REF!),"")</f>
        <v/>
      </c>
      <c r="CE243" s="309" t="str">
        <f>IFERROR(IF($S243*#REF!=0,"",$S243*#REF!),"")</f>
        <v/>
      </c>
      <c r="CF243" s="309" t="str">
        <f>IFERROR(IF($S243*#REF!=0,"",$S243*#REF!),"")</f>
        <v/>
      </c>
      <c r="CG243" s="309" t="str">
        <f>IFERROR(IF($S243*#REF!=0,"",$S243*#REF!),"")</f>
        <v/>
      </c>
      <c r="CH243" s="309" t="str">
        <f>IFERROR(IF($S243*#REF!=0,"",$S243*#REF!),"")</f>
        <v/>
      </c>
      <c r="CI243" s="309" t="str">
        <f>IFERROR(IF($S243*#REF!=0,"",$S243*#REF!),"")</f>
        <v/>
      </c>
      <c r="CJ243" s="309" t="str">
        <f>IFERROR(IF($S243*#REF!=0,"",$S243*#REF!),"")</f>
        <v/>
      </c>
      <c r="CK243" s="309" t="str">
        <f>IFERROR(IF($S243*#REF!=0,"",$S243*#REF!),"")</f>
        <v/>
      </c>
      <c r="CL243" s="309" t="str">
        <f>IFERROR(IF($S243*#REF!=0,"",$S243*#REF!),"")</f>
        <v/>
      </c>
      <c r="CM243" s="309" t="str">
        <f t="shared" si="38"/>
        <v/>
      </c>
      <c r="CN243" s="309" t="str">
        <f t="shared" si="39"/>
        <v/>
      </c>
      <c r="CO243" s="309" t="str">
        <f t="shared" si="40"/>
        <v/>
      </c>
      <c r="CP243" s="309" t="str">
        <f t="shared" si="41"/>
        <v/>
      </c>
      <c r="CQ243" s="309">
        <f t="shared" si="42"/>
        <v>5.5E-2</v>
      </c>
      <c r="CR243" s="309" t="str">
        <f t="shared" si="42"/>
        <v/>
      </c>
      <c r="CS243" s="309" t="str">
        <f t="shared" si="42"/>
        <v/>
      </c>
    </row>
    <row r="244" spans="1:97" ht="15" customHeight="1" x14ac:dyDescent="0.15">
      <c r="A244" s="1" t="s">
        <v>25</v>
      </c>
      <c r="B244" s="308" t="s">
        <v>747</v>
      </c>
      <c r="C244" s="308" t="str">
        <f>MID(B244,4,5)</f>
        <v>CH271</v>
      </c>
      <c r="D244" s="308" t="str">
        <f>MID(B244,10,3)</f>
        <v>-09</v>
      </c>
      <c r="E244" s="308" t="str">
        <f>RIGHT(B244, LEN(B244)-FIND("S",B244,1)+1)</f>
        <v>SP/182</v>
      </c>
      <c r="F244" s="308">
        <v>0</v>
      </c>
      <c r="G244" s="309" t="s">
        <v>748</v>
      </c>
      <c r="H244" s="309" t="s">
        <v>575</v>
      </c>
      <c r="I244" s="309"/>
      <c r="J244" s="309"/>
      <c r="K244" s="309" t="s">
        <v>110</v>
      </c>
      <c r="L244" s="309">
        <v>69.3</v>
      </c>
      <c r="M244" s="309"/>
      <c r="N244" s="309"/>
      <c r="O244" s="309" t="s">
        <v>748</v>
      </c>
      <c r="P244" s="309"/>
      <c r="Q244" s="310"/>
      <c r="R244" s="311" t="s">
        <v>445</v>
      </c>
      <c r="S244" s="311">
        <f t="shared" si="47"/>
        <v>2.75E-2</v>
      </c>
      <c r="T244" s="311"/>
      <c r="U244" s="311"/>
      <c r="V244" s="311"/>
      <c r="W244" s="311">
        <v>8731.7900000000009</v>
      </c>
      <c r="X244" s="311"/>
      <c r="Y244" s="311"/>
      <c r="Z244" s="311"/>
      <c r="AA244" s="311">
        <v>1</v>
      </c>
      <c r="AB244" s="311"/>
      <c r="AC244" s="311"/>
      <c r="AD244" s="311"/>
      <c r="AE244" s="311"/>
      <c r="AF244" s="311"/>
      <c r="AG244" s="311"/>
      <c r="AH244" s="311"/>
      <c r="AI244" s="311"/>
      <c r="AJ244" s="311">
        <v>1</v>
      </c>
      <c r="AK244" s="311">
        <v>0</v>
      </c>
      <c r="AL244" s="311">
        <v>1</v>
      </c>
      <c r="AM244" s="311"/>
      <c r="AN244" s="311"/>
      <c r="AO244" s="311">
        <v>0</v>
      </c>
      <c r="AP244" s="311">
        <v>0</v>
      </c>
      <c r="AQ244" s="311">
        <v>0</v>
      </c>
      <c r="AR244" s="311">
        <v>0</v>
      </c>
      <c r="AS244" s="311">
        <v>0</v>
      </c>
      <c r="AT244" s="311"/>
      <c r="AU244" s="311"/>
      <c r="AV244" s="311"/>
      <c r="AW244" s="311"/>
      <c r="AX244" s="311">
        <v>0</v>
      </c>
      <c r="AY244" s="311">
        <v>0</v>
      </c>
      <c r="AZ244" s="311">
        <v>0</v>
      </c>
      <c r="BA244" s="311">
        <v>0</v>
      </c>
      <c r="BB244" s="311">
        <v>1</v>
      </c>
      <c r="BC244" s="311"/>
      <c r="BD244" s="311"/>
      <c r="BE244" s="311">
        <v>2</v>
      </c>
      <c r="BF244" s="311">
        <v>3</v>
      </c>
      <c r="BG244" s="311">
        <v>1</v>
      </c>
      <c r="BH244" s="311">
        <v>0</v>
      </c>
      <c r="BI244" s="311">
        <v>0</v>
      </c>
      <c r="BJ244" s="465">
        <v>2</v>
      </c>
      <c r="BK244" s="309">
        <f t="shared" si="35"/>
        <v>1</v>
      </c>
      <c r="BL244" s="309">
        <f t="shared" si="36"/>
        <v>0</v>
      </c>
      <c r="BM244" s="309">
        <v>3</v>
      </c>
      <c r="BN244" s="309">
        <v>0</v>
      </c>
      <c r="BO244" s="311">
        <f t="shared" si="37"/>
        <v>3</v>
      </c>
      <c r="BP244" s="526">
        <v>2</v>
      </c>
      <c r="BQ244" s="309" t="str">
        <f>IF(((BP244*BJ244)-CB244)&lt;0.99,"",INT((BP244*BJ244)-CB244))</f>
        <v/>
      </c>
      <c r="BR244" s="309"/>
      <c r="BS244" s="312">
        <v>1</v>
      </c>
      <c r="BT244" s="312"/>
      <c r="BU244" s="312"/>
      <c r="BV244" s="312"/>
      <c r="BW244" s="312"/>
      <c r="BX244" s="312"/>
      <c r="BY244" s="312"/>
      <c r="BZ244" s="313"/>
      <c r="CA244" s="314"/>
      <c r="CB244" s="315">
        <f t="shared" si="43"/>
        <v>4</v>
      </c>
      <c r="CC244" s="527">
        <f>CB244/BJ244</f>
        <v>2</v>
      </c>
      <c r="CD244" s="309" t="str">
        <f>IFERROR(IF($S244*#REF!=0,"",$S244*#REF!),"")</f>
        <v/>
      </c>
      <c r="CE244" s="309" t="str">
        <f>IFERROR(IF($S244*#REF!=0,"",$S244*#REF!),"")</f>
        <v/>
      </c>
      <c r="CF244" s="309" t="str">
        <f>IFERROR(IF($S244*#REF!=0,"",$S244*#REF!),"")</f>
        <v/>
      </c>
      <c r="CG244" s="309" t="str">
        <f>IFERROR(IF($S244*#REF!=0,"",$S244*#REF!),"")</f>
        <v/>
      </c>
      <c r="CH244" s="309" t="str">
        <f>IFERROR(IF($S244*#REF!=0,"",$S244*#REF!),"")</f>
        <v/>
      </c>
      <c r="CI244" s="309" t="str">
        <f>IFERROR(IF($S244*#REF!=0,"",$S244*#REF!),"")</f>
        <v/>
      </c>
      <c r="CJ244" s="309" t="str">
        <f>IFERROR(IF($S244*#REF!=0,"",$S244*#REF!),"")</f>
        <v/>
      </c>
      <c r="CK244" s="309" t="str">
        <f>IFERROR(IF($S244*#REF!=0,"",$S244*#REF!),"")</f>
        <v/>
      </c>
      <c r="CL244" s="309" t="str">
        <f>IFERROR(IF($S244*#REF!=0,"",$S244*#REF!),"")</f>
        <v/>
      </c>
      <c r="CM244" s="309" t="str">
        <f t="shared" si="38"/>
        <v/>
      </c>
      <c r="CN244" s="309" t="str">
        <f t="shared" si="39"/>
        <v/>
      </c>
      <c r="CO244" s="309" t="str">
        <f t="shared" si="40"/>
        <v/>
      </c>
      <c r="CP244" s="309" t="str">
        <f t="shared" si="41"/>
        <v/>
      </c>
      <c r="CQ244" s="309" t="str">
        <f t="shared" si="42"/>
        <v/>
      </c>
      <c r="CR244" s="309" t="str">
        <f t="shared" si="42"/>
        <v/>
      </c>
      <c r="CS244" s="309" t="str">
        <f t="shared" si="42"/>
        <v/>
      </c>
    </row>
    <row r="245" spans="1:97" ht="15" customHeight="1" x14ac:dyDescent="0.15">
      <c r="A245" s="1" t="s">
        <v>25</v>
      </c>
      <c r="B245" s="308" t="s">
        <v>749</v>
      </c>
      <c r="C245" s="308" t="str">
        <f>MID(B245,4,5)</f>
        <v>CH271</v>
      </c>
      <c r="D245" s="308" t="str">
        <f>MID(B245,10,3)</f>
        <v>-17</v>
      </c>
      <c r="E245" s="308" t="str">
        <f>RIGHT(B245, LEN(B245)-FIND("S",B245,1)+1)</f>
        <v>SP/182</v>
      </c>
      <c r="F245" s="308">
        <v>0</v>
      </c>
      <c r="G245" s="309" t="s">
        <v>750</v>
      </c>
      <c r="H245" s="309" t="s">
        <v>575</v>
      </c>
      <c r="I245" s="309"/>
      <c r="J245" s="309"/>
      <c r="K245" s="309" t="s">
        <v>110</v>
      </c>
      <c r="L245" s="309">
        <v>22.9</v>
      </c>
      <c r="M245" s="309"/>
      <c r="N245" s="309"/>
      <c r="O245" s="309" t="s">
        <v>750</v>
      </c>
      <c r="P245" s="309"/>
      <c r="Q245" s="310"/>
      <c r="R245" s="311" t="s">
        <v>445</v>
      </c>
      <c r="S245" s="311">
        <f>0.11/10</f>
        <v>1.0999999999999999E-2</v>
      </c>
      <c r="T245" s="311"/>
      <c r="U245" s="311"/>
      <c r="V245" s="311"/>
      <c r="W245" s="311">
        <v>2896.24</v>
      </c>
      <c r="X245" s="311"/>
      <c r="Y245" s="311"/>
      <c r="Z245" s="311"/>
      <c r="AA245" s="311">
        <v>1</v>
      </c>
      <c r="AB245" s="311"/>
      <c r="AC245" s="311"/>
      <c r="AD245" s="311"/>
      <c r="AE245" s="311"/>
      <c r="AF245" s="311"/>
      <c r="AG245" s="311"/>
      <c r="AH245" s="311"/>
      <c r="AI245" s="311"/>
      <c r="AJ245" s="311"/>
      <c r="AK245" s="311">
        <v>0</v>
      </c>
      <c r="AL245" s="311"/>
      <c r="AM245" s="311"/>
      <c r="AN245" s="311"/>
      <c r="AO245" s="311">
        <v>0</v>
      </c>
      <c r="AP245" s="311">
        <v>0</v>
      </c>
      <c r="AQ245" s="311">
        <v>0</v>
      </c>
      <c r="AR245" s="311">
        <v>0</v>
      </c>
      <c r="AS245" s="311">
        <v>5</v>
      </c>
      <c r="AT245" s="311"/>
      <c r="AU245" s="311"/>
      <c r="AV245" s="311"/>
      <c r="AW245" s="311">
        <v>0</v>
      </c>
      <c r="AX245" s="311">
        <v>0</v>
      </c>
      <c r="AY245" s="311">
        <v>0</v>
      </c>
      <c r="AZ245" s="311">
        <v>0</v>
      </c>
      <c r="BA245" s="311">
        <v>1</v>
      </c>
      <c r="BB245" s="311">
        <v>1</v>
      </c>
      <c r="BC245" s="311">
        <v>0</v>
      </c>
      <c r="BD245" s="311">
        <v>1</v>
      </c>
      <c r="BE245" s="311">
        <v>1</v>
      </c>
      <c r="BF245" s="311">
        <v>0</v>
      </c>
      <c r="BG245" s="311">
        <v>1</v>
      </c>
      <c r="BH245" s="311">
        <v>0</v>
      </c>
      <c r="BI245" s="311">
        <v>0</v>
      </c>
      <c r="BJ245" s="465">
        <v>2</v>
      </c>
      <c r="BK245" s="309">
        <f t="shared" si="35"/>
        <v>5</v>
      </c>
      <c r="BL245" s="309">
        <f t="shared" si="36"/>
        <v>0</v>
      </c>
      <c r="BM245" s="309">
        <v>4</v>
      </c>
      <c r="BN245" s="309">
        <v>0</v>
      </c>
      <c r="BO245" s="311">
        <f t="shared" si="37"/>
        <v>4</v>
      </c>
      <c r="BP245" s="526">
        <v>2</v>
      </c>
      <c r="BQ245" s="309" t="str">
        <f>IF(((BP245*BJ245)-CB245)&lt;0.99,"",INT((BP245*BJ245)-CB245))</f>
        <v/>
      </c>
      <c r="BR245" s="309"/>
      <c r="BS245" s="312"/>
      <c r="BT245" s="312"/>
      <c r="BU245" s="312"/>
      <c r="BV245" s="312"/>
      <c r="BW245" s="312"/>
      <c r="BX245" s="312"/>
      <c r="BY245" s="312"/>
      <c r="BZ245" s="313"/>
      <c r="CA245" s="314"/>
      <c r="CB245" s="315">
        <f t="shared" si="43"/>
        <v>4</v>
      </c>
      <c r="CC245" s="527">
        <f>CB245/BJ245</f>
        <v>2</v>
      </c>
      <c r="CD245" s="309" t="str">
        <f>IFERROR(IF($S245*#REF!=0,"",$S245*#REF!),"")</f>
        <v/>
      </c>
      <c r="CE245" s="309" t="str">
        <f>IFERROR(IF($S245*#REF!=0,"",$S245*#REF!),"")</f>
        <v/>
      </c>
      <c r="CF245" s="309" t="str">
        <f>IFERROR(IF($S245*#REF!=0,"",$S245*#REF!),"")</f>
        <v/>
      </c>
      <c r="CG245" s="309" t="str">
        <f>IFERROR(IF($S245*#REF!=0,"",$S245*#REF!),"")</f>
        <v/>
      </c>
      <c r="CH245" s="309" t="str">
        <f>IFERROR(IF($S245*#REF!=0,"",$S245*#REF!),"")</f>
        <v/>
      </c>
      <c r="CI245" s="309" t="str">
        <f>IFERROR(IF($S245*#REF!=0,"",$S245*#REF!),"")</f>
        <v/>
      </c>
      <c r="CJ245" s="309" t="str">
        <f>IFERROR(IF($S245*#REF!=0,"",$S245*#REF!),"")</f>
        <v/>
      </c>
      <c r="CK245" s="309" t="str">
        <f>IFERROR(IF($S245*#REF!=0,"",$S245*#REF!),"")</f>
        <v/>
      </c>
      <c r="CL245" s="309" t="str">
        <f>IFERROR(IF($S245*#REF!=0,"",$S245*#REF!),"")</f>
        <v/>
      </c>
      <c r="CM245" s="309" t="str">
        <f t="shared" si="38"/>
        <v/>
      </c>
      <c r="CN245" s="309" t="str">
        <f t="shared" si="39"/>
        <v/>
      </c>
      <c r="CO245" s="309" t="str">
        <f t="shared" si="40"/>
        <v/>
      </c>
      <c r="CP245" s="309" t="str">
        <f t="shared" si="41"/>
        <v/>
      </c>
      <c r="CQ245" s="309" t="str">
        <f t="shared" si="42"/>
        <v/>
      </c>
      <c r="CR245" s="309" t="str">
        <f t="shared" si="42"/>
        <v/>
      </c>
      <c r="CS245" s="309" t="str">
        <f t="shared" si="42"/>
        <v/>
      </c>
    </row>
    <row r="246" spans="1:97" ht="15" customHeight="1" x14ac:dyDescent="0.15">
      <c r="A246" s="1" t="s">
        <v>25</v>
      </c>
      <c r="B246" s="308" t="s">
        <v>751</v>
      </c>
      <c r="C246" s="308" t="str">
        <f>MID(B246,4,5)</f>
        <v>CH271</v>
      </c>
      <c r="D246" s="308" t="str">
        <f>MID(B246,10,3)</f>
        <v>35C</v>
      </c>
      <c r="E246" s="308" t="str">
        <f>RIGHT(B246, LEN(B246)-FIND("S",B246,1)+1)</f>
        <v>SP/182</v>
      </c>
      <c r="F246" s="308">
        <v>0</v>
      </c>
      <c r="G246" s="309" t="s">
        <v>752</v>
      </c>
      <c r="H246" s="309" t="s">
        <v>575</v>
      </c>
      <c r="I246" s="309"/>
      <c r="J246" s="309"/>
      <c r="K246" s="309" t="s">
        <v>102</v>
      </c>
      <c r="L246" s="309">
        <v>9.1999999999999993</v>
      </c>
      <c r="M246" s="309"/>
      <c r="N246" s="309"/>
      <c r="O246" s="309" t="s">
        <v>752</v>
      </c>
      <c r="P246" s="309"/>
      <c r="Q246" s="310"/>
      <c r="R246" s="311" t="s">
        <v>445</v>
      </c>
      <c r="S246" s="311">
        <f>0.11/20</f>
        <v>5.4999999999999997E-3</v>
      </c>
      <c r="T246" s="311"/>
      <c r="U246" s="311"/>
      <c r="V246" s="311"/>
      <c r="W246" s="311">
        <v>1156.19</v>
      </c>
      <c r="X246" s="311"/>
      <c r="Y246" s="311"/>
      <c r="Z246" s="311">
        <v>11</v>
      </c>
      <c r="AA246" s="311">
        <v>5</v>
      </c>
      <c r="AB246" s="311">
        <v>5</v>
      </c>
      <c r="AC246" s="311">
        <v>2</v>
      </c>
      <c r="AD246" s="311"/>
      <c r="AE246" s="311"/>
      <c r="AF246" s="311"/>
      <c r="AG246" s="311"/>
      <c r="AH246" s="311"/>
      <c r="AI246" s="311">
        <v>1</v>
      </c>
      <c r="AJ246" s="311">
        <v>10</v>
      </c>
      <c r="AK246" s="311">
        <v>0</v>
      </c>
      <c r="AL246" s="311">
        <v>4</v>
      </c>
      <c r="AM246" s="311"/>
      <c r="AN246" s="311"/>
      <c r="AO246" s="311">
        <v>0</v>
      </c>
      <c r="AP246" s="311">
        <v>0</v>
      </c>
      <c r="AQ246" s="311">
        <v>14</v>
      </c>
      <c r="AR246" s="311">
        <v>0</v>
      </c>
      <c r="AS246" s="311">
        <v>0</v>
      </c>
      <c r="AT246" s="311">
        <v>4</v>
      </c>
      <c r="AU246" s="311">
        <v>2</v>
      </c>
      <c r="AV246" s="311">
        <v>8</v>
      </c>
      <c r="AW246" s="311">
        <v>1</v>
      </c>
      <c r="AX246" s="311">
        <v>1</v>
      </c>
      <c r="AY246" s="311">
        <v>2</v>
      </c>
      <c r="AZ246" s="311">
        <v>5</v>
      </c>
      <c r="BA246" s="311">
        <v>1</v>
      </c>
      <c r="BB246" s="311">
        <v>5</v>
      </c>
      <c r="BC246" s="311">
        <v>1</v>
      </c>
      <c r="BD246" s="311">
        <v>3</v>
      </c>
      <c r="BE246" s="311">
        <v>2</v>
      </c>
      <c r="BF246" s="311">
        <v>4</v>
      </c>
      <c r="BG246" s="311">
        <v>2</v>
      </c>
      <c r="BH246" s="311">
        <v>2</v>
      </c>
      <c r="BI246" s="311">
        <v>2</v>
      </c>
      <c r="BJ246" s="465">
        <v>0</v>
      </c>
      <c r="BK246" s="309">
        <f t="shared" si="35"/>
        <v>14</v>
      </c>
      <c r="BL246" s="309">
        <f t="shared" si="36"/>
        <v>0</v>
      </c>
      <c r="BM246" s="309">
        <v>4</v>
      </c>
      <c r="BN246" s="309">
        <v>2</v>
      </c>
      <c r="BO246" s="311">
        <f t="shared" si="37"/>
        <v>2</v>
      </c>
      <c r="BP246" s="526">
        <v>2</v>
      </c>
      <c r="BQ246" s="309" t="str">
        <f>IF(((BP246*BJ246)-CB246)&lt;0.99,"",INT((BP246*BJ246)-CB246))</f>
        <v/>
      </c>
      <c r="BR246" s="309"/>
      <c r="BS246" s="312"/>
      <c r="BT246" s="312"/>
      <c r="BU246" s="312"/>
      <c r="BV246" s="312"/>
      <c r="BW246" s="312"/>
      <c r="BX246" s="312"/>
      <c r="BY246" s="312"/>
      <c r="BZ246" s="313"/>
      <c r="CA246" s="314"/>
      <c r="CB246" s="315">
        <f t="shared" si="43"/>
        <v>2</v>
      </c>
      <c r="CC246" s="527" t="e">
        <f>CB246/BJ246</f>
        <v>#DIV/0!</v>
      </c>
      <c r="CD246" s="309" t="str">
        <f>IFERROR(IF($S246*#REF!=0,"",$S246*#REF!),"")</f>
        <v/>
      </c>
      <c r="CE246" s="309" t="str">
        <f>IFERROR(IF($S246*#REF!=0,"",$S246*#REF!),"")</f>
        <v/>
      </c>
      <c r="CF246" s="309" t="str">
        <f>IFERROR(IF($S246*#REF!=0,"",$S246*#REF!),"")</f>
        <v/>
      </c>
      <c r="CG246" s="309" t="str">
        <f>IFERROR(IF($S246*#REF!=0,"",$S246*#REF!),"")</f>
        <v/>
      </c>
      <c r="CH246" s="309" t="str">
        <f>IFERROR(IF($S246*#REF!=0,"",$S246*#REF!),"")</f>
        <v/>
      </c>
      <c r="CI246" s="309" t="str">
        <f>IFERROR(IF($S246*#REF!=0,"",$S246*#REF!),"")</f>
        <v/>
      </c>
      <c r="CJ246" s="309" t="str">
        <f>IFERROR(IF($S246*#REF!=0,"",$S246*#REF!),"")</f>
        <v/>
      </c>
      <c r="CK246" s="309" t="str">
        <f>IFERROR(IF($S246*#REF!=0,"",$S246*#REF!),"")</f>
        <v/>
      </c>
      <c r="CL246" s="309" t="str">
        <f>IFERROR(IF($S246*#REF!=0,"",$S246*#REF!),"")</f>
        <v/>
      </c>
      <c r="CM246" s="309" t="str">
        <f t="shared" si="38"/>
        <v/>
      </c>
      <c r="CN246" s="309" t="str">
        <f t="shared" si="39"/>
        <v/>
      </c>
      <c r="CO246" s="309" t="str">
        <f t="shared" si="40"/>
        <v/>
      </c>
      <c r="CP246" s="309" t="str">
        <f t="shared" si="41"/>
        <v/>
      </c>
      <c r="CQ246" s="309" t="str">
        <f t="shared" si="42"/>
        <v/>
      </c>
      <c r="CR246" s="309" t="str">
        <f t="shared" si="42"/>
        <v/>
      </c>
      <c r="CS246" s="309" t="str">
        <f t="shared" si="42"/>
        <v/>
      </c>
    </row>
    <row r="247" spans="1:97" ht="15" customHeight="1" x14ac:dyDescent="0.15">
      <c r="A247" s="1" t="s">
        <v>25</v>
      </c>
      <c r="B247" s="308" t="s">
        <v>753</v>
      </c>
      <c r="C247" s="308" t="str">
        <f>MID(B247,4,5)</f>
        <v>CH271</v>
      </c>
      <c r="D247" s="308" t="str">
        <f>MID(B247,10,3)</f>
        <v>37C</v>
      </c>
      <c r="E247" s="308" t="str">
        <f>RIGHT(B247, LEN(B247)-FIND("S",B247,1)+1)</f>
        <v>SP/182</v>
      </c>
      <c r="F247" s="308">
        <v>0</v>
      </c>
      <c r="G247" s="309" t="s">
        <v>754</v>
      </c>
      <c r="H247" s="309" t="s">
        <v>575</v>
      </c>
      <c r="I247" s="309"/>
      <c r="J247" s="309"/>
      <c r="K247" s="309" t="s">
        <v>102</v>
      </c>
      <c r="L247" s="309">
        <v>12.7</v>
      </c>
      <c r="M247" s="309"/>
      <c r="N247" s="309"/>
      <c r="O247" s="309" t="s">
        <v>754</v>
      </c>
      <c r="P247" s="309"/>
      <c r="Q247" s="310"/>
      <c r="R247" s="311" t="s">
        <v>445</v>
      </c>
      <c r="S247" s="311">
        <f>0.11/20</f>
        <v>5.4999999999999997E-3</v>
      </c>
      <c r="T247" s="311"/>
      <c r="U247" s="311"/>
      <c r="V247" s="311"/>
      <c r="W247" s="311">
        <v>1583.64</v>
      </c>
      <c r="X247" s="311"/>
      <c r="Y247" s="311"/>
      <c r="Z247" s="311">
        <v>1</v>
      </c>
      <c r="AA247" s="311">
        <v>5</v>
      </c>
      <c r="AB247" s="311"/>
      <c r="AC247" s="311">
        <v>1</v>
      </c>
      <c r="AD247" s="311"/>
      <c r="AE247" s="311"/>
      <c r="AF247" s="311"/>
      <c r="AG247" s="311"/>
      <c r="AH247" s="311"/>
      <c r="AI247" s="311">
        <v>4</v>
      </c>
      <c r="AJ247" s="311">
        <v>4</v>
      </c>
      <c r="AK247" s="311">
        <v>0</v>
      </c>
      <c r="AL247" s="311">
        <v>4</v>
      </c>
      <c r="AM247" s="311"/>
      <c r="AN247" s="311"/>
      <c r="AO247" s="311">
        <v>6</v>
      </c>
      <c r="AP247" s="311">
        <v>3</v>
      </c>
      <c r="AQ247" s="311">
        <v>15</v>
      </c>
      <c r="AR247" s="311">
        <v>4</v>
      </c>
      <c r="AS247" s="311">
        <v>11</v>
      </c>
      <c r="AT247" s="311">
        <v>4</v>
      </c>
      <c r="AU247" s="311">
        <v>8</v>
      </c>
      <c r="AV247" s="311">
        <v>4</v>
      </c>
      <c r="AW247" s="311">
        <v>0</v>
      </c>
      <c r="AX247" s="311">
        <v>0</v>
      </c>
      <c r="AY247" s="311">
        <v>0</v>
      </c>
      <c r="AZ247" s="311">
        <v>0</v>
      </c>
      <c r="BA247" s="311">
        <v>4</v>
      </c>
      <c r="BB247" s="311">
        <v>0</v>
      </c>
      <c r="BC247" s="311">
        <v>0</v>
      </c>
      <c r="BD247" s="311">
        <v>5</v>
      </c>
      <c r="BE247" s="311">
        <v>4</v>
      </c>
      <c r="BF247" s="311">
        <v>2</v>
      </c>
      <c r="BG247" s="311">
        <v>4</v>
      </c>
      <c r="BH247" s="311"/>
      <c r="BI247" s="311">
        <v>0</v>
      </c>
      <c r="BJ247" s="465">
        <f>BJ242*2+BJ243*1+BJ244*1</f>
        <v>8</v>
      </c>
      <c r="BK247" s="309">
        <f t="shared" si="35"/>
        <v>15</v>
      </c>
      <c r="BL247" s="309">
        <f t="shared" si="36"/>
        <v>0</v>
      </c>
      <c r="BM247" s="309">
        <v>13</v>
      </c>
      <c r="BN247" s="309">
        <v>1</v>
      </c>
      <c r="BO247" s="311">
        <f t="shared" si="37"/>
        <v>12</v>
      </c>
      <c r="BP247" s="526">
        <v>2</v>
      </c>
      <c r="BQ247" s="309" t="str">
        <f>IF(((BP247*BJ247)-CB247)&lt;0.99,"",INT((BP247*BJ247)-CB247))</f>
        <v/>
      </c>
      <c r="BR247" s="309"/>
      <c r="BS247" s="312">
        <v>10</v>
      </c>
      <c r="BT247" s="312"/>
      <c r="BU247" s="312"/>
      <c r="BV247" s="312"/>
      <c r="BW247" s="312"/>
      <c r="BX247" s="312"/>
      <c r="BY247" s="312"/>
      <c r="BZ247" s="313"/>
      <c r="CA247" s="314"/>
      <c r="CB247" s="315">
        <f t="shared" si="43"/>
        <v>22</v>
      </c>
      <c r="CC247" s="527">
        <f>CB247/BJ247</f>
        <v>2.75</v>
      </c>
      <c r="CD247" s="309" t="str">
        <f>IFERROR(IF($S247*#REF!=0,"",$S247*#REF!),"")</f>
        <v/>
      </c>
      <c r="CE247" s="309" t="str">
        <f>IFERROR(IF($S247*#REF!=0,"",$S247*#REF!),"")</f>
        <v/>
      </c>
      <c r="CF247" s="309" t="str">
        <f>IFERROR(IF($S247*#REF!=0,"",$S247*#REF!),"")</f>
        <v/>
      </c>
      <c r="CG247" s="309" t="str">
        <f>IFERROR(IF($S247*#REF!=0,"",$S247*#REF!),"")</f>
        <v/>
      </c>
      <c r="CH247" s="309" t="str">
        <f>IFERROR(IF($S247*#REF!=0,"",$S247*#REF!),"")</f>
        <v/>
      </c>
      <c r="CI247" s="309" t="str">
        <f>IFERROR(IF($S247*#REF!=0,"",$S247*#REF!),"")</f>
        <v/>
      </c>
      <c r="CJ247" s="309" t="str">
        <f>IFERROR(IF($S247*#REF!=0,"",$S247*#REF!),"")</f>
        <v/>
      </c>
      <c r="CK247" s="309" t="str">
        <f>IFERROR(IF($S247*#REF!=0,"",$S247*#REF!),"")</f>
        <v/>
      </c>
      <c r="CL247" s="309" t="str">
        <f>IFERROR(IF($S247*#REF!=0,"",$S247*#REF!),"")</f>
        <v/>
      </c>
      <c r="CM247" s="309" t="str">
        <f t="shared" si="38"/>
        <v/>
      </c>
      <c r="CN247" s="309" t="str">
        <f t="shared" si="39"/>
        <v/>
      </c>
      <c r="CO247" s="309" t="str">
        <f t="shared" si="40"/>
        <v/>
      </c>
      <c r="CP247" s="309" t="str">
        <f t="shared" si="41"/>
        <v/>
      </c>
      <c r="CQ247" s="309" t="str">
        <f t="shared" si="42"/>
        <v/>
      </c>
      <c r="CR247" s="309" t="str">
        <f t="shared" si="42"/>
        <v/>
      </c>
      <c r="CS247" s="309" t="str">
        <f t="shared" si="42"/>
        <v/>
      </c>
    </row>
    <row r="248" spans="1:97" ht="15" customHeight="1" x14ac:dyDescent="0.15">
      <c r="A248" s="1" t="s">
        <v>25</v>
      </c>
      <c r="B248" s="308" t="s">
        <v>755</v>
      </c>
      <c r="C248" s="308" t="str">
        <f>MID(B248,4,5)</f>
        <v>CH271</v>
      </c>
      <c r="D248" s="308" t="str">
        <f>MID(B248,10,3)</f>
        <v>-49</v>
      </c>
      <c r="E248" s="308" t="str">
        <f>RIGHT(B248, LEN(B248)-FIND("S",B248,1)+1)</f>
        <v>SP/182</v>
      </c>
      <c r="F248" s="308">
        <v>0</v>
      </c>
      <c r="G248" s="309" t="s">
        <v>756</v>
      </c>
      <c r="H248" s="309" t="s">
        <v>575</v>
      </c>
      <c r="I248" s="309"/>
      <c r="J248" s="309"/>
      <c r="K248" s="309" t="s">
        <v>110</v>
      </c>
      <c r="L248" s="309">
        <v>66.3</v>
      </c>
      <c r="M248" s="309"/>
      <c r="N248" s="309"/>
      <c r="O248" s="309" t="s">
        <v>756</v>
      </c>
      <c r="P248" s="309"/>
      <c r="Q248" s="310"/>
      <c r="R248" s="311" t="s">
        <v>445</v>
      </c>
      <c r="S248" s="311">
        <f t="shared" ref="S248:S254" si="48">0.11/4</f>
        <v>2.75E-2</v>
      </c>
      <c r="T248" s="311"/>
      <c r="U248" s="311"/>
      <c r="V248" s="311"/>
      <c r="W248" s="311">
        <v>8319.2099999999991</v>
      </c>
      <c r="X248" s="311"/>
      <c r="Y248" s="311"/>
      <c r="Z248" s="311"/>
      <c r="AA248" s="311">
        <v>1</v>
      </c>
      <c r="AB248" s="311"/>
      <c r="AC248" s="311"/>
      <c r="AD248" s="311"/>
      <c r="AE248" s="311"/>
      <c r="AF248" s="311"/>
      <c r="AG248" s="311"/>
      <c r="AH248" s="311"/>
      <c r="AI248" s="311"/>
      <c r="AJ248" s="311"/>
      <c r="AK248" s="311">
        <v>0</v>
      </c>
      <c r="AL248" s="311">
        <v>1</v>
      </c>
      <c r="AM248" s="311"/>
      <c r="AN248" s="311"/>
      <c r="AO248" s="311">
        <v>0</v>
      </c>
      <c r="AP248" s="311">
        <v>0</v>
      </c>
      <c r="AQ248" s="311">
        <v>1</v>
      </c>
      <c r="AR248" s="311">
        <v>1</v>
      </c>
      <c r="AS248" s="311">
        <v>0</v>
      </c>
      <c r="AT248" s="311"/>
      <c r="AU248" s="311"/>
      <c r="AV248" s="311"/>
      <c r="AW248" s="311"/>
      <c r="AX248" s="311">
        <v>0</v>
      </c>
      <c r="AY248" s="311">
        <v>0</v>
      </c>
      <c r="AZ248" s="311">
        <v>0</v>
      </c>
      <c r="BA248" s="311">
        <v>0</v>
      </c>
      <c r="BB248" s="311">
        <v>0</v>
      </c>
      <c r="BC248" s="311">
        <v>0</v>
      </c>
      <c r="BD248" s="311">
        <v>0</v>
      </c>
      <c r="BE248" s="311">
        <v>2</v>
      </c>
      <c r="BF248" s="311">
        <v>1</v>
      </c>
      <c r="BG248" s="311">
        <v>2</v>
      </c>
      <c r="BH248" s="311">
        <v>0</v>
      </c>
      <c r="BI248" s="311">
        <v>0</v>
      </c>
      <c r="BJ248" s="465">
        <v>2</v>
      </c>
      <c r="BK248" s="309">
        <f t="shared" si="35"/>
        <v>1</v>
      </c>
      <c r="BL248" s="309">
        <f t="shared" si="36"/>
        <v>0</v>
      </c>
      <c r="BM248" s="309">
        <v>4</v>
      </c>
      <c r="BN248" s="309">
        <v>0</v>
      </c>
      <c r="BO248" s="311">
        <f t="shared" si="37"/>
        <v>4</v>
      </c>
      <c r="BP248" s="526">
        <v>2</v>
      </c>
      <c r="BQ248" s="309" t="str">
        <f>IF(((BP248*BJ248)-CB248)&lt;0.99,"",INT((BP248*BJ248)-CB248))</f>
        <v/>
      </c>
      <c r="BR248" s="309"/>
      <c r="BS248" s="312"/>
      <c r="BT248" s="312"/>
      <c r="BU248" s="312"/>
      <c r="BV248" s="312"/>
      <c r="BW248" s="312"/>
      <c r="BX248" s="312"/>
      <c r="BY248" s="312"/>
      <c r="BZ248" s="313"/>
      <c r="CA248" s="314"/>
      <c r="CB248" s="315">
        <f t="shared" si="43"/>
        <v>4</v>
      </c>
      <c r="CC248" s="527">
        <f>CB248/BJ248</f>
        <v>2</v>
      </c>
      <c r="CD248" s="309" t="str">
        <f>IFERROR(IF($S248*#REF!=0,"",$S248*#REF!),"")</f>
        <v/>
      </c>
      <c r="CE248" s="309" t="str">
        <f>IFERROR(IF($S248*#REF!=0,"",$S248*#REF!),"")</f>
        <v/>
      </c>
      <c r="CF248" s="309" t="str">
        <f>IFERROR(IF($S248*#REF!=0,"",$S248*#REF!),"")</f>
        <v/>
      </c>
      <c r="CG248" s="309" t="str">
        <f>IFERROR(IF($S248*#REF!=0,"",$S248*#REF!),"")</f>
        <v/>
      </c>
      <c r="CH248" s="309" t="str">
        <f>IFERROR(IF($S248*#REF!=0,"",$S248*#REF!),"")</f>
        <v/>
      </c>
      <c r="CI248" s="309" t="str">
        <f>IFERROR(IF($S248*#REF!=0,"",$S248*#REF!),"")</f>
        <v/>
      </c>
      <c r="CJ248" s="309" t="str">
        <f>IFERROR(IF($S248*#REF!=0,"",$S248*#REF!),"")</f>
        <v/>
      </c>
      <c r="CK248" s="309" t="str">
        <f>IFERROR(IF($S248*#REF!=0,"",$S248*#REF!),"")</f>
        <v/>
      </c>
      <c r="CL248" s="309" t="str">
        <f>IFERROR(IF($S248*#REF!=0,"",$S248*#REF!),"")</f>
        <v/>
      </c>
      <c r="CM248" s="309" t="str">
        <f t="shared" si="38"/>
        <v/>
      </c>
      <c r="CN248" s="309" t="str">
        <f t="shared" si="39"/>
        <v/>
      </c>
      <c r="CO248" s="309" t="str">
        <f t="shared" si="40"/>
        <v/>
      </c>
      <c r="CP248" s="309" t="str">
        <f t="shared" si="41"/>
        <v/>
      </c>
      <c r="CQ248" s="309" t="str">
        <f t="shared" si="42"/>
        <v/>
      </c>
      <c r="CR248" s="309" t="str">
        <f t="shared" si="42"/>
        <v/>
      </c>
      <c r="CS248" s="309" t="str">
        <f t="shared" si="42"/>
        <v/>
      </c>
    </row>
    <row r="249" spans="1:97" ht="15" customHeight="1" x14ac:dyDescent="0.15">
      <c r="A249" s="1" t="s">
        <v>25</v>
      </c>
      <c r="B249" s="308" t="s">
        <v>757</v>
      </c>
      <c r="C249" s="308" t="str">
        <f>MID(B249,4,5)</f>
        <v>CH271</v>
      </c>
      <c r="D249" s="308" t="str">
        <f>MID(B249,10,3)</f>
        <v>-50</v>
      </c>
      <c r="E249" s="308" t="str">
        <f>RIGHT(B249, LEN(B249)-FIND("S",B249,1)+1)</f>
        <v>SP/182</v>
      </c>
      <c r="F249" s="308">
        <v>0</v>
      </c>
      <c r="G249" s="309" t="s">
        <v>758</v>
      </c>
      <c r="H249" s="309" t="s">
        <v>575</v>
      </c>
      <c r="I249" s="309"/>
      <c r="J249" s="309"/>
      <c r="K249" s="309" t="s">
        <v>110</v>
      </c>
      <c r="L249" s="309">
        <v>66.3</v>
      </c>
      <c r="M249" s="309"/>
      <c r="N249" s="309"/>
      <c r="O249" s="309" t="s">
        <v>758</v>
      </c>
      <c r="P249" s="309"/>
      <c r="Q249" s="310"/>
      <c r="R249" s="311" t="s">
        <v>445</v>
      </c>
      <c r="S249" s="311">
        <f t="shared" si="48"/>
        <v>2.75E-2</v>
      </c>
      <c r="T249" s="311"/>
      <c r="U249" s="311"/>
      <c r="V249" s="311"/>
      <c r="W249" s="311">
        <v>8269</v>
      </c>
      <c r="X249" s="311"/>
      <c r="Y249" s="311"/>
      <c r="Z249" s="311"/>
      <c r="AA249" s="311"/>
      <c r="AB249" s="311"/>
      <c r="AC249" s="311"/>
      <c r="AD249" s="311"/>
      <c r="AE249" s="311"/>
      <c r="AF249" s="311"/>
      <c r="AG249" s="311"/>
      <c r="AH249" s="311"/>
      <c r="AI249" s="311"/>
      <c r="AJ249" s="311"/>
      <c r="AK249" s="311">
        <v>0</v>
      </c>
      <c r="AL249" s="311">
        <v>1</v>
      </c>
      <c r="AM249" s="311"/>
      <c r="AN249" s="311"/>
      <c r="AO249" s="311">
        <v>0</v>
      </c>
      <c r="AP249" s="311">
        <v>0</v>
      </c>
      <c r="AQ249" s="311">
        <v>0</v>
      </c>
      <c r="AR249" s="311">
        <v>0</v>
      </c>
      <c r="AS249" s="311">
        <v>1</v>
      </c>
      <c r="AT249" s="311"/>
      <c r="AU249" s="311"/>
      <c r="AV249" s="311"/>
      <c r="AW249" s="311"/>
      <c r="AX249" s="311">
        <v>1</v>
      </c>
      <c r="AY249" s="311">
        <v>0</v>
      </c>
      <c r="AZ249" s="311">
        <v>0</v>
      </c>
      <c r="BA249" s="311">
        <v>3</v>
      </c>
      <c r="BB249" s="311">
        <v>0</v>
      </c>
      <c r="BC249" s="311">
        <v>0</v>
      </c>
      <c r="BD249" s="311">
        <v>1</v>
      </c>
      <c r="BE249" s="311">
        <v>0</v>
      </c>
      <c r="BF249" s="311">
        <v>1</v>
      </c>
      <c r="BG249" s="311">
        <v>0</v>
      </c>
      <c r="BH249" s="311">
        <v>0</v>
      </c>
      <c r="BI249" s="311">
        <v>1</v>
      </c>
      <c r="BJ249" s="465">
        <v>2</v>
      </c>
      <c r="BK249" s="309">
        <f t="shared" si="35"/>
        <v>3</v>
      </c>
      <c r="BL249" s="309">
        <f t="shared" si="36"/>
        <v>0</v>
      </c>
      <c r="BM249" s="309">
        <v>5</v>
      </c>
      <c r="BN249" s="309">
        <v>0</v>
      </c>
      <c r="BO249" s="311">
        <f t="shared" si="37"/>
        <v>5</v>
      </c>
      <c r="BP249" s="526">
        <v>2</v>
      </c>
      <c r="BQ249" s="309" t="str">
        <f>IF(((BP249*BJ249)-CB249)&lt;0.99,"",INT((BP249*BJ249)-CB249))</f>
        <v/>
      </c>
      <c r="BR249" s="309"/>
      <c r="BS249" s="312"/>
      <c r="BT249" s="312"/>
      <c r="BU249" s="312"/>
      <c r="BV249" s="312"/>
      <c r="BW249" s="312"/>
      <c r="BX249" s="312"/>
      <c r="BY249" s="312"/>
      <c r="BZ249" s="313"/>
      <c r="CA249" s="314"/>
      <c r="CB249" s="315">
        <f t="shared" si="43"/>
        <v>5</v>
      </c>
      <c r="CC249" s="527">
        <f>CB249/BJ249</f>
        <v>2.5</v>
      </c>
      <c r="CD249" s="309" t="str">
        <f>IFERROR(IF($S249*#REF!=0,"",$S249*#REF!),"")</f>
        <v/>
      </c>
      <c r="CE249" s="309" t="str">
        <f>IFERROR(IF($S249*#REF!=0,"",$S249*#REF!),"")</f>
        <v/>
      </c>
      <c r="CF249" s="309" t="str">
        <f>IFERROR(IF($S249*#REF!=0,"",$S249*#REF!),"")</f>
        <v/>
      </c>
      <c r="CG249" s="309" t="str">
        <f>IFERROR(IF($S249*#REF!=0,"",$S249*#REF!),"")</f>
        <v/>
      </c>
      <c r="CH249" s="309" t="str">
        <f>IFERROR(IF($S249*#REF!=0,"",$S249*#REF!),"")</f>
        <v/>
      </c>
      <c r="CI249" s="309" t="str">
        <f>IFERROR(IF($S249*#REF!=0,"",$S249*#REF!),"")</f>
        <v/>
      </c>
      <c r="CJ249" s="309" t="str">
        <f>IFERROR(IF($S249*#REF!=0,"",$S249*#REF!),"")</f>
        <v/>
      </c>
      <c r="CK249" s="309" t="str">
        <f>IFERROR(IF($S249*#REF!=0,"",$S249*#REF!),"")</f>
        <v/>
      </c>
      <c r="CL249" s="309" t="str">
        <f>IFERROR(IF($S249*#REF!=0,"",$S249*#REF!),"")</f>
        <v/>
      </c>
      <c r="CM249" s="309" t="str">
        <f t="shared" si="38"/>
        <v/>
      </c>
      <c r="CN249" s="309" t="str">
        <f t="shared" si="39"/>
        <v/>
      </c>
      <c r="CO249" s="309" t="str">
        <f t="shared" si="40"/>
        <v/>
      </c>
      <c r="CP249" s="309" t="str">
        <f t="shared" si="41"/>
        <v/>
      </c>
      <c r="CQ249" s="309" t="str">
        <f t="shared" si="42"/>
        <v/>
      </c>
      <c r="CR249" s="309" t="str">
        <f t="shared" si="42"/>
        <v/>
      </c>
      <c r="CS249" s="309" t="str">
        <f t="shared" si="42"/>
        <v/>
      </c>
    </row>
    <row r="250" spans="1:97" ht="15" customHeight="1" x14ac:dyDescent="0.15">
      <c r="A250" s="1" t="s">
        <v>25</v>
      </c>
      <c r="B250" s="308" t="s">
        <v>759</v>
      </c>
      <c r="C250" s="308"/>
      <c r="D250" s="308"/>
      <c r="E250" s="308"/>
      <c r="F250" s="308"/>
      <c r="G250" s="309" t="s">
        <v>1070</v>
      </c>
      <c r="H250" s="309" t="s">
        <v>575</v>
      </c>
      <c r="I250" s="309"/>
      <c r="J250" s="309"/>
      <c r="K250" s="309" t="s">
        <v>110</v>
      </c>
      <c r="L250" s="309">
        <v>61.9</v>
      </c>
      <c r="M250" s="309"/>
      <c r="N250" s="309"/>
      <c r="O250" s="309" t="s">
        <v>760</v>
      </c>
      <c r="P250" s="309"/>
      <c r="Q250" s="310"/>
      <c r="R250" s="311" t="s">
        <v>445</v>
      </c>
      <c r="S250" s="311">
        <f t="shared" si="48"/>
        <v>2.75E-2</v>
      </c>
      <c r="T250" s="311"/>
      <c r="U250" s="311"/>
      <c r="V250" s="311"/>
      <c r="W250" s="311"/>
      <c r="X250" s="311"/>
      <c r="Y250" s="311"/>
      <c r="Z250" s="311"/>
      <c r="AA250" s="311"/>
      <c r="AB250" s="311"/>
      <c r="AC250" s="311"/>
      <c r="AD250" s="311"/>
      <c r="AE250" s="311"/>
      <c r="AF250" s="311"/>
      <c r="AG250" s="311"/>
      <c r="AH250" s="311"/>
      <c r="AI250" s="311"/>
      <c r="AJ250" s="311"/>
      <c r="AK250" s="311"/>
      <c r="AL250" s="311"/>
      <c r="AM250" s="311"/>
      <c r="AN250" s="311"/>
      <c r="AO250" s="311"/>
      <c r="AP250" s="311"/>
      <c r="AQ250" s="311"/>
      <c r="AR250" s="311"/>
      <c r="AS250" s="311"/>
      <c r="AT250" s="311"/>
      <c r="AU250" s="311"/>
      <c r="AV250" s="311"/>
      <c r="AW250" s="311"/>
      <c r="AX250" s="311"/>
      <c r="AY250" s="311"/>
      <c r="AZ250" s="311"/>
      <c r="BA250" s="311"/>
      <c r="BB250" s="311"/>
      <c r="BC250" s="311"/>
      <c r="BD250" s="311">
        <v>0</v>
      </c>
      <c r="BE250" s="311">
        <v>0</v>
      </c>
      <c r="BF250" s="311">
        <v>0</v>
      </c>
      <c r="BG250" s="311">
        <v>1</v>
      </c>
      <c r="BH250" s="311">
        <v>0</v>
      </c>
      <c r="BI250" s="311">
        <v>0</v>
      </c>
      <c r="BJ250" s="465">
        <v>2</v>
      </c>
      <c r="BK250" s="309">
        <f t="shared" si="35"/>
        <v>0</v>
      </c>
      <c r="BL250" s="309">
        <f t="shared" si="36"/>
        <v>0</v>
      </c>
      <c r="BM250" s="309">
        <v>5</v>
      </c>
      <c r="BN250" s="309">
        <v>0</v>
      </c>
      <c r="BO250" s="311">
        <f t="shared" si="37"/>
        <v>5</v>
      </c>
      <c r="BP250" s="526">
        <v>2</v>
      </c>
      <c r="BQ250" s="309" t="str">
        <f>IF(((BP250*BJ250)-CB250)&lt;0.99,"",INT((BP250*BJ250)-CB250))</f>
        <v/>
      </c>
      <c r="BR250" s="309"/>
      <c r="BS250" s="312"/>
      <c r="BT250" s="312"/>
      <c r="BU250" s="312"/>
      <c r="BV250" s="312"/>
      <c r="BW250" s="312"/>
      <c r="BX250" s="312"/>
      <c r="BY250" s="312"/>
      <c r="BZ250" s="313"/>
      <c r="CA250" s="314"/>
      <c r="CB250" s="315">
        <f t="shared" si="43"/>
        <v>5</v>
      </c>
      <c r="CC250" s="527"/>
      <c r="CD250" s="309" t="str">
        <f>IFERROR(IF($S250*#REF!=0,"",$S250*#REF!),"")</f>
        <v/>
      </c>
      <c r="CE250" s="309" t="str">
        <f>IFERROR(IF($S250*#REF!=0,"",$S250*#REF!),"")</f>
        <v/>
      </c>
      <c r="CF250" s="309" t="str">
        <f>IFERROR(IF($S250*#REF!=0,"",$S250*#REF!),"")</f>
        <v/>
      </c>
      <c r="CG250" s="309" t="str">
        <f>IFERROR(IF($S250*#REF!=0,"",$S250*#REF!),"")</f>
        <v/>
      </c>
      <c r="CH250" s="309" t="str">
        <f>IFERROR(IF($S250*#REF!=0,"",$S250*#REF!),"")</f>
        <v/>
      </c>
      <c r="CI250" s="309" t="str">
        <f>IFERROR(IF($S250*#REF!=0,"",$S250*#REF!),"")</f>
        <v/>
      </c>
      <c r="CJ250" s="309" t="str">
        <f>IFERROR(IF($S250*#REF!=0,"",$S250*#REF!),"")</f>
        <v/>
      </c>
      <c r="CK250" s="309" t="str">
        <f>IFERROR(IF($S250*#REF!=0,"",$S250*#REF!),"")</f>
        <v/>
      </c>
      <c r="CL250" s="309" t="str">
        <f>IFERROR(IF($S250*#REF!=0,"",$S250*#REF!),"")</f>
        <v/>
      </c>
      <c r="CM250" s="309" t="str">
        <f t="shared" si="38"/>
        <v/>
      </c>
      <c r="CN250" s="309" t="str">
        <f t="shared" si="39"/>
        <v/>
      </c>
      <c r="CO250" s="309" t="str">
        <f t="shared" si="40"/>
        <v/>
      </c>
      <c r="CP250" s="309" t="str">
        <f t="shared" si="41"/>
        <v/>
      </c>
      <c r="CQ250" s="309" t="str">
        <f t="shared" si="42"/>
        <v/>
      </c>
      <c r="CR250" s="309" t="str">
        <f t="shared" si="42"/>
        <v/>
      </c>
      <c r="CS250" s="309" t="str">
        <f t="shared" si="42"/>
        <v/>
      </c>
    </row>
    <row r="251" spans="1:97" ht="15" customHeight="1" x14ac:dyDescent="0.15">
      <c r="A251" s="1" t="s">
        <v>25</v>
      </c>
      <c r="B251" s="308" t="s">
        <v>761</v>
      </c>
      <c r="C251" s="308"/>
      <c r="D251" s="308"/>
      <c r="E251" s="308"/>
      <c r="F251" s="308"/>
      <c r="G251" s="309" t="s">
        <v>1071</v>
      </c>
      <c r="H251" s="309" t="s">
        <v>575</v>
      </c>
      <c r="I251" s="309"/>
      <c r="J251" s="309"/>
      <c r="K251" s="309" t="s">
        <v>110</v>
      </c>
      <c r="L251" s="309">
        <v>61.9</v>
      </c>
      <c r="M251" s="309"/>
      <c r="N251" s="309"/>
      <c r="O251" s="309" t="s">
        <v>762</v>
      </c>
      <c r="P251" s="309"/>
      <c r="Q251" s="310"/>
      <c r="R251" s="311" t="s">
        <v>445</v>
      </c>
      <c r="S251" s="311">
        <f t="shared" si="48"/>
        <v>2.75E-2</v>
      </c>
      <c r="T251" s="311"/>
      <c r="U251" s="311"/>
      <c r="V251" s="311"/>
      <c r="W251" s="311"/>
      <c r="X251" s="311"/>
      <c r="Y251" s="311"/>
      <c r="Z251" s="311"/>
      <c r="AA251" s="311"/>
      <c r="AB251" s="311"/>
      <c r="AC251" s="311"/>
      <c r="AD251" s="311"/>
      <c r="AE251" s="311"/>
      <c r="AF251" s="311"/>
      <c r="AG251" s="311"/>
      <c r="AH251" s="311"/>
      <c r="AI251" s="311"/>
      <c r="AJ251" s="311"/>
      <c r="AK251" s="311"/>
      <c r="AL251" s="311"/>
      <c r="AM251" s="311"/>
      <c r="AN251" s="311"/>
      <c r="AO251" s="311"/>
      <c r="AP251" s="311"/>
      <c r="AQ251" s="311"/>
      <c r="AR251" s="311"/>
      <c r="AS251" s="311"/>
      <c r="AT251" s="311"/>
      <c r="AU251" s="311"/>
      <c r="AV251" s="311"/>
      <c r="AW251" s="311"/>
      <c r="AX251" s="311"/>
      <c r="AY251" s="311"/>
      <c r="AZ251" s="311"/>
      <c r="BA251" s="311"/>
      <c r="BB251" s="311"/>
      <c r="BC251" s="311"/>
      <c r="BD251" s="311">
        <v>0</v>
      </c>
      <c r="BE251" s="311">
        <v>0</v>
      </c>
      <c r="BF251" s="311">
        <v>0</v>
      </c>
      <c r="BG251" s="311">
        <v>0</v>
      </c>
      <c r="BH251" s="311">
        <v>0</v>
      </c>
      <c r="BI251" s="311">
        <v>0</v>
      </c>
      <c r="BJ251" s="465">
        <v>2</v>
      </c>
      <c r="BK251" s="309">
        <f t="shared" si="35"/>
        <v>0</v>
      </c>
      <c r="BL251" s="309">
        <f t="shared" si="36"/>
        <v>0</v>
      </c>
      <c r="BM251" s="309">
        <v>4</v>
      </c>
      <c r="BN251" s="309">
        <v>0</v>
      </c>
      <c r="BO251" s="311">
        <f t="shared" si="37"/>
        <v>4</v>
      </c>
      <c r="BP251" s="526">
        <v>2</v>
      </c>
      <c r="BQ251" s="309" t="str">
        <f>IF(((BP251*BJ251)-CB251)&lt;0.99,"",INT((BP251*BJ251)-CB251))</f>
        <v/>
      </c>
      <c r="BR251" s="309"/>
      <c r="BS251" s="312"/>
      <c r="BT251" s="312"/>
      <c r="BU251" s="312"/>
      <c r="BV251" s="312"/>
      <c r="BW251" s="312"/>
      <c r="BX251" s="312"/>
      <c r="BY251" s="312"/>
      <c r="BZ251" s="313"/>
      <c r="CA251" s="314"/>
      <c r="CB251" s="315">
        <f t="shared" si="43"/>
        <v>4</v>
      </c>
      <c r="CC251" s="527"/>
      <c r="CD251" s="309" t="str">
        <f>IFERROR(IF($S251*#REF!=0,"",$S251*#REF!),"")</f>
        <v/>
      </c>
      <c r="CE251" s="309" t="str">
        <f>IFERROR(IF($S251*#REF!=0,"",$S251*#REF!),"")</f>
        <v/>
      </c>
      <c r="CF251" s="309" t="str">
        <f>IFERROR(IF($S251*#REF!=0,"",$S251*#REF!),"")</f>
        <v/>
      </c>
      <c r="CG251" s="309" t="str">
        <f>IFERROR(IF($S251*#REF!=0,"",$S251*#REF!),"")</f>
        <v/>
      </c>
      <c r="CH251" s="309" t="str">
        <f>IFERROR(IF($S251*#REF!=0,"",$S251*#REF!),"")</f>
        <v/>
      </c>
      <c r="CI251" s="309" t="str">
        <f>IFERROR(IF($S251*#REF!=0,"",$S251*#REF!),"")</f>
        <v/>
      </c>
      <c r="CJ251" s="309" t="str">
        <f>IFERROR(IF($S251*#REF!=0,"",$S251*#REF!),"")</f>
        <v/>
      </c>
      <c r="CK251" s="309" t="str">
        <f>IFERROR(IF($S251*#REF!=0,"",$S251*#REF!),"")</f>
        <v/>
      </c>
      <c r="CL251" s="309" t="str">
        <f>IFERROR(IF($S251*#REF!=0,"",$S251*#REF!),"")</f>
        <v/>
      </c>
      <c r="CM251" s="309" t="str">
        <f t="shared" si="38"/>
        <v/>
      </c>
      <c r="CN251" s="309" t="str">
        <f t="shared" si="39"/>
        <v/>
      </c>
      <c r="CO251" s="309" t="str">
        <f t="shared" si="40"/>
        <v/>
      </c>
      <c r="CP251" s="309" t="str">
        <f t="shared" si="41"/>
        <v/>
      </c>
      <c r="CQ251" s="309" t="str">
        <f t="shared" si="42"/>
        <v/>
      </c>
      <c r="CR251" s="309" t="str">
        <f t="shared" si="42"/>
        <v/>
      </c>
      <c r="CS251" s="309" t="str">
        <f t="shared" si="42"/>
        <v/>
      </c>
    </row>
    <row r="252" spans="1:97" ht="15" customHeight="1" x14ac:dyDescent="0.15">
      <c r="A252" s="1" t="s">
        <v>25</v>
      </c>
      <c r="B252" s="281" t="s">
        <v>763</v>
      </c>
      <c r="C252" s="281" t="str">
        <f>MID(B252,4,5)</f>
        <v>CH271</v>
      </c>
      <c r="D252" s="281" t="str">
        <f>MID(B252,10,3)</f>
        <v>-03</v>
      </c>
      <c r="E252" s="281" t="str">
        <f>RIGHT(B252, LEN(B252)-FIND("S",B252,1)+1)</f>
        <v>SP/183</v>
      </c>
      <c r="F252" s="281">
        <v>0</v>
      </c>
      <c r="G252" s="282" t="s">
        <v>764</v>
      </c>
      <c r="H252" s="282" t="s">
        <v>575</v>
      </c>
      <c r="I252" s="282"/>
      <c r="J252" s="282"/>
      <c r="K252" s="282" t="s">
        <v>110</v>
      </c>
      <c r="L252" s="282">
        <v>87.4</v>
      </c>
      <c r="M252" s="282"/>
      <c r="N252" s="282"/>
      <c r="O252" s="282" t="s">
        <v>764</v>
      </c>
      <c r="P252" s="282"/>
      <c r="Q252" s="283"/>
      <c r="R252" s="284" t="s">
        <v>445</v>
      </c>
      <c r="S252" s="284">
        <f t="shared" si="48"/>
        <v>2.75E-2</v>
      </c>
      <c r="T252" s="284"/>
      <c r="U252" s="284"/>
      <c r="V252" s="284"/>
      <c r="W252" s="284">
        <v>10898.67</v>
      </c>
      <c r="X252" s="284"/>
      <c r="Y252" s="284"/>
      <c r="Z252" s="284"/>
      <c r="AA252" s="284"/>
      <c r="AB252" s="284">
        <v>1</v>
      </c>
      <c r="AC252" s="284">
        <v>2</v>
      </c>
      <c r="AD252" s="284"/>
      <c r="AE252" s="284"/>
      <c r="AF252" s="284"/>
      <c r="AG252" s="284"/>
      <c r="AH252" s="284"/>
      <c r="AI252" s="284">
        <v>2</v>
      </c>
      <c r="AJ252" s="284"/>
      <c r="AK252" s="284">
        <v>0</v>
      </c>
      <c r="AL252" s="284">
        <v>1</v>
      </c>
      <c r="AM252" s="284"/>
      <c r="AN252" s="284"/>
      <c r="AO252" s="284">
        <v>0</v>
      </c>
      <c r="AP252" s="284">
        <v>0</v>
      </c>
      <c r="AQ252" s="284">
        <v>4</v>
      </c>
      <c r="AR252" s="284">
        <v>1</v>
      </c>
      <c r="AS252" s="284">
        <v>3</v>
      </c>
      <c r="AT252" s="284"/>
      <c r="AU252" s="284"/>
      <c r="AV252" s="284"/>
      <c r="AW252" s="284"/>
      <c r="AX252" s="284">
        <v>1</v>
      </c>
      <c r="AY252" s="284">
        <v>4</v>
      </c>
      <c r="AZ252" s="284">
        <v>2</v>
      </c>
      <c r="BA252" s="284">
        <v>4</v>
      </c>
      <c r="BB252" s="284">
        <v>4</v>
      </c>
      <c r="BC252" s="284">
        <v>7</v>
      </c>
      <c r="BD252" s="284">
        <v>2</v>
      </c>
      <c r="BE252" s="284">
        <v>2</v>
      </c>
      <c r="BF252" s="284">
        <v>8</v>
      </c>
      <c r="BG252" s="284">
        <v>4</v>
      </c>
      <c r="BH252" s="284">
        <v>3</v>
      </c>
      <c r="BI252" s="284">
        <v>4</v>
      </c>
      <c r="BJ252" s="450">
        <v>5</v>
      </c>
      <c r="BK252" s="282">
        <f t="shared" si="35"/>
        <v>4</v>
      </c>
      <c r="BL252" s="282">
        <f t="shared" si="36"/>
        <v>1</v>
      </c>
      <c r="BM252" s="282">
        <v>6</v>
      </c>
      <c r="BN252" s="282">
        <v>5</v>
      </c>
      <c r="BO252" s="284">
        <f t="shared" si="37"/>
        <v>1</v>
      </c>
      <c r="BP252" s="516">
        <v>2</v>
      </c>
      <c r="BQ252" s="282" t="str">
        <f>IF(((BP252*BJ252)-CB252)&lt;0.99,"",INT((BP252*BJ252)-CB252))</f>
        <v/>
      </c>
      <c r="BR252" s="282"/>
      <c r="BS252" s="285">
        <v>5</v>
      </c>
      <c r="BT252" s="285"/>
      <c r="BU252" s="285">
        <v>4</v>
      </c>
      <c r="BV252" s="285">
        <v>3</v>
      </c>
      <c r="BW252" s="285"/>
      <c r="BX252" s="285"/>
      <c r="BY252" s="285"/>
      <c r="BZ252" s="286"/>
      <c r="CA252" s="287"/>
      <c r="CB252" s="288">
        <f t="shared" si="43"/>
        <v>13</v>
      </c>
      <c r="CC252" s="518">
        <f>CB252/BJ252</f>
        <v>2.6</v>
      </c>
      <c r="CD252" s="282" t="str">
        <f>IFERROR(IF($S252*#REF!=0,"",$S252*#REF!),"")</f>
        <v/>
      </c>
      <c r="CE252" s="282" t="str">
        <f>IFERROR(IF($S252*#REF!=0,"",$S252*#REF!),"")</f>
        <v/>
      </c>
      <c r="CF252" s="282" t="str">
        <f>IFERROR(IF($S252*#REF!=0,"",$S252*#REF!),"")</f>
        <v/>
      </c>
      <c r="CG252" s="282" t="str">
        <f>IFERROR(IF($S252*#REF!=0,"",$S252*#REF!),"")</f>
        <v/>
      </c>
      <c r="CH252" s="282" t="str">
        <f>IFERROR(IF($S252*#REF!=0,"",$S252*#REF!),"")</f>
        <v/>
      </c>
      <c r="CI252" s="282" t="str">
        <f>IFERROR(IF($S252*#REF!=0,"",$S252*#REF!),"")</f>
        <v/>
      </c>
      <c r="CJ252" s="282" t="str">
        <f>IFERROR(IF($S252*#REF!=0,"",$S252*#REF!),"")</f>
        <v/>
      </c>
      <c r="CK252" s="282" t="str">
        <f>IFERROR(IF($S252*#REF!=0,"",$S252*#REF!),"")</f>
        <v/>
      </c>
      <c r="CL252" s="282" t="str">
        <f>IFERROR(IF($S252*#REF!=0,"",$S252*#REF!),"")</f>
        <v/>
      </c>
      <c r="CM252" s="282">
        <f t="shared" si="38"/>
        <v>0.11</v>
      </c>
      <c r="CN252" s="282">
        <f t="shared" si="39"/>
        <v>8.2500000000000004E-2</v>
      </c>
      <c r="CO252" s="282" t="str">
        <f t="shared" si="40"/>
        <v/>
      </c>
      <c r="CP252" s="282" t="str">
        <f t="shared" si="41"/>
        <v/>
      </c>
      <c r="CQ252" s="282" t="str">
        <f t="shared" si="42"/>
        <v/>
      </c>
      <c r="CR252" s="282" t="str">
        <f t="shared" si="42"/>
        <v/>
      </c>
      <c r="CS252" s="282" t="str">
        <f t="shared" si="42"/>
        <v/>
      </c>
    </row>
    <row r="253" spans="1:97" ht="15" customHeight="1" x14ac:dyDescent="0.15">
      <c r="A253" s="1" t="s">
        <v>25</v>
      </c>
      <c r="B253" s="281" t="s">
        <v>765</v>
      </c>
      <c r="C253" s="281" t="str">
        <f>MID(B253,4,5)</f>
        <v>CH271</v>
      </c>
      <c r="D253" s="281" t="str">
        <f>MID(B253,10,3)</f>
        <v>-08</v>
      </c>
      <c r="E253" s="281" t="str">
        <f>RIGHT(B253, LEN(B253)-FIND("S",B253,1)+1)</f>
        <v>SP/183</v>
      </c>
      <c r="F253" s="281">
        <v>0</v>
      </c>
      <c r="G253" s="282" t="s">
        <v>766</v>
      </c>
      <c r="H253" s="282" t="s">
        <v>575</v>
      </c>
      <c r="I253" s="282"/>
      <c r="J253" s="282">
        <v>4</v>
      </c>
      <c r="K253" s="282" t="s">
        <v>110</v>
      </c>
      <c r="L253" s="282">
        <v>69.3</v>
      </c>
      <c r="M253" s="282"/>
      <c r="N253" s="282"/>
      <c r="O253" s="282" t="s">
        <v>766</v>
      </c>
      <c r="P253" s="282"/>
      <c r="Q253" s="283"/>
      <c r="R253" s="284" t="s">
        <v>445</v>
      </c>
      <c r="S253" s="284">
        <f t="shared" si="48"/>
        <v>2.75E-2</v>
      </c>
      <c r="T253" s="284"/>
      <c r="U253" s="284"/>
      <c r="V253" s="284"/>
      <c r="W253" s="284">
        <v>8909.4</v>
      </c>
      <c r="X253" s="284"/>
      <c r="Y253" s="284"/>
      <c r="Z253" s="284">
        <v>2</v>
      </c>
      <c r="AA253" s="284">
        <v>4</v>
      </c>
      <c r="AB253" s="284">
        <v>1</v>
      </c>
      <c r="AC253" s="284">
        <v>2</v>
      </c>
      <c r="AD253" s="284"/>
      <c r="AE253" s="284"/>
      <c r="AF253" s="284"/>
      <c r="AG253" s="284"/>
      <c r="AH253" s="284"/>
      <c r="AI253" s="284"/>
      <c r="AJ253" s="284">
        <v>4</v>
      </c>
      <c r="AK253" s="284">
        <v>1</v>
      </c>
      <c r="AL253" s="284">
        <v>2</v>
      </c>
      <c r="AM253" s="284"/>
      <c r="AN253" s="284"/>
      <c r="AO253" s="284">
        <v>0</v>
      </c>
      <c r="AP253" s="284">
        <v>0</v>
      </c>
      <c r="AQ253" s="284">
        <v>6</v>
      </c>
      <c r="AR253" s="284">
        <v>5</v>
      </c>
      <c r="AS253" s="284">
        <v>7</v>
      </c>
      <c r="AT253" s="284"/>
      <c r="AU253" s="284"/>
      <c r="AV253" s="284"/>
      <c r="AW253" s="284"/>
      <c r="AX253" s="284">
        <v>1</v>
      </c>
      <c r="AY253" s="284">
        <v>5</v>
      </c>
      <c r="AZ253" s="284">
        <v>2</v>
      </c>
      <c r="BA253" s="284">
        <v>2</v>
      </c>
      <c r="BB253" s="284">
        <v>2</v>
      </c>
      <c r="BC253" s="284">
        <v>6</v>
      </c>
      <c r="BD253" s="284">
        <v>2</v>
      </c>
      <c r="BE253" s="284">
        <v>5</v>
      </c>
      <c r="BF253" s="284">
        <v>7</v>
      </c>
      <c r="BG253" s="284">
        <v>2</v>
      </c>
      <c r="BH253" s="284">
        <v>4</v>
      </c>
      <c r="BI253" s="284">
        <v>8</v>
      </c>
      <c r="BJ253" s="450">
        <v>5</v>
      </c>
      <c r="BK253" s="282">
        <f t="shared" si="35"/>
        <v>7</v>
      </c>
      <c r="BL253" s="282">
        <f t="shared" si="36"/>
        <v>1</v>
      </c>
      <c r="BM253" s="282">
        <v>8</v>
      </c>
      <c r="BN253" s="282">
        <v>6</v>
      </c>
      <c r="BO253" s="284">
        <f t="shared" si="37"/>
        <v>2</v>
      </c>
      <c r="BP253" s="516">
        <v>2</v>
      </c>
      <c r="BQ253" s="282" t="str">
        <f>IF(((BP253*BJ253)-CB253)&lt;0.99,"",INT((BP253*BJ253)-CB253))</f>
        <v/>
      </c>
      <c r="BR253" s="282"/>
      <c r="BS253" s="285"/>
      <c r="BT253" s="285"/>
      <c r="BU253" s="285"/>
      <c r="BV253" s="285"/>
      <c r="BW253" s="285"/>
      <c r="BX253" s="285"/>
      <c r="BY253" s="285">
        <v>4</v>
      </c>
      <c r="BZ253" s="286">
        <v>3</v>
      </c>
      <c r="CA253" s="287">
        <v>2</v>
      </c>
      <c r="CB253" s="288">
        <f t="shared" si="43"/>
        <v>11</v>
      </c>
      <c r="CC253" s="518">
        <f>CB253/BJ253</f>
        <v>2.2000000000000002</v>
      </c>
      <c r="CD253" s="282" t="str">
        <f>IFERROR(IF($S253*#REF!=0,"",$S253*#REF!),"")</f>
        <v/>
      </c>
      <c r="CE253" s="282" t="str">
        <f>IFERROR(IF($S253*#REF!=0,"",$S253*#REF!),"")</f>
        <v/>
      </c>
      <c r="CF253" s="282" t="str">
        <f>IFERROR(IF($S253*#REF!=0,"",$S253*#REF!),"")</f>
        <v/>
      </c>
      <c r="CG253" s="282" t="str">
        <f>IFERROR(IF($S253*#REF!=0,"",$S253*#REF!),"")</f>
        <v/>
      </c>
      <c r="CH253" s="282" t="str">
        <f>IFERROR(IF($S253*#REF!=0,"",$S253*#REF!),"")</f>
        <v/>
      </c>
      <c r="CI253" s="282" t="str">
        <f>IFERROR(IF($S253*#REF!=0,"",$S253*#REF!),"")</f>
        <v/>
      </c>
      <c r="CJ253" s="282" t="str">
        <f>IFERROR(IF($S253*#REF!=0,"",$S253*#REF!),"")</f>
        <v/>
      </c>
      <c r="CK253" s="282" t="str">
        <f>IFERROR(IF($S253*#REF!=0,"",$S253*#REF!),"")</f>
        <v/>
      </c>
      <c r="CL253" s="282" t="str">
        <f>IFERROR(IF($S253*#REF!=0,"",$S253*#REF!),"")</f>
        <v/>
      </c>
      <c r="CM253" s="282" t="str">
        <f t="shared" si="38"/>
        <v/>
      </c>
      <c r="CN253" s="282" t="str">
        <f t="shared" si="39"/>
        <v/>
      </c>
      <c r="CO253" s="282" t="str">
        <f t="shared" si="40"/>
        <v/>
      </c>
      <c r="CP253" s="282" t="str">
        <f t="shared" si="41"/>
        <v/>
      </c>
      <c r="CQ253" s="282">
        <f t="shared" si="42"/>
        <v>0.11</v>
      </c>
      <c r="CR253" s="282">
        <f t="shared" si="42"/>
        <v>8.2500000000000004E-2</v>
      </c>
      <c r="CS253" s="282">
        <f t="shared" si="42"/>
        <v>5.5E-2</v>
      </c>
    </row>
    <row r="254" spans="1:97" ht="15" customHeight="1" x14ac:dyDescent="0.15">
      <c r="A254" s="1" t="s">
        <v>25</v>
      </c>
      <c r="B254" s="281" t="s">
        <v>767</v>
      </c>
      <c r="C254" s="281" t="str">
        <f>MID(B254,4,5)</f>
        <v>CH271</v>
      </c>
      <c r="D254" s="281" t="str">
        <f>MID(B254,10,3)</f>
        <v>-09</v>
      </c>
      <c r="E254" s="281" t="str">
        <f>RIGHT(B254, LEN(B254)-FIND("S",B254,1)+1)</f>
        <v>SP/183</v>
      </c>
      <c r="F254" s="281">
        <v>0</v>
      </c>
      <c r="G254" s="282" t="s">
        <v>768</v>
      </c>
      <c r="H254" s="282" t="s">
        <v>575</v>
      </c>
      <c r="I254" s="282"/>
      <c r="J254" s="282">
        <v>2</v>
      </c>
      <c r="K254" s="282" t="s">
        <v>110</v>
      </c>
      <c r="L254" s="282">
        <v>69.3</v>
      </c>
      <c r="M254" s="282"/>
      <c r="N254" s="282"/>
      <c r="O254" s="282" t="s">
        <v>768</v>
      </c>
      <c r="P254" s="282"/>
      <c r="Q254" s="283"/>
      <c r="R254" s="284" t="s">
        <v>445</v>
      </c>
      <c r="S254" s="284">
        <f t="shared" si="48"/>
        <v>2.75E-2</v>
      </c>
      <c r="T254" s="284"/>
      <c r="U254" s="284"/>
      <c r="V254" s="284"/>
      <c r="W254" s="284">
        <v>8641.33</v>
      </c>
      <c r="X254" s="284"/>
      <c r="Y254" s="284"/>
      <c r="Z254" s="284">
        <v>3</v>
      </c>
      <c r="AA254" s="284">
        <v>2</v>
      </c>
      <c r="AB254" s="284">
        <v>1</v>
      </c>
      <c r="AC254" s="284">
        <v>2</v>
      </c>
      <c r="AD254" s="284"/>
      <c r="AE254" s="284"/>
      <c r="AF254" s="284"/>
      <c r="AG254" s="284"/>
      <c r="AH254" s="284"/>
      <c r="AI254" s="284">
        <v>1</v>
      </c>
      <c r="AJ254" s="284">
        <v>3</v>
      </c>
      <c r="AK254" s="284">
        <v>1</v>
      </c>
      <c r="AL254" s="284"/>
      <c r="AM254" s="284"/>
      <c r="AN254" s="284"/>
      <c r="AO254" s="284">
        <v>0</v>
      </c>
      <c r="AP254" s="284">
        <v>0</v>
      </c>
      <c r="AQ254" s="284">
        <v>3</v>
      </c>
      <c r="AR254" s="284">
        <v>0</v>
      </c>
      <c r="AS254" s="284">
        <v>4</v>
      </c>
      <c r="AT254" s="284"/>
      <c r="AU254" s="284"/>
      <c r="AV254" s="284"/>
      <c r="AW254" s="284">
        <v>0</v>
      </c>
      <c r="AX254" s="284">
        <v>0</v>
      </c>
      <c r="AY254" s="284">
        <v>4</v>
      </c>
      <c r="AZ254" s="284">
        <v>4</v>
      </c>
      <c r="BA254" s="284">
        <v>2</v>
      </c>
      <c r="BB254" s="284">
        <v>3</v>
      </c>
      <c r="BC254" s="284">
        <v>5</v>
      </c>
      <c r="BD254" s="284">
        <v>4</v>
      </c>
      <c r="BE254" s="284">
        <v>6</v>
      </c>
      <c r="BF254" s="284">
        <v>9</v>
      </c>
      <c r="BG254" s="284">
        <v>2</v>
      </c>
      <c r="BH254" s="284">
        <v>3</v>
      </c>
      <c r="BI254" s="284">
        <v>8</v>
      </c>
      <c r="BJ254" s="450">
        <v>5</v>
      </c>
      <c r="BK254" s="282">
        <f t="shared" si="35"/>
        <v>4</v>
      </c>
      <c r="BL254" s="282">
        <f t="shared" si="36"/>
        <v>0</v>
      </c>
      <c r="BM254" s="282">
        <v>8</v>
      </c>
      <c r="BN254" s="282">
        <v>4</v>
      </c>
      <c r="BO254" s="284">
        <f t="shared" si="37"/>
        <v>4</v>
      </c>
      <c r="BP254" s="516">
        <v>2</v>
      </c>
      <c r="BQ254" s="282" t="str">
        <f>IF(((BP254*BJ254)-CB254)&lt;0.99,"",INT((BP254*BJ254)-CB254))</f>
        <v/>
      </c>
      <c r="BR254" s="282"/>
      <c r="BS254" s="285"/>
      <c r="BT254" s="285"/>
      <c r="BU254" s="285"/>
      <c r="BV254" s="285"/>
      <c r="BW254" s="285">
        <v>2</v>
      </c>
      <c r="BX254" s="285"/>
      <c r="BY254" s="285">
        <v>2</v>
      </c>
      <c r="BZ254" s="286"/>
      <c r="CA254" s="287">
        <v>2</v>
      </c>
      <c r="CB254" s="288">
        <f t="shared" si="43"/>
        <v>10</v>
      </c>
      <c r="CC254" s="518">
        <f>CB254/BJ254</f>
        <v>2</v>
      </c>
      <c r="CD254" s="282" t="str">
        <f>IFERROR(IF($S254*#REF!=0,"",$S254*#REF!),"")</f>
        <v/>
      </c>
      <c r="CE254" s="282" t="str">
        <f>IFERROR(IF($S254*#REF!=0,"",$S254*#REF!),"")</f>
        <v/>
      </c>
      <c r="CF254" s="282" t="str">
        <f>IFERROR(IF($S254*#REF!=0,"",$S254*#REF!),"")</f>
        <v/>
      </c>
      <c r="CG254" s="282" t="str">
        <f>IFERROR(IF($S254*#REF!=0,"",$S254*#REF!),"")</f>
        <v/>
      </c>
      <c r="CH254" s="282" t="str">
        <f>IFERROR(IF($S254*#REF!=0,"",$S254*#REF!),"")</f>
        <v/>
      </c>
      <c r="CI254" s="282" t="str">
        <f>IFERROR(IF($S254*#REF!=0,"",$S254*#REF!),"")</f>
        <v/>
      </c>
      <c r="CJ254" s="282" t="str">
        <f>IFERROR(IF($S254*#REF!=0,"",$S254*#REF!),"")</f>
        <v/>
      </c>
      <c r="CK254" s="282" t="str">
        <f>IFERROR(IF($S254*#REF!=0,"",$S254*#REF!),"")</f>
        <v/>
      </c>
      <c r="CL254" s="282" t="str">
        <f>IFERROR(IF($S254*#REF!=0,"",$S254*#REF!),"")</f>
        <v/>
      </c>
      <c r="CM254" s="282" t="str">
        <f t="shared" si="38"/>
        <v/>
      </c>
      <c r="CN254" s="282" t="str">
        <f t="shared" si="39"/>
        <v/>
      </c>
      <c r="CO254" s="282">
        <f t="shared" si="40"/>
        <v>5.5E-2</v>
      </c>
      <c r="CP254" s="282" t="str">
        <f t="shared" si="41"/>
        <v/>
      </c>
      <c r="CQ254" s="282">
        <f t="shared" si="42"/>
        <v>5.5E-2</v>
      </c>
      <c r="CR254" s="282" t="str">
        <f t="shared" si="42"/>
        <v/>
      </c>
      <c r="CS254" s="282">
        <f t="shared" si="42"/>
        <v>5.5E-2</v>
      </c>
    </row>
    <row r="255" spans="1:97" ht="15" customHeight="1" x14ac:dyDescent="0.15">
      <c r="A255" s="1" t="s">
        <v>25</v>
      </c>
      <c r="B255" s="281" t="s">
        <v>769</v>
      </c>
      <c r="C255" s="281" t="str">
        <f>MID(B255,4,5)</f>
        <v>CH271</v>
      </c>
      <c r="D255" s="281" t="str">
        <f>MID(B255,10,3)</f>
        <v>-17</v>
      </c>
      <c r="E255" s="281" t="str">
        <f>RIGHT(B255, LEN(B255)-FIND("S",B255,1)+1)</f>
        <v>SP/183</v>
      </c>
      <c r="F255" s="281">
        <v>0</v>
      </c>
      <c r="G255" s="282" t="s">
        <v>770</v>
      </c>
      <c r="H255" s="282" t="s">
        <v>575</v>
      </c>
      <c r="I255" s="282"/>
      <c r="J255" s="282">
        <v>4</v>
      </c>
      <c r="K255" s="282" t="s">
        <v>110</v>
      </c>
      <c r="L255" s="282">
        <v>22.9</v>
      </c>
      <c r="M255" s="282"/>
      <c r="N255" s="282"/>
      <c r="O255" s="282" t="s">
        <v>770</v>
      </c>
      <c r="P255" s="282"/>
      <c r="Q255" s="283"/>
      <c r="R255" s="284" t="s">
        <v>445</v>
      </c>
      <c r="S255" s="284">
        <f>0.11/10</f>
        <v>1.0999999999999999E-2</v>
      </c>
      <c r="T255" s="284"/>
      <c r="U255" s="284"/>
      <c r="V255" s="284"/>
      <c r="W255" s="284">
        <v>2944</v>
      </c>
      <c r="X255" s="284"/>
      <c r="Y255" s="284"/>
      <c r="Z255" s="284"/>
      <c r="AA255" s="284"/>
      <c r="AB255" s="284">
        <v>1</v>
      </c>
      <c r="AC255" s="284">
        <v>1</v>
      </c>
      <c r="AD255" s="284"/>
      <c r="AE255" s="284"/>
      <c r="AF255" s="284"/>
      <c r="AG255" s="284"/>
      <c r="AH255" s="284"/>
      <c r="AI255" s="284"/>
      <c r="AJ255" s="284">
        <v>4</v>
      </c>
      <c r="AK255" s="284">
        <v>0</v>
      </c>
      <c r="AL255" s="284">
        <v>2</v>
      </c>
      <c r="AM255" s="284"/>
      <c r="AN255" s="284"/>
      <c r="AO255" s="284">
        <v>0</v>
      </c>
      <c r="AP255" s="284">
        <v>0</v>
      </c>
      <c r="AQ255" s="284">
        <v>4</v>
      </c>
      <c r="AR255" s="284">
        <v>0</v>
      </c>
      <c r="AS255" s="284">
        <v>2</v>
      </c>
      <c r="AT255" s="284"/>
      <c r="AU255" s="284"/>
      <c r="AV255" s="284"/>
      <c r="AW255" s="284"/>
      <c r="AX255" s="284">
        <v>0</v>
      </c>
      <c r="AY255" s="284">
        <v>6</v>
      </c>
      <c r="AZ255" s="284">
        <v>7</v>
      </c>
      <c r="BA255" s="284">
        <v>4</v>
      </c>
      <c r="BB255" s="284">
        <v>2</v>
      </c>
      <c r="BC255" s="284">
        <v>6</v>
      </c>
      <c r="BD255" s="284">
        <v>2</v>
      </c>
      <c r="BE255" s="284">
        <v>5</v>
      </c>
      <c r="BF255" s="284">
        <v>5</v>
      </c>
      <c r="BG255" s="284">
        <v>3</v>
      </c>
      <c r="BH255" s="284">
        <v>2</v>
      </c>
      <c r="BI255" s="284">
        <v>5</v>
      </c>
      <c r="BJ255" s="450">
        <v>5</v>
      </c>
      <c r="BK255" s="282">
        <f t="shared" si="35"/>
        <v>7</v>
      </c>
      <c r="BL255" s="282">
        <f t="shared" si="36"/>
        <v>0</v>
      </c>
      <c r="BM255" s="282">
        <v>4</v>
      </c>
      <c r="BN255" s="282">
        <v>3</v>
      </c>
      <c r="BO255" s="284">
        <f t="shared" si="37"/>
        <v>1</v>
      </c>
      <c r="BP255" s="516">
        <v>2</v>
      </c>
      <c r="BQ255" s="282" t="str">
        <f>IF(((BP255*BJ255)-CB255)&lt;0.99,"",INT((BP255*BJ255)-CB255))</f>
        <v/>
      </c>
      <c r="BR255" s="282"/>
      <c r="BS255" s="285">
        <v>3</v>
      </c>
      <c r="BT255" s="285"/>
      <c r="BU255" s="285">
        <v>2</v>
      </c>
      <c r="BV255" s="285">
        <v>2</v>
      </c>
      <c r="BW255" s="285"/>
      <c r="BX255" s="285"/>
      <c r="BY255" s="285">
        <v>4</v>
      </c>
      <c r="BZ255" s="286"/>
      <c r="CA255" s="287"/>
      <c r="CB255" s="288">
        <f t="shared" si="43"/>
        <v>12</v>
      </c>
      <c r="CC255" s="518">
        <f>CB255/BJ255</f>
        <v>2.4</v>
      </c>
      <c r="CD255" s="282" t="str">
        <f>IFERROR(IF($S255*#REF!=0,"",$S255*#REF!),"")</f>
        <v/>
      </c>
      <c r="CE255" s="282" t="str">
        <f>IFERROR(IF($S255*#REF!=0,"",$S255*#REF!),"")</f>
        <v/>
      </c>
      <c r="CF255" s="282" t="str">
        <f>IFERROR(IF($S255*#REF!=0,"",$S255*#REF!),"")</f>
        <v/>
      </c>
      <c r="CG255" s="282" t="str">
        <f>IFERROR(IF($S255*#REF!=0,"",$S255*#REF!),"")</f>
        <v/>
      </c>
      <c r="CH255" s="282" t="str">
        <f>IFERROR(IF($S255*#REF!=0,"",$S255*#REF!),"")</f>
        <v/>
      </c>
      <c r="CI255" s="282" t="str">
        <f>IFERROR(IF($S255*#REF!=0,"",$S255*#REF!),"")</f>
        <v/>
      </c>
      <c r="CJ255" s="282" t="str">
        <f>IFERROR(IF($S255*#REF!=0,"",$S255*#REF!),"")</f>
        <v/>
      </c>
      <c r="CK255" s="282" t="str">
        <f>IFERROR(IF($S255*#REF!=0,"",$S255*#REF!),"")</f>
        <v/>
      </c>
      <c r="CL255" s="282" t="str">
        <f>IFERROR(IF($S255*#REF!=0,"",$S255*#REF!),"")</f>
        <v/>
      </c>
      <c r="CM255" s="282">
        <f t="shared" si="38"/>
        <v>2.1999999999999999E-2</v>
      </c>
      <c r="CN255" s="282">
        <f t="shared" si="39"/>
        <v>2.1999999999999999E-2</v>
      </c>
      <c r="CO255" s="282" t="str">
        <f t="shared" si="40"/>
        <v/>
      </c>
      <c r="CP255" s="282" t="str">
        <f t="shared" si="41"/>
        <v/>
      </c>
      <c r="CQ255" s="282">
        <f t="shared" si="42"/>
        <v>4.3999999999999997E-2</v>
      </c>
      <c r="CR255" s="282" t="str">
        <f t="shared" si="42"/>
        <v/>
      </c>
      <c r="CS255" s="282" t="str">
        <f t="shared" si="42"/>
        <v/>
      </c>
    </row>
    <row r="256" spans="1:97" ht="15" customHeight="1" x14ac:dyDescent="0.15">
      <c r="A256" s="1" t="s">
        <v>25</v>
      </c>
      <c r="B256" s="281" t="s">
        <v>771</v>
      </c>
      <c r="C256" s="281" t="str">
        <f>MID(B256,4,5)</f>
        <v>CH271</v>
      </c>
      <c r="D256" s="281" t="str">
        <f>MID(B256,10,3)</f>
        <v>35C</v>
      </c>
      <c r="E256" s="281" t="str">
        <f>RIGHT(B256, LEN(B256)-FIND("S",B256,1)+1)</f>
        <v>SP/183</v>
      </c>
      <c r="F256" s="308">
        <v>0</v>
      </c>
      <c r="G256" s="282" t="s">
        <v>772</v>
      </c>
      <c r="H256" s="282" t="s">
        <v>575</v>
      </c>
      <c r="I256" s="282"/>
      <c r="J256" s="282"/>
      <c r="K256" s="282" t="s">
        <v>102</v>
      </c>
      <c r="L256" s="282">
        <v>9.1999999999999993</v>
      </c>
      <c r="M256" s="282"/>
      <c r="N256" s="282"/>
      <c r="O256" s="282" t="s">
        <v>772</v>
      </c>
      <c r="P256" s="282"/>
      <c r="Q256" s="283"/>
      <c r="R256" s="284" t="s">
        <v>445</v>
      </c>
      <c r="S256" s="284">
        <f>0.11/20</f>
        <v>5.4999999999999997E-3</v>
      </c>
      <c r="T256" s="284"/>
      <c r="U256" s="284"/>
      <c r="V256" s="284"/>
      <c r="W256" s="284">
        <v>1161.5999999999999</v>
      </c>
      <c r="X256" s="284"/>
      <c r="Y256" s="284"/>
      <c r="Z256" s="284"/>
      <c r="AA256" s="284"/>
      <c r="AB256" s="284">
        <v>2</v>
      </c>
      <c r="AC256" s="284"/>
      <c r="AD256" s="284"/>
      <c r="AE256" s="284"/>
      <c r="AF256" s="284"/>
      <c r="AG256" s="284"/>
      <c r="AH256" s="284"/>
      <c r="AI256" s="284"/>
      <c r="AJ256" s="284"/>
      <c r="AK256" s="284">
        <v>0</v>
      </c>
      <c r="AL256" s="284"/>
      <c r="AM256" s="284"/>
      <c r="AN256" s="284"/>
      <c r="AO256" s="284">
        <v>1</v>
      </c>
      <c r="AP256" s="284">
        <v>0</v>
      </c>
      <c r="AQ256" s="284">
        <v>3</v>
      </c>
      <c r="AR256" s="284">
        <v>0</v>
      </c>
      <c r="AS256" s="284">
        <v>4</v>
      </c>
      <c r="AT256" s="284">
        <v>1</v>
      </c>
      <c r="AU256" s="284">
        <v>0</v>
      </c>
      <c r="AV256" s="284">
        <v>4</v>
      </c>
      <c r="AW256" s="284">
        <v>3</v>
      </c>
      <c r="AX256" s="284">
        <v>0</v>
      </c>
      <c r="AY256" s="284">
        <v>3</v>
      </c>
      <c r="AZ256" s="284">
        <v>1</v>
      </c>
      <c r="BA256" s="284">
        <v>3</v>
      </c>
      <c r="BB256" s="284">
        <v>1</v>
      </c>
      <c r="BC256" s="284">
        <v>1</v>
      </c>
      <c r="BD256" s="284">
        <v>5</v>
      </c>
      <c r="BE256" s="284">
        <v>1</v>
      </c>
      <c r="BF256" s="284">
        <v>0</v>
      </c>
      <c r="BG256" s="284">
        <v>2</v>
      </c>
      <c r="BH256" s="284">
        <v>0</v>
      </c>
      <c r="BI256" s="284">
        <v>0</v>
      </c>
      <c r="BJ256" s="450">
        <v>0</v>
      </c>
      <c r="BK256" s="282">
        <f t="shared" si="35"/>
        <v>4</v>
      </c>
      <c r="BL256" s="282">
        <f t="shared" si="36"/>
        <v>0</v>
      </c>
      <c r="BM256" s="282">
        <v>5</v>
      </c>
      <c r="BN256" s="282">
        <v>0</v>
      </c>
      <c r="BO256" s="284">
        <f t="shared" si="37"/>
        <v>5</v>
      </c>
      <c r="BP256" s="516">
        <v>2</v>
      </c>
      <c r="BQ256" s="282" t="str">
        <f>IF(((BP256*BJ256)-CB256)&lt;0.99,"",INT((BP256*BJ256)-CB256))</f>
        <v/>
      </c>
      <c r="BR256" s="282"/>
      <c r="BS256" s="285"/>
      <c r="BT256" s="285"/>
      <c r="BU256" s="285"/>
      <c r="BV256" s="285"/>
      <c r="BW256" s="285"/>
      <c r="BX256" s="285"/>
      <c r="BY256" s="285"/>
      <c r="BZ256" s="286"/>
      <c r="CA256" s="287"/>
      <c r="CB256" s="288">
        <f t="shared" si="43"/>
        <v>5</v>
      </c>
      <c r="CC256" s="518" t="e">
        <f>CB256/BJ256</f>
        <v>#DIV/0!</v>
      </c>
      <c r="CD256" s="282" t="str">
        <f>IFERROR(IF($S256*#REF!=0,"",$S256*#REF!),"")</f>
        <v/>
      </c>
      <c r="CE256" s="282" t="str">
        <f>IFERROR(IF($S256*#REF!=0,"",$S256*#REF!),"")</f>
        <v/>
      </c>
      <c r="CF256" s="282" t="str">
        <f>IFERROR(IF($S256*#REF!=0,"",$S256*#REF!),"")</f>
        <v/>
      </c>
      <c r="CG256" s="282" t="str">
        <f>IFERROR(IF($S256*#REF!=0,"",$S256*#REF!),"")</f>
        <v/>
      </c>
      <c r="CH256" s="282" t="str">
        <f>IFERROR(IF($S256*#REF!=0,"",$S256*#REF!),"")</f>
        <v/>
      </c>
      <c r="CI256" s="282" t="str">
        <f>IFERROR(IF($S256*#REF!=0,"",$S256*#REF!),"")</f>
        <v/>
      </c>
      <c r="CJ256" s="282" t="str">
        <f>IFERROR(IF($S256*#REF!=0,"",$S256*#REF!),"")</f>
        <v/>
      </c>
      <c r="CK256" s="282" t="str">
        <f>IFERROR(IF($S256*#REF!=0,"",$S256*#REF!),"")</f>
        <v/>
      </c>
      <c r="CL256" s="282" t="str">
        <f>IFERROR(IF($S256*#REF!=0,"",$S256*#REF!),"")</f>
        <v/>
      </c>
      <c r="CM256" s="282" t="str">
        <f t="shared" si="38"/>
        <v/>
      </c>
      <c r="CN256" s="282" t="str">
        <f t="shared" si="39"/>
        <v/>
      </c>
      <c r="CO256" s="282" t="str">
        <f t="shared" si="40"/>
        <v/>
      </c>
      <c r="CP256" s="282" t="str">
        <f t="shared" si="41"/>
        <v/>
      </c>
      <c r="CQ256" s="282" t="str">
        <f t="shared" si="42"/>
        <v/>
      </c>
      <c r="CR256" s="282" t="str">
        <f t="shared" si="42"/>
        <v/>
      </c>
      <c r="CS256" s="282" t="str">
        <f t="shared" si="42"/>
        <v/>
      </c>
    </row>
    <row r="257" spans="1:97" ht="15" customHeight="1" x14ac:dyDescent="0.15">
      <c r="A257" s="1" t="s">
        <v>25</v>
      </c>
      <c r="B257" s="281" t="s">
        <v>773</v>
      </c>
      <c r="C257" s="281" t="str">
        <f>MID(B257,4,5)</f>
        <v>CH271</v>
      </c>
      <c r="D257" s="281" t="str">
        <f>MID(B257,10,3)</f>
        <v>37C</v>
      </c>
      <c r="E257" s="281" t="str">
        <f>RIGHT(B257, LEN(B257)-FIND("S",B257,1)+1)</f>
        <v>SP/183</v>
      </c>
      <c r="F257" s="308">
        <v>0</v>
      </c>
      <c r="G257" s="282" t="s">
        <v>774</v>
      </c>
      <c r="H257" s="282" t="s">
        <v>575</v>
      </c>
      <c r="I257" s="282"/>
      <c r="J257" s="282">
        <v>3</v>
      </c>
      <c r="K257" s="282" t="s">
        <v>102</v>
      </c>
      <c r="L257" s="282">
        <v>12.7</v>
      </c>
      <c r="M257" s="282"/>
      <c r="N257" s="282"/>
      <c r="O257" s="282" t="s">
        <v>774</v>
      </c>
      <c r="P257" s="282"/>
      <c r="Q257" s="283"/>
      <c r="R257" s="284" t="s">
        <v>445</v>
      </c>
      <c r="S257" s="284">
        <f>0.11/20</f>
        <v>5.4999999999999997E-3</v>
      </c>
      <c r="T257" s="284"/>
      <c r="U257" s="284"/>
      <c r="V257" s="284"/>
      <c r="W257" s="284">
        <v>1586.92</v>
      </c>
      <c r="X257" s="284"/>
      <c r="Y257" s="284"/>
      <c r="Z257" s="284">
        <v>10</v>
      </c>
      <c r="AA257" s="284">
        <v>11</v>
      </c>
      <c r="AB257" s="284">
        <v>6</v>
      </c>
      <c r="AC257" s="284">
        <v>12</v>
      </c>
      <c r="AD257" s="284"/>
      <c r="AE257" s="284"/>
      <c r="AF257" s="284"/>
      <c r="AG257" s="284"/>
      <c r="AH257" s="284"/>
      <c r="AI257" s="284">
        <v>10</v>
      </c>
      <c r="AJ257" s="284">
        <v>19</v>
      </c>
      <c r="AK257" s="284">
        <v>5</v>
      </c>
      <c r="AL257" s="284">
        <v>6</v>
      </c>
      <c r="AM257" s="284"/>
      <c r="AN257" s="284"/>
      <c r="AO257" s="284">
        <v>11</v>
      </c>
      <c r="AP257" s="284">
        <v>6</v>
      </c>
      <c r="AQ257" s="284">
        <v>34</v>
      </c>
      <c r="AR257" s="284">
        <v>13</v>
      </c>
      <c r="AS257" s="284">
        <v>27</v>
      </c>
      <c r="AT257" s="284">
        <v>16</v>
      </c>
      <c r="AU257" s="284">
        <v>6</v>
      </c>
      <c r="AV257" s="284">
        <v>10</v>
      </c>
      <c r="AW257" s="284">
        <v>9</v>
      </c>
      <c r="AX257" s="284">
        <v>5</v>
      </c>
      <c r="AY257" s="284">
        <v>24</v>
      </c>
      <c r="AZ257" s="284">
        <v>14</v>
      </c>
      <c r="BA257" s="284">
        <v>18</v>
      </c>
      <c r="BB257" s="284">
        <v>22</v>
      </c>
      <c r="BC257" s="284">
        <v>37</v>
      </c>
      <c r="BD257" s="284">
        <v>18</v>
      </c>
      <c r="BE257" s="284">
        <v>21</v>
      </c>
      <c r="BF257" s="284">
        <v>36</v>
      </c>
      <c r="BG257" s="284">
        <v>21</v>
      </c>
      <c r="BH257" s="284">
        <v>18</v>
      </c>
      <c r="BI257" s="284">
        <v>34</v>
      </c>
      <c r="BJ257" s="450">
        <f>BJ252*2+BJ253*1+BJ254*1</f>
        <v>20</v>
      </c>
      <c r="BK257" s="282">
        <f t="shared" si="35"/>
        <v>34</v>
      </c>
      <c r="BL257" s="282">
        <f t="shared" si="36"/>
        <v>5</v>
      </c>
      <c r="BM257" s="282">
        <v>48</v>
      </c>
      <c r="BN257" s="282">
        <v>33</v>
      </c>
      <c r="BO257" s="284">
        <f t="shared" si="37"/>
        <v>15</v>
      </c>
      <c r="BP257" s="516">
        <v>2</v>
      </c>
      <c r="BQ257" s="282" t="str">
        <f>IF(((BP257*BJ257)-CB257)&lt;0.99,"",INT((BP257*BJ257)-CB257))</f>
        <v/>
      </c>
      <c r="BR257" s="282"/>
      <c r="BS257" s="285"/>
      <c r="BT257" s="285"/>
      <c r="BU257" s="285">
        <v>10</v>
      </c>
      <c r="BV257" s="285"/>
      <c r="BW257" s="285"/>
      <c r="BX257" s="285"/>
      <c r="BY257" s="285">
        <v>3</v>
      </c>
      <c r="BZ257" s="286">
        <v>10</v>
      </c>
      <c r="CA257" s="287">
        <v>2</v>
      </c>
      <c r="CB257" s="288">
        <f t="shared" si="43"/>
        <v>40</v>
      </c>
      <c r="CC257" s="518">
        <f>CB257/BJ257</f>
        <v>2</v>
      </c>
      <c r="CD257" s="282" t="str">
        <f>IFERROR(IF($S257*#REF!=0,"",$S257*#REF!),"")</f>
        <v/>
      </c>
      <c r="CE257" s="282" t="str">
        <f>IFERROR(IF($S257*#REF!=0,"",$S257*#REF!),"")</f>
        <v/>
      </c>
      <c r="CF257" s="282" t="str">
        <f>IFERROR(IF($S257*#REF!=0,"",$S257*#REF!),"")</f>
        <v/>
      </c>
      <c r="CG257" s="282" t="str">
        <f>IFERROR(IF($S257*#REF!=0,"",$S257*#REF!),"")</f>
        <v/>
      </c>
      <c r="CH257" s="282" t="str">
        <f>IFERROR(IF($S257*#REF!=0,"",$S257*#REF!),"")</f>
        <v/>
      </c>
      <c r="CI257" s="282" t="str">
        <f>IFERROR(IF($S257*#REF!=0,"",$S257*#REF!),"")</f>
        <v/>
      </c>
      <c r="CJ257" s="282" t="str">
        <f>IFERROR(IF($S257*#REF!=0,"",$S257*#REF!),"")</f>
        <v/>
      </c>
      <c r="CK257" s="282" t="str">
        <f>IFERROR(IF($S257*#REF!=0,"",$S257*#REF!),"")</f>
        <v/>
      </c>
      <c r="CL257" s="282" t="str">
        <f>IFERROR(IF($S257*#REF!=0,"",$S257*#REF!),"")</f>
        <v/>
      </c>
      <c r="CM257" s="282">
        <f t="shared" si="38"/>
        <v>5.4999999999999993E-2</v>
      </c>
      <c r="CN257" s="282" t="str">
        <f t="shared" si="39"/>
        <v/>
      </c>
      <c r="CO257" s="282" t="str">
        <f t="shared" si="40"/>
        <v/>
      </c>
      <c r="CP257" s="282" t="str">
        <f t="shared" si="41"/>
        <v/>
      </c>
      <c r="CQ257" s="282">
        <f t="shared" si="42"/>
        <v>1.6500000000000001E-2</v>
      </c>
      <c r="CR257" s="282">
        <f t="shared" si="42"/>
        <v>5.4999999999999993E-2</v>
      </c>
      <c r="CS257" s="282">
        <f t="shared" si="42"/>
        <v>1.0999999999999999E-2</v>
      </c>
    </row>
    <row r="258" spans="1:97" ht="15" customHeight="1" x14ac:dyDescent="0.15">
      <c r="A258" s="1" t="s">
        <v>25</v>
      </c>
      <c r="B258" s="281" t="s">
        <v>775</v>
      </c>
      <c r="C258" s="281" t="str">
        <f>MID(B258,4,5)</f>
        <v>CH271</v>
      </c>
      <c r="D258" s="281" t="str">
        <f>MID(B258,10,3)</f>
        <v>-49</v>
      </c>
      <c r="E258" s="281" t="str">
        <f>RIGHT(B258, LEN(B258)-FIND("S",B258,1)+1)</f>
        <v>SP/183</v>
      </c>
      <c r="F258" s="308">
        <v>0</v>
      </c>
      <c r="G258" s="282" t="s">
        <v>776</v>
      </c>
      <c r="H258" s="282" t="s">
        <v>575</v>
      </c>
      <c r="I258" s="282"/>
      <c r="J258" s="282"/>
      <c r="K258" s="282" t="s">
        <v>110</v>
      </c>
      <c r="L258" s="282">
        <v>66.3</v>
      </c>
      <c r="M258" s="282"/>
      <c r="N258" s="282"/>
      <c r="O258" s="282" t="s">
        <v>776</v>
      </c>
      <c r="P258" s="282"/>
      <c r="Q258" s="283"/>
      <c r="R258" s="284" t="s">
        <v>445</v>
      </c>
      <c r="S258" s="284">
        <f>0.11/4</f>
        <v>2.75E-2</v>
      </c>
      <c r="T258" s="284"/>
      <c r="U258" s="284"/>
      <c r="V258" s="284"/>
      <c r="W258" s="284">
        <v>8267.33</v>
      </c>
      <c r="X258" s="284"/>
      <c r="Y258" s="284"/>
      <c r="Z258" s="284">
        <v>3</v>
      </c>
      <c r="AA258" s="284">
        <v>2</v>
      </c>
      <c r="AB258" s="284">
        <v>1</v>
      </c>
      <c r="AC258" s="284">
        <v>2</v>
      </c>
      <c r="AD258" s="284"/>
      <c r="AE258" s="284"/>
      <c r="AF258" s="284"/>
      <c r="AG258" s="284"/>
      <c r="AH258" s="284"/>
      <c r="AI258" s="284">
        <v>1</v>
      </c>
      <c r="AJ258" s="284">
        <v>2</v>
      </c>
      <c r="AK258" s="284">
        <v>1</v>
      </c>
      <c r="AL258" s="284"/>
      <c r="AM258" s="284"/>
      <c r="AN258" s="284"/>
      <c r="AO258" s="284">
        <v>0</v>
      </c>
      <c r="AP258" s="284">
        <v>0</v>
      </c>
      <c r="AQ258" s="284">
        <v>3</v>
      </c>
      <c r="AR258" s="284">
        <v>0</v>
      </c>
      <c r="AS258" s="284">
        <v>4</v>
      </c>
      <c r="AT258" s="284"/>
      <c r="AU258" s="284"/>
      <c r="AV258" s="284"/>
      <c r="AW258" s="284">
        <v>0</v>
      </c>
      <c r="AX258" s="284">
        <v>1</v>
      </c>
      <c r="AY258" s="284">
        <v>4</v>
      </c>
      <c r="AZ258" s="284">
        <v>2</v>
      </c>
      <c r="BA258" s="284">
        <v>2</v>
      </c>
      <c r="BB258" s="284">
        <v>3</v>
      </c>
      <c r="BC258" s="284">
        <v>5</v>
      </c>
      <c r="BD258" s="284">
        <v>4</v>
      </c>
      <c r="BE258" s="284">
        <v>5</v>
      </c>
      <c r="BF258" s="284">
        <v>7</v>
      </c>
      <c r="BG258" s="284">
        <v>4</v>
      </c>
      <c r="BH258" s="284">
        <v>2</v>
      </c>
      <c r="BI258" s="284">
        <v>10</v>
      </c>
      <c r="BJ258" s="450">
        <v>5</v>
      </c>
      <c r="BK258" s="282">
        <f t="shared" si="35"/>
        <v>4</v>
      </c>
      <c r="BL258" s="282">
        <f t="shared" si="36"/>
        <v>0</v>
      </c>
      <c r="BM258" s="282">
        <v>16</v>
      </c>
      <c r="BN258" s="282">
        <v>3</v>
      </c>
      <c r="BO258" s="284">
        <f t="shared" si="37"/>
        <v>13</v>
      </c>
      <c r="BP258" s="516">
        <v>2</v>
      </c>
      <c r="BQ258" s="282" t="str">
        <f>IF(((BP258*BJ258)-CB258)&lt;0.99,"",INT((BP258*BJ258)-CB258))</f>
        <v/>
      </c>
      <c r="BR258" s="282"/>
      <c r="BS258" s="285"/>
      <c r="BT258" s="285"/>
      <c r="BU258" s="285"/>
      <c r="BV258" s="285"/>
      <c r="BW258" s="285"/>
      <c r="BX258" s="285"/>
      <c r="BY258" s="285"/>
      <c r="BZ258" s="286"/>
      <c r="CA258" s="287"/>
      <c r="CB258" s="288">
        <f t="shared" si="43"/>
        <v>13</v>
      </c>
      <c r="CC258" s="518">
        <f>CB258/BJ258</f>
        <v>2.6</v>
      </c>
      <c r="CD258" s="282" t="str">
        <f>IFERROR(IF($S258*#REF!=0,"",$S258*#REF!),"")</f>
        <v/>
      </c>
      <c r="CE258" s="282" t="str">
        <f>IFERROR(IF($S258*#REF!=0,"",$S258*#REF!),"")</f>
        <v/>
      </c>
      <c r="CF258" s="282" t="str">
        <f>IFERROR(IF($S258*#REF!=0,"",$S258*#REF!),"")</f>
        <v/>
      </c>
      <c r="CG258" s="282" t="str">
        <f>IFERROR(IF($S258*#REF!=0,"",$S258*#REF!),"")</f>
        <v/>
      </c>
      <c r="CH258" s="282" t="str">
        <f>IFERROR(IF($S258*#REF!=0,"",$S258*#REF!),"")</f>
        <v/>
      </c>
      <c r="CI258" s="282" t="str">
        <f>IFERROR(IF($S258*#REF!=0,"",$S258*#REF!),"")</f>
        <v/>
      </c>
      <c r="CJ258" s="282" t="str">
        <f>IFERROR(IF($S258*#REF!=0,"",$S258*#REF!),"")</f>
        <v/>
      </c>
      <c r="CK258" s="282" t="str">
        <f>IFERROR(IF($S258*#REF!=0,"",$S258*#REF!),"")</f>
        <v/>
      </c>
      <c r="CL258" s="282" t="str">
        <f>IFERROR(IF($S258*#REF!=0,"",$S258*#REF!),"")</f>
        <v/>
      </c>
      <c r="CM258" s="282" t="str">
        <f t="shared" si="38"/>
        <v/>
      </c>
      <c r="CN258" s="282" t="str">
        <f t="shared" si="39"/>
        <v/>
      </c>
      <c r="CO258" s="282" t="str">
        <f t="shared" si="40"/>
        <v/>
      </c>
      <c r="CP258" s="282" t="str">
        <f t="shared" si="41"/>
        <v/>
      </c>
      <c r="CQ258" s="282" t="str">
        <f t="shared" si="42"/>
        <v/>
      </c>
      <c r="CR258" s="282" t="str">
        <f t="shared" si="42"/>
        <v/>
      </c>
      <c r="CS258" s="282" t="str">
        <f t="shared" si="42"/>
        <v/>
      </c>
    </row>
    <row r="259" spans="1:97" ht="15" customHeight="1" x14ac:dyDescent="0.15">
      <c r="A259" s="1" t="s">
        <v>25</v>
      </c>
      <c r="B259" s="281" t="s">
        <v>777</v>
      </c>
      <c r="C259" s="281" t="str">
        <f>MID(B259,4,5)</f>
        <v>CH271</v>
      </c>
      <c r="D259" s="281" t="str">
        <f>MID(B259,10,3)</f>
        <v>-50</v>
      </c>
      <c r="E259" s="281" t="str">
        <f>RIGHT(B259, LEN(B259)-FIND("S",B259,1)+1)</f>
        <v>SP/183</v>
      </c>
      <c r="F259" s="308">
        <v>0</v>
      </c>
      <c r="G259" s="282" t="s">
        <v>778</v>
      </c>
      <c r="H259" s="282" t="s">
        <v>575</v>
      </c>
      <c r="I259" s="282"/>
      <c r="J259" s="282"/>
      <c r="K259" s="282" t="s">
        <v>110</v>
      </c>
      <c r="L259" s="282">
        <v>66.3</v>
      </c>
      <c r="M259" s="282"/>
      <c r="N259" s="282"/>
      <c r="O259" s="282" t="s">
        <v>778</v>
      </c>
      <c r="P259" s="282"/>
      <c r="Q259" s="283"/>
      <c r="R259" s="284" t="s">
        <v>445</v>
      </c>
      <c r="S259" s="284">
        <f>0.11/4</f>
        <v>2.75E-2</v>
      </c>
      <c r="T259" s="284"/>
      <c r="U259" s="284"/>
      <c r="V259" s="284"/>
      <c r="W259" s="284">
        <v>8267.5</v>
      </c>
      <c r="X259" s="284"/>
      <c r="Y259" s="284"/>
      <c r="Z259" s="284">
        <v>2</v>
      </c>
      <c r="AA259" s="284">
        <v>3</v>
      </c>
      <c r="AB259" s="284">
        <v>1</v>
      </c>
      <c r="AC259" s="284">
        <v>2</v>
      </c>
      <c r="AD259" s="284"/>
      <c r="AE259" s="284"/>
      <c r="AF259" s="284"/>
      <c r="AG259" s="284"/>
      <c r="AH259" s="284"/>
      <c r="AI259" s="284"/>
      <c r="AJ259" s="284">
        <v>3</v>
      </c>
      <c r="AK259" s="284">
        <v>1</v>
      </c>
      <c r="AL259" s="284">
        <v>2</v>
      </c>
      <c r="AM259" s="284"/>
      <c r="AN259" s="284"/>
      <c r="AO259" s="284">
        <v>0</v>
      </c>
      <c r="AP259" s="284">
        <v>0</v>
      </c>
      <c r="AQ259" s="284">
        <v>6</v>
      </c>
      <c r="AR259" s="284">
        <v>6</v>
      </c>
      <c r="AS259" s="284">
        <v>5</v>
      </c>
      <c r="AT259" s="284"/>
      <c r="AU259" s="284"/>
      <c r="AV259" s="284"/>
      <c r="AW259" s="284">
        <v>0</v>
      </c>
      <c r="AX259" s="284">
        <v>0</v>
      </c>
      <c r="AY259" s="284">
        <v>4</v>
      </c>
      <c r="AZ259" s="284">
        <v>3</v>
      </c>
      <c r="BA259" s="284">
        <v>3</v>
      </c>
      <c r="BB259" s="284">
        <v>2</v>
      </c>
      <c r="BC259" s="284">
        <v>5</v>
      </c>
      <c r="BD259" s="284">
        <v>3</v>
      </c>
      <c r="BE259" s="284">
        <v>5</v>
      </c>
      <c r="BF259" s="284">
        <v>6</v>
      </c>
      <c r="BG259" s="284">
        <v>2</v>
      </c>
      <c r="BH259" s="284">
        <v>5</v>
      </c>
      <c r="BI259" s="284">
        <v>10</v>
      </c>
      <c r="BJ259" s="450">
        <v>5</v>
      </c>
      <c r="BK259" s="282">
        <f t="shared" si="35"/>
        <v>6</v>
      </c>
      <c r="BL259" s="282">
        <f t="shared" si="36"/>
        <v>0</v>
      </c>
      <c r="BM259" s="282">
        <v>19</v>
      </c>
      <c r="BN259" s="282">
        <v>8</v>
      </c>
      <c r="BO259" s="284">
        <f t="shared" si="37"/>
        <v>11</v>
      </c>
      <c r="BP259" s="516">
        <v>2</v>
      </c>
      <c r="BQ259" s="282" t="str">
        <f>IF(((BP259*BJ259)-CB259)&lt;0.99,"",INT((BP259*BJ259)-CB259))</f>
        <v/>
      </c>
      <c r="BR259" s="282"/>
      <c r="BS259" s="285"/>
      <c r="BT259" s="285"/>
      <c r="BU259" s="285"/>
      <c r="BV259" s="285"/>
      <c r="BW259" s="285"/>
      <c r="BX259" s="285"/>
      <c r="BY259" s="285"/>
      <c r="BZ259" s="286"/>
      <c r="CA259" s="287"/>
      <c r="CB259" s="288">
        <f t="shared" si="43"/>
        <v>11</v>
      </c>
      <c r="CC259" s="518">
        <f>CB259/BJ259</f>
        <v>2.2000000000000002</v>
      </c>
      <c r="CD259" s="282" t="str">
        <f>IFERROR(IF($S259*#REF!=0,"",$S259*#REF!),"")</f>
        <v/>
      </c>
      <c r="CE259" s="282" t="str">
        <f>IFERROR(IF($S259*#REF!=0,"",$S259*#REF!),"")</f>
        <v/>
      </c>
      <c r="CF259" s="282" t="str">
        <f>IFERROR(IF($S259*#REF!=0,"",$S259*#REF!),"")</f>
        <v/>
      </c>
      <c r="CG259" s="282" t="str">
        <f>IFERROR(IF($S259*#REF!=0,"",$S259*#REF!),"")</f>
        <v/>
      </c>
      <c r="CH259" s="282" t="str">
        <f>IFERROR(IF($S259*#REF!=0,"",$S259*#REF!),"")</f>
        <v/>
      </c>
      <c r="CI259" s="282" t="str">
        <f>IFERROR(IF($S259*#REF!=0,"",$S259*#REF!),"")</f>
        <v/>
      </c>
      <c r="CJ259" s="282" t="str">
        <f>IFERROR(IF($S259*#REF!=0,"",$S259*#REF!),"")</f>
        <v/>
      </c>
      <c r="CK259" s="282" t="str">
        <f>IFERROR(IF($S259*#REF!=0,"",$S259*#REF!),"")</f>
        <v/>
      </c>
      <c r="CL259" s="282" t="str">
        <f>IFERROR(IF($S259*#REF!=0,"",$S259*#REF!),"")</f>
        <v/>
      </c>
      <c r="CM259" s="282" t="str">
        <f t="shared" si="38"/>
        <v/>
      </c>
      <c r="CN259" s="282" t="str">
        <f t="shared" si="39"/>
        <v/>
      </c>
      <c r="CO259" s="282" t="str">
        <f t="shared" si="40"/>
        <v/>
      </c>
      <c r="CP259" s="282" t="str">
        <f t="shared" si="41"/>
        <v/>
      </c>
      <c r="CQ259" s="282" t="str">
        <f t="shared" si="42"/>
        <v/>
      </c>
      <c r="CR259" s="282" t="str">
        <f t="shared" si="42"/>
        <v/>
      </c>
      <c r="CS259" s="282" t="str">
        <f t="shared" si="42"/>
        <v/>
      </c>
    </row>
    <row r="260" spans="1:97" ht="15" customHeight="1" x14ac:dyDescent="0.15">
      <c r="A260" s="1" t="s">
        <v>25</v>
      </c>
      <c r="B260" s="281" t="s">
        <v>779</v>
      </c>
      <c r="C260" s="281"/>
      <c r="D260" s="281"/>
      <c r="E260" s="281"/>
      <c r="F260" s="308"/>
      <c r="G260" s="282" t="s">
        <v>1072</v>
      </c>
      <c r="H260" s="282" t="s">
        <v>575</v>
      </c>
      <c r="I260" s="282"/>
      <c r="J260" s="282"/>
      <c r="K260" s="282" t="s">
        <v>110</v>
      </c>
      <c r="L260" s="282">
        <v>61.9</v>
      </c>
      <c r="M260" s="282"/>
      <c r="N260" s="282"/>
      <c r="O260" s="282" t="s">
        <v>780</v>
      </c>
      <c r="P260" s="282"/>
      <c r="Q260" s="283"/>
      <c r="R260" s="311" t="s">
        <v>445</v>
      </c>
      <c r="S260" s="311">
        <f>0.11/4</f>
        <v>2.75E-2</v>
      </c>
      <c r="T260" s="284"/>
      <c r="U260" s="284"/>
      <c r="V260" s="284"/>
      <c r="W260" s="284"/>
      <c r="X260" s="284"/>
      <c r="Y260" s="284"/>
      <c r="Z260" s="284"/>
      <c r="AA260" s="284"/>
      <c r="AB260" s="284"/>
      <c r="AC260" s="284"/>
      <c r="AD260" s="284"/>
      <c r="AE260" s="284"/>
      <c r="AF260" s="284"/>
      <c r="AG260" s="284"/>
      <c r="AH260" s="284"/>
      <c r="AI260" s="284"/>
      <c r="AJ260" s="284"/>
      <c r="AK260" s="284"/>
      <c r="AL260" s="284"/>
      <c r="AM260" s="284"/>
      <c r="AN260" s="284"/>
      <c r="AO260" s="284"/>
      <c r="AP260" s="284"/>
      <c r="AQ260" s="284"/>
      <c r="AR260" s="284"/>
      <c r="AS260" s="284"/>
      <c r="AT260" s="284"/>
      <c r="AU260" s="284"/>
      <c r="AV260" s="284"/>
      <c r="AW260" s="284"/>
      <c r="AX260" s="284"/>
      <c r="AY260" s="284"/>
      <c r="AZ260" s="284"/>
      <c r="BA260" s="284"/>
      <c r="BB260" s="284"/>
      <c r="BC260" s="284"/>
      <c r="BD260" s="284">
        <v>0</v>
      </c>
      <c r="BE260" s="284">
        <v>1</v>
      </c>
      <c r="BF260" s="284">
        <v>3</v>
      </c>
      <c r="BG260" s="284">
        <v>2</v>
      </c>
      <c r="BH260" s="284">
        <v>0</v>
      </c>
      <c r="BI260" s="284">
        <v>4</v>
      </c>
      <c r="BJ260" s="450">
        <v>3</v>
      </c>
      <c r="BK260" s="282">
        <f t="shared" si="35"/>
        <v>0</v>
      </c>
      <c r="BL260" s="282">
        <f t="shared" si="36"/>
        <v>0</v>
      </c>
      <c r="BM260" s="282">
        <v>7</v>
      </c>
      <c r="BN260" s="282">
        <v>0</v>
      </c>
      <c r="BO260" s="284">
        <f t="shared" si="37"/>
        <v>7</v>
      </c>
      <c r="BP260" s="516">
        <v>2</v>
      </c>
      <c r="BQ260" s="282" t="str">
        <f>IF(((BP260*BJ260)-CB260)&lt;0.99,"",INT((BP260*BJ260)-CB260))</f>
        <v/>
      </c>
      <c r="BR260" s="282"/>
      <c r="BS260" s="285"/>
      <c r="BT260" s="285"/>
      <c r="BU260" s="285"/>
      <c r="BV260" s="285"/>
      <c r="BW260" s="285"/>
      <c r="BX260" s="285"/>
      <c r="BY260" s="285"/>
      <c r="BZ260" s="286"/>
      <c r="CA260" s="287"/>
      <c r="CB260" s="288">
        <f t="shared" si="43"/>
        <v>7</v>
      </c>
      <c r="CC260" s="518">
        <f>CB260/BJ260</f>
        <v>2.3333333333333335</v>
      </c>
      <c r="CD260" s="282" t="str">
        <f>IFERROR(IF($S260*#REF!=0,"",$S260*#REF!),"")</f>
        <v/>
      </c>
      <c r="CE260" s="282" t="str">
        <f>IFERROR(IF($S260*#REF!=0,"",$S260*#REF!),"")</f>
        <v/>
      </c>
      <c r="CF260" s="282" t="str">
        <f>IFERROR(IF($S260*#REF!=0,"",$S260*#REF!),"")</f>
        <v/>
      </c>
      <c r="CG260" s="282" t="str">
        <f>IFERROR(IF($S260*#REF!=0,"",$S260*#REF!),"")</f>
        <v/>
      </c>
      <c r="CH260" s="282" t="str">
        <f>IFERROR(IF($S260*#REF!=0,"",$S260*#REF!),"")</f>
        <v/>
      </c>
      <c r="CI260" s="282" t="str">
        <f>IFERROR(IF($S260*#REF!=0,"",$S260*#REF!),"")</f>
        <v/>
      </c>
      <c r="CJ260" s="282" t="str">
        <f>IFERROR(IF($S260*#REF!=0,"",$S260*#REF!),"")</f>
        <v/>
      </c>
      <c r="CK260" s="282" t="str">
        <f>IFERROR(IF($S260*#REF!=0,"",$S260*#REF!),"")</f>
        <v/>
      </c>
      <c r="CL260" s="282" t="str">
        <f>IFERROR(IF($S260*#REF!=0,"",$S260*#REF!),"")</f>
        <v/>
      </c>
      <c r="CM260" s="282" t="str">
        <f t="shared" si="38"/>
        <v/>
      </c>
      <c r="CN260" s="282" t="str">
        <f t="shared" si="39"/>
        <v/>
      </c>
      <c r="CO260" s="282" t="str">
        <f t="shared" si="40"/>
        <v/>
      </c>
      <c r="CP260" s="282" t="str">
        <f t="shared" si="41"/>
        <v/>
      </c>
      <c r="CQ260" s="282" t="str">
        <f t="shared" si="42"/>
        <v/>
      </c>
      <c r="CR260" s="282" t="str">
        <f t="shared" si="42"/>
        <v/>
      </c>
      <c r="CS260" s="282" t="str">
        <f t="shared" si="42"/>
        <v/>
      </c>
    </row>
    <row r="261" spans="1:97" ht="15" customHeight="1" x14ac:dyDescent="0.15">
      <c r="A261" s="1" t="s">
        <v>25</v>
      </c>
      <c r="B261" s="281" t="s">
        <v>781</v>
      </c>
      <c r="C261" s="281"/>
      <c r="D261" s="281"/>
      <c r="E261" s="281"/>
      <c r="F261" s="308"/>
      <c r="G261" s="282" t="s">
        <v>782</v>
      </c>
      <c r="H261" s="282" t="s">
        <v>575</v>
      </c>
      <c r="I261" s="282"/>
      <c r="J261" s="282"/>
      <c r="K261" s="282" t="s">
        <v>110</v>
      </c>
      <c r="L261" s="282">
        <v>61.9</v>
      </c>
      <c r="M261" s="282"/>
      <c r="N261" s="282"/>
      <c r="O261" s="282" t="s">
        <v>782</v>
      </c>
      <c r="P261" s="282"/>
      <c r="Q261" s="283"/>
      <c r="R261" s="311" t="s">
        <v>445</v>
      </c>
      <c r="S261" s="311">
        <f>0.11/4</f>
        <v>2.75E-2</v>
      </c>
      <c r="T261" s="284"/>
      <c r="U261" s="284"/>
      <c r="V261" s="284"/>
      <c r="W261" s="284"/>
      <c r="X261" s="284"/>
      <c r="Y261" s="284"/>
      <c r="Z261" s="284"/>
      <c r="AA261" s="284"/>
      <c r="AB261" s="284"/>
      <c r="AC261" s="284"/>
      <c r="AD261" s="284"/>
      <c r="AE261" s="284"/>
      <c r="AF261" s="284"/>
      <c r="AG261" s="284"/>
      <c r="AH261" s="284"/>
      <c r="AI261" s="284"/>
      <c r="AJ261" s="284"/>
      <c r="AK261" s="284"/>
      <c r="AL261" s="284"/>
      <c r="AM261" s="284"/>
      <c r="AN261" s="284"/>
      <c r="AO261" s="284"/>
      <c r="AP261" s="284"/>
      <c r="AQ261" s="284"/>
      <c r="AR261" s="284"/>
      <c r="AS261" s="284"/>
      <c r="AT261" s="284"/>
      <c r="AU261" s="284"/>
      <c r="AV261" s="284"/>
      <c r="AW261" s="284"/>
      <c r="AX261" s="284"/>
      <c r="AY261" s="284"/>
      <c r="AZ261" s="284"/>
      <c r="BA261" s="284"/>
      <c r="BB261" s="284"/>
      <c r="BC261" s="284"/>
      <c r="BD261" s="284">
        <v>1</v>
      </c>
      <c r="BE261" s="284">
        <v>1</v>
      </c>
      <c r="BF261" s="284">
        <v>1</v>
      </c>
      <c r="BG261" s="284">
        <v>0</v>
      </c>
      <c r="BH261" s="284">
        <v>1</v>
      </c>
      <c r="BI261" s="284">
        <v>4</v>
      </c>
      <c r="BJ261" s="450">
        <v>5</v>
      </c>
      <c r="BK261" s="282">
        <f t="shared" si="35"/>
        <v>0</v>
      </c>
      <c r="BL261" s="282">
        <f t="shared" si="36"/>
        <v>0</v>
      </c>
      <c r="BM261" s="282">
        <v>12</v>
      </c>
      <c r="BN261" s="282">
        <v>2</v>
      </c>
      <c r="BO261" s="284">
        <f t="shared" si="37"/>
        <v>10</v>
      </c>
      <c r="BP261" s="516">
        <v>2</v>
      </c>
      <c r="BQ261" s="282" t="str">
        <f>IF(((BP261*BJ261)-CB261)&lt;0.99,"",INT((BP261*BJ261)-CB261))</f>
        <v/>
      </c>
      <c r="BR261" s="282"/>
      <c r="BS261" s="285"/>
      <c r="BT261" s="285"/>
      <c r="BU261" s="285"/>
      <c r="BV261" s="285"/>
      <c r="BW261" s="285"/>
      <c r="BX261" s="285"/>
      <c r="BY261" s="285"/>
      <c r="BZ261" s="286"/>
      <c r="CA261" s="287"/>
      <c r="CB261" s="288">
        <f t="shared" si="43"/>
        <v>10</v>
      </c>
      <c r="CC261" s="518">
        <f>CB261/BJ261</f>
        <v>2</v>
      </c>
      <c r="CD261" s="282" t="str">
        <f>IFERROR(IF($S261*#REF!=0,"",$S261*#REF!),"")</f>
        <v/>
      </c>
      <c r="CE261" s="282" t="str">
        <f>IFERROR(IF($S261*#REF!=0,"",$S261*#REF!),"")</f>
        <v/>
      </c>
      <c r="CF261" s="282" t="str">
        <f>IFERROR(IF($S261*#REF!=0,"",$S261*#REF!),"")</f>
        <v/>
      </c>
      <c r="CG261" s="282" t="str">
        <f>IFERROR(IF($S261*#REF!=0,"",$S261*#REF!),"")</f>
        <v/>
      </c>
      <c r="CH261" s="282" t="str">
        <f>IFERROR(IF($S261*#REF!=0,"",$S261*#REF!),"")</f>
        <v/>
      </c>
      <c r="CI261" s="282" t="str">
        <f>IFERROR(IF($S261*#REF!=0,"",$S261*#REF!),"")</f>
        <v/>
      </c>
      <c r="CJ261" s="282" t="str">
        <f>IFERROR(IF($S261*#REF!=0,"",$S261*#REF!),"")</f>
        <v/>
      </c>
      <c r="CK261" s="282" t="str">
        <f>IFERROR(IF($S261*#REF!=0,"",$S261*#REF!),"")</f>
        <v/>
      </c>
      <c r="CL261" s="282" t="str">
        <f>IFERROR(IF($S261*#REF!=0,"",$S261*#REF!),"")</f>
        <v/>
      </c>
      <c r="CM261" s="282" t="str">
        <f t="shared" si="38"/>
        <v/>
      </c>
      <c r="CN261" s="282" t="str">
        <f t="shared" si="39"/>
        <v/>
      </c>
      <c r="CO261" s="282" t="str">
        <f t="shared" si="40"/>
        <v/>
      </c>
      <c r="CP261" s="282" t="str">
        <f t="shared" si="41"/>
        <v/>
      </c>
      <c r="CQ261" s="282" t="str">
        <f t="shared" si="42"/>
        <v/>
      </c>
      <c r="CR261" s="282" t="str">
        <f t="shared" si="42"/>
        <v/>
      </c>
      <c r="CS261" s="282" t="str">
        <f t="shared" si="42"/>
        <v/>
      </c>
    </row>
    <row r="262" spans="1:97" ht="15" customHeight="1" x14ac:dyDescent="0.15">
      <c r="A262" s="1" t="s">
        <v>25</v>
      </c>
      <c r="B262" s="281" t="s">
        <v>783</v>
      </c>
      <c r="C262" s="281" t="str">
        <f>MID(B262,4,5)</f>
        <v>CH271</v>
      </c>
      <c r="D262" s="281" t="str">
        <f>MID(B262,10,3)</f>
        <v>-03</v>
      </c>
      <c r="E262" s="281" t="str">
        <f>RIGHT(B262, LEN(B262)-FIND("S",B262,1)+1)</f>
        <v>SP/184</v>
      </c>
      <c r="F262" s="308">
        <v>0</v>
      </c>
      <c r="G262" s="282" t="s">
        <v>784</v>
      </c>
      <c r="H262" s="282" t="s">
        <v>575</v>
      </c>
      <c r="I262" s="282"/>
      <c r="J262" s="282"/>
      <c r="K262" s="282" t="s">
        <v>110</v>
      </c>
      <c r="L262" s="282">
        <v>87.4</v>
      </c>
      <c r="M262" s="282"/>
      <c r="N262" s="282"/>
      <c r="O262" s="282" t="s">
        <v>784</v>
      </c>
      <c r="P262" s="282"/>
      <c r="Q262" s="283"/>
      <c r="R262" s="284"/>
      <c r="S262" s="284"/>
      <c r="T262" s="284"/>
      <c r="U262" s="284"/>
      <c r="V262" s="284"/>
      <c r="W262" s="284"/>
      <c r="X262" s="284"/>
      <c r="Y262" s="284"/>
      <c r="Z262" s="284"/>
      <c r="AA262" s="284"/>
      <c r="AB262" s="284"/>
      <c r="AC262" s="284"/>
      <c r="AD262" s="284"/>
      <c r="AE262" s="284"/>
      <c r="AF262" s="284"/>
      <c r="AG262" s="284"/>
      <c r="AH262" s="284"/>
      <c r="AI262" s="284"/>
      <c r="AJ262" s="284"/>
      <c r="AK262" s="284"/>
      <c r="AL262" s="284"/>
      <c r="AM262" s="284"/>
      <c r="AN262" s="284"/>
      <c r="AO262" s="284"/>
      <c r="AP262" s="284"/>
      <c r="AQ262" s="284"/>
      <c r="AR262" s="284"/>
      <c r="AS262" s="284"/>
      <c r="AT262" s="284"/>
      <c r="AU262" s="284"/>
      <c r="AV262" s="284"/>
      <c r="AW262" s="284"/>
      <c r="AX262" s="284"/>
      <c r="AY262" s="284"/>
      <c r="AZ262" s="284"/>
      <c r="BA262" s="284">
        <v>0</v>
      </c>
      <c r="BB262" s="284">
        <v>0</v>
      </c>
      <c r="BC262" s="284">
        <v>0</v>
      </c>
      <c r="BD262" s="284">
        <v>0</v>
      </c>
      <c r="BE262" s="284">
        <v>0</v>
      </c>
      <c r="BF262" s="284">
        <v>0</v>
      </c>
      <c r="BG262" s="284">
        <v>0</v>
      </c>
      <c r="BH262" s="284">
        <v>0</v>
      </c>
      <c r="BI262" s="284">
        <v>0</v>
      </c>
      <c r="BJ262" s="450">
        <v>1</v>
      </c>
      <c r="BK262" s="282">
        <f t="shared" si="35"/>
        <v>0</v>
      </c>
      <c r="BL262" s="282">
        <f t="shared" si="36"/>
        <v>0</v>
      </c>
      <c r="BM262" s="282">
        <v>2</v>
      </c>
      <c r="BN262" s="282">
        <v>1</v>
      </c>
      <c r="BO262" s="284">
        <f t="shared" si="37"/>
        <v>1</v>
      </c>
      <c r="BP262" s="516">
        <v>2</v>
      </c>
      <c r="BQ262" s="282" t="str">
        <f>IF(((BP262*BJ262)-CB262)&lt;0.99,"",INT((BP262*BJ262)-CB262))</f>
        <v/>
      </c>
      <c r="BR262" s="282"/>
      <c r="BS262" s="285"/>
      <c r="BT262" s="285"/>
      <c r="BU262" s="285"/>
      <c r="BV262" s="285"/>
      <c r="BW262" s="285"/>
      <c r="BX262" s="285"/>
      <c r="BY262" s="285"/>
      <c r="BZ262" s="286"/>
      <c r="CA262" s="287">
        <v>2</v>
      </c>
      <c r="CB262" s="288">
        <f t="shared" si="43"/>
        <v>3</v>
      </c>
      <c r="CC262" s="518">
        <f>CB262/BJ262</f>
        <v>3</v>
      </c>
      <c r="CD262" s="282" t="str">
        <f>IFERROR(IF($S262*#REF!=0,"",$S262*#REF!),"")</f>
        <v/>
      </c>
      <c r="CE262" s="282" t="str">
        <f>IFERROR(IF($S262*#REF!=0,"",$S262*#REF!),"")</f>
        <v/>
      </c>
      <c r="CF262" s="282" t="str">
        <f>IFERROR(IF($S262*#REF!=0,"",$S262*#REF!),"")</f>
        <v/>
      </c>
      <c r="CG262" s="282" t="str">
        <f>IFERROR(IF($S262*#REF!=0,"",$S262*#REF!),"")</f>
        <v/>
      </c>
      <c r="CH262" s="282" t="str">
        <f>IFERROR(IF($S262*#REF!=0,"",$S262*#REF!),"")</f>
        <v/>
      </c>
      <c r="CI262" s="282" t="str">
        <f>IFERROR(IF($S262*#REF!=0,"",$S262*#REF!),"")</f>
        <v/>
      </c>
      <c r="CJ262" s="282" t="str">
        <f>IFERROR(IF($S262*#REF!=0,"",$S262*#REF!),"")</f>
        <v/>
      </c>
      <c r="CK262" s="282" t="str">
        <f>IFERROR(IF($S262*#REF!=0,"",$S262*#REF!),"")</f>
        <v/>
      </c>
      <c r="CL262" s="282" t="str">
        <f>IFERROR(IF($S262*#REF!=0,"",$S262*#REF!),"")</f>
        <v/>
      </c>
      <c r="CM262" s="282" t="str">
        <f t="shared" si="38"/>
        <v/>
      </c>
      <c r="CN262" s="282" t="str">
        <f t="shared" si="39"/>
        <v/>
      </c>
      <c r="CO262" s="282" t="str">
        <f t="shared" si="40"/>
        <v/>
      </c>
      <c r="CP262" s="282" t="str">
        <f t="shared" si="41"/>
        <v/>
      </c>
      <c r="CQ262" s="282" t="str">
        <f t="shared" si="42"/>
        <v/>
      </c>
      <c r="CR262" s="282" t="str">
        <f t="shared" si="42"/>
        <v/>
      </c>
      <c r="CS262" s="282" t="str">
        <f t="shared" si="42"/>
        <v/>
      </c>
    </row>
    <row r="263" spans="1:97" ht="15" customHeight="1" x14ac:dyDescent="0.15">
      <c r="A263" s="1" t="s">
        <v>25</v>
      </c>
      <c r="B263" s="281" t="s">
        <v>785</v>
      </c>
      <c r="C263" s="281" t="str">
        <f>MID(B263,4,5)</f>
        <v>CH271</v>
      </c>
      <c r="D263" s="281" t="str">
        <f>MID(B263,10,3)</f>
        <v>-08</v>
      </c>
      <c r="E263" s="281" t="str">
        <f>RIGHT(B263, LEN(B263)-FIND("S",B263,1)+1)</f>
        <v>SP/184</v>
      </c>
      <c r="F263" s="308">
        <v>0</v>
      </c>
      <c r="G263" s="282" t="s">
        <v>786</v>
      </c>
      <c r="H263" s="282" t="s">
        <v>575</v>
      </c>
      <c r="I263" s="282"/>
      <c r="J263" s="282"/>
      <c r="K263" s="282" t="s">
        <v>110</v>
      </c>
      <c r="L263" s="282">
        <v>69.3</v>
      </c>
      <c r="M263" s="282"/>
      <c r="N263" s="282"/>
      <c r="O263" s="282" t="s">
        <v>786</v>
      </c>
      <c r="P263" s="282"/>
      <c r="Q263" s="283"/>
      <c r="R263" s="284"/>
      <c r="S263" s="284"/>
      <c r="T263" s="284"/>
      <c r="U263" s="284"/>
      <c r="V263" s="284"/>
      <c r="W263" s="284"/>
      <c r="X263" s="284"/>
      <c r="Y263" s="284"/>
      <c r="Z263" s="284"/>
      <c r="AA263" s="284"/>
      <c r="AB263" s="284"/>
      <c r="AC263" s="284"/>
      <c r="AD263" s="284"/>
      <c r="AE263" s="284"/>
      <c r="AF263" s="284"/>
      <c r="AG263" s="284"/>
      <c r="AH263" s="284"/>
      <c r="AI263" s="284"/>
      <c r="AJ263" s="284"/>
      <c r="AK263" s="284"/>
      <c r="AL263" s="284"/>
      <c r="AM263" s="284"/>
      <c r="AN263" s="284"/>
      <c r="AO263" s="284"/>
      <c r="AP263" s="284"/>
      <c r="AQ263" s="284"/>
      <c r="AR263" s="284"/>
      <c r="AS263" s="284"/>
      <c r="AT263" s="284"/>
      <c r="AU263" s="284"/>
      <c r="AV263" s="284"/>
      <c r="AW263" s="284"/>
      <c r="AX263" s="284"/>
      <c r="AY263" s="284"/>
      <c r="AZ263" s="284"/>
      <c r="BA263" s="284">
        <v>0</v>
      </c>
      <c r="BB263" s="284">
        <v>0</v>
      </c>
      <c r="BC263" s="284">
        <v>0</v>
      </c>
      <c r="BD263" s="284">
        <v>0</v>
      </c>
      <c r="BE263" s="284">
        <v>0</v>
      </c>
      <c r="BF263" s="284">
        <v>1</v>
      </c>
      <c r="BG263" s="284">
        <v>0</v>
      </c>
      <c r="BH263" s="284">
        <v>0</v>
      </c>
      <c r="BI263" s="284">
        <v>0</v>
      </c>
      <c r="BJ263" s="450">
        <v>1</v>
      </c>
      <c r="BK263" s="282">
        <f t="shared" si="35"/>
        <v>0</v>
      </c>
      <c r="BL263" s="282">
        <f t="shared" si="36"/>
        <v>0</v>
      </c>
      <c r="BM263" s="282">
        <v>3</v>
      </c>
      <c r="BN263" s="282">
        <v>0</v>
      </c>
      <c r="BO263" s="284">
        <f t="shared" si="37"/>
        <v>3</v>
      </c>
      <c r="BP263" s="516">
        <v>2</v>
      </c>
      <c r="BQ263" s="282" t="str">
        <f>IF(((BP263*BJ263)-CB263)&lt;0.99,"",INT((BP263*BJ263)-CB263))</f>
        <v/>
      </c>
      <c r="BR263" s="282"/>
      <c r="BS263" s="285"/>
      <c r="BT263" s="285"/>
      <c r="BU263" s="285"/>
      <c r="BV263" s="285"/>
      <c r="BW263" s="285"/>
      <c r="BX263" s="285"/>
      <c r="BY263" s="285"/>
      <c r="BZ263" s="286"/>
      <c r="CA263" s="287"/>
      <c r="CB263" s="288">
        <f t="shared" si="43"/>
        <v>3</v>
      </c>
      <c r="CC263" s="518">
        <f>CB263/BJ263</f>
        <v>3</v>
      </c>
      <c r="CD263" s="282" t="str">
        <f>IFERROR(IF($S263*#REF!=0,"",$S263*#REF!),"")</f>
        <v/>
      </c>
      <c r="CE263" s="282" t="str">
        <f>IFERROR(IF($S263*#REF!=0,"",$S263*#REF!),"")</f>
        <v/>
      </c>
      <c r="CF263" s="282" t="str">
        <f>IFERROR(IF($S263*#REF!=0,"",$S263*#REF!),"")</f>
        <v/>
      </c>
      <c r="CG263" s="282" t="str">
        <f>IFERROR(IF($S263*#REF!=0,"",$S263*#REF!),"")</f>
        <v/>
      </c>
      <c r="CH263" s="282" t="str">
        <f>IFERROR(IF($S263*#REF!=0,"",$S263*#REF!),"")</f>
        <v/>
      </c>
      <c r="CI263" s="282" t="str">
        <f>IFERROR(IF($S263*#REF!=0,"",$S263*#REF!),"")</f>
        <v/>
      </c>
      <c r="CJ263" s="282" t="str">
        <f>IFERROR(IF($S263*#REF!=0,"",$S263*#REF!),"")</f>
        <v/>
      </c>
      <c r="CK263" s="282" t="str">
        <f>IFERROR(IF($S263*#REF!=0,"",$S263*#REF!),"")</f>
        <v/>
      </c>
      <c r="CL263" s="282" t="str">
        <f>IFERROR(IF($S263*#REF!=0,"",$S263*#REF!),"")</f>
        <v/>
      </c>
      <c r="CM263" s="282" t="str">
        <f t="shared" si="38"/>
        <v/>
      </c>
      <c r="CN263" s="282" t="str">
        <f t="shared" si="39"/>
        <v/>
      </c>
      <c r="CO263" s="282" t="str">
        <f t="shared" si="40"/>
        <v/>
      </c>
      <c r="CP263" s="282" t="str">
        <f t="shared" si="41"/>
        <v/>
      </c>
      <c r="CQ263" s="282" t="str">
        <f t="shared" si="42"/>
        <v/>
      </c>
      <c r="CR263" s="282" t="str">
        <f t="shared" si="42"/>
        <v/>
      </c>
      <c r="CS263" s="282" t="str">
        <f t="shared" si="42"/>
        <v/>
      </c>
    </row>
    <row r="264" spans="1:97" ht="15" customHeight="1" x14ac:dyDescent="0.15">
      <c r="A264" s="1" t="s">
        <v>25</v>
      </c>
      <c r="B264" s="281" t="s">
        <v>787</v>
      </c>
      <c r="C264" s="281" t="str">
        <f>MID(B264,4,5)</f>
        <v>CH271</v>
      </c>
      <c r="D264" s="281" t="str">
        <f>MID(B264,10,3)</f>
        <v>-09</v>
      </c>
      <c r="E264" s="281" t="str">
        <f>RIGHT(B264, LEN(B264)-FIND("S",B264,1)+1)</f>
        <v>SP/184</v>
      </c>
      <c r="F264" s="308">
        <v>0</v>
      </c>
      <c r="G264" s="282" t="s">
        <v>788</v>
      </c>
      <c r="H264" s="282" t="s">
        <v>575</v>
      </c>
      <c r="I264" s="282"/>
      <c r="J264" s="282"/>
      <c r="K264" s="282" t="s">
        <v>110</v>
      </c>
      <c r="L264" s="282">
        <v>69.3</v>
      </c>
      <c r="M264" s="282"/>
      <c r="N264" s="282"/>
      <c r="O264" s="282" t="s">
        <v>788</v>
      </c>
      <c r="P264" s="282"/>
      <c r="Q264" s="283"/>
      <c r="R264" s="311" t="s">
        <v>445</v>
      </c>
      <c r="S264" s="311">
        <f>0.11/4</f>
        <v>2.75E-2</v>
      </c>
      <c r="T264" s="284"/>
      <c r="U264" s="284"/>
      <c r="V264" s="284"/>
      <c r="W264" s="284"/>
      <c r="X264" s="284"/>
      <c r="Y264" s="284"/>
      <c r="Z264" s="284"/>
      <c r="AA264" s="284"/>
      <c r="AB264" s="284"/>
      <c r="AC264" s="284"/>
      <c r="AD264" s="284"/>
      <c r="AE264" s="284"/>
      <c r="AF264" s="284"/>
      <c r="AG264" s="284"/>
      <c r="AH264" s="284"/>
      <c r="AI264" s="284"/>
      <c r="AJ264" s="284"/>
      <c r="AK264" s="284"/>
      <c r="AL264" s="284"/>
      <c r="AM264" s="284"/>
      <c r="AN264" s="284"/>
      <c r="AO264" s="284"/>
      <c r="AP264" s="284"/>
      <c r="AQ264" s="284"/>
      <c r="AR264" s="284"/>
      <c r="AS264" s="284"/>
      <c r="AT264" s="284"/>
      <c r="AU264" s="284"/>
      <c r="AV264" s="284"/>
      <c r="AW264" s="284"/>
      <c r="AX264" s="284"/>
      <c r="AY264" s="284"/>
      <c r="AZ264" s="284"/>
      <c r="BA264" s="284">
        <v>1</v>
      </c>
      <c r="BB264" s="284"/>
      <c r="BC264" s="284">
        <v>0</v>
      </c>
      <c r="BD264" s="284">
        <v>0</v>
      </c>
      <c r="BE264" s="284">
        <v>0</v>
      </c>
      <c r="BF264" s="284">
        <v>1</v>
      </c>
      <c r="BG264" s="284">
        <v>1</v>
      </c>
      <c r="BH264" s="284">
        <v>1</v>
      </c>
      <c r="BI264" s="284">
        <v>0</v>
      </c>
      <c r="BJ264" s="450"/>
      <c r="BK264" s="282">
        <f t="shared" ref="BK264:BK271" si="49">MAX(AQ264:BB264)</f>
        <v>1</v>
      </c>
      <c r="BL264" s="282">
        <f t="shared" ref="BL264:BL271" si="50">MIN(AQ264:BB264)</f>
        <v>1</v>
      </c>
      <c r="BM264" s="282">
        <v>1</v>
      </c>
      <c r="BN264" s="282">
        <v>0</v>
      </c>
      <c r="BO264" s="284">
        <f t="shared" ref="BO264:BO327" si="51">IFERROR(BM264-BN264,BM264)</f>
        <v>1</v>
      </c>
      <c r="BP264" s="516">
        <v>2</v>
      </c>
      <c r="BQ264" s="282" t="str">
        <f>IF(((BP264*BJ264)-CB264)&lt;0.99,"",INT((BP264*BJ264)-CB264))</f>
        <v/>
      </c>
      <c r="BR264" s="282"/>
      <c r="BS264" s="285"/>
      <c r="BT264" s="285"/>
      <c r="BU264" s="285"/>
      <c r="BV264" s="285"/>
      <c r="BW264" s="285"/>
      <c r="BX264" s="285"/>
      <c r="BY264" s="285"/>
      <c r="BZ264" s="286">
        <v>2</v>
      </c>
      <c r="CA264" s="287"/>
      <c r="CB264" s="288">
        <f t="shared" si="43"/>
        <v>3</v>
      </c>
      <c r="CC264" s="518" t="e">
        <f>CB264/BJ264</f>
        <v>#DIV/0!</v>
      </c>
      <c r="CD264" s="282" t="str">
        <f>IFERROR(IF($S264*#REF!=0,"",$S264*#REF!),"")</f>
        <v/>
      </c>
      <c r="CE264" s="282" t="str">
        <f>IFERROR(IF($S264*#REF!=0,"",$S264*#REF!),"")</f>
        <v/>
      </c>
      <c r="CF264" s="282" t="str">
        <f>IFERROR(IF($S264*#REF!=0,"",$S264*#REF!),"")</f>
        <v/>
      </c>
      <c r="CG264" s="282" t="str">
        <f>IFERROR(IF($S264*#REF!=0,"",$S264*#REF!),"")</f>
        <v/>
      </c>
      <c r="CH264" s="282" t="str">
        <f>IFERROR(IF($S264*#REF!=0,"",$S264*#REF!),"")</f>
        <v/>
      </c>
      <c r="CI264" s="282" t="str">
        <f>IFERROR(IF($S264*#REF!=0,"",$S264*#REF!),"")</f>
        <v/>
      </c>
      <c r="CJ264" s="282" t="str">
        <f>IFERROR(IF($S264*#REF!=0,"",$S264*#REF!),"")</f>
        <v/>
      </c>
      <c r="CK264" s="282" t="str">
        <f>IFERROR(IF($S264*#REF!=0,"",$S264*#REF!),"")</f>
        <v/>
      </c>
      <c r="CL264" s="282" t="str">
        <f>IFERROR(IF($S264*#REF!=0,"",$S264*#REF!),"")</f>
        <v/>
      </c>
      <c r="CM264" s="282" t="str">
        <f t="shared" ref="CM264:CM271" si="52">IFERROR(IF($S264*BU264=0,"",$S264*BU264),"")</f>
        <v/>
      </c>
      <c r="CN264" s="282" t="str">
        <f t="shared" ref="CN264:CN271" si="53">IFERROR(IF($S264*BV264=0,"",$S264*BV264),"")</f>
        <v/>
      </c>
      <c r="CO264" s="282" t="str">
        <f t="shared" ref="CO264:CO271" si="54">IFERROR(IF($S264*BW264=0,"",$S264*BW264),"")</f>
        <v/>
      </c>
      <c r="CP264" s="282" t="str">
        <f t="shared" ref="CP264:CP271" si="55">IFERROR(IF($S264*BX264=0,"",$S264*BX264),"")</f>
        <v/>
      </c>
      <c r="CQ264" s="282" t="str">
        <f t="shared" ref="CQ264:CS271" si="56">IFERROR(IF($S264*BY264=0,"",$S264*BY264),"")</f>
        <v/>
      </c>
      <c r="CR264" s="282">
        <f t="shared" si="56"/>
        <v>5.5E-2</v>
      </c>
      <c r="CS264" s="282" t="str">
        <f t="shared" si="56"/>
        <v/>
      </c>
    </row>
    <row r="265" spans="1:97" ht="15" customHeight="1" x14ac:dyDescent="0.15">
      <c r="A265" s="1" t="s">
        <v>25</v>
      </c>
      <c r="B265" s="281" t="s">
        <v>789</v>
      </c>
      <c r="C265" s="281" t="str">
        <f>MID(B265,4,5)</f>
        <v>CH271</v>
      </c>
      <c r="D265" s="281" t="str">
        <f>MID(B265,10,3)</f>
        <v>-17</v>
      </c>
      <c r="E265" s="281" t="str">
        <f>RIGHT(B265, LEN(B265)-FIND("S",B265,1)+1)</f>
        <v>SP/184</v>
      </c>
      <c r="F265" s="308">
        <v>0</v>
      </c>
      <c r="G265" s="282" t="s">
        <v>790</v>
      </c>
      <c r="H265" s="282" t="s">
        <v>575</v>
      </c>
      <c r="I265" s="282"/>
      <c r="J265" s="282">
        <v>2</v>
      </c>
      <c r="K265" s="282" t="s">
        <v>110</v>
      </c>
      <c r="L265" s="282">
        <v>22.9</v>
      </c>
      <c r="M265" s="282"/>
      <c r="N265" s="282"/>
      <c r="O265" s="282" t="s">
        <v>790</v>
      </c>
      <c r="P265" s="282"/>
      <c r="Q265" s="283"/>
      <c r="R265" s="284"/>
      <c r="S265" s="284"/>
      <c r="T265" s="284"/>
      <c r="U265" s="284"/>
      <c r="V265" s="284"/>
      <c r="W265" s="284"/>
      <c r="X265" s="284"/>
      <c r="Y265" s="284"/>
      <c r="Z265" s="284"/>
      <c r="AA265" s="284"/>
      <c r="AB265" s="284"/>
      <c r="AC265" s="284"/>
      <c r="AD265" s="284"/>
      <c r="AE265" s="284"/>
      <c r="AF265" s="284"/>
      <c r="AG265" s="284"/>
      <c r="AH265" s="284"/>
      <c r="AI265" s="284"/>
      <c r="AJ265" s="284"/>
      <c r="AK265" s="284"/>
      <c r="AL265" s="284"/>
      <c r="AM265" s="284"/>
      <c r="AN265" s="284"/>
      <c r="AO265" s="284"/>
      <c r="AP265" s="284"/>
      <c r="AQ265" s="284"/>
      <c r="AR265" s="284"/>
      <c r="AS265" s="284"/>
      <c r="AT265" s="284"/>
      <c r="AU265" s="284"/>
      <c r="AV265" s="284"/>
      <c r="AW265" s="284"/>
      <c r="AX265" s="284"/>
      <c r="AY265" s="284"/>
      <c r="AZ265" s="284"/>
      <c r="BA265" s="284">
        <v>0</v>
      </c>
      <c r="BB265" s="284">
        <v>0</v>
      </c>
      <c r="BC265" s="284">
        <v>0</v>
      </c>
      <c r="BD265" s="284">
        <v>0</v>
      </c>
      <c r="BE265" s="284">
        <v>0</v>
      </c>
      <c r="BF265" s="284">
        <v>1</v>
      </c>
      <c r="BG265" s="284">
        <v>0</v>
      </c>
      <c r="BH265" s="284">
        <v>0</v>
      </c>
      <c r="BI265" s="284">
        <v>0</v>
      </c>
      <c r="BJ265" s="450">
        <v>1</v>
      </c>
      <c r="BK265" s="282">
        <f t="shared" si="49"/>
        <v>0</v>
      </c>
      <c r="BL265" s="282">
        <f t="shared" si="50"/>
        <v>0</v>
      </c>
      <c r="BM265" s="282">
        <v>1</v>
      </c>
      <c r="BN265" s="282">
        <v>1</v>
      </c>
      <c r="BO265" s="284">
        <f t="shared" si="51"/>
        <v>0</v>
      </c>
      <c r="BP265" s="516">
        <v>2</v>
      </c>
      <c r="BQ265" s="282" t="str">
        <f>IF(((BP265*BJ265)-CB265)&lt;0.99,"",INT((BP265*BJ265)-CB265))</f>
        <v/>
      </c>
      <c r="BR265" s="282"/>
      <c r="BS265" s="285"/>
      <c r="BT265" s="285"/>
      <c r="BU265" s="285"/>
      <c r="BV265" s="285"/>
      <c r="BW265" s="285"/>
      <c r="BX265" s="285"/>
      <c r="BY265" s="285">
        <v>2</v>
      </c>
      <c r="BZ265" s="286"/>
      <c r="CA265" s="287"/>
      <c r="CB265" s="288">
        <f t="shared" ref="CB265:CB328" si="57">SUM(BO265,BR265:CA265)</f>
        <v>2</v>
      </c>
      <c r="CC265" s="518">
        <f>CB265/BJ265</f>
        <v>2</v>
      </c>
      <c r="CD265" s="282" t="str">
        <f>IFERROR(IF($S265*#REF!=0,"",$S265*#REF!),"")</f>
        <v/>
      </c>
      <c r="CE265" s="282" t="str">
        <f>IFERROR(IF($S265*#REF!=0,"",$S265*#REF!),"")</f>
        <v/>
      </c>
      <c r="CF265" s="282" t="str">
        <f>IFERROR(IF($S265*#REF!=0,"",$S265*#REF!),"")</f>
        <v/>
      </c>
      <c r="CG265" s="282" t="str">
        <f>IFERROR(IF($S265*#REF!=0,"",$S265*#REF!),"")</f>
        <v/>
      </c>
      <c r="CH265" s="282" t="str">
        <f>IFERROR(IF($S265*#REF!=0,"",$S265*#REF!),"")</f>
        <v/>
      </c>
      <c r="CI265" s="282" t="str">
        <f>IFERROR(IF($S265*#REF!=0,"",$S265*#REF!),"")</f>
        <v/>
      </c>
      <c r="CJ265" s="282" t="str">
        <f>IFERROR(IF($S265*#REF!=0,"",$S265*#REF!),"")</f>
        <v/>
      </c>
      <c r="CK265" s="282" t="str">
        <f>IFERROR(IF($S265*#REF!=0,"",$S265*#REF!),"")</f>
        <v/>
      </c>
      <c r="CL265" s="282" t="str">
        <f>IFERROR(IF($S265*#REF!=0,"",$S265*#REF!),"")</f>
        <v/>
      </c>
      <c r="CM265" s="282" t="str">
        <f t="shared" si="52"/>
        <v/>
      </c>
      <c r="CN265" s="282" t="str">
        <f t="shared" si="53"/>
        <v/>
      </c>
      <c r="CO265" s="282" t="str">
        <f t="shared" si="54"/>
        <v/>
      </c>
      <c r="CP265" s="282" t="str">
        <f t="shared" si="55"/>
        <v/>
      </c>
      <c r="CQ265" s="282" t="str">
        <f t="shared" si="56"/>
        <v/>
      </c>
      <c r="CR265" s="282" t="str">
        <f t="shared" si="56"/>
        <v/>
      </c>
      <c r="CS265" s="282" t="str">
        <f t="shared" si="56"/>
        <v/>
      </c>
    </row>
    <row r="266" spans="1:97" ht="15" customHeight="1" x14ac:dyDescent="0.15">
      <c r="A266" s="1" t="s">
        <v>25</v>
      </c>
      <c r="B266" s="281" t="s">
        <v>791</v>
      </c>
      <c r="C266" s="281" t="str">
        <f>MID(B266,4,5)</f>
        <v>CH271</v>
      </c>
      <c r="D266" s="281" t="str">
        <f>MID(B266,10,3)</f>
        <v>35C</v>
      </c>
      <c r="E266" s="281" t="str">
        <f>RIGHT(B266, LEN(B266)-FIND("S",B266,1)+1)</f>
        <v>SP/184</v>
      </c>
      <c r="F266" s="308">
        <v>0</v>
      </c>
      <c r="G266" s="282" t="s">
        <v>792</v>
      </c>
      <c r="H266" s="282" t="s">
        <v>575</v>
      </c>
      <c r="I266" s="282"/>
      <c r="J266" s="282"/>
      <c r="K266" s="282" t="s">
        <v>110</v>
      </c>
      <c r="L266" s="282">
        <v>9.1999999999999993</v>
      </c>
      <c r="M266" s="282"/>
      <c r="N266" s="282"/>
      <c r="O266" s="282" t="s">
        <v>792</v>
      </c>
      <c r="P266" s="282"/>
      <c r="Q266" s="283"/>
      <c r="R266" s="284" t="s">
        <v>445</v>
      </c>
      <c r="S266" s="284">
        <f>0.11/20</f>
        <v>5.4999999999999997E-3</v>
      </c>
      <c r="T266" s="284" t="s">
        <v>793</v>
      </c>
      <c r="U266" s="284"/>
      <c r="V266" s="284"/>
      <c r="W266" s="284">
        <v>1147.2</v>
      </c>
      <c r="X266" s="284"/>
      <c r="Y266" s="284"/>
      <c r="Z266" s="284">
        <v>2</v>
      </c>
      <c r="AA266" s="284">
        <v>2</v>
      </c>
      <c r="AB266" s="284">
        <v>2</v>
      </c>
      <c r="AC266" s="284">
        <v>2</v>
      </c>
      <c r="AD266" s="284"/>
      <c r="AE266" s="284"/>
      <c r="AF266" s="284"/>
      <c r="AG266" s="284"/>
      <c r="AH266" s="284"/>
      <c r="AI266" s="284">
        <v>2</v>
      </c>
      <c r="AJ266" s="284"/>
      <c r="AK266" s="284">
        <v>0</v>
      </c>
      <c r="AL266" s="284">
        <v>3</v>
      </c>
      <c r="AM266" s="284"/>
      <c r="AN266" s="284">
        <v>0</v>
      </c>
      <c r="AO266" s="284">
        <v>3</v>
      </c>
      <c r="AP266" s="284">
        <v>3</v>
      </c>
      <c r="AQ266" s="284">
        <v>5</v>
      </c>
      <c r="AR266" s="284">
        <v>3</v>
      </c>
      <c r="AS266" s="284">
        <v>3</v>
      </c>
      <c r="AT266" s="284">
        <v>3</v>
      </c>
      <c r="AU266" s="284">
        <v>2</v>
      </c>
      <c r="AV266" s="284">
        <v>5</v>
      </c>
      <c r="AW266" s="284"/>
      <c r="AX266" s="284">
        <v>1</v>
      </c>
      <c r="AY266" s="284">
        <v>4</v>
      </c>
      <c r="AZ266" s="284">
        <v>4</v>
      </c>
      <c r="BA266" s="284">
        <v>0</v>
      </c>
      <c r="BB266" s="284">
        <v>4</v>
      </c>
      <c r="BC266" s="284">
        <v>2</v>
      </c>
      <c r="BD266" s="284">
        <v>2</v>
      </c>
      <c r="BE266" s="284">
        <v>6</v>
      </c>
      <c r="BF266" s="284">
        <v>2</v>
      </c>
      <c r="BG266" s="284">
        <v>1</v>
      </c>
      <c r="BH266" s="284">
        <v>3</v>
      </c>
      <c r="BI266" s="284">
        <v>3</v>
      </c>
      <c r="BJ266" s="450"/>
      <c r="BK266" s="282">
        <f t="shared" si="49"/>
        <v>5</v>
      </c>
      <c r="BL266" s="282">
        <f t="shared" si="50"/>
        <v>0</v>
      </c>
      <c r="BM266" s="282">
        <v>5</v>
      </c>
      <c r="BN266" s="282">
        <v>1</v>
      </c>
      <c r="BO266" s="284">
        <f t="shared" si="51"/>
        <v>4</v>
      </c>
      <c r="BP266" s="516">
        <v>2</v>
      </c>
      <c r="BQ266" s="282" t="str">
        <f>IF(((BP266*BJ266)-CB266)&lt;0.99,"",INT((BP266*BJ266)-CB266))</f>
        <v/>
      </c>
      <c r="BR266" s="282"/>
      <c r="BS266" s="285"/>
      <c r="BT266" s="285"/>
      <c r="BU266" s="285"/>
      <c r="BV266" s="285"/>
      <c r="BW266" s="285"/>
      <c r="BX266" s="285"/>
      <c r="BY266" s="285"/>
      <c r="BZ266" s="286"/>
      <c r="CA266" s="287"/>
      <c r="CB266" s="288">
        <f t="shared" si="57"/>
        <v>4</v>
      </c>
      <c r="CC266" s="518" t="e">
        <f>CB266/BJ266</f>
        <v>#DIV/0!</v>
      </c>
      <c r="CD266" s="282" t="str">
        <f>IFERROR(IF($S266*#REF!=0,"",$S266*#REF!),"")</f>
        <v/>
      </c>
      <c r="CE266" s="282" t="str">
        <f>IFERROR(IF($S266*#REF!=0,"",$S266*#REF!),"")</f>
        <v/>
      </c>
      <c r="CF266" s="282" t="str">
        <f>IFERROR(IF($S266*#REF!=0,"",$S266*#REF!),"")</f>
        <v/>
      </c>
      <c r="CG266" s="282" t="str">
        <f>IFERROR(IF($S266*#REF!=0,"",$S266*#REF!),"")</f>
        <v/>
      </c>
      <c r="CH266" s="282" t="str">
        <f>IFERROR(IF($S266*#REF!=0,"",$S266*#REF!),"")</f>
        <v/>
      </c>
      <c r="CI266" s="282" t="str">
        <f>IFERROR(IF($S266*#REF!=0,"",$S266*#REF!),"")</f>
        <v/>
      </c>
      <c r="CJ266" s="282" t="str">
        <f>IFERROR(IF($S266*#REF!=0,"",$S266*#REF!),"")</f>
        <v/>
      </c>
      <c r="CK266" s="282" t="str">
        <f>IFERROR(IF($S266*#REF!=0,"",$S266*#REF!),"")</f>
        <v/>
      </c>
      <c r="CL266" s="282" t="str">
        <f>IFERROR(IF($S266*#REF!=0,"",$S266*#REF!),"")</f>
        <v/>
      </c>
      <c r="CM266" s="282" t="str">
        <f t="shared" si="52"/>
        <v/>
      </c>
      <c r="CN266" s="282" t="str">
        <f t="shared" si="53"/>
        <v/>
      </c>
      <c r="CO266" s="282" t="str">
        <f t="shared" si="54"/>
        <v/>
      </c>
      <c r="CP266" s="282" t="str">
        <f t="shared" si="55"/>
        <v/>
      </c>
      <c r="CQ266" s="282" t="str">
        <f t="shared" si="56"/>
        <v/>
      </c>
      <c r="CR266" s="282" t="str">
        <f t="shared" si="56"/>
        <v/>
      </c>
      <c r="CS266" s="282" t="str">
        <f t="shared" si="56"/>
        <v/>
      </c>
    </row>
    <row r="267" spans="1:97" ht="15" customHeight="1" x14ac:dyDescent="0.15">
      <c r="A267" s="1" t="s">
        <v>25</v>
      </c>
      <c r="B267" s="281" t="s">
        <v>794</v>
      </c>
      <c r="C267" s="281" t="str">
        <f>MID(B267,4,5)</f>
        <v>CH271</v>
      </c>
      <c r="D267" s="281" t="str">
        <f>MID(B267,10,3)</f>
        <v>37C</v>
      </c>
      <c r="E267" s="281" t="str">
        <f>RIGHT(B267, LEN(B267)-FIND("S",B267,1)+1)</f>
        <v>SP/184</v>
      </c>
      <c r="F267" s="308">
        <v>0</v>
      </c>
      <c r="G267" s="282" t="s">
        <v>795</v>
      </c>
      <c r="H267" s="282" t="s">
        <v>575</v>
      </c>
      <c r="I267" s="282"/>
      <c r="J267" s="282">
        <v>8</v>
      </c>
      <c r="K267" s="282" t="s">
        <v>110</v>
      </c>
      <c r="L267" s="282">
        <v>12.7</v>
      </c>
      <c r="M267" s="282"/>
      <c r="N267" s="282"/>
      <c r="O267" s="282" t="s">
        <v>795</v>
      </c>
      <c r="P267" s="282"/>
      <c r="Q267" s="283"/>
      <c r="R267" s="284"/>
      <c r="S267" s="284">
        <v>5.4999999999999997E-3</v>
      </c>
      <c r="T267" s="284"/>
      <c r="U267" s="284"/>
      <c r="V267" s="284"/>
      <c r="W267" s="284"/>
      <c r="X267" s="284"/>
      <c r="Y267" s="284"/>
      <c r="Z267" s="284"/>
      <c r="AA267" s="284"/>
      <c r="AB267" s="284"/>
      <c r="AC267" s="284"/>
      <c r="AD267" s="284"/>
      <c r="AE267" s="284"/>
      <c r="AF267" s="284"/>
      <c r="AG267" s="284"/>
      <c r="AH267" s="284"/>
      <c r="AI267" s="284"/>
      <c r="AJ267" s="284"/>
      <c r="AK267" s="284"/>
      <c r="AL267" s="284"/>
      <c r="AM267" s="284"/>
      <c r="AN267" s="284"/>
      <c r="AO267" s="284"/>
      <c r="AP267" s="284"/>
      <c r="AQ267" s="284"/>
      <c r="AR267" s="284"/>
      <c r="AS267" s="284"/>
      <c r="AT267" s="284">
        <v>0</v>
      </c>
      <c r="AU267" s="284">
        <v>0</v>
      </c>
      <c r="AV267" s="284">
        <v>0</v>
      </c>
      <c r="AW267" s="284">
        <v>2</v>
      </c>
      <c r="AX267" s="284"/>
      <c r="AY267" s="284"/>
      <c r="AZ267" s="284"/>
      <c r="BA267" s="284"/>
      <c r="BB267" s="284"/>
      <c r="BC267" s="284">
        <v>0</v>
      </c>
      <c r="BD267" s="284">
        <v>0</v>
      </c>
      <c r="BE267" s="284">
        <v>0</v>
      </c>
      <c r="BF267" s="284">
        <v>4</v>
      </c>
      <c r="BG267" s="284">
        <v>2</v>
      </c>
      <c r="BH267" s="284">
        <v>0</v>
      </c>
      <c r="BI267" s="284">
        <v>0</v>
      </c>
      <c r="BJ267" s="450">
        <f>BJ262*2+BJ263*1+BJ264+1</f>
        <v>4</v>
      </c>
      <c r="BK267" s="282">
        <f t="shared" si="49"/>
        <v>2</v>
      </c>
      <c r="BL267" s="282">
        <f t="shared" si="50"/>
        <v>0</v>
      </c>
      <c r="BM267" s="282">
        <v>4</v>
      </c>
      <c r="BN267" s="282">
        <v>3</v>
      </c>
      <c r="BO267" s="284">
        <f t="shared" si="51"/>
        <v>1</v>
      </c>
      <c r="BP267" s="516">
        <v>2</v>
      </c>
      <c r="BQ267" s="282" t="str">
        <f>IF(((BP267*BJ267)-CB267)&lt;0.99,"",INT((BP267*BJ267)-CB267))</f>
        <v/>
      </c>
      <c r="BR267" s="282"/>
      <c r="BS267" s="285"/>
      <c r="BT267" s="285"/>
      <c r="BU267" s="285"/>
      <c r="BV267" s="285"/>
      <c r="BW267" s="285"/>
      <c r="BX267" s="285"/>
      <c r="BY267" s="285">
        <v>8</v>
      </c>
      <c r="BZ267" s="286"/>
      <c r="CA267" s="287"/>
      <c r="CB267" s="288">
        <f t="shared" si="57"/>
        <v>9</v>
      </c>
      <c r="CC267" s="518">
        <f>CB267/BJ267</f>
        <v>2.25</v>
      </c>
      <c r="CD267" s="282" t="str">
        <f>IFERROR(IF($S267*#REF!=0,"",$S267*#REF!),"")</f>
        <v/>
      </c>
      <c r="CE267" s="282" t="str">
        <f>IFERROR(IF($S267*#REF!=0,"",$S267*#REF!),"")</f>
        <v/>
      </c>
      <c r="CF267" s="282" t="str">
        <f>IFERROR(IF($S267*#REF!=0,"",$S267*#REF!),"")</f>
        <v/>
      </c>
      <c r="CG267" s="282" t="str">
        <f>IFERROR(IF($S267*#REF!=0,"",$S267*#REF!),"")</f>
        <v/>
      </c>
      <c r="CH267" s="282" t="str">
        <f>IFERROR(IF($S267*#REF!=0,"",$S267*#REF!),"")</f>
        <v/>
      </c>
      <c r="CI267" s="282" t="str">
        <f>IFERROR(IF($S267*#REF!=0,"",$S267*#REF!),"")</f>
        <v/>
      </c>
      <c r="CJ267" s="282" t="str">
        <f>IFERROR(IF($S267*#REF!=0,"",$S267*#REF!),"")</f>
        <v/>
      </c>
      <c r="CK267" s="282" t="str">
        <f>IFERROR(IF($S267*#REF!=0,"",$S267*#REF!),"")</f>
        <v/>
      </c>
      <c r="CL267" s="282" t="str">
        <f>IFERROR(IF($S267*#REF!=0,"",$S267*#REF!),"")</f>
        <v/>
      </c>
      <c r="CM267" s="282" t="str">
        <f t="shared" si="52"/>
        <v/>
      </c>
      <c r="CN267" s="282" t="str">
        <f t="shared" si="53"/>
        <v/>
      </c>
      <c r="CO267" s="282" t="str">
        <f t="shared" si="54"/>
        <v/>
      </c>
      <c r="CP267" s="282" t="str">
        <f t="shared" si="55"/>
        <v/>
      </c>
      <c r="CQ267" s="282">
        <f t="shared" si="56"/>
        <v>4.3999999999999997E-2</v>
      </c>
      <c r="CR267" s="282" t="str">
        <f t="shared" si="56"/>
        <v/>
      </c>
      <c r="CS267" s="282" t="str">
        <f t="shared" si="56"/>
        <v/>
      </c>
    </row>
    <row r="268" spans="1:97" ht="15" customHeight="1" x14ac:dyDescent="0.15">
      <c r="A268" s="1" t="s">
        <v>25</v>
      </c>
      <c r="B268" s="281" t="s">
        <v>796</v>
      </c>
      <c r="C268" s="281" t="str">
        <f>MID(B268,4,5)</f>
        <v>CH271</v>
      </c>
      <c r="D268" s="281" t="str">
        <f>MID(B268,10,3)</f>
        <v>-49</v>
      </c>
      <c r="E268" s="281" t="str">
        <f>RIGHT(B268, LEN(B268)-FIND("S",B268,1)+1)</f>
        <v>SP/184</v>
      </c>
      <c r="F268" s="308">
        <v>0</v>
      </c>
      <c r="G268" s="282" t="s">
        <v>797</v>
      </c>
      <c r="H268" s="282" t="s">
        <v>575</v>
      </c>
      <c r="I268" s="282"/>
      <c r="J268" s="282"/>
      <c r="K268" s="282" t="s">
        <v>110</v>
      </c>
      <c r="L268" s="282">
        <v>66.3</v>
      </c>
      <c r="M268" s="282"/>
      <c r="N268" s="282"/>
      <c r="O268" s="282" t="s">
        <v>797</v>
      </c>
      <c r="P268" s="282"/>
      <c r="Q268" s="283"/>
      <c r="R268" s="284"/>
      <c r="S268" s="284"/>
      <c r="T268" s="284"/>
      <c r="U268" s="284"/>
      <c r="V268" s="284"/>
      <c r="W268" s="284"/>
      <c r="X268" s="284"/>
      <c r="Y268" s="284"/>
      <c r="Z268" s="284"/>
      <c r="AA268" s="284"/>
      <c r="AB268" s="284"/>
      <c r="AC268" s="284"/>
      <c r="AD268" s="284"/>
      <c r="AE268" s="284"/>
      <c r="AF268" s="284"/>
      <c r="AG268" s="284"/>
      <c r="AH268" s="284"/>
      <c r="AI268" s="284"/>
      <c r="AJ268" s="284"/>
      <c r="AK268" s="284"/>
      <c r="AL268" s="284"/>
      <c r="AM268" s="284"/>
      <c r="AN268" s="284"/>
      <c r="AO268" s="284"/>
      <c r="AP268" s="284"/>
      <c r="AQ268" s="284"/>
      <c r="AR268" s="284"/>
      <c r="AS268" s="284"/>
      <c r="AT268" s="284"/>
      <c r="AU268" s="284"/>
      <c r="AV268" s="284"/>
      <c r="AW268" s="284"/>
      <c r="AX268" s="284"/>
      <c r="AY268" s="284"/>
      <c r="AZ268" s="284"/>
      <c r="BA268" s="284">
        <v>0</v>
      </c>
      <c r="BB268" s="284">
        <v>0</v>
      </c>
      <c r="BC268" s="284">
        <v>0</v>
      </c>
      <c r="BD268" s="284">
        <v>0</v>
      </c>
      <c r="BE268" s="284">
        <v>0</v>
      </c>
      <c r="BF268" s="284">
        <v>1</v>
      </c>
      <c r="BG268" s="284">
        <v>0</v>
      </c>
      <c r="BH268" s="284">
        <v>0</v>
      </c>
      <c r="BI268" s="284">
        <v>0</v>
      </c>
      <c r="BJ268" s="450">
        <v>1</v>
      </c>
      <c r="BK268" s="282">
        <f t="shared" si="49"/>
        <v>0</v>
      </c>
      <c r="BL268" s="282">
        <f t="shared" si="50"/>
        <v>0</v>
      </c>
      <c r="BM268" s="282">
        <v>2</v>
      </c>
      <c r="BN268" s="282">
        <v>0</v>
      </c>
      <c r="BO268" s="284">
        <f t="shared" si="51"/>
        <v>2</v>
      </c>
      <c r="BP268" s="516">
        <v>2</v>
      </c>
      <c r="BQ268" s="282" t="str">
        <f>IF(((BP268*BJ268)-CB268)&lt;0.99,"",INT((BP268*BJ268)-CB268))</f>
        <v/>
      </c>
      <c r="BR268" s="282"/>
      <c r="BS268" s="285"/>
      <c r="BT268" s="285"/>
      <c r="BU268" s="285"/>
      <c r="BV268" s="285"/>
      <c r="BW268" s="285"/>
      <c r="BX268" s="285"/>
      <c r="BY268" s="285"/>
      <c r="BZ268" s="286">
        <v>3</v>
      </c>
      <c r="CA268" s="287"/>
      <c r="CB268" s="288">
        <f t="shared" si="57"/>
        <v>5</v>
      </c>
      <c r="CC268" s="518">
        <f>CB268/BJ268</f>
        <v>5</v>
      </c>
      <c r="CD268" s="282" t="str">
        <f>IFERROR(IF($S268*#REF!=0,"",$S268*#REF!),"")</f>
        <v/>
      </c>
      <c r="CE268" s="282" t="str">
        <f>IFERROR(IF($S268*#REF!=0,"",$S268*#REF!),"")</f>
        <v/>
      </c>
      <c r="CF268" s="282" t="str">
        <f>IFERROR(IF($S268*#REF!=0,"",$S268*#REF!),"")</f>
        <v/>
      </c>
      <c r="CG268" s="282" t="str">
        <f>IFERROR(IF($S268*#REF!=0,"",$S268*#REF!),"")</f>
        <v/>
      </c>
      <c r="CH268" s="282" t="str">
        <f>IFERROR(IF($S268*#REF!=0,"",$S268*#REF!),"")</f>
        <v/>
      </c>
      <c r="CI268" s="282" t="str">
        <f>IFERROR(IF($S268*#REF!=0,"",$S268*#REF!),"")</f>
        <v/>
      </c>
      <c r="CJ268" s="282" t="str">
        <f>IFERROR(IF($S268*#REF!=0,"",$S268*#REF!),"")</f>
        <v/>
      </c>
      <c r="CK268" s="282" t="str">
        <f>IFERROR(IF($S268*#REF!=0,"",$S268*#REF!),"")</f>
        <v/>
      </c>
      <c r="CL268" s="282" t="str">
        <f>IFERROR(IF($S268*#REF!=0,"",$S268*#REF!),"")</f>
        <v/>
      </c>
      <c r="CM268" s="282" t="str">
        <f t="shared" si="52"/>
        <v/>
      </c>
      <c r="CN268" s="282" t="str">
        <f t="shared" si="53"/>
        <v/>
      </c>
      <c r="CO268" s="282" t="str">
        <f t="shared" si="54"/>
        <v/>
      </c>
      <c r="CP268" s="282" t="str">
        <f t="shared" si="55"/>
        <v/>
      </c>
      <c r="CQ268" s="282" t="str">
        <f t="shared" si="56"/>
        <v/>
      </c>
      <c r="CR268" s="282" t="str">
        <f t="shared" si="56"/>
        <v/>
      </c>
      <c r="CS268" s="282" t="str">
        <f t="shared" si="56"/>
        <v/>
      </c>
    </row>
    <row r="269" spans="1:97" ht="15" customHeight="1" x14ac:dyDescent="0.15">
      <c r="A269" s="1" t="s">
        <v>25</v>
      </c>
      <c r="B269" s="281" t="s">
        <v>798</v>
      </c>
      <c r="C269" s="281" t="str">
        <f>MID(B269,4,5)</f>
        <v>CH271</v>
      </c>
      <c r="D269" s="281" t="str">
        <f>MID(B269,10,3)</f>
        <v>-50</v>
      </c>
      <c r="E269" s="281" t="str">
        <f>RIGHT(B269, LEN(B269)-FIND("S",B269,1)+1)</f>
        <v>SP/184</v>
      </c>
      <c r="F269" s="308">
        <v>0</v>
      </c>
      <c r="G269" s="282" t="s">
        <v>799</v>
      </c>
      <c r="H269" s="282" t="s">
        <v>575</v>
      </c>
      <c r="I269" s="282"/>
      <c r="J269" s="282"/>
      <c r="K269" s="282" t="s">
        <v>110</v>
      </c>
      <c r="L269" s="282">
        <v>66.3</v>
      </c>
      <c r="M269" s="282"/>
      <c r="N269" s="282"/>
      <c r="O269" s="282" t="s">
        <v>799</v>
      </c>
      <c r="P269" s="282"/>
      <c r="Q269" s="283"/>
      <c r="R269" s="284"/>
      <c r="S269" s="284"/>
      <c r="T269" s="284"/>
      <c r="U269" s="284"/>
      <c r="V269" s="284"/>
      <c r="W269" s="284"/>
      <c r="X269" s="284"/>
      <c r="Y269" s="284"/>
      <c r="Z269" s="284"/>
      <c r="AA269" s="284"/>
      <c r="AB269" s="284"/>
      <c r="AC269" s="284"/>
      <c r="AD269" s="284"/>
      <c r="AE269" s="284"/>
      <c r="AF269" s="284"/>
      <c r="AG269" s="284"/>
      <c r="AH269" s="284"/>
      <c r="AI269" s="284"/>
      <c r="AJ269" s="284"/>
      <c r="AK269" s="284"/>
      <c r="AL269" s="284"/>
      <c r="AM269" s="284"/>
      <c r="AN269" s="284"/>
      <c r="AO269" s="284"/>
      <c r="AP269" s="284"/>
      <c r="AQ269" s="284"/>
      <c r="AR269" s="284"/>
      <c r="AS269" s="284"/>
      <c r="AT269" s="284"/>
      <c r="AU269" s="284"/>
      <c r="AV269" s="284"/>
      <c r="AW269" s="284"/>
      <c r="AX269" s="284"/>
      <c r="AY269" s="284"/>
      <c r="AZ269" s="284"/>
      <c r="BA269" s="284">
        <v>0</v>
      </c>
      <c r="BB269" s="284">
        <v>0</v>
      </c>
      <c r="BC269" s="284">
        <v>0</v>
      </c>
      <c r="BD269" s="284">
        <v>0</v>
      </c>
      <c r="BE269" s="284">
        <v>0</v>
      </c>
      <c r="BF269" s="284">
        <v>1</v>
      </c>
      <c r="BG269" s="284">
        <v>1</v>
      </c>
      <c r="BH269" s="284">
        <v>0</v>
      </c>
      <c r="BI269" s="284">
        <v>0</v>
      </c>
      <c r="BJ269" s="450">
        <v>0</v>
      </c>
      <c r="BK269" s="282">
        <f t="shared" si="49"/>
        <v>0</v>
      </c>
      <c r="BL269" s="282">
        <f t="shared" si="50"/>
        <v>0</v>
      </c>
      <c r="BM269" s="282">
        <v>2</v>
      </c>
      <c r="BN269" s="282">
        <v>0</v>
      </c>
      <c r="BO269" s="284">
        <f t="shared" si="51"/>
        <v>2</v>
      </c>
      <c r="BP269" s="516">
        <v>2</v>
      </c>
      <c r="BQ269" s="282" t="str">
        <f>IF(((BP269*BJ269)-CB269)&lt;0.99,"",INT((BP269*BJ269)-CB269))</f>
        <v/>
      </c>
      <c r="BR269" s="282"/>
      <c r="BS269" s="285"/>
      <c r="BT269" s="285"/>
      <c r="BU269" s="285"/>
      <c r="BV269" s="285"/>
      <c r="BW269" s="285"/>
      <c r="BX269" s="285"/>
      <c r="BY269" s="285"/>
      <c r="BZ269" s="286"/>
      <c r="CA269" s="287"/>
      <c r="CB269" s="288">
        <f t="shared" si="57"/>
        <v>2</v>
      </c>
      <c r="CC269" s="518" t="e">
        <f>CB269/BJ269</f>
        <v>#DIV/0!</v>
      </c>
      <c r="CD269" s="282" t="str">
        <f>IFERROR(IF($S269*#REF!=0,"",$S269*#REF!),"")</f>
        <v/>
      </c>
      <c r="CE269" s="282" t="str">
        <f>IFERROR(IF($S269*#REF!=0,"",$S269*#REF!),"")</f>
        <v/>
      </c>
      <c r="CF269" s="282" t="str">
        <f>IFERROR(IF($S269*#REF!=0,"",$S269*#REF!),"")</f>
        <v/>
      </c>
      <c r="CG269" s="282" t="str">
        <f>IFERROR(IF($S269*#REF!=0,"",$S269*#REF!),"")</f>
        <v/>
      </c>
      <c r="CH269" s="282" t="str">
        <f>IFERROR(IF($S269*#REF!=0,"",$S269*#REF!),"")</f>
        <v/>
      </c>
      <c r="CI269" s="282" t="str">
        <f>IFERROR(IF($S269*#REF!=0,"",$S269*#REF!),"")</f>
        <v/>
      </c>
      <c r="CJ269" s="282" t="str">
        <f>IFERROR(IF($S269*#REF!=0,"",$S269*#REF!),"")</f>
        <v/>
      </c>
      <c r="CK269" s="282" t="str">
        <f>IFERROR(IF($S269*#REF!=0,"",$S269*#REF!),"")</f>
        <v/>
      </c>
      <c r="CL269" s="282" t="str">
        <f>IFERROR(IF($S269*#REF!=0,"",$S269*#REF!),"")</f>
        <v/>
      </c>
      <c r="CM269" s="282" t="str">
        <f t="shared" si="52"/>
        <v/>
      </c>
      <c r="CN269" s="282" t="str">
        <f t="shared" si="53"/>
        <v/>
      </c>
      <c r="CO269" s="282" t="str">
        <f t="shared" si="54"/>
        <v/>
      </c>
      <c r="CP269" s="282" t="str">
        <f t="shared" si="55"/>
        <v/>
      </c>
      <c r="CQ269" s="282" t="str">
        <f t="shared" si="56"/>
        <v/>
      </c>
      <c r="CR269" s="282" t="str">
        <f t="shared" si="56"/>
        <v/>
      </c>
      <c r="CS269" s="282" t="str">
        <f t="shared" si="56"/>
        <v/>
      </c>
    </row>
    <row r="270" spans="1:97" ht="15" customHeight="1" x14ac:dyDescent="0.15">
      <c r="A270" s="1" t="s">
        <v>25</v>
      </c>
      <c r="B270" s="281" t="s">
        <v>800</v>
      </c>
      <c r="C270" s="281"/>
      <c r="D270" s="281"/>
      <c r="E270" s="281"/>
      <c r="F270" s="308"/>
      <c r="G270" s="282" t="s">
        <v>801</v>
      </c>
      <c r="H270" s="282" t="s">
        <v>575</v>
      </c>
      <c r="I270" s="282"/>
      <c r="J270" s="282"/>
      <c r="K270" s="282" t="s">
        <v>110</v>
      </c>
      <c r="L270" s="282">
        <v>61.9</v>
      </c>
      <c r="M270" s="282"/>
      <c r="N270" s="282"/>
      <c r="O270" s="282" t="s">
        <v>801</v>
      </c>
      <c r="P270" s="282"/>
      <c r="Q270" s="283"/>
      <c r="R270" s="311" t="s">
        <v>445</v>
      </c>
      <c r="S270" s="311">
        <f>0.11/4</f>
        <v>2.75E-2</v>
      </c>
      <c r="T270" s="284"/>
      <c r="U270" s="284"/>
      <c r="V270" s="284"/>
      <c r="W270" s="284"/>
      <c r="X270" s="284"/>
      <c r="Y270" s="284"/>
      <c r="Z270" s="284"/>
      <c r="AA270" s="284"/>
      <c r="AB270" s="284"/>
      <c r="AC270" s="284"/>
      <c r="AD270" s="284"/>
      <c r="AE270" s="284"/>
      <c r="AF270" s="284"/>
      <c r="AG270" s="284"/>
      <c r="AH270" s="284"/>
      <c r="AI270" s="284"/>
      <c r="AJ270" s="284"/>
      <c r="AK270" s="284"/>
      <c r="AL270" s="284"/>
      <c r="AM270" s="284"/>
      <c r="AN270" s="284"/>
      <c r="AO270" s="284"/>
      <c r="AP270" s="284"/>
      <c r="AQ270" s="284"/>
      <c r="AR270" s="284"/>
      <c r="AS270" s="284"/>
      <c r="AT270" s="284"/>
      <c r="AU270" s="284"/>
      <c r="AV270" s="284"/>
      <c r="AW270" s="284"/>
      <c r="AX270" s="284"/>
      <c r="AY270" s="284"/>
      <c r="AZ270" s="284"/>
      <c r="BA270" s="284"/>
      <c r="BB270" s="284"/>
      <c r="BC270" s="284"/>
      <c r="BD270" s="284">
        <v>0</v>
      </c>
      <c r="BE270" s="284">
        <v>0</v>
      </c>
      <c r="BF270" s="284">
        <v>0</v>
      </c>
      <c r="BG270" s="284">
        <v>0</v>
      </c>
      <c r="BH270" s="284">
        <v>0</v>
      </c>
      <c r="BI270" s="284">
        <v>0</v>
      </c>
      <c r="BJ270" s="450">
        <v>1</v>
      </c>
      <c r="BK270" s="282">
        <f t="shared" si="49"/>
        <v>0</v>
      </c>
      <c r="BL270" s="282">
        <f t="shared" si="50"/>
        <v>0</v>
      </c>
      <c r="BM270" s="282">
        <v>4</v>
      </c>
      <c r="BN270" s="282">
        <v>0</v>
      </c>
      <c r="BO270" s="284">
        <f t="shared" si="51"/>
        <v>4</v>
      </c>
      <c r="BP270" s="516">
        <v>2</v>
      </c>
      <c r="BQ270" s="282" t="str">
        <f>IF(((BP270*BJ270)-CB270)&lt;0.99,"",INT((BP270*BJ270)-CB270))</f>
        <v/>
      </c>
      <c r="BR270" s="282"/>
      <c r="BS270" s="285"/>
      <c r="BT270" s="285"/>
      <c r="BU270" s="285"/>
      <c r="BV270" s="285"/>
      <c r="BW270" s="285"/>
      <c r="BX270" s="285"/>
      <c r="BY270" s="285"/>
      <c r="BZ270" s="286"/>
      <c r="CA270" s="287"/>
      <c r="CB270" s="288">
        <f t="shared" si="57"/>
        <v>4</v>
      </c>
      <c r="CC270" s="518">
        <f>CB270/BJ270</f>
        <v>4</v>
      </c>
      <c r="CD270" s="282" t="str">
        <f>IFERROR(IF($S270*#REF!=0,"",$S270*#REF!),"")</f>
        <v/>
      </c>
      <c r="CE270" s="282" t="str">
        <f>IFERROR(IF($S270*#REF!=0,"",$S270*#REF!),"")</f>
        <v/>
      </c>
      <c r="CF270" s="282" t="str">
        <f>IFERROR(IF($S270*#REF!=0,"",$S270*#REF!),"")</f>
        <v/>
      </c>
      <c r="CG270" s="282" t="str">
        <f>IFERROR(IF($S270*#REF!=0,"",$S270*#REF!),"")</f>
        <v/>
      </c>
      <c r="CH270" s="282" t="str">
        <f>IFERROR(IF($S270*#REF!=0,"",$S270*#REF!),"")</f>
        <v/>
      </c>
      <c r="CI270" s="282" t="str">
        <f>IFERROR(IF($S270*#REF!=0,"",$S270*#REF!),"")</f>
        <v/>
      </c>
      <c r="CJ270" s="282" t="str">
        <f>IFERROR(IF($S270*#REF!=0,"",$S270*#REF!),"")</f>
        <v/>
      </c>
      <c r="CK270" s="282" t="str">
        <f>IFERROR(IF($S270*#REF!=0,"",$S270*#REF!),"")</f>
        <v/>
      </c>
      <c r="CL270" s="282" t="str">
        <f>IFERROR(IF($S270*#REF!=0,"",$S270*#REF!),"")</f>
        <v/>
      </c>
      <c r="CM270" s="282" t="str">
        <f t="shared" si="52"/>
        <v/>
      </c>
      <c r="CN270" s="282" t="str">
        <f t="shared" si="53"/>
        <v/>
      </c>
      <c r="CO270" s="282" t="str">
        <f t="shared" si="54"/>
        <v/>
      </c>
      <c r="CP270" s="282" t="str">
        <f t="shared" si="55"/>
        <v/>
      </c>
      <c r="CQ270" s="282" t="str">
        <f t="shared" si="56"/>
        <v/>
      </c>
      <c r="CR270" s="282" t="str">
        <f t="shared" si="56"/>
        <v/>
      </c>
      <c r="CS270" s="282" t="str">
        <f t="shared" si="56"/>
        <v/>
      </c>
    </row>
    <row r="271" spans="1:97" ht="15" customHeight="1" thickBot="1" x14ac:dyDescent="0.2">
      <c r="A271" s="1" t="s">
        <v>25</v>
      </c>
      <c r="B271" s="316" t="s">
        <v>802</v>
      </c>
      <c r="C271" s="316"/>
      <c r="D271" s="316"/>
      <c r="E271" s="316"/>
      <c r="F271" s="316"/>
      <c r="G271" s="317" t="s">
        <v>803</v>
      </c>
      <c r="H271" s="317" t="s">
        <v>575</v>
      </c>
      <c r="I271" s="317"/>
      <c r="J271" s="317"/>
      <c r="K271" s="317" t="s">
        <v>110</v>
      </c>
      <c r="L271" s="317">
        <v>61.9</v>
      </c>
      <c r="M271" s="317"/>
      <c r="N271" s="317"/>
      <c r="O271" s="317" t="s">
        <v>803</v>
      </c>
      <c r="P271" s="317"/>
      <c r="Q271" s="318"/>
      <c r="R271" s="319" t="s">
        <v>445</v>
      </c>
      <c r="S271" s="319">
        <f>0.11/4</f>
        <v>2.75E-2</v>
      </c>
      <c r="T271" s="319"/>
      <c r="U271" s="319"/>
      <c r="V271" s="319"/>
      <c r="W271" s="319"/>
      <c r="X271" s="319"/>
      <c r="Y271" s="319"/>
      <c r="Z271" s="319"/>
      <c r="AA271" s="319"/>
      <c r="AB271" s="319"/>
      <c r="AC271" s="319"/>
      <c r="AD271" s="319"/>
      <c r="AE271" s="319"/>
      <c r="AF271" s="319"/>
      <c r="AG271" s="319"/>
      <c r="AH271" s="319"/>
      <c r="AI271" s="319"/>
      <c r="AJ271" s="319"/>
      <c r="AK271" s="319"/>
      <c r="AL271" s="319"/>
      <c r="AM271" s="319"/>
      <c r="AN271" s="319"/>
      <c r="AO271" s="319"/>
      <c r="AP271" s="319"/>
      <c r="AQ271" s="319"/>
      <c r="AR271" s="319"/>
      <c r="AS271" s="319"/>
      <c r="AT271" s="319"/>
      <c r="AU271" s="319"/>
      <c r="AV271" s="319"/>
      <c r="AW271" s="319"/>
      <c r="AX271" s="319"/>
      <c r="AY271" s="319"/>
      <c r="AZ271" s="319"/>
      <c r="BA271" s="319"/>
      <c r="BB271" s="319"/>
      <c r="BC271" s="319"/>
      <c r="BD271" s="319">
        <v>0</v>
      </c>
      <c r="BE271" s="319">
        <v>0</v>
      </c>
      <c r="BF271" s="319">
        <v>0</v>
      </c>
      <c r="BG271" s="319">
        <v>1</v>
      </c>
      <c r="BH271" s="319"/>
      <c r="BI271" s="319">
        <v>0</v>
      </c>
      <c r="BJ271" s="454">
        <v>1</v>
      </c>
      <c r="BK271" s="317">
        <f t="shared" si="49"/>
        <v>0</v>
      </c>
      <c r="BL271" s="317">
        <f t="shared" si="50"/>
        <v>0</v>
      </c>
      <c r="BM271" s="317">
        <v>3</v>
      </c>
      <c r="BN271" s="317">
        <v>0</v>
      </c>
      <c r="BO271" s="319">
        <f t="shared" si="51"/>
        <v>3</v>
      </c>
      <c r="BP271" s="528">
        <v>2</v>
      </c>
      <c r="BQ271" s="317" t="str">
        <f>IF(((BP271*BJ271)-CB271)&lt;0.99,"",INT((BP271*BJ271)-CB271))</f>
        <v/>
      </c>
      <c r="BR271" s="317"/>
      <c r="BS271" s="320"/>
      <c r="BT271" s="320"/>
      <c r="BU271" s="320"/>
      <c r="BV271" s="320"/>
      <c r="BW271" s="320"/>
      <c r="BX271" s="320"/>
      <c r="BY271" s="320"/>
      <c r="BZ271" s="321"/>
      <c r="CA271" s="322"/>
      <c r="CB271" s="323">
        <f t="shared" si="57"/>
        <v>3</v>
      </c>
      <c r="CC271" s="529">
        <f>CB271/BJ271</f>
        <v>3</v>
      </c>
      <c r="CD271" s="317" t="str">
        <f>IFERROR(IF($S271*#REF!=0,"",$S271*#REF!),"")</f>
        <v/>
      </c>
      <c r="CE271" s="317" t="str">
        <f>IFERROR(IF($S271*#REF!=0,"",$S271*#REF!),"")</f>
        <v/>
      </c>
      <c r="CF271" s="317" t="str">
        <f>IFERROR(IF($S271*#REF!=0,"",$S271*#REF!),"")</f>
        <v/>
      </c>
      <c r="CG271" s="317" t="str">
        <f>IFERROR(IF($S271*#REF!=0,"",$S271*#REF!),"")</f>
        <v/>
      </c>
      <c r="CH271" s="317" t="str">
        <f>IFERROR(IF($S271*#REF!=0,"",$S271*#REF!),"")</f>
        <v/>
      </c>
      <c r="CI271" s="317" t="str">
        <f>IFERROR(IF($S271*#REF!=0,"",$S271*#REF!),"")</f>
        <v/>
      </c>
      <c r="CJ271" s="317" t="str">
        <f>IFERROR(IF($S271*#REF!=0,"",$S271*#REF!),"")</f>
        <v/>
      </c>
      <c r="CK271" s="317" t="str">
        <f>IFERROR(IF($S271*#REF!=0,"",$S271*#REF!),"")</f>
        <v/>
      </c>
      <c r="CL271" s="317" t="str">
        <f>IFERROR(IF($S271*#REF!=0,"",$S271*#REF!),"")</f>
        <v/>
      </c>
      <c r="CM271" s="317" t="str">
        <f t="shared" si="52"/>
        <v/>
      </c>
      <c r="CN271" s="317" t="str">
        <f t="shared" si="53"/>
        <v/>
      </c>
      <c r="CO271" s="317" t="str">
        <f t="shared" si="54"/>
        <v/>
      </c>
      <c r="CP271" s="317" t="str">
        <f t="shared" si="55"/>
        <v/>
      </c>
      <c r="CQ271" s="317" t="str">
        <f t="shared" si="56"/>
        <v/>
      </c>
      <c r="CR271" s="317" t="str">
        <f t="shared" si="56"/>
        <v/>
      </c>
      <c r="CS271" s="317" t="str">
        <f t="shared" si="56"/>
        <v/>
      </c>
    </row>
    <row r="272" spans="1:97" ht="15" customHeight="1" x14ac:dyDescent="0.15">
      <c r="B272" s="324" t="s">
        <v>804</v>
      </c>
      <c r="C272" s="324"/>
      <c r="D272" s="324"/>
      <c r="E272" s="324"/>
      <c r="F272" s="325"/>
      <c r="G272" s="92" t="s">
        <v>805</v>
      </c>
      <c r="H272" s="92" t="s">
        <v>806</v>
      </c>
      <c r="I272" s="92"/>
      <c r="J272" s="92"/>
      <c r="K272" s="92" t="s">
        <v>110</v>
      </c>
      <c r="L272" s="92">
        <v>93</v>
      </c>
      <c r="M272" s="92"/>
      <c r="N272" s="92"/>
      <c r="O272" s="92" t="s">
        <v>807</v>
      </c>
      <c r="P272" s="326"/>
      <c r="Q272" s="327"/>
      <c r="R272" s="295"/>
      <c r="S272" s="328"/>
      <c r="T272" s="329"/>
      <c r="U272" s="329"/>
      <c r="V272" s="329"/>
      <c r="W272" s="329"/>
      <c r="X272" s="329"/>
      <c r="Y272" s="329"/>
      <c r="Z272" s="329"/>
      <c r="AA272" s="329"/>
      <c r="AB272" s="329"/>
      <c r="AC272" s="329"/>
      <c r="AD272" s="329"/>
      <c r="AE272" s="329"/>
      <c r="AF272" s="329"/>
      <c r="AG272" s="329"/>
      <c r="AH272" s="329"/>
      <c r="AI272" s="329"/>
      <c r="AJ272" s="329"/>
      <c r="AK272" s="329"/>
      <c r="AL272" s="329"/>
      <c r="AM272" s="329"/>
      <c r="AN272" s="329"/>
      <c r="AO272" s="329"/>
      <c r="AP272" s="329"/>
      <c r="AQ272" s="329"/>
      <c r="AR272" s="329"/>
      <c r="AS272" s="329"/>
      <c r="AT272" s="329"/>
      <c r="AU272" s="329"/>
      <c r="AV272" s="329"/>
      <c r="AW272" s="329"/>
      <c r="AX272" s="329"/>
      <c r="AY272" s="329"/>
      <c r="AZ272" s="329"/>
      <c r="BA272" s="329"/>
      <c r="BB272" s="329"/>
      <c r="BC272" s="329"/>
      <c r="BD272" s="329"/>
      <c r="BE272" s="329"/>
      <c r="BF272" s="329"/>
      <c r="BG272" s="329"/>
      <c r="BH272" s="329">
        <v>0</v>
      </c>
      <c r="BI272" s="329">
        <v>0</v>
      </c>
      <c r="BJ272" s="458">
        <v>0</v>
      </c>
      <c r="BK272" s="92"/>
      <c r="BL272" s="92"/>
      <c r="BM272" s="92"/>
      <c r="BN272" s="92"/>
      <c r="BO272" s="329">
        <f t="shared" si="51"/>
        <v>0</v>
      </c>
      <c r="BP272" s="530">
        <v>2</v>
      </c>
      <c r="BQ272" s="92" t="str">
        <f>IF(((BP272*BJ272)-CB272)&lt;0.99,"",INT((BP272*BJ272)-CB272))</f>
        <v/>
      </c>
      <c r="BR272" s="326"/>
      <c r="BS272" s="565"/>
      <c r="BT272" s="565"/>
      <c r="BU272" s="330"/>
      <c r="BV272" s="330"/>
      <c r="BW272" s="330"/>
      <c r="BX272" s="330"/>
      <c r="BY272" s="330"/>
      <c r="BZ272" s="331"/>
      <c r="CA272" s="332"/>
      <c r="CB272" s="333">
        <f t="shared" si="57"/>
        <v>0</v>
      </c>
      <c r="CC272" s="531" t="e">
        <f>CB272/BJ272</f>
        <v>#DIV/0!</v>
      </c>
      <c r="CD272" s="92"/>
      <c r="CE272" s="92"/>
      <c r="CF272" s="92"/>
      <c r="CG272" s="92"/>
      <c r="CH272" s="92"/>
      <c r="CI272" s="92"/>
      <c r="CJ272" s="92"/>
      <c r="CK272" s="92"/>
      <c r="CL272" s="92"/>
      <c r="CM272" s="92"/>
      <c r="CN272" s="92"/>
      <c r="CO272" s="92"/>
      <c r="CP272" s="92"/>
      <c r="CQ272" s="92"/>
      <c r="CR272" s="92"/>
      <c r="CS272" s="92"/>
    </row>
    <row r="273" spans="2:97" ht="15" customHeight="1" x14ac:dyDescent="0.15">
      <c r="B273" s="324" t="s">
        <v>808</v>
      </c>
      <c r="C273" s="324"/>
      <c r="D273" s="324"/>
      <c r="E273" s="324"/>
      <c r="F273" s="325"/>
      <c r="G273" s="92" t="s">
        <v>809</v>
      </c>
      <c r="H273" s="92" t="s">
        <v>806</v>
      </c>
      <c r="I273" s="92"/>
      <c r="J273" s="92"/>
      <c r="K273" s="92" t="s">
        <v>110</v>
      </c>
      <c r="L273" s="92">
        <v>93</v>
      </c>
      <c r="M273" s="92"/>
      <c r="N273" s="92"/>
      <c r="O273" s="92" t="s">
        <v>810</v>
      </c>
      <c r="P273" s="326"/>
      <c r="Q273" s="327"/>
      <c r="R273" s="295"/>
      <c r="S273" s="328"/>
      <c r="T273" s="329"/>
      <c r="U273" s="329"/>
      <c r="V273" s="329"/>
      <c r="W273" s="329"/>
      <c r="X273" s="329"/>
      <c r="Y273" s="329"/>
      <c r="Z273" s="329"/>
      <c r="AA273" s="329"/>
      <c r="AB273" s="329"/>
      <c r="AC273" s="329"/>
      <c r="AD273" s="329"/>
      <c r="AE273" s="329"/>
      <c r="AF273" s="329"/>
      <c r="AG273" s="329"/>
      <c r="AH273" s="329"/>
      <c r="AI273" s="329"/>
      <c r="AJ273" s="329"/>
      <c r="AK273" s="329"/>
      <c r="AL273" s="329"/>
      <c r="AM273" s="329"/>
      <c r="AN273" s="329"/>
      <c r="AO273" s="329"/>
      <c r="AP273" s="329"/>
      <c r="AQ273" s="329"/>
      <c r="AR273" s="329"/>
      <c r="AS273" s="329"/>
      <c r="AT273" s="329"/>
      <c r="AU273" s="329"/>
      <c r="AV273" s="329"/>
      <c r="AW273" s="329"/>
      <c r="AX273" s="329"/>
      <c r="AY273" s="329"/>
      <c r="AZ273" s="329"/>
      <c r="BA273" s="329"/>
      <c r="BB273" s="329"/>
      <c r="BC273" s="329"/>
      <c r="BD273" s="329"/>
      <c r="BE273" s="329"/>
      <c r="BF273" s="329"/>
      <c r="BG273" s="329"/>
      <c r="BH273" s="329"/>
      <c r="BI273" s="329"/>
      <c r="BJ273" s="458">
        <v>0</v>
      </c>
      <c r="BK273" s="92"/>
      <c r="BL273" s="92"/>
      <c r="BM273" s="92"/>
      <c r="BN273" s="92"/>
      <c r="BO273" s="329">
        <f t="shared" si="51"/>
        <v>0</v>
      </c>
      <c r="BP273" s="530">
        <v>2</v>
      </c>
      <c r="BQ273" s="334" t="str">
        <f>IF(((BP273*BJ273)-CB273)&lt;0.99,"",INT((BP273*BJ273)-CB273))</f>
        <v/>
      </c>
      <c r="BR273" s="282"/>
      <c r="BS273" s="285"/>
      <c r="BT273" s="285"/>
      <c r="BU273" s="335"/>
      <c r="BV273" s="335"/>
      <c r="BW273" s="335"/>
      <c r="BX273" s="335"/>
      <c r="BY273" s="335"/>
      <c r="BZ273" s="336"/>
      <c r="CA273" s="337"/>
      <c r="CB273" s="338">
        <f t="shared" si="57"/>
        <v>0</v>
      </c>
      <c r="CC273" s="532" t="e">
        <f>CB273/BJ273</f>
        <v>#DIV/0!</v>
      </c>
      <c r="CD273" s="92"/>
      <c r="CE273" s="92"/>
      <c r="CF273" s="92"/>
      <c r="CG273" s="92"/>
      <c r="CH273" s="92"/>
      <c r="CI273" s="92"/>
      <c r="CJ273" s="92"/>
      <c r="CK273" s="92"/>
      <c r="CL273" s="92"/>
      <c r="CM273" s="92"/>
      <c r="CN273" s="92"/>
      <c r="CO273" s="92"/>
      <c r="CP273" s="92"/>
      <c r="CQ273" s="92"/>
      <c r="CR273" s="92"/>
      <c r="CS273" s="92"/>
    </row>
    <row r="274" spans="2:97" ht="15" customHeight="1" x14ac:dyDescent="0.15">
      <c r="B274" s="324" t="s">
        <v>811</v>
      </c>
      <c r="C274" s="324"/>
      <c r="D274" s="324"/>
      <c r="E274" s="324"/>
      <c r="F274" s="325"/>
      <c r="G274" s="92" t="s">
        <v>812</v>
      </c>
      <c r="H274" s="92" t="s">
        <v>806</v>
      </c>
      <c r="I274" s="92"/>
      <c r="J274" s="92"/>
      <c r="K274" s="92" t="s">
        <v>110</v>
      </c>
      <c r="L274" s="92">
        <v>88.8</v>
      </c>
      <c r="M274" s="92"/>
      <c r="N274" s="92"/>
      <c r="O274" s="92" t="s">
        <v>813</v>
      </c>
      <c r="P274" s="326"/>
      <c r="Q274" s="327"/>
      <c r="R274" s="295"/>
      <c r="S274" s="328"/>
      <c r="T274" s="329"/>
      <c r="U274" s="329"/>
      <c r="V274" s="329"/>
      <c r="W274" s="329"/>
      <c r="X274" s="329"/>
      <c r="Y274" s="329"/>
      <c r="Z274" s="329"/>
      <c r="AA274" s="329"/>
      <c r="AB274" s="329"/>
      <c r="AC274" s="329"/>
      <c r="AD274" s="329"/>
      <c r="AE274" s="329"/>
      <c r="AF274" s="329"/>
      <c r="AG274" s="329"/>
      <c r="AH274" s="329"/>
      <c r="AI274" s="329"/>
      <c r="AJ274" s="329"/>
      <c r="AK274" s="329"/>
      <c r="AL274" s="329"/>
      <c r="AM274" s="329"/>
      <c r="AN274" s="329"/>
      <c r="AO274" s="329"/>
      <c r="AP274" s="329"/>
      <c r="AQ274" s="329"/>
      <c r="AR274" s="329"/>
      <c r="AS274" s="329"/>
      <c r="AT274" s="329"/>
      <c r="AU274" s="329"/>
      <c r="AV274" s="329"/>
      <c r="AW274" s="329"/>
      <c r="AX274" s="329"/>
      <c r="AY274" s="329"/>
      <c r="AZ274" s="329"/>
      <c r="BA274" s="329"/>
      <c r="BB274" s="329"/>
      <c r="BC274" s="329"/>
      <c r="BD274" s="329"/>
      <c r="BE274" s="329"/>
      <c r="BF274" s="329"/>
      <c r="BG274" s="329">
        <v>0</v>
      </c>
      <c r="BH274" s="329">
        <v>3</v>
      </c>
      <c r="BI274" s="329">
        <v>5</v>
      </c>
      <c r="BJ274" s="458">
        <v>5</v>
      </c>
      <c r="BK274" s="92"/>
      <c r="BL274" s="92"/>
      <c r="BM274" s="92">
        <v>7</v>
      </c>
      <c r="BN274" s="92">
        <v>1</v>
      </c>
      <c r="BO274" s="329">
        <f t="shared" si="51"/>
        <v>6</v>
      </c>
      <c r="BP274" s="530">
        <v>2</v>
      </c>
      <c r="BQ274" s="334" t="str">
        <f>IF(((BP274*BJ274)-CB274)&lt;0.99,"",INT((BP274*BJ274)-CB274))</f>
        <v/>
      </c>
      <c r="BR274" s="282"/>
      <c r="BS274" s="285"/>
      <c r="BT274" s="285"/>
      <c r="BU274" s="335"/>
      <c r="BV274" s="335"/>
      <c r="BW274" s="335"/>
      <c r="BX274" s="335"/>
      <c r="BY274" s="335"/>
      <c r="BZ274" s="336"/>
      <c r="CA274" s="337">
        <v>4</v>
      </c>
      <c r="CB274" s="338">
        <f t="shared" si="57"/>
        <v>10</v>
      </c>
      <c r="CC274" s="532">
        <f>CB274/BJ274</f>
        <v>2</v>
      </c>
      <c r="CD274" s="92"/>
      <c r="CE274" s="92"/>
      <c r="CF274" s="92"/>
      <c r="CG274" s="92"/>
      <c r="CH274" s="92"/>
      <c r="CI274" s="92"/>
      <c r="CJ274" s="92"/>
      <c r="CK274" s="92"/>
      <c r="CL274" s="92"/>
      <c r="CM274" s="92"/>
      <c r="CN274" s="92"/>
      <c r="CO274" s="92"/>
      <c r="CP274" s="92"/>
      <c r="CQ274" s="92"/>
      <c r="CR274" s="92"/>
      <c r="CS274" s="92"/>
    </row>
    <row r="275" spans="2:97" ht="15" customHeight="1" x14ac:dyDescent="0.15">
      <c r="B275" s="324" t="s">
        <v>814</v>
      </c>
      <c r="C275" s="324"/>
      <c r="D275" s="324"/>
      <c r="E275" s="324"/>
      <c r="F275" s="325"/>
      <c r="G275" s="92" t="s">
        <v>815</v>
      </c>
      <c r="H275" s="92" t="s">
        <v>806</v>
      </c>
      <c r="I275" s="92"/>
      <c r="J275" s="92"/>
      <c r="K275" s="92" t="s">
        <v>110</v>
      </c>
      <c r="L275" s="92">
        <v>88.8</v>
      </c>
      <c r="M275" s="92"/>
      <c r="N275" s="92"/>
      <c r="O275" s="92" t="s">
        <v>816</v>
      </c>
      <c r="P275" s="326"/>
      <c r="Q275" s="327"/>
      <c r="R275" s="295"/>
      <c r="S275" s="328"/>
      <c r="T275" s="329"/>
      <c r="U275" s="329"/>
      <c r="V275" s="329"/>
      <c r="W275" s="329"/>
      <c r="X275" s="329"/>
      <c r="Y275" s="329"/>
      <c r="Z275" s="329"/>
      <c r="AA275" s="329"/>
      <c r="AB275" s="329"/>
      <c r="AC275" s="329"/>
      <c r="AD275" s="329"/>
      <c r="AE275" s="329"/>
      <c r="AF275" s="329"/>
      <c r="AG275" s="329"/>
      <c r="AH275" s="329"/>
      <c r="AI275" s="329"/>
      <c r="AJ275" s="329"/>
      <c r="AK275" s="329"/>
      <c r="AL275" s="329"/>
      <c r="AM275" s="329"/>
      <c r="AN275" s="329"/>
      <c r="AO275" s="329"/>
      <c r="AP275" s="329"/>
      <c r="AQ275" s="329"/>
      <c r="AR275" s="329"/>
      <c r="AS275" s="329"/>
      <c r="AT275" s="329"/>
      <c r="AU275" s="329"/>
      <c r="AV275" s="329"/>
      <c r="AW275" s="329"/>
      <c r="AX275" s="329"/>
      <c r="AY275" s="329"/>
      <c r="AZ275" s="329"/>
      <c r="BA275" s="329"/>
      <c r="BB275" s="329"/>
      <c r="BC275" s="329"/>
      <c r="BD275" s="329"/>
      <c r="BE275" s="329"/>
      <c r="BF275" s="329"/>
      <c r="BG275" s="329">
        <v>1</v>
      </c>
      <c r="BH275" s="329">
        <v>0</v>
      </c>
      <c r="BI275" s="329">
        <v>0</v>
      </c>
      <c r="BJ275" s="458">
        <v>5</v>
      </c>
      <c r="BK275" s="92"/>
      <c r="BL275" s="92"/>
      <c r="BM275" s="92">
        <v>11</v>
      </c>
      <c r="BN275" s="92">
        <v>0</v>
      </c>
      <c r="BO275" s="329">
        <f t="shared" si="51"/>
        <v>11</v>
      </c>
      <c r="BP275" s="530">
        <v>2</v>
      </c>
      <c r="BQ275" s="334" t="str">
        <f>IF(((BP275*BJ275)-CB275)&lt;0.99,"",INT((BP275*BJ275)-CB275))</f>
        <v/>
      </c>
      <c r="BR275" s="282"/>
      <c r="BS275" s="285"/>
      <c r="BT275" s="285"/>
      <c r="BU275" s="335">
        <v>1</v>
      </c>
      <c r="BV275" s="335"/>
      <c r="BW275" s="335"/>
      <c r="BX275" s="335"/>
      <c r="BY275" s="335"/>
      <c r="BZ275" s="336"/>
      <c r="CA275" s="337"/>
      <c r="CB275" s="338">
        <f t="shared" si="57"/>
        <v>12</v>
      </c>
      <c r="CC275" s="532">
        <f>CB275/BJ275</f>
        <v>2.4</v>
      </c>
      <c r="CD275" s="92"/>
      <c r="CE275" s="92"/>
      <c r="CF275" s="92"/>
      <c r="CG275" s="92"/>
      <c r="CH275" s="92"/>
      <c r="CI275" s="92"/>
      <c r="CJ275" s="92"/>
      <c r="CK275" s="92"/>
      <c r="CL275" s="92"/>
      <c r="CM275" s="92"/>
      <c r="CN275" s="92"/>
      <c r="CO275" s="92"/>
      <c r="CP275" s="92"/>
      <c r="CQ275" s="92"/>
      <c r="CR275" s="92"/>
      <c r="CS275" s="92"/>
    </row>
    <row r="276" spans="2:97" ht="15" customHeight="1" x14ac:dyDescent="0.15">
      <c r="B276" s="324" t="s">
        <v>817</v>
      </c>
      <c r="C276" s="324"/>
      <c r="D276" s="324"/>
      <c r="E276" s="324"/>
      <c r="F276" s="325"/>
      <c r="G276" s="92" t="s">
        <v>818</v>
      </c>
      <c r="H276" s="92" t="s">
        <v>819</v>
      </c>
      <c r="I276" s="92"/>
      <c r="J276" s="92"/>
      <c r="K276" s="92" t="s">
        <v>110</v>
      </c>
      <c r="L276" s="92">
        <v>86.7</v>
      </c>
      <c r="M276" s="92"/>
      <c r="N276" s="92"/>
      <c r="O276" s="92" t="s">
        <v>820</v>
      </c>
      <c r="P276" s="326"/>
      <c r="Q276" s="327"/>
      <c r="R276" s="295"/>
      <c r="S276" s="328"/>
      <c r="T276" s="329"/>
      <c r="U276" s="329"/>
      <c r="V276" s="329"/>
      <c r="W276" s="329"/>
      <c r="X276" s="329"/>
      <c r="Y276" s="329"/>
      <c r="Z276" s="329"/>
      <c r="AA276" s="329"/>
      <c r="AB276" s="329"/>
      <c r="AC276" s="329"/>
      <c r="AD276" s="329"/>
      <c r="AE276" s="329"/>
      <c r="AF276" s="329"/>
      <c r="AG276" s="329"/>
      <c r="AH276" s="329"/>
      <c r="AI276" s="329"/>
      <c r="AJ276" s="329"/>
      <c r="AK276" s="329"/>
      <c r="AL276" s="329"/>
      <c r="AM276" s="329"/>
      <c r="AN276" s="329"/>
      <c r="AO276" s="329"/>
      <c r="AP276" s="329"/>
      <c r="AQ276" s="329"/>
      <c r="AR276" s="329"/>
      <c r="AS276" s="329"/>
      <c r="AT276" s="329"/>
      <c r="AU276" s="329"/>
      <c r="AV276" s="329"/>
      <c r="AW276" s="329"/>
      <c r="AX276" s="329"/>
      <c r="AY276" s="329"/>
      <c r="AZ276" s="329"/>
      <c r="BA276" s="329"/>
      <c r="BB276" s="329"/>
      <c r="BC276" s="329"/>
      <c r="BD276" s="329"/>
      <c r="BE276" s="329"/>
      <c r="BF276" s="329"/>
      <c r="BG276" s="329">
        <v>0</v>
      </c>
      <c r="BH276" s="329">
        <v>0</v>
      </c>
      <c r="BI276" s="329">
        <v>0</v>
      </c>
      <c r="BJ276" s="458">
        <v>2</v>
      </c>
      <c r="BK276" s="92"/>
      <c r="BL276" s="92"/>
      <c r="BM276" s="92">
        <v>4</v>
      </c>
      <c r="BN276" s="92">
        <v>0</v>
      </c>
      <c r="BO276" s="329">
        <f t="shared" si="51"/>
        <v>4</v>
      </c>
      <c r="BP276" s="530">
        <v>2</v>
      </c>
      <c r="BQ276" s="334" t="str">
        <f>IF(((BP276*BJ276)-CB276)&lt;0.99,"",INT((BP276*BJ276)-CB276))</f>
        <v/>
      </c>
      <c r="BR276" s="282"/>
      <c r="BS276" s="285"/>
      <c r="BT276" s="285"/>
      <c r="BU276" s="335"/>
      <c r="BV276" s="335"/>
      <c r="BW276" s="335"/>
      <c r="BX276" s="335"/>
      <c r="BY276" s="335"/>
      <c r="BZ276" s="336"/>
      <c r="CA276" s="337"/>
      <c r="CB276" s="338">
        <f t="shared" si="57"/>
        <v>4</v>
      </c>
      <c r="CC276" s="532">
        <f>CB276/BJ276</f>
        <v>2</v>
      </c>
      <c r="CD276" s="92"/>
      <c r="CE276" s="92"/>
      <c r="CF276" s="92"/>
      <c r="CG276" s="92"/>
      <c r="CH276" s="92"/>
      <c r="CI276" s="92"/>
      <c r="CJ276" s="92"/>
      <c r="CK276" s="92"/>
      <c r="CL276" s="92"/>
      <c r="CM276" s="92"/>
      <c r="CN276" s="92"/>
      <c r="CO276" s="92"/>
      <c r="CP276" s="92"/>
      <c r="CQ276" s="92"/>
      <c r="CR276" s="92"/>
      <c r="CS276" s="92"/>
    </row>
    <row r="277" spans="2:97" ht="15" customHeight="1" x14ac:dyDescent="0.15">
      <c r="B277" s="324" t="s">
        <v>821</v>
      </c>
      <c r="C277" s="324"/>
      <c r="D277" s="324"/>
      <c r="E277" s="324"/>
      <c r="F277" s="325"/>
      <c r="G277" s="92" t="s">
        <v>822</v>
      </c>
      <c r="H277" s="92" t="s">
        <v>819</v>
      </c>
      <c r="I277" s="92"/>
      <c r="J277" s="92">
        <v>1</v>
      </c>
      <c r="K277" s="92" t="s">
        <v>110</v>
      </c>
      <c r="L277" s="92">
        <v>86.7</v>
      </c>
      <c r="M277" s="92"/>
      <c r="N277" s="92"/>
      <c r="O277" s="92" t="s">
        <v>823</v>
      </c>
      <c r="P277" s="326"/>
      <c r="Q277" s="327"/>
      <c r="R277" s="295"/>
      <c r="S277" s="328"/>
      <c r="T277" s="329"/>
      <c r="U277" s="329"/>
      <c r="V277" s="329"/>
      <c r="W277" s="329"/>
      <c r="X277" s="329"/>
      <c r="Y277" s="329"/>
      <c r="Z277" s="329"/>
      <c r="AA277" s="329"/>
      <c r="AB277" s="329"/>
      <c r="AC277" s="329"/>
      <c r="AD277" s="329"/>
      <c r="AE277" s="329"/>
      <c r="AF277" s="329"/>
      <c r="AG277" s="329"/>
      <c r="AH277" s="329"/>
      <c r="AI277" s="329"/>
      <c r="AJ277" s="329"/>
      <c r="AK277" s="329"/>
      <c r="AL277" s="329"/>
      <c r="AM277" s="329"/>
      <c r="AN277" s="329"/>
      <c r="AO277" s="329"/>
      <c r="AP277" s="329"/>
      <c r="AQ277" s="329"/>
      <c r="AR277" s="329"/>
      <c r="AS277" s="329"/>
      <c r="AT277" s="329"/>
      <c r="AU277" s="329"/>
      <c r="AV277" s="329"/>
      <c r="AW277" s="329"/>
      <c r="AX277" s="329"/>
      <c r="AY277" s="329"/>
      <c r="AZ277" s="329"/>
      <c r="BA277" s="329"/>
      <c r="BB277" s="329"/>
      <c r="BC277" s="329"/>
      <c r="BD277" s="329"/>
      <c r="BE277" s="329"/>
      <c r="BF277" s="329"/>
      <c r="BG277" s="329">
        <v>0</v>
      </c>
      <c r="BH277" s="329">
        <v>0</v>
      </c>
      <c r="BI277" s="329">
        <v>0</v>
      </c>
      <c r="BJ277" s="458">
        <v>2</v>
      </c>
      <c r="BK277" s="92"/>
      <c r="BL277" s="92"/>
      <c r="BM277" s="92">
        <v>3</v>
      </c>
      <c r="BN277" s="92">
        <v>2</v>
      </c>
      <c r="BO277" s="329">
        <f t="shared" si="51"/>
        <v>1</v>
      </c>
      <c r="BP277" s="530">
        <v>2</v>
      </c>
      <c r="BQ277" s="334" t="str">
        <f>IF(((BP277*BJ277)-CB277)&lt;0.99,"",INT((BP277*BJ277)-CB277))</f>
        <v/>
      </c>
      <c r="BR277" s="282"/>
      <c r="BS277" s="285">
        <v>1</v>
      </c>
      <c r="BT277" s="285"/>
      <c r="BU277" s="335"/>
      <c r="BV277" s="335">
        <v>1</v>
      </c>
      <c r="BW277" s="335"/>
      <c r="BX277" s="335"/>
      <c r="BY277" s="335">
        <v>1</v>
      </c>
      <c r="BZ277" s="336"/>
      <c r="CA277" s="337"/>
      <c r="CB277" s="338">
        <f t="shared" si="57"/>
        <v>4</v>
      </c>
      <c r="CC277" s="532">
        <f>CB277/BJ277</f>
        <v>2</v>
      </c>
      <c r="CD277" s="92"/>
      <c r="CE277" s="92"/>
      <c r="CF277" s="92"/>
      <c r="CG277" s="92"/>
      <c r="CH277" s="92"/>
      <c r="CI277" s="92"/>
      <c r="CJ277" s="92"/>
      <c r="CK277" s="92"/>
      <c r="CL277" s="92"/>
      <c r="CM277" s="92"/>
      <c r="CN277" s="92"/>
      <c r="CO277" s="92"/>
      <c r="CP277" s="92"/>
      <c r="CQ277" s="92"/>
      <c r="CR277" s="92"/>
      <c r="CS277" s="92"/>
    </row>
    <row r="278" spans="2:97" ht="15" customHeight="1" x14ac:dyDescent="0.15">
      <c r="B278" s="324" t="s">
        <v>824</v>
      </c>
      <c r="C278" s="324"/>
      <c r="D278" s="324"/>
      <c r="E278" s="324"/>
      <c r="F278" s="325"/>
      <c r="G278" s="92" t="s">
        <v>825</v>
      </c>
      <c r="H278" s="92" t="s">
        <v>819</v>
      </c>
      <c r="I278" s="92"/>
      <c r="J278" s="92">
        <v>1</v>
      </c>
      <c r="K278" s="92" t="s">
        <v>110</v>
      </c>
      <c r="L278" s="92">
        <v>82.8</v>
      </c>
      <c r="M278" s="92"/>
      <c r="N278" s="92"/>
      <c r="O278" s="92" t="s">
        <v>826</v>
      </c>
      <c r="P278" s="326"/>
      <c r="Q278" s="327"/>
      <c r="R278" s="295"/>
      <c r="S278" s="328"/>
      <c r="T278" s="329"/>
      <c r="U278" s="329"/>
      <c r="V278" s="329"/>
      <c r="W278" s="329"/>
      <c r="X278" s="329"/>
      <c r="Y278" s="329"/>
      <c r="Z278" s="329"/>
      <c r="AA278" s="329"/>
      <c r="AB278" s="329"/>
      <c r="AC278" s="329"/>
      <c r="AD278" s="329"/>
      <c r="AE278" s="329"/>
      <c r="AF278" s="329"/>
      <c r="AG278" s="329"/>
      <c r="AH278" s="329"/>
      <c r="AI278" s="329"/>
      <c r="AJ278" s="329"/>
      <c r="AK278" s="329"/>
      <c r="AL278" s="329"/>
      <c r="AM278" s="329"/>
      <c r="AN278" s="329"/>
      <c r="AO278" s="329"/>
      <c r="AP278" s="329"/>
      <c r="AQ278" s="329"/>
      <c r="AR278" s="329"/>
      <c r="AS278" s="329"/>
      <c r="AT278" s="329"/>
      <c r="AU278" s="329"/>
      <c r="AV278" s="329"/>
      <c r="AW278" s="329"/>
      <c r="AX278" s="329"/>
      <c r="AY278" s="329"/>
      <c r="AZ278" s="329"/>
      <c r="BA278" s="329"/>
      <c r="BB278" s="329"/>
      <c r="BC278" s="329"/>
      <c r="BD278" s="329"/>
      <c r="BE278" s="329"/>
      <c r="BF278" s="329"/>
      <c r="BG278" s="329">
        <v>0</v>
      </c>
      <c r="BH278" s="329">
        <v>0</v>
      </c>
      <c r="BI278" s="329">
        <v>0</v>
      </c>
      <c r="BJ278" s="458">
        <v>3</v>
      </c>
      <c r="BK278" s="92"/>
      <c r="BL278" s="92"/>
      <c r="BM278" s="92">
        <v>6</v>
      </c>
      <c r="BN278" s="92">
        <v>1</v>
      </c>
      <c r="BO278" s="329">
        <f t="shared" si="51"/>
        <v>5</v>
      </c>
      <c r="BP278" s="530">
        <v>2</v>
      </c>
      <c r="BQ278" s="334" t="str">
        <f>IF(((BP278*BJ278)-CB278)&lt;0.99,"",INT((BP278*BJ278)-CB278))</f>
        <v/>
      </c>
      <c r="BR278" s="282"/>
      <c r="BS278" s="285"/>
      <c r="BT278" s="285"/>
      <c r="BU278" s="335"/>
      <c r="BV278" s="335"/>
      <c r="BW278" s="335"/>
      <c r="BX278" s="335"/>
      <c r="BY278" s="335">
        <v>1</v>
      </c>
      <c r="BZ278" s="336"/>
      <c r="CA278" s="337"/>
      <c r="CB278" s="338">
        <f t="shared" si="57"/>
        <v>6</v>
      </c>
      <c r="CC278" s="532">
        <f>CB278/BJ278</f>
        <v>2</v>
      </c>
      <c r="CD278" s="92"/>
      <c r="CE278" s="92"/>
      <c r="CF278" s="92"/>
      <c r="CG278" s="92"/>
      <c r="CH278" s="92"/>
      <c r="CI278" s="92"/>
      <c r="CJ278" s="92"/>
      <c r="CK278" s="92"/>
      <c r="CL278" s="92"/>
      <c r="CM278" s="92"/>
      <c r="CN278" s="92"/>
      <c r="CO278" s="92"/>
      <c r="CP278" s="92"/>
      <c r="CQ278" s="92"/>
      <c r="CR278" s="92"/>
      <c r="CS278" s="92"/>
    </row>
    <row r="279" spans="2:97" ht="15" customHeight="1" x14ac:dyDescent="0.15">
      <c r="B279" s="324" t="s">
        <v>827</v>
      </c>
      <c r="C279" s="324"/>
      <c r="D279" s="324"/>
      <c r="E279" s="324"/>
      <c r="F279" s="325"/>
      <c r="G279" s="92" t="s">
        <v>828</v>
      </c>
      <c r="H279" s="92" t="s">
        <v>819</v>
      </c>
      <c r="I279" s="92"/>
      <c r="J279" s="92"/>
      <c r="K279" s="92" t="s">
        <v>110</v>
      </c>
      <c r="L279" s="92">
        <v>82.8</v>
      </c>
      <c r="M279" s="92"/>
      <c r="N279" s="92"/>
      <c r="O279" s="92" t="s">
        <v>829</v>
      </c>
      <c r="P279" s="326"/>
      <c r="Q279" s="327"/>
      <c r="R279" s="295"/>
      <c r="S279" s="328"/>
      <c r="T279" s="329"/>
      <c r="U279" s="329"/>
      <c r="V279" s="329"/>
      <c r="W279" s="329"/>
      <c r="X279" s="329"/>
      <c r="Y279" s="329"/>
      <c r="Z279" s="329"/>
      <c r="AA279" s="329"/>
      <c r="AB279" s="329"/>
      <c r="AC279" s="329"/>
      <c r="AD279" s="329"/>
      <c r="AE279" s="329"/>
      <c r="AF279" s="329"/>
      <c r="AG279" s="329"/>
      <c r="AH279" s="329"/>
      <c r="AI279" s="329"/>
      <c r="AJ279" s="329"/>
      <c r="AK279" s="329"/>
      <c r="AL279" s="329"/>
      <c r="AM279" s="329"/>
      <c r="AN279" s="329"/>
      <c r="AO279" s="329"/>
      <c r="AP279" s="329"/>
      <c r="AQ279" s="329"/>
      <c r="AR279" s="329"/>
      <c r="AS279" s="329"/>
      <c r="AT279" s="329"/>
      <c r="AU279" s="329"/>
      <c r="AV279" s="329"/>
      <c r="AW279" s="329"/>
      <c r="AX279" s="329"/>
      <c r="AY279" s="329"/>
      <c r="AZ279" s="329"/>
      <c r="BA279" s="329"/>
      <c r="BB279" s="329"/>
      <c r="BC279" s="329"/>
      <c r="BD279" s="329"/>
      <c r="BE279" s="329"/>
      <c r="BF279" s="329"/>
      <c r="BG279" s="329">
        <v>0</v>
      </c>
      <c r="BH279" s="329">
        <v>1</v>
      </c>
      <c r="BI279" s="329">
        <v>1</v>
      </c>
      <c r="BJ279" s="458">
        <v>3</v>
      </c>
      <c r="BK279" s="92"/>
      <c r="BL279" s="92"/>
      <c r="BM279" s="92">
        <v>5</v>
      </c>
      <c r="BN279" s="92">
        <v>0</v>
      </c>
      <c r="BO279" s="329">
        <f t="shared" si="51"/>
        <v>5</v>
      </c>
      <c r="BP279" s="530">
        <v>2.2000000000000002</v>
      </c>
      <c r="BQ279" s="334" t="str">
        <f>IF(((BP279*BJ279)-CB279)&lt;0.99,"",INT((BP279*BJ279)-CB279))</f>
        <v/>
      </c>
      <c r="BR279" s="282"/>
      <c r="BS279" s="285"/>
      <c r="BT279" s="285"/>
      <c r="BU279" s="335"/>
      <c r="BV279" s="335"/>
      <c r="BW279" s="335"/>
      <c r="BX279" s="335"/>
      <c r="BY279" s="335"/>
      <c r="BZ279" s="336"/>
      <c r="CA279" s="337">
        <v>2</v>
      </c>
      <c r="CB279" s="338">
        <f t="shared" si="57"/>
        <v>7</v>
      </c>
      <c r="CC279" s="532">
        <f>CB279/BJ279</f>
        <v>2.3333333333333335</v>
      </c>
      <c r="CD279" s="92"/>
      <c r="CE279" s="92"/>
      <c r="CF279" s="92"/>
      <c r="CG279" s="92"/>
      <c r="CH279" s="92"/>
      <c r="CI279" s="92"/>
      <c r="CJ279" s="92"/>
      <c r="CK279" s="92"/>
      <c r="CL279" s="92"/>
      <c r="CM279" s="92"/>
      <c r="CN279" s="92"/>
      <c r="CO279" s="92"/>
      <c r="CP279" s="92"/>
      <c r="CQ279" s="92"/>
      <c r="CR279" s="92"/>
      <c r="CS279" s="92"/>
    </row>
    <row r="280" spans="2:97" ht="15" customHeight="1" x14ac:dyDescent="0.15">
      <c r="B280" s="324" t="s">
        <v>830</v>
      </c>
      <c r="C280" s="324"/>
      <c r="D280" s="324"/>
      <c r="E280" s="324"/>
      <c r="F280" s="325"/>
      <c r="G280" s="92" t="s">
        <v>831</v>
      </c>
      <c r="H280" s="92" t="s">
        <v>832</v>
      </c>
      <c r="I280" s="92"/>
      <c r="J280" s="92"/>
      <c r="K280" s="92" t="s">
        <v>102</v>
      </c>
      <c r="L280" s="92">
        <v>8.3000000000000007</v>
      </c>
      <c r="M280" s="92"/>
      <c r="N280" s="92"/>
      <c r="O280" s="92" t="s">
        <v>833</v>
      </c>
      <c r="P280" s="326"/>
      <c r="Q280" s="327"/>
      <c r="R280" s="295"/>
      <c r="S280" s="328"/>
      <c r="T280" s="329"/>
      <c r="U280" s="329"/>
      <c r="V280" s="329"/>
      <c r="W280" s="329"/>
      <c r="X280" s="329"/>
      <c r="Y280" s="329"/>
      <c r="Z280" s="329"/>
      <c r="AA280" s="329"/>
      <c r="AB280" s="329"/>
      <c r="AC280" s="329"/>
      <c r="AD280" s="329"/>
      <c r="AE280" s="329"/>
      <c r="AF280" s="329"/>
      <c r="AG280" s="329"/>
      <c r="AH280" s="329"/>
      <c r="AI280" s="329"/>
      <c r="AJ280" s="329"/>
      <c r="AK280" s="329"/>
      <c r="AL280" s="329"/>
      <c r="AM280" s="329"/>
      <c r="AN280" s="329"/>
      <c r="AO280" s="329"/>
      <c r="AP280" s="329"/>
      <c r="AQ280" s="329"/>
      <c r="AR280" s="329"/>
      <c r="AS280" s="329"/>
      <c r="AT280" s="329"/>
      <c r="AU280" s="329"/>
      <c r="AV280" s="329"/>
      <c r="AW280" s="329"/>
      <c r="AX280" s="329"/>
      <c r="AY280" s="329"/>
      <c r="AZ280" s="329"/>
      <c r="BA280" s="329"/>
      <c r="BB280" s="329"/>
      <c r="BC280" s="329"/>
      <c r="BD280" s="329"/>
      <c r="BE280" s="329"/>
      <c r="BF280" s="329"/>
      <c r="BG280" s="329"/>
      <c r="BH280" s="329">
        <v>0</v>
      </c>
      <c r="BI280" s="329">
        <v>0</v>
      </c>
      <c r="BJ280" s="458">
        <v>0</v>
      </c>
      <c r="BK280" s="92"/>
      <c r="BL280" s="92"/>
      <c r="BM280" s="92">
        <v>2</v>
      </c>
      <c r="BN280" s="92">
        <v>0</v>
      </c>
      <c r="BO280" s="329">
        <f t="shared" si="51"/>
        <v>2</v>
      </c>
      <c r="BP280" s="530">
        <v>2.2000000000000002</v>
      </c>
      <c r="BQ280" s="334" t="str">
        <f>IF(((BP280*BJ280)-CB280)&lt;0.99,"",INT((BP280*BJ280)-CB280))</f>
        <v/>
      </c>
      <c r="BR280" s="282"/>
      <c r="BS280" s="285"/>
      <c r="BT280" s="285"/>
      <c r="BU280" s="335"/>
      <c r="BV280" s="335"/>
      <c r="BW280" s="335"/>
      <c r="BX280" s="335"/>
      <c r="BY280" s="335"/>
      <c r="BZ280" s="336"/>
      <c r="CA280" s="337"/>
      <c r="CB280" s="338">
        <f t="shared" si="57"/>
        <v>2</v>
      </c>
      <c r="CC280" s="532" t="e">
        <f>CB280/BJ280</f>
        <v>#DIV/0!</v>
      </c>
      <c r="CD280" s="92"/>
      <c r="CE280" s="92"/>
      <c r="CF280" s="92"/>
      <c r="CG280" s="92"/>
      <c r="CH280" s="92"/>
      <c r="CI280" s="92"/>
      <c r="CJ280" s="92"/>
      <c r="CK280" s="92"/>
      <c r="CL280" s="92"/>
      <c r="CM280" s="92"/>
      <c r="CN280" s="92"/>
      <c r="CO280" s="92"/>
      <c r="CP280" s="92"/>
      <c r="CQ280" s="92"/>
      <c r="CR280" s="92"/>
      <c r="CS280" s="92"/>
    </row>
    <row r="281" spans="2:97" ht="15" customHeight="1" x14ac:dyDescent="0.15">
      <c r="B281" s="324" t="s">
        <v>834</v>
      </c>
      <c r="C281" s="324"/>
      <c r="D281" s="324"/>
      <c r="E281" s="324"/>
      <c r="F281" s="325"/>
      <c r="G281" s="92" t="s">
        <v>835</v>
      </c>
      <c r="H281" s="92" t="s">
        <v>832</v>
      </c>
      <c r="I281" s="92"/>
      <c r="J281" s="92"/>
      <c r="K281" s="92" t="s">
        <v>102</v>
      </c>
      <c r="L281" s="92">
        <v>8.3000000000000007</v>
      </c>
      <c r="M281" s="92"/>
      <c r="N281" s="92"/>
      <c r="O281" s="92" t="s">
        <v>836</v>
      </c>
      <c r="P281" s="326"/>
      <c r="Q281" s="327"/>
      <c r="R281" s="295"/>
      <c r="S281" s="328"/>
      <c r="T281" s="329"/>
      <c r="U281" s="329"/>
      <c r="V281" s="329"/>
      <c r="W281" s="329"/>
      <c r="X281" s="329"/>
      <c r="Y281" s="329"/>
      <c r="Z281" s="329"/>
      <c r="AA281" s="329"/>
      <c r="AB281" s="329"/>
      <c r="AC281" s="329"/>
      <c r="AD281" s="329"/>
      <c r="AE281" s="329"/>
      <c r="AF281" s="329"/>
      <c r="AG281" s="329"/>
      <c r="AH281" s="329"/>
      <c r="AI281" s="329"/>
      <c r="AJ281" s="329"/>
      <c r="AK281" s="329"/>
      <c r="AL281" s="329"/>
      <c r="AM281" s="329"/>
      <c r="AN281" s="329"/>
      <c r="AO281" s="329"/>
      <c r="AP281" s="329"/>
      <c r="AQ281" s="329"/>
      <c r="AR281" s="329"/>
      <c r="AS281" s="329"/>
      <c r="AT281" s="329"/>
      <c r="AU281" s="329"/>
      <c r="AV281" s="329"/>
      <c r="AW281" s="329"/>
      <c r="AX281" s="329"/>
      <c r="AY281" s="329"/>
      <c r="AZ281" s="329"/>
      <c r="BA281" s="329"/>
      <c r="BB281" s="329"/>
      <c r="BC281" s="329"/>
      <c r="BD281" s="329"/>
      <c r="BE281" s="329"/>
      <c r="BF281" s="329"/>
      <c r="BG281" s="329"/>
      <c r="BH281" s="329">
        <v>0</v>
      </c>
      <c r="BI281" s="329">
        <v>0</v>
      </c>
      <c r="BJ281" s="458">
        <v>0</v>
      </c>
      <c r="BK281" s="92"/>
      <c r="BL281" s="92"/>
      <c r="BM281" s="92">
        <v>4</v>
      </c>
      <c r="BN281" s="92">
        <v>1</v>
      </c>
      <c r="BO281" s="329">
        <f t="shared" si="51"/>
        <v>3</v>
      </c>
      <c r="BP281" s="530">
        <v>2.2000000000000002</v>
      </c>
      <c r="BQ281" s="334" t="str">
        <f>IF(((BP281*BJ281)-CB281)&lt;0.99,"",INT((BP281*BJ281)-CB281))</f>
        <v/>
      </c>
      <c r="BR281" s="282"/>
      <c r="BS281" s="285"/>
      <c r="BT281" s="285"/>
      <c r="BU281" s="335"/>
      <c r="BV281" s="335"/>
      <c r="BW281" s="335"/>
      <c r="BX281" s="335"/>
      <c r="BY281" s="335"/>
      <c r="BZ281" s="336"/>
      <c r="CA281" s="337"/>
      <c r="CB281" s="338">
        <f t="shared" si="57"/>
        <v>3</v>
      </c>
      <c r="CC281" s="532" t="e">
        <f>CB281/BJ281</f>
        <v>#DIV/0!</v>
      </c>
      <c r="CD281" s="92"/>
      <c r="CE281" s="92"/>
      <c r="CF281" s="92"/>
      <c r="CG281" s="92"/>
      <c r="CH281" s="92"/>
      <c r="CI281" s="92"/>
      <c r="CJ281" s="92"/>
      <c r="CK281" s="92"/>
      <c r="CL281" s="92"/>
      <c r="CM281" s="92"/>
      <c r="CN281" s="92"/>
      <c r="CO281" s="92"/>
      <c r="CP281" s="92"/>
      <c r="CQ281" s="92"/>
      <c r="CR281" s="92"/>
      <c r="CS281" s="92"/>
    </row>
    <row r="282" spans="2:97" ht="15" customHeight="1" x14ac:dyDescent="0.15">
      <c r="B282" s="324" t="s">
        <v>837</v>
      </c>
      <c r="C282" s="324"/>
      <c r="D282" s="324"/>
      <c r="E282" s="324"/>
      <c r="F282" s="325"/>
      <c r="G282" s="92" t="s">
        <v>838</v>
      </c>
      <c r="H282" s="92" t="s">
        <v>832</v>
      </c>
      <c r="I282" s="92"/>
      <c r="J282" s="92">
        <v>2</v>
      </c>
      <c r="K282" s="92" t="s">
        <v>102</v>
      </c>
      <c r="L282" s="92">
        <v>5.5</v>
      </c>
      <c r="M282" s="92"/>
      <c r="N282" s="92"/>
      <c r="O282" s="92" t="s">
        <v>839</v>
      </c>
      <c r="P282" s="326"/>
      <c r="Q282" s="327"/>
      <c r="R282" s="295"/>
      <c r="S282" s="328"/>
      <c r="T282" s="329"/>
      <c r="U282" s="329"/>
      <c r="V282" s="329"/>
      <c r="W282" s="329"/>
      <c r="X282" s="329"/>
      <c r="Y282" s="329"/>
      <c r="Z282" s="329"/>
      <c r="AA282" s="329"/>
      <c r="AB282" s="329"/>
      <c r="AC282" s="329"/>
      <c r="AD282" s="329"/>
      <c r="AE282" s="329"/>
      <c r="AF282" s="329"/>
      <c r="AG282" s="329"/>
      <c r="AH282" s="329"/>
      <c r="AI282" s="329"/>
      <c r="AJ282" s="329"/>
      <c r="AK282" s="329"/>
      <c r="AL282" s="329"/>
      <c r="AM282" s="329"/>
      <c r="AN282" s="329"/>
      <c r="AO282" s="329"/>
      <c r="AP282" s="329"/>
      <c r="AQ282" s="329"/>
      <c r="AR282" s="329"/>
      <c r="AS282" s="329"/>
      <c r="AT282" s="329"/>
      <c r="AU282" s="329"/>
      <c r="AV282" s="329"/>
      <c r="AW282" s="329"/>
      <c r="AX282" s="329"/>
      <c r="AY282" s="329"/>
      <c r="AZ282" s="329"/>
      <c r="BA282" s="329"/>
      <c r="BB282" s="329"/>
      <c r="BC282" s="329"/>
      <c r="BD282" s="329"/>
      <c r="BE282" s="329"/>
      <c r="BF282" s="329"/>
      <c r="BG282" s="329">
        <v>0</v>
      </c>
      <c r="BH282" s="329">
        <v>1</v>
      </c>
      <c r="BI282" s="329">
        <v>3</v>
      </c>
      <c r="BJ282" s="458">
        <v>5</v>
      </c>
      <c r="BK282" s="92"/>
      <c r="BL282" s="92"/>
      <c r="BM282" s="92">
        <v>9</v>
      </c>
      <c r="BN282" s="92">
        <v>2</v>
      </c>
      <c r="BO282" s="329">
        <f t="shared" si="51"/>
        <v>7</v>
      </c>
      <c r="BP282" s="530">
        <v>2.2000000000000002</v>
      </c>
      <c r="BQ282" s="334" t="str">
        <f>IF(((BP282*BJ282)-CB282)&lt;0.99,"",INT((BP282*BJ282)-CB282))</f>
        <v/>
      </c>
      <c r="BR282" s="282"/>
      <c r="BS282" s="285"/>
      <c r="BT282" s="285"/>
      <c r="BU282" s="335">
        <v>1</v>
      </c>
      <c r="BV282" s="335"/>
      <c r="BW282" s="335"/>
      <c r="BX282" s="335"/>
      <c r="BY282" s="335">
        <v>2</v>
      </c>
      <c r="BZ282" s="336"/>
      <c r="CA282" s="337">
        <v>2</v>
      </c>
      <c r="CB282" s="338">
        <f t="shared" si="57"/>
        <v>12</v>
      </c>
      <c r="CC282" s="532">
        <f>CB282/BJ282</f>
        <v>2.4</v>
      </c>
      <c r="CD282" s="92"/>
      <c r="CE282" s="92"/>
      <c r="CF282" s="92"/>
      <c r="CG282" s="92"/>
      <c r="CH282" s="92"/>
      <c r="CI282" s="92"/>
      <c r="CJ282" s="92"/>
      <c r="CK282" s="92"/>
      <c r="CL282" s="92"/>
      <c r="CM282" s="92"/>
      <c r="CN282" s="92"/>
      <c r="CO282" s="92"/>
      <c r="CP282" s="92"/>
      <c r="CQ282" s="92"/>
      <c r="CR282" s="92"/>
      <c r="CS282" s="92"/>
    </row>
    <row r="283" spans="2:97" ht="15" customHeight="1" x14ac:dyDescent="0.15">
      <c r="B283" s="324" t="s">
        <v>840</v>
      </c>
      <c r="C283" s="324"/>
      <c r="D283" s="324"/>
      <c r="E283" s="324"/>
      <c r="F283" s="325"/>
      <c r="G283" s="92" t="s">
        <v>841</v>
      </c>
      <c r="H283" s="92" t="s">
        <v>832</v>
      </c>
      <c r="I283" s="92"/>
      <c r="J283" s="92">
        <v>1</v>
      </c>
      <c r="K283" s="92" t="s">
        <v>102</v>
      </c>
      <c r="L283" s="92">
        <v>5.5</v>
      </c>
      <c r="M283" s="92"/>
      <c r="N283" s="92"/>
      <c r="O283" s="92" t="s">
        <v>842</v>
      </c>
      <c r="P283" s="326"/>
      <c r="Q283" s="327"/>
      <c r="R283" s="295"/>
      <c r="S283" s="328"/>
      <c r="T283" s="329"/>
      <c r="U283" s="329"/>
      <c r="V283" s="329"/>
      <c r="W283" s="329"/>
      <c r="X283" s="329"/>
      <c r="Y283" s="329"/>
      <c r="Z283" s="329"/>
      <c r="AA283" s="329"/>
      <c r="AB283" s="329"/>
      <c r="AC283" s="329"/>
      <c r="AD283" s="329"/>
      <c r="AE283" s="329"/>
      <c r="AF283" s="329"/>
      <c r="AG283" s="329"/>
      <c r="AH283" s="329"/>
      <c r="AI283" s="329"/>
      <c r="AJ283" s="329"/>
      <c r="AK283" s="329"/>
      <c r="AL283" s="329"/>
      <c r="AM283" s="329"/>
      <c r="AN283" s="329"/>
      <c r="AO283" s="329"/>
      <c r="AP283" s="329"/>
      <c r="AQ283" s="329"/>
      <c r="AR283" s="329"/>
      <c r="AS283" s="329"/>
      <c r="AT283" s="329"/>
      <c r="AU283" s="329"/>
      <c r="AV283" s="329"/>
      <c r="AW283" s="329"/>
      <c r="AX283" s="329"/>
      <c r="AY283" s="329"/>
      <c r="AZ283" s="329"/>
      <c r="BA283" s="329"/>
      <c r="BB283" s="329"/>
      <c r="BC283" s="329"/>
      <c r="BD283" s="329"/>
      <c r="BE283" s="329"/>
      <c r="BF283" s="329"/>
      <c r="BG283" s="329">
        <v>0</v>
      </c>
      <c r="BH283" s="329">
        <v>0</v>
      </c>
      <c r="BI283" s="329">
        <v>1</v>
      </c>
      <c r="BJ283" s="458">
        <v>5</v>
      </c>
      <c r="BK283" s="92"/>
      <c r="BL283" s="92"/>
      <c r="BM283" s="92">
        <v>9</v>
      </c>
      <c r="BN283" s="92">
        <v>0</v>
      </c>
      <c r="BO283" s="329">
        <f t="shared" si="51"/>
        <v>9</v>
      </c>
      <c r="BP283" s="530">
        <v>2.2000000000000002</v>
      </c>
      <c r="BQ283" s="334" t="str">
        <f>IF(((BP283*BJ283)-CB283)&lt;0.99,"",INT((BP283*BJ283)-CB283))</f>
        <v/>
      </c>
      <c r="BR283" s="282"/>
      <c r="BS283" s="285">
        <v>1</v>
      </c>
      <c r="BT283" s="285"/>
      <c r="BU283" s="335"/>
      <c r="BV283" s="335"/>
      <c r="BW283" s="335"/>
      <c r="BX283" s="335"/>
      <c r="BY283" s="335">
        <v>1</v>
      </c>
      <c r="BZ283" s="336"/>
      <c r="CA283" s="337"/>
      <c r="CB283" s="338">
        <f t="shared" si="57"/>
        <v>11</v>
      </c>
      <c r="CC283" s="532">
        <f>CB283/BJ283</f>
        <v>2.2000000000000002</v>
      </c>
      <c r="CD283" s="92"/>
      <c r="CE283" s="92"/>
      <c r="CF283" s="92"/>
      <c r="CG283" s="92"/>
      <c r="CH283" s="92"/>
      <c r="CI283" s="92"/>
      <c r="CJ283" s="92"/>
      <c r="CK283" s="92"/>
      <c r="CL283" s="92"/>
      <c r="CM283" s="92"/>
      <c r="CN283" s="92"/>
      <c r="CO283" s="92"/>
      <c r="CP283" s="92"/>
      <c r="CQ283" s="92"/>
      <c r="CR283" s="92"/>
      <c r="CS283" s="92"/>
    </row>
    <row r="284" spans="2:97" ht="15" customHeight="1" x14ac:dyDescent="0.15">
      <c r="B284" s="324" t="s">
        <v>843</v>
      </c>
      <c r="C284" s="324"/>
      <c r="D284" s="324"/>
      <c r="E284" s="324"/>
      <c r="F284" s="325"/>
      <c r="G284" s="92" t="s">
        <v>844</v>
      </c>
      <c r="H284" s="92" t="s">
        <v>845</v>
      </c>
      <c r="I284" s="92"/>
      <c r="J284" s="92"/>
      <c r="K284" s="92" t="s">
        <v>110</v>
      </c>
      <c r="L284" s="92">
        <v>14.7</v>
      </c>
      <c r="M284" s="92"/>
      <c r="N284" s="92"/>
      <c r="O284" s="92" t="s">
        <v>846</v>
      </c>
      <c r="P284" s="326"/>
      <c r="Q284" s="327"/>
      <c r="R284" s="295"/>
      <c r="S284" s="328">
        <v>0</v>
      </c>
      <c r="T284" s="329"/>
      <c r="U284" s="329"/>
      <c r="V284" s="329"/>
      <c r="W284" s="329"/>
      <c r="X284" s="329"/>
      <c r="Y284" s="329"/>
      <c r="Z284" s="329"/>
      <c r="AA284" s="329"/>
      <c r="AB284" s="329"/>
      <c r="AC284" s="329"/>
      <c r="AD284" s="329"/>
      <c r="AE284" s="329"/>
      <c r="AF284" s="329"/>
      <c r="AG284" s="329"/>
      <c r="AH284" s="329"/>
      <c r="AI284" s="329"/>
      <c r="AJ284" s="329"/>
      <c r="AK284" s="329"/>
      <c r="AL284" s="329"/>
      <c r="AM284" s="329"/>
      <c r="AN284" s="329"/>
      <c r="AO284" s="329"/>
      <c r="AP284" s="329"/>
      <c r="AQ284" s="329"/>
      <c r="AR284" s="329"/>
      <c r="AS284" s="329"/>
      <c r="AT284" s="329"/>
      <c r="AU284" s="329"/>
      <c r="AV284" s="329"/>
      <c r="AW284" s="329"/>
      <c r="AX284" s="329"/>
      <c r="AY284" s="329"/>
      <c r="AZ284" s="329"/>
      <c r="BA284" s="329"/>
      <c r="BB284" s="329"/>
      <c r="BC284" s="329"/>
      <c r="BD284" s="329"/>
      <c r="BE284" s="329"/>
      <c r="BF284" s="329"/>
      <c r="BG284" s="329"/>
      <c r="BH284" s="329">
        <v>0</v>
      </c>
      <c r="BI284" s="329">
        <v>0</v>
      </c>
      <c r="BJ284" s="458">
        <v>0</v>
      </c>
      <c r="BK284" s="92"/>
      <c r="BL284" s="92"/>
      <c r="BM284" s="92">
        <v>2</v>
      </c>
      <c r="BN284" s="92">
        <v>0</v>
      </c>
      <c r="BO284" s="329">
        <f t="shared" si="51"/>
        <v>2</v>
      </c>
      <c r="BP284" s="530">
        <v>2.2000000000000002</v>
      </c>
      <c r="BQ284" s="334" t="str">
        <f>IF(((BP284*BJ284)-CB284)&lt;0.99,"",INT((BP284*BJ284)-CB284))</f>
        <v/>
      </c>
      <c r="BR284" s="282"/>
      <c r="BS284" s="285"/>
      <c r="BT284" s="285"/>
      <c r="BU284" s="335"/>
      <c r="BV284" s="335"/>
      <c r="BW284" s="335"/>
      <c r="BX284" s="335"/>
      <c r="BY284" s="335"/>
      <c r="BZ284" s="336"/>
      <c r="CA284" s="337"/>
      <c r="CB284" s="338">
        <f t="shared" si="57"/>
        <v>2</v>
      </c>
      <c r="CC284" s="532" t="e">
        <f>CB284/BJ284</f>
        <v>#DIV/0!</v>
      </c>
      <c r="CD284" s="92"/>
      <c r="CE284" s="92"/>
      <c r="CF284" s="92"/>
      <c r="CG284" s="92"/>
      <c r="CH284" s="92"/>
      <c r="CI284" s="92"/>
      <c r="CJ284" s="92"/>
      <c r="CK284" s="92"/>
      <c r="CL284" s="92"/>
      <c r="CM284" s="92"/>
      <c r="CN284" s="92"/>
      <c r="CO284" s="92"/>
      <c r="CP284" s="92"/>
      <c r="CQ284" s="92"/>
      <c r="CR284" s="92"/>
      <c r="CS284" s="92"/>
    </row>
    <row r="285" spans="2:97" ht="15" customHeight="1" x14ac:dyDescent="0.15">
      <c r="B285" s="324" t="s">
        <v>847</v>
      </c>
      <c r="C285" s="324"/>
      <c r="D285" s="324"/>
      <c r="E285" s="324"/>
      <c r="F285" s="325"/>
      <c r="G285" s="92" t="s">
        <v>848</v>
      </c>
      <c r="H285" s="92" t="s">
        <v>845</v>
      </c>
      <c r="I285" s="92"/>
      <c r="J285" s="92"/>
      <c r="K285" s="92" t="s">
        <v>110</v>
      </c>
      <c r="L285" s="92">
        <v>14.7</v>
      </c>
      <c r="M285" s="92"/>
      <c r="N285" s="92"/>
      <c r="O285" s="92" t="s">
        <v>849</v>
      </c>
      <c r="P285" s="326"/>
      <c r="Q285" s="327"/>
      <c r="R285" s="295"/>
      <c r="S285" s="328">
        <v>0</v>
      </c>
      <c r="T285" s="329"/>
      <c r="U285" s="329"/>
      <c r="V285" s="329"/>
      <c r="W285" s="329"/>
      <c r="X285" s="329"/>
      <c r="Y285" s="329"/>
      <c r="Z285" s="329"/>
      <c r="AA285" s="329"/>
      <c r="AB285" s="329"/>
      <c r="AC285" s="329"/>
      <c r="AD285" s="329"/>
      <c r="AE285" s="329"/>
      <c r="AF285" s="329"/>
      <c r="AG285" s="329"/>
      <c r="AH285" s="329"/>
      <c r="AI285" s="329"/>
      <c r="AJ285" s="329"/>
      <c r="AK285" s="329"/>
      <c r="AL285" s="329"/>
      <c r="AM285" s="329"/>
      <c r="AN285" s="329"/>
      <c r="AO285" s="329"/>
      <c r="AP285" s="329"/>
      <c r="AQ285" s="329"/>
      <c r="AR285" s="329"/>
      <c r="AS285" s="329"/>
      <c r="AT285" s="329"/>
      <c r="AU285" s="329"/>
      <c r="AV285" s="329"/>
      <c r="AW285" s="329"/>
      <c r="AX285" s="329"/>
      <c r="AY285" s="329"/>
      <c r="AZ285" s="329"/>
      <c r="BA285" s="329"/>
      <c r="BB285" s="329"/>
      <c r="BC285" s="329"/>
      <c r="BD285" s="329"/>
      <c r="BE285" s="329"/>
      <c r="BF285" s="329"/>
      <c r="BG285" s="329"/>
      <c r="BH285" s="329">
        <v>0</v>
      </c>
      <c r="BI285" s="329">
        <v>0</v>
      </c>
      <c r="BJ285" s="458">
        <v>0</v>
      </c>
      <c r="BK285" s="92"/>
      <c r="BL285" s="92"/>
      <c r="BM285" s="92">
        <v>1</v>
      </c>
      <c r="BN285" s="92">
        <v>0</v>
      </c>
      <c r="BO285" s="329">
        <f t="shared" si="51"/>
        <v>1</v>
      </c>
      <c r="BP285" s="530">
        <v>2.2000000000000002</v>
      </c>
      <c r="BQ285" s="334" t="str">
        <f>IF(((BP285*BJ285)-CB285)&lt;0.99,"",INT((BP285*BJ285)-CB285))</f>
        <v/>
      </c>
      <c r="BR285" s="282"/>
      <c r="BS285" s="285"/>
      <c r="BT285" s="285"/>
      <c r="BU285" s="335"/>
      <c r="BV285" s="335"/>
      <c r="BW285" s="335"/>
      <c r="BX285" s="335"/>
      <c r="BY285" s="335"/>
      <c r="BZ285" s="336"/>
      <c r="CA285" s="337"/>
      <c r="CB285" s="338">
        <f t="shared" si="57"/>
        <v>1</v>
      </c>
      <c r="CC285" s="532" t="e">
        <f>CB285/BJ285</f>
        <v>#DIV/0!</v>
      </c>
      <c r="CD285" s="92"/>
      <c r="CE285" s="92"/>
      <c r="CF285" s="92"/>
      <c r="CG285" s="92"/>
      <c r="CH285" s="92"/>
      <c r="CI285" s="92"/>
      <c r="CJ285" s="92"/>
      <c r="CK285" s="92"/>
      <c r="CL285" s="92"/>
      <c r="CM285" s="92"/>
      <c r="CN285" s="92"/>
      <c r="CO285" s="92"/>
      <c r="CP285" s="92"/>
      <c r="CQ285" s="92"/>
      <c r="CR285" s="92"/>
      <c r="CS285" s="92"/>
    </row>
    <row r="286" spans="2:97" ht="15" customHeight="1" x14ac:dyDescent="0.15">
      <c r="B286" s="324" t="s">
        <v>850</v>
      </c>
      <c r="C286" s="324"/>
      <c r="D286" s="324"/>
      <c r="E286" s="324"/>
      <c r="F286" s="325"/>
      <c r="G286" s="92" t="s">
        <v>851</v>
      </c>
      <c r="H286" s="92" t="s">
        <v>845</v>
      </c>
      <c r="I286" s="92"/>
      <c r="J286" s="92"/>
      <c r="K286" s="92" t="s">
        <v>110</v>
      </c>
      <c r="L286" s="92">
        <v>13.3</v>
      </c>
      <c r="M286" s="92"/>
      <c r="N286" s="92"/>
      <c r="O286" s="92" t="s">
        <v>852</v>
      </c>
      <c r="P286" s="326"/>
      <c r="Q286" s="327"/>
      <c r="R286" s="295"/>
      <c r="S286" s="328">
        <v>0</v>
      </c>
      <c r="T286" s="329"/>
      <c r="U286" s="329"/>
      <c r="V286" s="329"/>
      <c r="W286" s="329"/>
      <c r="X286" s="329"/>
      <c r="Y286" s="329"/>
      <c r="Z286" s="329"/>
      <c r="AA286" s="329"/>
      <c r="AB286" s="329"/>
      <c r="AC286" s="329"/>
      <c r="AD286" s="329"/>
      <c r="AE286" s="329"/>
      <c r="AF286" s="329"/>
      <c r="AG286" s="329"/>
      <c r="AH286" s="329"/>
      <c r="AI286" s="329"/>
      <c r="AJ286" s="329"/>
      <c r="AK286" s="329"/>
      <c r="AL286" s="329"/>
      <c r="AM286" s="329"/>
      <c r="AN286" s="329"/>
      <c r="AO286" s="329"/>
      <c r="AP286" s="329"/>
      <c r="AQ286" s="329"/>
      <c r="AR286" s="329"/>
      <c r="AS286" s="329"/>
      <c r="AT286" s="329"/>
      <c r="AU286" s="329"/>
      <c r="AV286" s="329"/>
      <c r="AW286" s="329"/>
      <c r="AX286" s="329"/>
      <c r="AY286" s="329"/>
      <c r="AZ286" s="329"/>
      <c r="BA286" s="329"/>
      <c r="BB286" s="329"/>
      <c r="BC286" s="329"/>
      <c r="BD286" s="329"/>
      <c r="BE286" s="329"/>
      <c r="BF286" s="329"/>
      <c r="BG286" s="329">
        <v>0</v>
      </c>
      <c r="BH286" s="329">
        <v>1</v>
      </c>
      <c r="BI286" s="329">
        <v>1</v>
      </c>
      <c r="BJ286" s="458">
        <v>2</v>
      </c>
      <c r="BK286" s="92"/>
      <c r="BL286" s="92"/>
      <c r="BM286" s="92">
        <v>4</v>
      </c>
      <c r="BN286" s="92">
        <v>1</v>
      </c>
      <c r="BO286" s="329">
        <f t="shared" si="51"/>
        <v>3</v>
      </c>
      <c r="BP286" s="530">
        <v>2.2000000000000002</v>
      </c>
      <c r="BQ286" s="334" t="str">
        <f>IF(((BP286*BJ286)-CB286)&lt;0.99,"",INT((BP286*BJ286)-CB286))</f>
        <v/>
      </c>
      <c r="BR286" s="282"/>
      <c r="BS286" s="285"/>
      <c r="BT286" s="285"/>
      <c r="BU286" s="335"/>
      <c r="BV286" s="335"/>
      <c r="BW286" s="335"/>
      <c r="BX286" s="335"/>
      <c r="BY286" s="335"/>
      <c r="BZ286" s="336">
        <v>1</v>
      </c>
      <c r="CA286" s="337"/>
      <c r="CB286" s="338">
        <f t="shared" si="57"/>
        <v>4</v>
      </c>
      <c r="CC286" s="532">
        <f>CB286/BJ286</f>
        <v>2</v>
      </c>
      <c r="CD286" s="92"/>
      <c r="CE286" s="92"/>
      <c r="CF286" s="92"/>
      <c r="CG286" s="92"/>
      <c r="CH286" s="92"/>
      <c r="CI286" s="92"/>
      <c r="CJ286" s="92"/>
      <c r="CK286" s="92"/>
      <c r="CL286" s="92"/>
      <c r="CM286" s="92"/>
      <c r="CN286" s="92"/>
      <c r="CO286" s="92"/>
      <c r="CP286" s="92"/>
      <c r="CQ286" s="92"/>
      <c r="CR286" s="92"/>
      <c r="CS286" s="92"/>
    </row>
    <row r="287" spans="2:97" ht="15" customHeight="1" x14ac:dyDescent="0.15">
      <c r="B287" s="324" t="s">
        <v>853</v>
      </c>
      <c r="C287" s="324"/>
      <c r="D287" s="324"/>
      <c r="E287" s="324"/>
      <c r="F287" s="325"/>
      <c r="G287" s="92" t="s">
        <v>854</v>
      </c>
      <c r="H287" s="92" t="s">
        <v>845</v>
      </c>
      <c r="I287" s="92"/>
      <c r="J287" s="92"/>
      <c r="K287" s="92" t="s">
        <v>110</v>
      </c>
      <c r="L287" s="92">
        <v>13.3</v>
      </c>
      <c r="M287" s="92"/>
      <c r="N287" s="92"/>
      <c r="O287" s="92" t="s">
        <v>855</v>
      </c>
      <c r="P287" s="326"/>
      <c r="Q287" s="327"/>
      <c r="R287" s="295"/>
      <c r="S287" s="328">
        <v>0</v>
      </c>
      <c r="T287" s="329"/>
      <c r="U287" s="329"/>
      <c r="V287" s="329"/>
      <c r="W287" s="329"/>
      <c r="X287" s="329"/>
      <c r="Y287" s="329"/>
      <c r="Z287" s="329"/>
      <c r="AA287" s="329"/>
      <c r="AB287" s="329"/>
      <c r="AC287" s="329"/>
      <c r="AD287" s="329"/>
      <c r="AE287" s="329"/>
      <c r="AF287" s="329"/>
      <c r="AG287" s="329"/>
      <c r="AH287" s="329"/>
      <c r="AI287" s="329"/>
      <c r="AJ287" s="329"/>
      <c r="AK287" s="329"/>
      <c r="AL287" s="329"/>
      <c r="AM287" s="329"/>
      <c r="AN287" s="329"/>
      <c r="AO287" s="329"/>
      <c r="AP287" s="329"/>
      <c r="AQ287" s="329"/>
      <c r="AR287" s="329"/>
      <c r="AS287" s="329"/>
      <c r="AT287" s="329"/>
      <c r="AU287" s="329"/>
      <c r="AV287" s="329"/>
      <c r="AW287" s="329"/>
      <c r="AX287" s="329"/>
      <c r="AY287" s="329"/>
      <c r="AZ287" s="329"/>
      <c r="BA287" s="329"/>
      <c r="BB287" s="329"/>
      <c r="BC287" s="329"/>
      <c r="BD287" s="329"/>
      <c r="BE287" s="329"/>
      <c r="BF287" s="329"/>
      <c r="BG287" s="329">
        <v>0</v>
      </c>
      <c r="BH287" s="329">
        <v>0</v>
      </c>
      <c r="BI287" s="329">
        <v>0</v>
      </c>
      <c r="BJ287" s="458">
        <v>2</v>
      </c>
      <c r="BK287" s="92"/>
      <c r="BL287" s="92"/>
      <c r="BM287" s="92">
        <v>3</v>
      </c>
      <c r="BN287" s="92">
        <v>0</v>
      </c>
      <c r="BO287" s="329">
        <f t="shared" si="51"/>
        <v>3</v>
      </c>
      <c r="BP287" s="530">
        <v>2.2000000000000002</v>
      </c>
      <c r="BQ287" s="334" t="str">
        <f>IF(((BP287*BJ287)-CB287)&lt;0.99,"",INT((BP287*BJ287)-CB287))</f>
        <v/>
      </c>
      <c r="BR287" s="282"/>
      <c r="BS287" s="285"/>
      <c r="BT287" s="285"/>
      <c r="BU287" s="335"/>
      <c r="BV287" s="335"/>
      <c r="BW287" s="335">
        <v>2</v>
      </c>
      <c r="BX287" s="335"/>
      <c r="BY287" s="335"/>
      <c r="BZ287" s="336"/>
      <c r="CA287" s="337"/>
      <c r="CB287" s="338">
        <f t="shared" si="57"/>
        <v>5</v>
      </c>
      <c r="CC287" s="532">
        <f>CB287/BJ287</f>
        <v>2.5</v>
      </c>
      <c r="CD287" s="92"/>
      <c r="CE287" s="92"/>
      <c r="CF287" s="92"/>
      <c r="CG287" s="92"/>
      <c r="CH287" s="92"/>
      <c r="CI287" s="92"/>
      <c r="CJ287" s="92"/>
      <c r="CK287" s="92"/>
      <c r="CL287" s="92"/>
      <c r="CM287" s="92"/>
      <c r="CN287" s="92"/>
      <c r="CO287" s="92"/>
      <c r="CP287" s="92"/>
      <c r="CQ287" s="92"/>
      <c r="CR287" s="92"/>
      <c r="CS287" s="92"/>
    </row>
    <row r="288" spans="2:97" ht="15" customHeight="1" x14ac:dyDescent="0.15">
      <c r="B288" s="324" t="s">
        <v>856</v>
      </c>
      <c r="C288" s="324"/>
      <c r="D288" s="324"/>
      <c r="E288" s="324"/>
      <c r="F288" s="325"/>
      <c r="G288" s="92" t="s">
        <v>857</v>
      </c>
      <c r="H288" s="92" t="s">
        <v>858</v>
      </c>
      <c r="I288" s="92"/>
      <c r="J288" s="92">
        <v>1</v>
      </c>
      <c r="K288" s="92" t="s">
        <v>110</v>
      </c>
      <c r="L288" s="92">
        <v>69.2</v>
      </c>
      <c r="M288" s="92"/>
      <c r="N288" s="92"/>
      <c r="O288" s="92" t="s">
        <v>859</v>
      </c>
      <c r="P288" s="326"/>
      <c r="Q288" s="327"/>
      <c r="R288" s="295"/>
      <c r="S288" s="328"/>
      <c r="T288" s="329"/>
      <c r="U288" s="329"/>
      <c r="V288" s="329"/>
      <c r="W288" s="329"/>
      <c r="X288" s="329"/>
      <c r="Y288" s="329"/>
      <c r="Z288" s="329"/>
      <c r="AA288" s="329"/>
      <c r="AB288" s="329"/>
      <c r="AC288" s="329"/>
      <c r="AD288" s="329"/>
      <c r="AE288" s="329"/>
      <c r="AF288" s="329"/>
      <c r="AG288" s="329"/>
      <c r="AH288" s="329"/>
      <c r="AI288" s="329"/>
      <c r="AJ288" s="329"/>
      <c r="AK288" s="329"/>
      <c r="AL288" s="329"/>
      <c r="AM288" s="329"/>
      <c r="AN288" s="329"/>
      <c r="AO288" s="329"/>
      <c r="AP288" s="329"/>
      <c r="AQ288" s="329"/>
      <c r="AR288" s="329"/>
      <c r="AS288" s="329"/>
      <c r="AT288" s="329"/>
      <c r="AU288" s="329"/>
      <c r="AV288" s="329"/>
      <c r="AW288" s="329"/>
      <c r="AX288" s="329"/>
      <c r="AY288" s="329"/>
      <c r="AZ288" s="329"/>
      <c r="BA288" s="329"/>
      <c r="BB288" s="329"/>
      <c r="BC288" s="329"/>
      <c r="BD288" s="329"/>
      <c r="BE288" s="329"/>
      <c r="BF288" s="329"/>
      <c r="BG288" s="329">
        <v>0</v>
      </c>
      <c r="BH288" s="329">
        <v>3</v>
      </c>
      <c r="BI288" s="329">
        <v>0</v>
      </c>
      <c r="BJ288" s="458">
        <v>3</v>
      </c>
      <c r="BK288" s="92"/>
      <c r="BL288" s="92"/>
      <c r="BM288" s="92">
        <v>1</v>
      </c>
      <c r="BN288" s="92">
        <v>1</v>
      </c>
      <c r="BO288" s="329">
        <f t="shared" si="51"/>
        <v>0</v>
      </c>
      <c r="BP288" s="530">
        <v>2.2000000000000002</v>
      </c>
      <c r="BQ288" s="334" t="str">
        <f>IF(((BP288*BJ288)-CB288)&lt;0.99,"",INT((BP288*BJ288)-CB288))</f>
        <v/>
      </c>
      <c r="BR288" s="282"/>
      <c r="BS288" s="285"/>
      <c r="BT288" s="285"/>
      <c r="BU288" s="335"/>
      <c r="BV288" s="335">
        <v>3</v>
      </c>
      <c r="BW288" s="335"/>
      <c r="BX288" s="335">
        <v>2</v>
      </c>
      <c r="BY288" s="335">
        <v>1</v>
      </c>
      <c r="BZ288" s="336"/>
      <c r="CA288" s="337"/>
      <c r="CB288" s="338">
        <f t="shared" si="57"/>
        <v>6</v>
      </c>
      <c r="CC288" s="532">
        <f>CB288/BJ288</f>
        <v>2</v>
      </c>
      <c r="CD288" s="92"/>
      <c r="CE288" s="92"/>
      <c r="CF288" s="92"/>
      <c r="CG288" s="92"/>
      <c r="CH288" s="92"/>
      <c r="CI288" s="92"/>
      <c r="CJ288" s="92"/>
      <c r="CK288" s="92"/>
      <c r="CL288" s="92"/>
      <c r="CM288" s="92"/>
      <c r="CN288" s="92"/>
      <c r="CO288" s="92"/>
      <c r="CP288" s="92"/>
      <c r="CQ288" s="92"/>
      <c r="CR288" s="92"/>
      <c r="CS288" s="92"/>
    </row>
    <row r="289" spans="2:97" ht="15" customHeight="1" x14ac:dyDescent="0.15">
      <c r="B289" s="324" t="s">
        <v>860</v>
      </c>
      <c r="C289" s="324"/>
      <c r="D289" s="324"/>
      <c r="E289" s="324"/>
      <c r="F289" s="325"/>
      <c r="G289" s="92" t="s">
        <v>861</v>
      </c>
      <c r="H289" s="92" t="s">
        <v>858</v>
      </c>
      <c r="I289" s="92"/>
      <c r="J289" s="92"/>
      <c r="K289" s="92" t="s">
        <v>110</v>
      </c>
      <c r="L289" s="92">
        <v>69.2</v>
      </c>
      <c r="M289" s="92"/>
      <c r="N289" s="92"/>
      <c r="O289" s="92" t="s">
        <v>862</v>
      </c>
      <c r="P289" s="326"/>
      <c r="Q289" s="327"/>
      <c r="R289" s="295"/>
      <c r="S289" s="328"/>
      <c r="T289" s="329"/>
      <c r="U289" s="329"/>
      <c r="V289" s="329"/>
      <c r="W289" s="329"/>
      <c r="X289" s="329"/>
      <c r="Y289" s="329"/>
      <c r="Z289" s="329"/>
      <c r="AA289" s="329"/>
      <c r="AB289" s="329"/>
      <c r="AC289" s="329"/>
      <c r="AD289" s="329"/>
      <c r="AE289" s="329"/>
      <c r="AF289" s="329"/>
      <c r="AG289" s="329"/>
      <c r="AH289" s="329"/>
      <c r="AI289" s="329"/>
      <c r="AJ289" s="329"/>
      <c r="AK289" s="329"/>
      <c r="AL289" s="329"/>
      <c r="AM289" s="329"/>
      <c r="AN289" s="329"/>
      <c r="AO289" s="329"/>
      <c r="AP289" s="329"/>
      <c r="AQ289" s="329"/>
      <c r="AR289" s="329"/>
      <c r="AS289" s="329"/>
      <c r="AT289" s="329"/>
      <c r="AU289" s="329"/>
      <c r="AV289" s="329"/>
      <c r="AW289" s="329"/>
      <c r="AX289" s="329"/>
      <c r="AY289" s="329"/>
      <c r="AZ289" s="329"/>
      <c r="BA289" s="329"/>
      <c r="BB289" s="329"/>
      <c r="BC289" s="329"/>
      <c r="BD289" s="329"/>
      <c r="BE289" s="329"/>
      <c r="BF289" s="329"/>
      <c r="BG289" s="329">
        <v>0</v>
      </c>
      <c r="BH289" s="329">
        <v>0</v>
      </c>
      <c r="BI289" s="329">
        <v>0</v>
      </c>
      <c r="BJ289" s="458">
        <v>3</v>
      </c>
      <c r="BK289" s="92"/>
      <c r="BL289" s="92"/>
      <c r="BM289" s="92">
        <v>6</v>
      </c>
      <c r="BN289" s="92">
        <v>0</v>
      </c>
      <c r="BO289" s="329">
        <f t="shared" si="51"/>
        <v>6</v>
      </c>
      <c r="BP289" s="530">
        <v>2.2000000000000002</v>
      </c>
      <c r="BQ289" s="334" t="str">
        <f>IF(((BP289*BJ289)-CB289)&lt;0.99,"",INT((BP289*BJ289)-CB289))</f>
        <v/>
      </c>
      <c r="BR289" s="282"/>
      <c r="BS289" s="285"/>
      <c r="BT289" s="285"/>
      <c r="BU289" s="335"/>
      <c r="BV289" s="335"/>
      <c r="BW289" s="335"/>
      <c r="BX289" s="335"/>
      <c r="BY289" s="335"/>
      <c r="BZ289" s="336"/>
      <c r="CA289" s="337"/>
      <c r="CB289" s="338">
        <f t="shared" si="57"/>
        <v>6</v>
      </c>
      <c r="CC289" s="532">
        <f>CB289/BJ289</f>
        <v>2</v>
      </c>
      <c r="CD289" s="92"/>
      <c r="CE289" s="92"/>
      <c r="CF289" s="92"/>
      <c r="CG289" s="92"/>
      <c r="CH289" s="92"/>
      <c r="CI289" s="92"/>
      <c r="CJ289" s="92"/>
      <c r="CK289" s="92"/>
      <c r="CL289" s="92"/>
      <c r="CM289" s="92"/>
      <c r="CN289" s="92"/>
      <c r="CO289" s="92"/>
      <c r="CP289" s="92"/>
      <c r="CQ289" s="92"/>
      <c r="CR289" s="92"/>
      <c r="CS289" s="92"/>
    </row>
    <row r="290" spans="2:97" ht="15" customHeight="1" x14ac:dyDescent="0.15">
      <c r="B290" s="324" t="s">
        <v>863</v>
      </c>
      <c r="C290" s="324"/>
      <c r="D290" s="324"/>
      <c r="E290" s="324"/>
      <c r="F290" s="325"/>
      <c r="G290" s="92" t="s">
        <v>864</v>
      </c>
      <c r="H290" s="92" t="s">
        <v>858</v>
      </c>
      <c r="I290" s="92"/>
      <c r="J290" s="92"/>
      <c r="K290" s="92" t="s">
        <v>110</v>
      </c>
      <c r="L290" s="92">
        <v>86.5</v>
      </c>
      <c r="M290" s="92"/>
      <c r="N290" s="92"/>
      <c r="O290" s="92" t="s">
        <v>865</v>
      </c>
      <c r="P290" s="326"/>
      <c r="Q290" s="327"/>
      <c r="R290" s="295"/>
      <c r="S290" s="328"/>
      <c r="T290" s="329"/>
      <c r="U290" s="329"/>
      <c r="V290" s="329"/>
      <c r="W290" s="329"/>
      <c r="X290" s="329"/>
      <c r="Y290" s="329"/>
      <c r="Z290" s="329"/>
      <c r="AA290" s="329"/>
      <c r="AB290" s="329"/>
      <c r="AC290" s="329"/>
      <c r="AD290" s="329"/>
      <c r="AE290" s="329"/>
      <c r="AF290" s="329"/>
      <c r="AG290" s="329"/>
      <c r="AH290" s="329"/>
      <c r="AI290" s="329"/>
      <c r="AJ290" s="329"/>
      <c r="AK290" s="329"/>
      <c r="AL290" s="329"/>
      <c r="AM290" s="329"/>
      <c r="AN290" s="329"/>
      <c r="AO290" s="329"/>
      <c r="AP290" s="329"/>
      <c r="AQ290" s="329"/>
      <c r="AR290" s="329"/>
      <c r="AS290" s="329"/>
      <c r="AT290" s="329"/>
      <c r="AU290" s="329"/>
      <c r="AV290" s="329"/>
      <c r="AW290" s="329"/>
      <c r="AX290" s="329"/>
      <c r="AY290" s="329"/>
      <c r="AZ290" s="329"/>
      <c r="BA290" s="329"/>
      <c r="BB290" s="329"/>
      <c r="BC290" s="329"/>
      <c r="BD290" s="329"/>
      <c r="BE290" s="329"/>
      <c r="BF290" s="329"/>
      <c r="BG290" s="329"/>
      <c r="BH290" s="329"/>
      <c r="BI290" s="329"/>
      <c r="BJ290" s="458">
        <v>0</v>
      </c>
      <c r="BK290" s="92"/>
      <c r="BL290" s="92"/>
      <c r="BM290" s="92">
        <v>2</v>
      </c>
      <c r="BN290" s="92">
        <v>0</v>
      </c>
      <c r="BO290" s="329">
        <f t="shared" si="51"/>
        <v>2</v>
      </c>
      <c r="BP290" s="530">
        <v>2.2000000000000002</v>
      </c>
      <c r="BQ290" s="334" t="str">
        <f>IF(((BP290*BJ290)-CB290)&lt;0.99,"",INT((BP290*BJ290)-CB290))</f>
        <v/>
      </c>
      <c r="BR290" s="282"/>
      <c r="BS290" s="285"/>
      <c r="BT290" s="285"/>
      <c r="BU290" s="335"/>
      <c r="BV290" s="335"/>
      <c r="BW290" s="335"/>
      <c r="BX290" s="335"/>
      <c r="BY290" s="335"/>
      <c r="BZ290" s="336"/>
      <c r="CA290" s="337"/>
      <c r="CB290" s="338">
        <f t="shared" si="57"/>
        <v>2</v>
      </c>
      <c r="CC290" s="532" t="e">
        <f>CB290/BJ290</f>
        <v>#DIV/0!</v>
      </c>
      <c r="CD290" s="92"/>
      <c r="CE290" s="92"/>
      <c r="CF290" s="92"/>
      <c r="CG290" s="92"/>
      <c r="CH290" s="92"/>
      <c r="CI290" s="92"/>
      <c r="CJ290" s="92"/>
      <c r="CK290" s="92"/>
      <c r="CL290" s="92"/>
      <c r="CM290" s="92"/>
      <c r="CN290" s="92"/>
      <c r="CO290" s="92"/>
      <c r="CP290" s="92"/>
      <c r="CQ290" s="92"/>
      <c r="CR290" s="92"/>
      <c r="CS290" s="92"/>
    </row>
    <row r="291" spans="2:97" ht="15" customHeight="1" x14ac:dyDescent="0.15">
      <c r="B291" s="324" t="s">
        <v>866</v>
      </c>
      <c r="C291" s="324"/>
      <c r="D291" s="324"/>
      <c r="E291" s="324"/>
      <c r="F291" s="325"/>
      <c r="G291" s="92" t="s">
        <v>867</v>
      </c>
      <c r="H291" s="92" t="s">
        <v>858</v>
      </c>
      <c r="I291" s="92"/>
      <c r="J291" s="92">
        <v>5</v>
      </c>
      <c r="K291" s="92" t="s">
        <v>110</v>
      </c>
      <c r="L291" s="92">
        <v>86.5</v>
      </c>
      <c r="M291" s="92"/>
      <c r="N291" s="92"/>
      <c r="O291" s="92" t="s">
        <v>868</v>
      </c>
      <c r="P291" s="326"/>
      <c r="Q291" s="327"/>
      <c r="R291" s="295"/>
      <c r="S291" s="328"/>
      <c r="T291" s="329"/>
      <c r="U291" s="329"/>
      <c r="V291" s="329"/>
      <c r="W291" s="329"/>
      <c r="X291" s="329"/>
      <c r="Y291" s="329"/>
      <c r="Z291" s="329"/>
      <c r="AA291" s="329"/>
      <c r="AB291" s="329"/>
      <c r="AC291" s="329"/>
      <c r="AD291" s="329"/>
      <c r="AE291" s="329"/>
      <c r="AF291" s="329"/>
      <c r="AG291" s="329"/>
      <c r="AH291" s="329"/>
      <c r="AI291" s="329"/>
      <c r="AJ291" s="329"/>
      <c r="AK291" s="329"/>
      <c r="AL291" s="329"/>
      <c r="AM291" s="329"/>
      <c r="AN291" s="329"/>
      <c r="AO291" s="329"/>
      <c r="AP291" s="329"/>
      <c r="AQ291" s="329"/>
      <c r="AR291" s="329"/>
      <c r="AS291" s="329"/>
      <c r="AT291" s="329"/>
      <c r="AU291" s="329"/>
      <c r="AV291" s="329"/>
      <c r="AW291" s="329"/>
      <c r="AX291" s="329"/>
      <c r="AY291" s="329"/>
      <c r="AZ291" s="329"/>
      <c r="BA291" s="329"/>
      <c r="BB291" s="329"/>
      <c r="BC291" s="329"/>
      <c r="BD291" s="329"/>
      <c r="BE291" s="329"/>
      <c r="BF291" s="329"/>
      <c r="BG291" s="329">
        <v>0</v>
      </c>
      <c r="BH291" s="329">
        <v>4</v>
      </c>
      <c r="BI291" s="329">
        <v>3</v>
      </c>
      <c r="BJ291" s="458">
        <v>3</v>
      </c>
      <c r="BK291" s="92"/>
      <c r="BL291" s="92"/>
      <c r="BM291" s="92">
        <v>4</v>
      </c>
      <c r="BN291" s="92">
        <v>4</v>
      </c>
      <c r="BO291" s="329">
        <f t="shared" si="51"/>
        <v>0</v>
      </c>
      <c r="BP291" s="530">
        <v>2.2000000000000002</v>
      </c>
      <c r="BQ291" s="334" t="str">
        <f>IF(((BP291*BJ291)-CB291)&lt;0.99,"",INT((BP291*BJ291)-CB291))</f>
        <v/>
      </c>
      <c r="BR291" s="282"/>
      <c r="BS291" s="285"/>
      <c r="BT291" s="285"/>
      <c r="BU291" s="335"/>
      <c r="BV291" s="289"/>
      <c r="BW291" s="289"/>
      <c r="BX291" s="289"/>
      <c r="BY291" s="289">
        <v>5</v>
      </c>
      <c r="BZ291" s="290"/>
      <c r="CA291" s="291">
        <v>2</v>
      </c>
      <c r="CB291" s="338">
        <f t="shared" si="57"/>
        <v>7</v>
      </c>
      <c r="CC291" s="532">
        <f>CB291/BJ291</f>
        <v>2.3333333333333335</v>
      </c>
      <c r="CD291" s="92"/>
      <c r="CE291" s="92"/>
      <c r="CF291" s="92"/>
      <c r="CG291" s="92"/>
      <c r="CH291" s="92"/>
      <c r="CI291" s="92"/>
      <c r="CJ291" s="92"/>
      <c r="CK291" s="92"/>
      <c r="CL291" s="92"/>
      <c r="CM291" s="92"/>
      <c r="CN291" s="92"/>
      <c r="CO291" s="92"/>
      <c r="CP291" s="92"/>
      <c r="CQ291" s="92"/>
      <c r="CR291" s="92"/>
      <c r="CS291" s="92"/>
    </row>
    <row r="292" spans="2:97" ht="15" customHeight="1" x14ac:dyDescent="0.15">
      <c r="B292" s="324" t="s">
        <v>869</v>
      </c>
      <c r="C292" s="324"/>
      <c r="D292" s="324"/>
      <c r="E292" s="324"/>
      <c r="F292" s="325"/>
      <c r="G292" s="92" t="s">
        <v>870</v>
      </c>
      <c r="H292" s="92" t="s">
        <v>871</v>
      </c>
      <c r="I292" s="92"/>
      <c r="J292" s="92"/>
      <c r="K292" s="92" t="s">
        <v>110</v>
      </c>
      <c r="L292" s="92">
        <v>61.7</v>
      </c>
      <c r="M292" s="92"/>
      <c r="N292" s="92"/>
      <c r="O292" s="92" t="s">
        <v>872</v>
      </c>
      <c r="P292" s="326"/>
      <c r="Q292" s="327"/>
      <c r="R292" s="295"/>
      <c r="S292" s="328"/>
      <c r="T292" s="329"/>
      <c r="U292" s="329"/>
      <c r="V292" s="329"/>
      <c r="W292" s="329"/>
      <c r="X292" s="329"/>
      <c r="Y292" s="329"/>
      <c r="Z292" s="329"/>
      <c r="AA292" s="329"/>
      <c r="AB292" s="329"/>
      <c r="AC292" s="329"/>
      <c r="AD292" s="329"/>
      <c r="AE292" s="329"/>
      <c r="AF292" s="329"/>
      <c r="AG292" s="329"/>
      <c r="AH292" s="329"/>
      <c r="AI292" s="329"/>
      <c r="AJ292" s="329"/>
      <c r="AK292" s="329"/>
      <c r="AL292" s="329"/>
      <c r="AM292" s="329"/>
      <c r="AN292" s="329"/>
      <c r="AO292" s="329"/>
      <c r="AP292" s="329"/>
      <c r="AQ292" s="329"/>
      <c r="AR292" s="329"/>
      <c r="AS292" s="329"/>
      <c r="AT292" s="329"/>
      <c r="AU292" s="329"/>
      <c r="AV292" s="329"/>
      <c r="AW292" s="329"/>
      <c r="AX292" s="329"/>
      <c r="AY292" s="329"/>
      <c r="AZ292" s="329"/>
      <c r="BA292" s="329"/>
      <c r="BB292" s="329"/>
      <c r="BC292" s="329"/>
      <c r="BD292" s="329"/>
      <c r="BE292" s="329"/>
      <c r="BF292" s="329"/>
      <c r="BG292" s="329">
        <v>0</v>
      </c>
      <c r="BH292" s="329">
        <v>0</v>
      </c>
      <c r="BI292" s="329">
        <v>0</v>
      </c>
      <c r="BJ292" s="458">
        <v>3</v>
      </c>
      <c r="BK292" s="92"/>
      <c r="BL292" s="92"/>
      <c r="BM292" s="92">
        <v>7</v>
      </c>
      <c r="BN292" s="92">
        <v>1</v>
      </c>
      <c r="BO292" s="329">
        <f t="shared" si="51"/>
        <v>6</v>
      </c>
      <c r="BP292" s="530">
        <v>2.2000000000000002</v>
      </c>
      <c r="BQ292" s="334" t="str">
        <f>IF(((BP292*BJ292)-CB292)&lt;0.99,"",INT((BP292*BJ292)-CB292))</f>
        <v/>
      </c>
      <c r="BR292" s="282"/>
      <c r="BS292" s="285"/>
      <c r="BT292" s="285"/>
      <c r="BU292" s="335"/>
      <c r="BV292" s="335"/>
      <c r="BW292" s="335"/>
      <c r="BX292" s="335"/>
      <c r="BY292" s="335"/>
      <c r="BZ292" s="336"/>
      <c r="CA292" s="337"/>
      <c r="CB292" s="338">
        <f t="shared" si="57"/>
        <v>6</v>
      </c>
      <c r="CC292" s="532">
        <f>CB292/BJ292</f>
        <v>2</v>
      </c>
      <c r="CD292" s="92"/>
      <c r="CE292" s="92"/>
      <c r="CF292" s="92"/>
      <c r="CG292" s="92"/>
      <c r="CH292" s="92"/>
      <c r="CI292" s="92"/>
      <c r="CJ292" s="92"/>
      <c r="CK292" s="92"/>
      <c r="CL292" s="92"/>
      <c r="CM292" s="92"/>
      <c r="CN292" s="92"/>
      <c r="CO292" s="92"/>
      <c r="CP292" s="92"/>
      <c r="CQ292" s="92"/>
      <c r="CR292" s="92"/>
      <c r="CS292" s="92"/>
    </row>
    <row r="293" spans="2:97" ht="15" customHeight="1" x14ac:dyDescent="0.15">
      <c r="B293" s="324" t="s">
        <v>873</v>
      </c>
      <c r="C293" s="324"/>
      <c r="D293" s="324"/>
      <c r="E293" s="324"/>
      <c r="F293" s="325"/>
      <c r="G293" s="92" t="s">
        <v>874</v>
      </c>
      <c r="H293" s="92" t="s">
        <v>871</v>
      </c>
      <c r="I293" s="92"/>
      <c r="J293" s="92"/>
      <c r="K293" s="92" t="s">
        <v>110</v>
      </c>
      <c r="L293" s="92">
        <v>61.7</v>
      </c>
      <c r="M293" s="92"/>
      <c r="N293" s="92"/>
      <c r="O293" s="92" t="s">
        <v>875</v>
      </c>
      <c r="P293" s="326"/>
      <c r="Q293" s="327"/>
      <c r="R293" s="295"/>
      <c r="S293" s="328"/>
      <c r="T293" s="329"/>
      <c r="U293" s="329"/>
      <c r="V293" s="329"/>
      <c r="W293" s="329"/>
      <c r="X293" s="329"/>
      <c r="Y293" s="329"/>
      <c r="Z293" s="329"/>
      <c r="AA293" s="329"/>
      <c r="AB293" s="329"/>
      <c r="AC293" s="329"/>
      <c r="AD293" s="329"/>
      <c r="AE293" s="329"/>
      <c r="AF293" s="329"/>
      <c r="AG293" s="329"/>
      <c r="AH293" s="329"/>
      <c r="AI293" s="329"/>
      <c r="AJ293" s="329"/>
      <c r="AK293" s="329"/>
      <c r="AL293" s="329"/>
      <c r="AM293" s="329"/>
      <c r="AN293" s="329"/>
      <c r="AO293" s="329"/>
      <c r="AP293" s="329"/>
      <c r="AQ293" s="329"/>
      <c r="AR293" s="329"/>
      <c r="AS293" s="329"/>
      <c r="AT293" s="329"/>
      <c r="AU293" s="329"/>
      <c r="AV293" s="329"/>
      <c r="AW293" s="329"/>
      <c r="AX293" s="329"/>
      <c r="AY293" s="329"/>
      <c r="AZ293" s="329"/>
      <c r="BA293" s="329"/>
      <c r="BB293" s="329"/>
      <c r="BC293" s="329"/>
      <c r="BD293" s="329"/>
      <c r="BE293" s="329"/>
      <c r="BF293" s="329"/>
      <c r="BG293" s="329">
        <v>0</v>
      </c>
      <c r="BH293" s="329">
        <v>0</v>
      </c>
      <c r="BI293" s="329">
        <v>1</v>
      </c>
      <c r="BJ293" s="458">
        <v>3</v>
      </c>
      <c r="BK293" s="92"/>
      <c r="BL293" s="92"/>
      <c r="BM293" s="92">
        <v>7</v>
      </c>
      <c r="BN293" s="92">
        <v>0</v>
      </c>
      <c r="BO293" s="329">
        <f t="shared" si="51"/>
        <v>7</v>
      </c>
      <c r="BP293" s="530">
        <v>2.2000000000000002</v>
      </c>
      <c r="BQ293" s="334" t="str">
        <f>IF(((BP293*BJ293)-CB293)&lt;0.99,"",INT((BP293*BJ293)-CB293))</f>
        <v/>
      </c>
      <c r="BR293" s="282"/>
      <c r="BS293" s="285"/>
      <c r="BT293" s="285"/>
      <c r="BU293" s="335"/>
      <c r="BV293" s="335"/>
      <c r="BW293" s="335"/>
      <c r="BX293" s="335"/>
      <c r="BY293" s="335"/>
      <c r="BZ293" s="336"/>
      <c r="CA293" s="337"/>
      <c r="CB293" s="338">
        <f t="shared" si="57"/>
        <v>7</v>
      </c>
      <c r="CC293" s="532">
        <f>CB293/BJ293</f>
        <v>2.3333333333333335</v>
      </c>
      <c r="CD293" s="92"/>
      <c r="CE293" s="92"/>
      <c r="CF293" s="92"/>
      <c r="CG293" s="92"/>
      <c r="CH293" s="92"/>
      <c r="CI293" s="92"/>
      <c r="CJ293" s="92"/>
      <c r="CK293" s="92"/>
      <c r="CL293" s="92"/>
      <c r="CM293" s="92"/>
      <c r="CN293" s="92"/>
      <c r="CO293" s="92"/>
      <c r="CP293" s="92"/>
      <c r="CQ293" s="92"/>
      <c r="CR293" s="92"/>
      <c r="CS293" s="92"/>
    </row>
    <row r="294" spans="2:97" ht="15" customHeight="1" x14ac:dyDescent="0.15">
      <c r="B294" s="324" t="s">
        <v>876</v>
      </c>
      <c r="C294" s="324"/>
      <c r="D294" s="324"/>
      <c r="E294" s="324"/>
      <c r="F294" s="325"/>
      <c r="G294" s="92" t="s">
        <v>877</v>
      </c>
      <c r="H294" s="92" t="s">
        <v>871</v>
      </c>
      <c r="I294" s="92"/>
      <c r="J294" s="92"/>
      <c r="K294" s="92" t="s">
        <v>110</v>
      </c>
      <c r="L294" s="92">
        <v>76.7</v>
      </c>
      <c r="M294" s="92"/>
      <c r="N294" s="92"/>
      <c r="O294" s="92" t="s">
        <v>878</v>
      </c>
      <c r="P294" s="326"/>
      <c r="Q294" s="327"/>
      <c r="R294" s="295"/>
      <c r="S294" s="328"/>
      <c r="T294" s="329"/>
      <c r="U294" s="329"/>
      <c r="V294" s="329"/>
      <c r="W294" s="329"/>
      <c r="X294" s="329"/>
      <c r="Y294" s="329"/>
      <c r="Z294" s="329"/>
      <c r="AA294" s="329"/>
      <c r="AB294" s="329"/>
      <c r="AC294" s="329"/>
      <c r="AD294" s="329"/>
      <c r="AE294" s="329"/>
      <c r="AF294" s="329"/>
      <c r="AG294" s="329"/>
      <c r="AH294" s="329"/>
      <c r="AI294" s="329"/>
      <c r="AJ294" s="329"/>
      <c r="AK294" s="329"/>
      <c r="AL294" s="329"/>
      <c r="AM294" s="329"/>
      <c r="AN294" s="329"/>
      <c r="AO294" s="329"/>
      <c r="AP294" s="329"/>
      <c r="AQ294" s="329"/>
      <c r="AR294" s="329"/>
      <c r="AS294" s="329"/>
      <c r="AT294" s="329"/>
      <c r="AU294" s="329"/>
      <c r="AV294" s="329"/>
      <c r="AW294" s="329"/>
      <c r="AX294" s="329"/>
      <c r="AY294" s="329"/>
      <c r="AZ294" s="329"/>
      <c r="BA294" s="329"/>
      <c r="BB294" s="329"/>
      <c r="BC294" s="329"/>
      <c r="BD294" s="329"/>
      <c r="BE294" s="329"/>
      <c r="BF294" s="329"/>
      <c r="BG294" s="329">
        <v>0</v>
      </c>
      <c r="BH294" s="329">
        <v>0</v>
      </c>
      <c r="BI294" s="329">
        <v>1</v>
      </c>
      <c r="BJ294" s="458">
        <v>3</v>
      </c>
      <c r="BK294" s="92"/>
      <c r="BL294" s="92"/>
      <c r="BM294" s="92">
        <v>4</v>
      </c>
      <c r="BN294" s="92">
        <v>0</v>
      </c>
      <c r="BO294" s="329">
        <f t="shared" si="51"/>
        <v>4</v>
      </c>
      <c r="BP294" s="530">
        <v>2.2000000000000002</v>
      </c>
      <c r="BQ294" s="334" t="str">
        <f>IF(((BP294*BJ294)-CB294)&lt;0.99,"",INT((BP294*BJ294)-CB294))</f>
        <v/>
      </c>
      <c r="BR294" s="282"/>
      <c r="BS294" s="285"/>
      <c r="BT294" s="285"/>
      <c r="BU294" s="335"/>
      <c r="BV294" s="335">
        <v>1</v>
      </c>
      <c r="BW294" s="335">
        <v>2</v>
      </c>
      <c r="BX294" s="335"/>
      <c r="BY294" s="335"/>
      <c r="BZ294" s="336"/>
      <c r="CA294" s="337"/>
      <c r="CB294" s="338">
        <f t="shared" si="57"/>
        <v>7</v>
      </c>
      <c r="CC294" s="532">
        <f>CB294/BJ294</f>
        <v>2.3333333333333335</v>
      </c>
      <c r="CD294" s="92"/>
      <c r="CE294" s="92"/>
      <c r="CF294" s="92"/>
      <c r="CG294" s="92"/>
      <c r="CH294" s="92"/>
      <c r="CI294" s="92"/>
      <c r="CJ294" s="92"/>
      <c r="CK294" s="92"/>
      <c r="CL294" s="92"/>
      <c r="CM294" s="92"/>
      <c r="CN294" s="92"/>
      <c r="CO294" s="92"/>
      <c r="CP294" s="92"/>
      <c r="CQ294" s="92"/>
      <c r="CR294" s="92"/>
      <c r="CS294" s="92"/>
    </row>
    <row r="295" spans="2:97" ht="15" customHeight="1" x14ac:dyDescent="0.15">
      <c r="B295" s="324" t="s">
        <v>879</v>
      </c>
      <c r="C295" s="324"/>
      <c r="D295" s="324"/>
      <c r="E295" s="324"/>
      <c r="F295" s="325"/>
      <c r="G295" s="92" t="s">
        <v>880</v>
      </c>
      <c r="H295" s="92" t="s">
        <v>871</v>
      </c>
      <c r="I295" s="92"/>
      <c r="J295" s="92"/>
      <c r="K295" s="92" t="s">
        <v>110</v>
      </c>
      <c r="L295" s="92">
        <v>76.7</v>
      </c>
      <c r="M295" s="92"/>
      <c r="N295" s="92"/>
      <c r="O295" s="92" t="s">
        <v>881</v>
      </c>
      <c r="P295" s="326"/>
      <c r="Q295" s="327"/>
      <c r="R295" s="295"/>
      <c r="S295" s="328"/>
      <c r="T295" s="329"/>
      <c r="U295" s="329"/>
      <c r="V295" s="329"/>
      <c r="W295" s="329"/>
      <c r="X295" s="329"/>
      <c r="Y295" s="329"/>
      <c r="Z295" s="329"/>
      <c r="AA295" s="329"/>
      <c r="AB295" s="329"/>
      <c r="AC295" s="329"/>
      <c r="AD295" s="329"/>
      <c r="AE295" s="329"/>
      <c r="AF295" s="329"/>
      <c r="AG295" s="329"/>
      <c r="AH295" s="329"/>
      <c r="AI295" s="329"/>
      <c r="AJ295" s="329"/>
      <c r="AK295" s="329"/>
      <c r="AL295" s="329"/>
      <c r="AM295" s="329"/>
      <c r="AN295" s="329"/>
      <c r="AO295" s="329"/>
      <c r="AP295" s="329"/>
      <c r="AQ295" s="329"/>
      <c r="AR295" s="329"/>
      <c r="AS295" s="329"/>
      <c r="AT295" s="329"/>
      <c r="AU295" s="329"/>
      <c r="AV295" s="329"/>
      <c r="AW295" s="329"/>
      <c r="AX295" s="329"/>
      <c r="AY295" s="329"/>
      <c r="AZ295" s="329"/>
      <c r="BA295" s="329"/>
      <c r="BB295" s="329"/>
      <c r="BC295" s="329"/>
      <c r="BD295" s="329"/>
      <c r="BE295" s="329"/>
      <c r="BF295" s="329"/>
      <c r="BG295" s="329">
        <v>1</v>
      </c>
      <c r="BH295" s="329">
        <v>1</v>
      </c>
      <c r="BI295" s="329">
        <v>4</v>
      </c>
      <c r="BJ295" s="458">
        <v>5</v>
      </c>
      <c r="BK295" s="92"/>
      <c r="BL295" s="92"/>
      <c r="BM295" s="92">
        <v>10</v>
      </c>
      <c r="BN295" s="92">
        <v>0</v>
      </c>
      <c r="BO295" s="329">
        <f t="shared" si="51"/>
        <v>10</v>
      </c>
      <c r="BP295" s="530">
        <v>2.2000000000000002</v>
      </c>
      <c r="BQ295" s="334" t="str">
        <f>IF(((BP295*BJ295)-CB295)&lt;0.99,"",INT((BP295*BJ295)-CB295))</f>
        <v/>
      </c>
      <c r="BR295" s="282"/>
      <c r="BS295" s="285"/>
      <c r="BT295" s="285"/>
      <c r="BU295" s="335"/>
      <c r="BV295" s="335"/>
      <c r="BW295" s="335"/>
      <c r="BX295" s="335"/>
      <c r="BY295" s="335"/>
      <c r="BZ295" s="336"/>
      <c r="CA295" s="337">
        <v>2</v>
      </c>
      <c r="CB295" s="338">
        <f t="shared" si="57"/>
        <v>12</v>
      </c>
      <c r="CC295" s="532">
        <f>CB295/BJ295</f>
        <v>2.4</v>
      </c>
      <c r="CD295" s="92"/>
      <c r="CE295" s="92"/>
      <c r="CF295" s="92"/>
      <c r="CG295" s="92"/>
      <c r="CH295" s="92"/>
      <c r="CI295" s="92"/>
      <c r="CJ295" s="92"/>
      <c r="CK295" s="92"/>
      <c r="CL295" s="92"/>
      <c r="CM295" s="92"/>
      <c r="CN295" s="92"/>
      <c r="CO295" s="92"/>
      <c r="CP295" s="92"/>
      <c r="CQ295" s="92"/>
      <c r="CR295" s="92"/>
      <c r="CS295" s="92"/>
    </row>
    <row r="296" spans="2:97" ht="15" customHeight="1" x14ac:dyDescent="0.15">
      <c r="B296" s="324" t="s">
        <v>882</v>
      </c>
      <c r="C296" s="324"/>
      <c r="D296" s="324"/>
      <c r="E296" s="324"/>
      <c r="F296" s="325"/>
      <c r="G296" s="92" t="s">
        <v>883</v>
      </c>
      <c r="H296" s="92" t="s">
        <v>845</v>
      </c>
      <c r="I296" s="92"/>
      <c r="J296" s="92"/>
      <c r="K296" s="92" t="s">
        <v>110</v>
      </c>
      <c r="L296" s="92">
        <v>12.4</v>
      </c>
      <c r="M296" s="92"/>
      <c r="N296" s="92"/>
      <c r="O296" s="92" t="s">
        <v>884</v>
      </c>
      <c r="P296" s="326"/>
      <c r="Q296" s="327"/>
      <c r="R296" s="295"/>
      <c r="S296" s="328">
        <v>0</v>
      </c>
      <c r="T296" s="329"/>
      <c r="U296" s="329"/>
      <c r="V296" s="329"/>
      <c r="W296" s="329"/>
      <c r="X296" s="329"/>
      <c r="Y296" s="329"/>
      <c r="Z296" s="329"/>
      <c r="AA296" s="329"/>
      <c r="AB296" s="329"/>
      <c r="AC296" s="329"/>
      <c r="AD296" s="329"/>
      <c r="AE296" s="329"/>
      <c r="AF296" s="329"/>
      <c r="AG296" s="329"/>
      <c r="AH296" s="329"/>
      <c r="AI296" s="329"/>
      <c r="AJ296" s="329"/>
      <c r="AK296" s="329"/>
      <c r="AL296" s="329"/>
      <c r="AM296" s="329"/>
      <c r="AN296" s="329"/>
      <c r="AO296" s="329"/>
      <c r="AP296" s="329"/>
      <c r="AQ296" s="329"/>
      <c r="AR296" s="329"/>
      <c r="AS296" s="329"/>
      <c r="AT296" s="329"/>
      <c r="AU296" s="329"/>
      <c r="AV296" s="329"/>
      <c r="AW296" s="329"/>
      <c r="AX296" s="329"/>
      <c r="AY296" s="329"/>
      <c r="AZ296" s="329"/>
      <c r="BA296" s="329"/>
      <c r="BB296" s="329"/>
      <c r="BC296" s="329"/>
      <c r="BD296" s="329"/>
      <c r="BE296" s="329"/>
      <c r="BF296" s="329"/>
      <c r="BG296" s="329">
        <v>0</v>
      </c>
      <c r="BH296" s="329">
        <v>2</v>
      </c>
      <c r="BI296" s="329">
        <v>1</v>
      </c>
      <c r="BJ296" s="458">
        <v>3</v>
      </c>
      <c r="BK296" s="92"/>
      <c r="BL296" s="92"/>
      <c r="BM296" s="92">
        <v>4</v>
      </c>
      <c r="BN296" s="92">
        <v>0</v>
      </c>
      <c r="BO296" s="329">
        <f t="shared" si="51"/>
        <v>4</v>
      </c>
      <c r="BP296" s="530">
        <v>2.2000000000000002</v>
      </c>
      <c r="BQ296" s="334" t="str">
        <f>IF(((BP296*BJ296)-CB296)&lt;0.99,"",INT((BP296*BJ296)-CB296))</f>
        <v/>
      </c>
      <c r="BR296" s="282"/>
      <c r="BS296" s="285"/>
      <c r="BT296" s="285"/>
      <c r="BU296" s="335"/>
      <c r="BV296" s="335">
        <v>2</v>
      </c>
      <c r="BW296" s="335"/>
      <c r="BX296" s="335"/>
      <c r="BY296" s="335"/>
      <c r="BZ296" s="336"/>
      <c r="CA296" s="337"/>
      <c r="CB296" s="338">
        <f t="shared" si="57"/>
        <v>6</v>
      </c>
      <c r="CC296" s="532">
        <f>CB296/BJ296</f>
        <v>2</v>
      </c>
      <c r="CD296" s="92"/>
      <c r="CE296" s="92"/>
      <c r="CF296" s="92"/>
      <c r="CG296" s="92"/>
      <c r="CH296" s="92"/>
      <c r="CI296" s="92"/>
      <c r="CJ296" s="92"/>
      <c r="CK296" s="92"/>
      <c r="CL296" s="92"/>
      <c r="CM296" s="92"/>
      <c r="CN296" s="92"/>
      <c r="CO296" s="92"/>
      <c r="CP296" s="92"/>
      <c r="CQ296" s="92"/>
      <c r="CR296" s="92"/>
      <c r="CS296" s="92"/>
    </row>
    <row r="297" spans="2:97" ht="15" customHeight="1" x14ac:dyDescent="0.15">
      <c r="B297" s="324" t="s">
        <v>885</v>
      </c>
      <c r="C297" s="324"/>
      <c r="D297" s="324"/>
      <c r="E297" s="324"/>
      <c r="F297" s="325"/>
      <c r="G297" s="92" t="s">
        <v>886</v>
      </c>
      <c r="H297" s="92" t="s">
        <v>845</v>
      </c>
      <c r="I297" s="92"/>
      <c r="J297" s="92"/>
      <c r="K297" s="92" t="s">
        <v>110</v>
      </c>
      <c r="L297" s="92">
        <v>12.4</v>
      </c>
      <c r="M297" s="92"/>
      <c r="N297" s="92"/>
      <c r="O297" s="92" t="s">
        <v>887</v>
      </c>
      <c r="P297" s="326"/>
      <c r="Q297" s="327"/>
      <c r="R297" s="295"/>
      <c r="S297" s="328">
        <v>0</v>
      </c>
      <c r="T297" s="329"/>
      <c r="U297" s="329"/>
      <c r="V297" s="329"/>
      <c r="W297" s="329"/>
      <c r="X297" s="329"/>
      <c r="Y297" s="329"/>
      <c r="Z297" s="329"/>
      <c r="AA297" s="329"/>
      <c r="AB297" s="329"/>
      <c r="AC297" s="329"/>
      <c r="AD297" s="329"/>
      <c r="AE297" s="329"/>
      <c r="AF297" s="329"/>
      <c r="AG297" s="329"/>
      <c r="AH297" s="329"/>
      <c r="AI297" s="329"/>
      <c r="AJ297" s="329"/>
      <c r="AK297" s="329"/>
      <c r="AL297" s="329"/>
      <c r="AM297" s="329"/>
      <c r="AN297" s="329"/>
      <c r="AO297" s="329"/>
      <c r="AP297" s="329"/>
      <c r="AQ297" s="329"/>
      <c r="AR297" s="329"/>
      <c r="AS297" s="329"/>
      <c r="AT297" s="329"/>
      <c r="AU297" s="329"/>
      <c r="AV297" s="329"/>
      <c r="AW297" s="329"/>
      <c r="AX297" s="329"/>
      <c r="AY297" s="329"/>
      <c r="AZ297" s="329"/>
      <c r="BA297" s="329"/>
      <c r="BB297" s="329"/>
      <c r="BC297" s="329"/>
      <c r="BD297" s="329"/>
      <c r="BE297" s="329"/>
      <c r="BF297" s="329"/>
      <c r="BG297" s="329">
        <v>0</v>
      </c>
      <c r="BH297" s="329">
        <v>0</v>
      </c>
      <c r="BI297" s="329">
        <v>1</v>
      </c>
      <c r="BJ297" s="458">
        <v>3</v>
      </c>
      <c r="BK297" s="92"/>
      <c r="BL297" s="92"/>
      <c r="BM297" s="92">
        <v>6</v>
      </c>
      <c r="BN297" s="92">
        <v>0</v>
      </c>
      <c r="BO297" s="329">
        <f t="shared" si="51"/>
        <v>6</v>
      </c>
      <c r="BP297" s="530">
        <v>2.2000000000000002</v>
      </c>
      <c r="BQ297" s="334" t="str">
        <f>IF(((BP297*BJ297)-CB297)&lt;0.99,"",INT((BP297*BJ297)-CB297))</f>
        <v/>
      </c>
      <c r="BR297" s="282"/>
      <c r="BS297" s="285"/>
      <c r="BT297" s="285"/>
      <c r="BU297" s="335"/>
      <c r="BV297" s="335"/>
      <c r="BW297" s="335"/>
      <c r="BX297" s="335"/>
      <c r="BY297" s="335"/>
      <c r="BZ297" s="336"/>
      <c r="CA297" s="337"/>
      <c r="CB297" s="338">
        <f t="shared" si="57"/>
        <v>6</v>
      </c>
      <c r="CC297" s="532">
        <f>CB297/BJ297</f>
        <v>2</v>
      </c>
      <c r="CD297" s="92"/>
      <c r="CE297" s="92"/>
      <c r="CF297" s="92"/>
      <c r="CG297" s="92"/>
      <c r="CH297" s="92"/>
      <c r="CI297" s="92"/>
      <c r="CJ297" s="92"/>
      <c r="CK297" s="92"/>
      <c r="CL297" s="92"/>
      <c r="CM297" s="92"/>
      <c r="CN297" s="92"/>
      <c r="CO297" s="92"/>
      <c r="CP297" s="92"/>
      <c r="CQ297" s="92"/>
      <c r="CR297" s="92"/>
      <c r="CS297" s="92"/>
    </row>
    <row r="298" spans="2:97" ht="15" customHeight="1" x14ac:dyDescent="0.15">
      <c r="B298" s="324" t="s">
        <v>888</v>
      </c>
      <c r="C298" s="324"/>
      <c r="D298" s="324"/>
      <c r="E298" s="324"/>
      <c r="F298" s="325"/>
      <c r="G298" s="92" t="s">
        <v>889</v>
      </c>
      <c r="H298" s="92" t="s">
        <v>845</v>
      </c>
      <c r="I298" s="92"/>
      <c r="J298" s="92"/>
      <c r="K298" s="92" t="s">
        <v>110</v>
      </c>
      <c r="L298" s="92">
        <v>14.7</v>
      </c>
      <c r="M298" s="92"/>
      <c r="N298" s="92"/>
      <c r="O298" s="92" t="s">
        <v>890</v>
      </c>
      <c r="P298" s="326"/>
      <c r="Q298" s="327"/>
      <c r="R298" s="295"/>
      <c r="S298" s="328">
        <v>0</v>
      </c>
      <c r="T298" s="329"/>
      <c r="U298" s="329"/>
      <c r="V298" s="329"/>
      <c r="W298" s="329"/>
      <c r="X298" s="329"/>
      <c r="Y298" s="329"/>
      <c r="Z298" s="329"/>
      <c r="AA298" s="329"/>
      <c r="AB298" s="329"/>
      <c r="AC298" s="329"/>
      <c r="AD298" s="329"/>
      <c r="AE298" s="329"/>
      <c r="AF298" s="329"/>
      <c r="AG298" s="329"/>
      <c r="AH298" s="329"/>
      <c r="AI298" s="329"/>
      <c r="AJ298" s="329"/>
      <c r="AK298" s="329"/>
      <c r="AL298" s="329"/>
      <c r="AM298" s="329"/>
      <c r="AN298" s="329"/>
      <c r="AO298" s="329"/>
      <c r="AP298" s="329"/>
      <c r="AQ298" s="329"/>
      <c r="AR298" s="329"/>
      <c r="AS298" s="329"/>
      <c r="AT298" s="329"/>
      <c r="AU298" s="329"/>
      <c r="AV298" s="329"/>
      <c r="AW298" s="329"/>
      <c r="AX298" s="329"/>
      <c r="AY298" s="329"/>
      <c r="AZ298" s="329"/>
      <c r="BA298" s="329"/>
      <c r="BB298" s="329"/>
      <c r="BC298" s="329"/>
      <c r="BD298" s="329"/>
      <c r="BE298" s="329"/>
      <c r="BF298" s="329"/>
      <c r="BG298" s="329">
        <v>0</v>
      </c>
      <c r="BH298" s="329">
        <v>0</v>
      </c>
      <c r="BI298" s="329">
        <v>0</v>
      </c>
      <c r="BJ298" s="458">
        <v>3</v>
      </c>
      <c r="BK298" s="92"/>
      <c r="BL298" s="92"/>
      <c r="BM298" s="92">
        <v>3</v>
      </c>
      <c r="BN298" s="92">
        <v>0</v>
      </c>
      <c r="BO298" s="329">
        <f t="shared" si="51"/>
        <v>3</v>
      </c>
      <c r="BP298" s="530">
        <v>2.2000000000000002</v>
      </c>
      <c r="BQ298" s="334" t="str">
        <f>IF(((BP298*BJ298)-CB298)&lt;0.99,"",INT((BP298*BJ298)-CB298))</f>
        <v/>
      </c>
      <c r="BR298" s="282"/>
      <c r="BS298" s="285"/>
      <c r="BT298" s="285"/>
      <c r="BU298" s="335"/>
      <c r="BV298" s="335"/>
      <c r="BW298" s="335">
        <v>3</v>
      </c>
      <c r="BX298" s="335"/>
      <c r="BY298" s="335"/>
      <c r="BZ298" s="336"/>
      <c r="CA298" s="337"/>
      <c r="CB298" s="338">
        <f t="shared" si="57"/>
        <v>6</v>
      </c>
      <c r="CC298" s="532">
        <f>CB298/BJ298</f>
        <v>2</v>
      </c>
      <c r="CD298" s="92"/>
      <c r="CE298" s="92"/>
      <c r="CF298" s="92"/>
      <c r="CG298" s="92"/>
      <c r="CH298" s="92"/>
      <c r="CI298" s="92"/>
      <c r="CJ298" s="92"/>
      <c r="CK298" s="92"/>
      <c r="CL298" s="92"/>
      <c r="CM298" s="92"/>
      <c r="CN298" s="92"/>
      <c r="CO298" s="92"/>
      <c r="CP298" s="92"/>
      <c r="CQ298" s="92"/>
      <c r="CR298" s="92"/>
      <c r="CS298" s="92"/>
    </row>
    <row r="299" spans="2:97" ht="15" customHeight="1" x14ac:dyDescent="0.15">
      <c r="B299" s="324" t="s">
        <v>891</v>
      </c>
      <c r="C299" s="324"/>
      <c r="D299" s="324"/>
      <c r="E299" s="324"/>
      <c r="F299" s="325"/>
      <c r="G299" s="92" t="s">
        <v>892</v>
      </c>
      <c r="H299" s="92" t="s">
        <v>845</v>
      </c>
      <c r="I299" s="92"/>
      <c r="J299" s="92"/>
      <c r="K299" s="92" t="s">
        <v>110</v>
      </c>
      <c r="L299" s="92">
        <v>14.7</v>
      </c>
      <c r="M299" s="92"/>
      <c r="N299" s="92"/>
      <c r="O299" s="92" t="s">
        <v>893</v>
      </c>
      <c r="P299" s="326"/>
      <c r="Q299" s="327"/>
      <c r="R299" s="295"/>
      <c r="S299" s="328">
        <v>0</v>
      </c>
      <c r="T299" s="329"/>
      <c r="U299" s="329"/>
      <c r="V299" s="329"/>
      <c r="W299" s="329"/>
      <c r="X299" s="329"/>
      <c r="Y299" s="329"/>
      <c r="Z299" s="329"/>
      <c r="AA299" s="329"/>
      <c r="AB299" s="329"/>
      <c r="AC299" s="329"/>
      <c r="AD299" s="329"/>
      <c r="AE299" s="329"/>
      <c r="AF299" s="329"/>
      <c r="AG299" s="329"/>
      <c r="AH299" s="329"/>
      <c r="AI299" s="329"/>
      <c r="AJ299" s="329"/>
      <c r="AK299" s="329"/>
      <c r="AL299" s="329"/>
      <c r="AM299" s="329"/>
      <c r="AN299" s="329"/>
      <c r="AO299" s="329"/>
      <c r="AP299" s="329"/>
      <c r="AQ299" s="329"/>
      <c r="AR299" s="329"/>
      <c r="AS299" s="329"/>
      <c r="AT299" s="329"/>
      <c r="AU299" s="329"/>
      <c r="AV299" s="329"/>
      <c r="AW299" s="329"/>
      <c r="AX299" s="329"/>
      <c r="AY299" s="329"/>
      <c r="AZ299" s="329"/>
      <c r="BA299" s="329"/>
      <c r="BB299" s="329"/>
      <c r="BC299" s="329"/>
      <c r="BD299" s="329"/>
      <c r="BE299" s="329"/>
      <c r="BF299" s="329"/>
      <c r="BG299" s="329">
        <v>0</v>
      </c>
      <c r="BH299" s="329">
        <v>1</v>
      </c>
      <c r="BI299" s="329">
        <v>4</v>
      </c>
      <c r="BJ299" s="458">
        <v>3</v>
      </c>
      <c r="BK299" s="92"/>
      <c r="BL299" s="92"/>
      <c r="BM299" s="92">
        <v>5</v>
      </c>
      <c r="BN299" s="92">
        <v>1</v>
      </c>
      <c r="BO299" s="329">
        <f t="shared" si="51"/>
        <v>4</v>
      </c>
      <c r="BP299" s="530">
        <v>2.2000000000000002</v>
      </c>
      <c r="BQ299" s="334" t="str">
        <f>IF(((BP299*BJ299)-CB299)&lt;0.99,"",INT((BP299*BJ299)-CB299))</f>
        <v/>
      </c>
      <c r="BR299" s="282"/>
      <c r="BS299" s="285"/>
      <c r="BT299" s="285"/>
      <c r="BU299" s="335"/>
      <c r="BV299" s="289"/>
      <c r="BW299" s="289"/>
      <c r="BX299" s="289"/>
      <c r="BY299" s="289"/>
      <c r="BZ299" s="290"/>
      <c r="CA299" s="291">
        <v>2</v>
      </c>
      <c r="CB299" s="338">
        <f t="shared" si="57"/>
        <v>6</v>
      </c>
      <c r="CC299" s="532">
        <f>CB299/BJ299</f>
        <v>2</v>
      </c>
      <c r="CD299" s="92"/>
      <c r="CE299" s="92"/>
      <c r="CF299" s="92"/>
      <c r="CG299" s="92"/>
      <c r="CH299" s="92"/>
      <c r="CI299" s="92"/>
      <c r="CJ299" s="92"/>
      <c r="CK299" s="92"/>
      <c r="CL299" s="92"/>
      <c r="CM299" s="92"/>
      <c r="CN299" s="92"/>
      <c r="CO299" s="92"/>
      <c r="CP299" s="92"/>
      <c r="CQ299" s="92"/>
      <c r="CR299" s="92"/>
      <c r="CS299" s="92"/>
    </row>
    <row r="300" spans="2:97" ht="15" customHeight="1" x14ac:dyDescent="0.15">
      <c r="B300" s="324" t="s">
        <v>894</v>
      </c>
      <c r="C300" s="324"/>
      <c r="D300" s="324"/>
      <c r="E300" s="324"/>
      <c r="F300" s="325"/>
      <c r="G300" s="92" t="s">
        <v>895</v>
      </c>
      <c r="H300" s="92" t="s">
        <v>896</v>
      </c>
      <c r="I300" s="92" t="s">
        <v>897</v>
      </c>
      <c r="J300" s="92"/>
      <c r="K300" s="92" t="s">
        <v>102</v>
      </c>
      <c r="L300" s="92">
        <v>336.2</v>
      </c>
      <c r="M300" s="92"/>
      <c r="N300" s="92"/>
      <c r="O300" s="92" t="s">
        <v>898</v>
      </c>
      <c r="P300" s="326"/>
      <c r="Q300" s="327"/>
      <c r="R300" s="295"/>
      <c r="S300" s="328">
        <v>1.63</v>
      </c>
      <c r="T300" s="329"/>
      <c r="U300" s="329"/>
      <c r="V300" s="329"/>
      <c r="W300" s="329"/>
      <c r="X300" s="329"/>
      <c r="Y300" s="329"/>
      <c r="Z300" s="329"/>
      <c r="AA300" s="329"/>
      <c r="AB300" s="329"/>
      <c r="AC300" s="329"/>
      <c r="AD300" s="329"/>
      <c r="AE300" s="329"/>
      <c r="AF300" s="329"/>
      <c r="AG300" s="329"/>
      <c r="AH300" s="329"/>
      <c r="AI300" s="329"/>
      <c r="AJ300" s="329"/>
      <c r="AK300" s="329"/>
      <c r="AL300" s="329"/>
      <c r="AM300" s="329"/>
      <c r="AN300" s="329"/>
      <c r="AO300" s="329"/>
      <c r="AP300" s="329"/>
      <c r="AQ300" s="329"/>
      <c r="AR300" s="329"/>
      <c r="AS300" s="329"/>
      <c r="AT300" s="329"/>
      <c r="AU300" s="329"/>
      <c r="AV300" s="329"/>
      <c r="AW300" s="329"/>
      <c r="AX300" s="329"/>
      <c r="AY300" s="329"/>
      <c r="AZ300" s="329"/>
      <c r="BA300" s="329"/>
      <c r="BB300" s="329"/>
      <c r="BC300" s="329"/>
      <c r="BD300" s="329"/>
      <c r="BE300" s="329"/>
      <c r="BF300" s="329"/>
      <c r="BG300" s="329">
        <v>1</v>
      </c>
      <c r="BH300" s="329">
        <v>3</v>
      </c>
      <c r="BI300" s="329">
        <v>5</v>
      </c>
      <c r="BJ300" s="458">
        <v>5</v>
      </c>
      <c r="BK300" s="92"/>
      <c r="BL300" s="92"/>
      <c r="BM300" s="92">
        <v>11</v>
      </c>
      <c r="BN300" s="92">
        <v>3</v>
      </c>
      <c r="BO300" s="329">
        <f t="shared" si="51"/>
        <v>8</v>
      </c>
      <c r="BP300" s="530">
        <v>2.2000000000000002</v>
      </c>
      <c r="BQ300" s="334" t="str">
        <f>IF(((BP300*BJ300)-CB300)&lt;0.99,"",INT((BP300*BJ300)-CB300))</f>
        <v/>
      </c>
      <c r="BR300" s="282"/>
      <c r="BS300" s="285"/>
      <c r="BT300" s="285"/>
      <c r="BU300" s="335"/>
      <c r="BV300" s="335"/>
      <c r="BW300" s="335">
        <v>3</v>
      </c>
      <c r="BX300" s="335"/>
      <c r="BY300" s="335"/>
      <c r="BZ300" s="336"/>
      <c r="CA300" s="337"/>
      <c r="CB300" s="338">
        <f t="shared" si="57"/>
        <v>11</v>
      </c>
      <c r="CC300" s="532">
        <f>CB300/BJ300</f>
        <v>2.2000000000000002</v>
      </c>
      <c r="CD300" s="92" t="str">
        <f>IFERROR(IF($S300*#REF!=0,"",$S300*#REF!),"")</f>
        <v/>
      </c>
      <c r="CE300" s="92" t="str">
        <f>IFERROR(IF($S300*#REF!=0,"",$S300*#REF!),"")</f>
        <v/>
      </c>
      <c r="CF300" s="92" t="str">
        <f>IFERROR(IF($S300*#REF!=0,"",$S300*#REF!),"")</f>
        <v/>
      </c>
      <c r="CG300" s="92" t="str">
        <f>IFERROR(IF($S300*#REF!=0,"",$S300*#REF!),"")</f>
        <v/>
      </c>
      <c r="CH300" s="92" t="str">
        <f>IFERROR(IF($S300*#REF!=0,"",$S300*#REF!),"")</f>
        <v/>
      </c>
      <c r="CI300" s="92" t="str">
        <f>IFERROR(IF($S300*#REF!=0,"",$S300*#REF!),"")</f>
        <v/>
      </c>
      <c r="CJ300" s="92" t="str">
        <f>IFERROR(IF($S300*#REF!=0,"",$S300*#REF!),"")</f>
        <v/>
      </c>
      <c r="CK300" s="92" t="str">
        <f>IFERROR(IF($S300*#REF!=0,"",$S300*#REF!),"")</f>
        <v/>
      </c>
      <c r="CL300" s="92" t="str">
        <f>IFERROR(IF($S300*#REF!=0,"",$S300*#REF!),"")</f>
        <v/>
      </c>
      <c r="CM300" s="92" t="str">
        <f t="shared" ref="CM300:CM331" si="58">IFERROR(IF($S300*BU300=0,"",$S300*BU300),"")</f>
        <v/>
      </c>
      <c r="CN300" s="92" t="str">
        <f t="shared" ref="CN300:CN331" si="59">IFERROR(IF($S300*BV300=0,"",$S300*BV300),"")</f>
        <v/>
      </c>
      <c r="CO300" s="92">
        <f t="shared" ref="CO300:CO331" si="60">IFERROR(IF($S300*BW300=0,"",$S300*BW300),"")</f>
        <v>4.8899999999999997</v>
      </c>
      <c r="CP300" s="92" t="str">
        <f t="shared" ref="CP300:CP331" si="61">IFERROR(IF($S300*BX300=0,"",$S300*BX300),"")</f>
        <v/>
      </c>
      <c r="CQ300" s="92" t="str">
        <f t="shared" ref="CQ300:CS331" si="62">IFERROR(IF($S300*BY300=0,"",$S300*BY300),"")</f>
        <v/>
      </c>
      <c r="CR300" s="92" t="str">
        <f t="shared" si="62"/>
        <v/>
      </c>
      <c r="CS300" s="92" t="str">
        <f t="shared" si="62"/>
        <v/>
      </c>
    </row>
    <row r="301" spans="2:97" ht="15" customHeight="1" x14ac:dyDescent="0.15">
      <c r="B301" s="324" t="s">
        <v>899</v>
      </c>
      <c r="C301" s="324"/>
      <c r="D301" s="324"/>
      <c r="E301" s="324"/>
      <c r="F301" s="325"/>
      <c r="G301" s="92" t="s">
        <v>900</v>
      </c>
      <c r="H301" s="92" t="s">
        <v>901</v>
      </c>
      <c r="I301" s="92" t="s">
        <v>897</v>
      </c>
      <c r="J301" s="92">
        <v>1</v>
      </c>
      <c r="K301" s="92" t="s">
        <v>102</v>
      </c>
      <c r="L301" s="92">
        <v>324.2</v>
      </c>
      <c r="M301" s="92"/>
      <c r="N301" s="92"/>
      <c r="O301" s="92" t="s">
        <v>902</v>
      </c>
      <c r="P301" s="326"/>
      <c r="Q301" s="327"/>
      <c r="R301" s="295"/>
      <c r="S301" s="328">
        <v>0.82</v>
      </c>
      <c r="T301" s="329"/>
      <c r="U301" s="329"/>
      <c r="V301" s="329"/>
      <c r="W301" s="329"/>
      <c r="X301" s="329"/>
      <c r="Y301" s="329"/>
      <c r="Z301" s="329"/>
      <c r="AA301" s="329"/>
      <c r="AB301" s="329"/>
      <c r="AC301" s="329"/>
      <c r="AD301" s="329"/>
      <c r="AE301" s="329"/>
      <c r="AF301" s="329"/>
      <c r="AG301" s="329"/>
      <c r="AH301" s="329"/>
      <c r="AI301" s="329"/>
      <c r="AJ301" s="329"/>
      <c r="AK301" s="329"/>
      <c r="AL301" s="329"/>
      <c r="AM301" s="329"/>
      <c r="AN301" s="329"/>
      <c r="AO301" s="329"/>
      <c r="AP301" s="329"/>
      <c r="AQ301" s="329"/>
      <c r="AR301" s="329"/>
      <c r="AS301" s="329"/>
      <c r="AT301" s="329"/>
      <c r="AU301" s="329"/>
      <c r="AV301" s="329"/>
      <c r="AW301" s="329"/>
      <c r="AX301" s="329"/>
      <c r="AY301" s="329"/>
      <c r="AZ301" s="329"/>
      <c r="BA301" s="329"/>
      <c r="BB301" s="329"/>
      <c r="BC301" s="329"/>
      <c r="BD301" s="329"/>
      <c r="BE301" s="329"/>
      <c r="BF301" s="329"/>
      <c r="BG301" s="329">
        <v>0</v>
      </c>
      <c r="BH301" s="329">
        <v>1</v>
      </c>
      <c r="BI301" s="329">
        <v>1</v>
      </c>
      <c r="BJ301" s="458">
        <v>5</v>
      </c>
      <c r="BK301" s="92"/>
      <c r="BL301" s="92"/>
      <c r="BM301" s="92">
        <v>9</v>
      </c>
      <c r="BN301" s="92">
        <v>3</v>
      </c>
      <c r="BO301" s="329">
        <f t="shared" si="51"/>
        <v>6</v>
      </c>
      <c r="BP301" s="530">
        <v>2.2000000000000002</v>
      </c>
      <c r="BQ301" s="334" t="str">
        <f>IF(((BP301*BJ301)-CB301)&lt;0.99,"",INT((BP301*BJ301)-CB301))</f>
        <v/>
      </c>
      <c r="BR301" s="282"/>
      <c r="BS301" s="285"/>
      <c r="BT301" s="285">
        <v>1</v>
      </c>
      <c r="BU301" s="335"/>
      <c r="BV301" s="335">
        <v>1</v>
      </c>
      <c r="BW301" s="335"/>
      <c r="BX301" s="335"/>
      <c r="BY301" s="335">
        <v>1</v>
      </c>
      <c r="BZ301" s="336"/>
      <c r="CA301" s="337">
        <v>2</v>
      </c>
      <c r="CB301" s="338">
        <f t="shared" si="57"/>
        <v>11</v>
      </c>
      <c r="CC301" s="532">
        <f>CB301/BJ301</f>
        <v>2.2000000000000002</v>
      </c>
      <c r="CD301" s="92" t="str">
        <f>IFERROR(IF($S301*#REF!=0,"",$S301*#REF!),"")</f>
        <v/>
      </c>
      <c r="CE301" s="92" t="str">
        <f>IFERROR(IF($S301*#REF!=0,"",$S301*#REF!),"")</f>
        <v/>
      </c>
      <c r="CF301" s="92" t="str">
        <f>IFERROR(IF($S301*#REF!=0,"",$S301*#REF!),"")</f>
        <v/>
      </c>
      <c r="CG301" s="92" t="str">
        <f>IFERROR(IF($S301*#REF!=0,"",$S301*#REF!),"")</f>
        <v/>
      </c>
      <c r="CH301" s="92" t="str">
        <f>IFERROR(IF($S301*#REF!=0,"",$S301*#REF!),"")</f>
        <v/>
      </c>
      <c r="CI301" s="92" t="str">
        <f>IFERROR(IF($S301*#REF!=0,"",$S301*#REF!),"")</f>
        <v/>
      </c>
      <c r="CJ301" s="92" t="str">
        <f>IFERROR(IF($S301*#REF!=0,"",$S301*#REF!),"")</f>
        <v/>
      </c>
      <c r="CK301" s="92" t="str">
        <f>IFERROR(IF($S301*#REF!=0,"",$S301*#REF!),"")</f>
        <v/>
      </c>
      <c r="CL301" s="92" t="str">
        <f>IFERROR(IF($S301*#REF!=0,"",$S301*#REF!),"")</f>
        <v/>
      </c>
      <c r="CM301" s="92" t="str">
        <f t="shared" si="58"/>
        <v/>
      </c>
      <c r="CN301" s="92">
        <f t="shared" si="59"/>
        <v>0.82</v>
      </c>
      <c r="CO301" s="92" t="str">
        <f t="shared" si="60"/>
        <v/>
      </c>
      <c r="CP301" s="92" t="str">
        <f t="shared" si="61"/>
        <v/>
      </c>
      <c r="CQ301" s="92">
        <f t="shared" si="62"/>
        <v>0.82</v>
      </c>
      <c r="CR301" s="92" t="str">
        <f t="shared" si="62"/>
        <v/>
      </c>
      <c r="CS301" s="92">
        <f t="shared" si="62"/>
        <v>1.64</v>
      </c>
    </row>
    <row r="302" spans="2:97" ht="15" customHeight="1" x14ac:dyDescent="0.15">
      <c r="B302" s="324" t="s">
        <v>903</v>
      </c>
      <c r="C302" s="324"/>
      <c r="D302" s="324"/>
      <c r="E302" s="324"/>
      <c r="F302" s="325"/>
      <c r="G302" s="92" t="s">
        <v>904</v>
      </c>
      <c r="H302" s="92" t="s">
        <v>905</v>
      </c>
      <c r="I302" s="92" t="s">
        <v>897</v>
      </c>
      <c r="J302" s="92"/>
      <c r="K302" s="92" t="s">
        <v>102</v>
      </c>
      <c r="L302" s="92">
        <v>16.2</v>
      </c>
      <c r="M302" s="92"/>
      <c r="N302" s="92"/>
      <c r="O302" s="92" t="s">
        <v>906</v>
      </c>
      <c r="P302" s="326"/>
      <c r="Q302" s="327"/>
      <c r="R302" s="295"/>
      <c r="S302" s="328">
        <v>0.06</v>
      </c>
      <c r="T302" s="329"/>
      <c r="U302" s="329"/>
      <c r="V302" s="329"/>
      <c r="W302" s="329"/>
      <c r="X302" s="329"/>
      <c r="Y302" s="329"/>
      <c r="Z302" s="329"/>
      <c r="AA302" s="329"/>
      <c r="AB302" s="329"/>
      <c r="AC302" s="329"/>
      <c r="AD302" s="329"/>
      <c r="AE302" s="329"/>
      <c r="AF302" s="329"/>
      <c r="AG302" s="329"/>
      <c r="AH302" s="329"/>
      <c r="AI302" s="329"/>
      <c r="AJ302" s="329"/>
      <c r="AK302" s="329"/>
      <c r="AL302" s="329"/>
      <c r="AM302" s="329"/>
      <c r="AN302" s="329"/>
      <c r="AO302" s="329"/>
      <c r="AP302" s="329"/>
      <c r="AQ302" s="329"/>
      <c r="AR302" s="329"/>
      <c r="AS302" s="329"/>
      <c r="AT302" s="329"/>
      <c r="AU302" s="329"/>
      <c r="AV302" s="329"/>
      <c r="AW302" s="329"/>
      <c r="AX302" s="329"/>
      <c r="AY302" s="329"/>
      <c r="AZ302" s="329"/>
      <c r="BA302" s="329"/>
      <c r="BB302" s="329"/>
      <c r="BC302" s="329"/>
      <c r="BD302" s="329"/>
      <c r="BE302" s="329"/>
      <c r="BF302" s="329"/>
      <c r="BG302" s="329">
        <v>0</v>
      </c>
      <c r="BH302" s="329">
        <v>1</v>
      </c>
      <c r="BI302" s="329">
        <v>4</v>
      </c>
      <c r="BJ302" s="458">
        <v>5</v>
      </c>
      <c r="BK302" s="92"/>
      <c r="BL302" s="92"/>
      <c r="BM302" s="92">
        <v>14</v>
      </c>
      <c r="BN302" s="92">
        <v>3</v>
      </c>
      <c r="BO302" s="329">
        <f t="shared" si="51"/>
        <v>11</v>
      </c>
      <c r="BP302" s="530">
        <v>2.2000000000000002</v>
      </c>
      <c r="BQ302" s="334" t="str">
        <f>IF(((BP302*BJ302)-CB302)&lt;0.99,"",INT((BP302*BJ302)-CB302))</f>
        <v/>
      </c>
      <c r="BR302" s="282"/>
      <c r="BS302" s="285"/>
      <c r="BT302" s="285"/>
      <c r="BU302" s="335"/>
      <c r="BV302" s="335"/>
      <c r="BW302" s="335"/>
      <c r="BX302" s="335"/>
      <c r="BY302" s="335"/>
      <c r="BZ302" s="336"/>
      <c r="CA302" s="337"/>
      <c r="CB302" s="338">
        <f t="shared" si="57"/>
        <v>11</v>
      </c>
      <c r="CC302" s="532">
        <f>CB302/BJ302</f>
        <v>2.2000000000000002</v>
      </c>
      <c r="CD302" s="92" t="str">
        <f>IFERROR(IF($S302*#REF!=0,"",$S302*#REF!),"")</f>
        <v/>
      </c>
      <c r="CE302" s="92" t="str">
        <f>IFERROR(IF($S302*#REF!=0,"",$S302*#REF!),"")</f>
        <v/>
      </c>
      <c r="CF302" s="92" t="str">
        <f>IFERROR(IF($S302*#REF!=0,"",$S302*#REF!),"")</f>
        <v/>
      </c>
      <c r="CG302" s="92" t="str">
        <f>IFERROR(IF($S302*#REF!=0,"",$S302*#REF!),"")</f>
        <v/>
      </c>
      <c r="CH302" s="92" t="str">
        <f>IFERROR(IF($S302*#REF!=0,"",$S302*#REF!),"")</f>
        <v/>
      </c>
      <c r="CI302" s="92" t="str">
        <f>IFERROR(IF($S302*#REF!=0,"",$S302*#REF!),"")</f>
        <v/>
      </c>
      <c r="CJ302" s="92" t="str">
        <f>IFERROR(IF($S302*#REF!=0,"",$S302*#REF!),"")</f>
        <v/>
      </c>
      <c r="CK302" s="92" t="str">
        <f>IFERROR(IF($S302*#REF!=0,"",$S302*#REF!),"")</f>
        <v/>
      </c>
      <c r="CL302" s="92" t="str">
        <f>IFERROR(IF($S302*#REF!=0,"",$S302*#REF!),"")</f>
        <v/>
      </c>
      <c r="CM302" s="92" t="str">
        <f t="shared" si="58"/>
        <v/>
      </c>
      <c r="CN302" s="92" t="str">
        <f t="shared" si="59"/>
        <v/>
      </c>
      <c r="CO302" s="92" t="str">
        <f t="shared" si="60"/>
        <v/>
      </c>
      <c r="CP302" s="92" t="str">
        <f t="shared" si="61"/>
        <v/>
      </c>
      <c r="CQ302" s="92" t="str">
        <f t="shared" si="62"/>
        <v/>
      </c>
      <c r="CR302" s="92" t="str">
        <f t="shared" si="62"/>
        <v/>
      </c>
      <c r="CS302" s="92" t="str">
        <f t="shared" si="62"/>
        <v/>
      </c>
    </row>
    <row r="303" spans="2:97" ht="15" customHeight="1" x14ac:dyDescent="0.15">
      <c r="B303" s="324" t="s">
        <v>907</v>
      </c>
      <c r="C303" s="324"/>
      <c r="D303" s="324"/>
      <c r="E303" s="324"/>
      <c r="F303" s="325"/>
      <c r="G303" s="92" t="s">
        <v>908</v>
      </c>
      <c r="H303" s="92" t="s">
        <v>909</v>
      </c>
      <c r="I303" s="92" t="s">
        <v>897</v>
      </c>
      <c r="J303" s="92">
        <v>1</v>
      </c>
      <c r="K303" s="92" t="s">
        <v>102</v>
      </c>
      <c r="L303" s="92">
        <v>405.2</v>
      </c>
      <c r="M303" s="92"/>
      <c r="N303" s="92"/>
      <c r="O303" s="92" t="s">
        <v>910</v>
      </c>
      <c r="P303" s="326"/>
      <c r="Q303" s="327"/>
      <c r="R303" s="295"/>
      <c r="S303" s="328">
        <v>1.54</v>
      </c>
      <c r="T303" s="329"/>
      <c r="U303" s="329"/>
      <c r="V303" s="329"/>
      <c r="W303" s="329"/>
      <c r="X303" s="329"/>
      <c r="Y303" s="329"/>
      <c r="Z303" s="329"/>
      <c r="AA303" s="329"/>
      <c r="AB303" s="329"/>
      <c r="AC303" s="329"/>
      <c r="AD303" s="329"/>
      <c r="AE303" s="329"/>
      <c r="AF303" s="329"/>
      <c r="AG303" s="329"/>
      <c r="AH303" s="329"/>
      <c r="AI303" s="329"/>
      <c r="AJ303" s="329"/>
      <c r="AK303" s="329"/>
      <c r="AL303" s="329"/>
      <c r="AM303" s="329"/>
      <c r="AN303" s="329"/>
      <c r="AO303" s="329"/>
      <c r="AP303" s="329"/>
      <c r="AQ303" s="329"/>
      <c r="AR303" s="329"/>
      <c r="AS303" s="329"/>
      <c r="AT303" s="329"/>
      <c r="AU303" s="329"/>
      <c r="AV303" s="329"/>
      <c r="AW303" s="329"/>
      <c r="AX303" s="329"/>
      <c r="AY303" s="329"/>
      <c r="AZ303" s="329"/>
      <c r="BA303" s="329"/>
      <c r="BB303" s="329"/>
      <c r="BC303" s="329"/>
      <c r="BD303" s="329"/>
      <c r="BE303" s="329"/>
      <c r="BF303" s="329"/>
      <c r="BG303" s="329">
        <v>0</v>
      </c>
      <c r="BH303" s="329">
        <v>7</v>
      </c>
      <c r="BI303" s="329">
        <v>3</v>
      </c>
      <c r="BJ303" s="458">
        <v>5</v>
      </c>
      <c r="BK303" s="92"/>
      <c r="BL303" s="92"/>
      <c r="BM303" s="92">
        <v>7</v>
      </c>
      <c r="BN303" s="92">
        <v>5</v>
      </c>
      <c r="BO303" s="329">
        <f t="shared" si="51"/>
        <v>2</v>
      </c>
      <c r="BP303" s="530">
        <v>2.2000000000000002</v>
      </c>
      <c r="BQ303" s="334" t="str">
        <f>IF(((BP303*BJ303)-CB303)&lt;0.99,"",INT((BP303*BJ303)-CB303))</f>
        <v/>
      </c>
      <c r="BR303" s="282"/>
      <c r="BS303" s="285"/>
      <c r="BT303" s="285"/>
      <c r="BU303" s="335"/>
      <c r="BV303" s="289"/>
      <c r="BW303" s="289"/>
      <c r="BX303" s="289"/>
      <c r="BY303" s="289">
        <v>1</v>
      </c>
      <c r="BZ303" s="290">
        <v>3</v>
      </c>
      <c r="CA303" s="291">
        <v>5</v>
      </c>
      <c r="CB303" s="338">
        <f t="shared" si="57"/>
        <v>11</v>
      </c>
      <c r="CC303" s="532">
        <f>CB303/BJ303</f>
        <v>2.2000000000000002</v>
      </c>
      <c r="CD303" s="92" t="str">
        <f>IFERROR(IF($S303*#REF!=0,"",$S303*#REF!),"")</f>
        <v/>
      </c>
      <c r="CE303" s="92" t="str">
        <f>IFERROR(IF($S303*#REF!=0,"",$S303*#REF!),"")</f>
        <v/>
      </c>
      <c r="CF303" s="92" t="str">
        <f>IFERROR(IF($S303*#REF!=0,"",$S303*#REF!),"")</f>
        <v/>
      </c>
      <c r="CG303" s="92" t="str">
        <f>IFERROR(IF($S303*#REF!=0,"",$S303*#REF!),"")</f>
        <v/>
      </c>
      <c r="CH303" s="92" t="str">
        <f>IFERROR(IF($S303*#REF!=0,"",$S303*#REF!),"")</f>
        <v/>
      </c>
      <c r="CI303" s="92" t="str">
        <f>IFERROR(IF($S303*#REF!=0,"",$S303*#REF!),"")</f>
        <v/>
      </c>
      <c r="CJ303" s="92" t="str">
        <f>IFERROR(IF($S303*#REF!=0,"",$S303*#REF!),"")</f>
        <v/>
      </c>
      <c r="CK303" s="92" t="str">
        <f>IFERROR(IF($S303*#REF!=0,"",$S303*#REF!),"")</f>
        <v/>
      </c>
      <c r="CL303" s="92" t="str">
        <f>IFERROR(IF($S303*#REF!=0,"",$S303*#REF!),"")</f>
        <v/>
      </c>
      <c r="CM303" s="92" t="str">
        <f t="shared" si="58"/>
        <v/>
      </c>
      <c r="CN303" s="92" t="str">
        <f t="shared" si="59"/>
        <v/>
      </c>
      <c r="CO303" s="92" t="str">
        <f t="shared" si="60"/>
        <v/>
      </c>
      <c r="CP303" s="92" t="str">
        <f t="shared" si="61"/>
        <v/>
      </c>
      <c r="CQ303" s="92">
        <f t="shared" si="62"/>
        <v>1.54</v>
      </c>
      <c r="CR303" s="92">
        <f t="shared" si="62"/>
        <v>4.62</v>
      </c>
      <c r="CS303" s="92">
        <f t="shared" si="62"/>
        <v>7.7</v>
      </c>
    </row>
    <row r="304" spans="2:97" ht="15" customHeight="1" x14ac:dyDescent="0.15">
      <c r="B304" s="324" t="s">
        <v>911</v>
      </c>
      <c r="C304" s="324"/>
      <c r="D304" s="324"/>
      <c r="E304" s="324"/>
      <c r="F304" s="325"/>
      <c r="G304" s="92" t="s">
        <v>912</v>
      </c>
      <c r="H304" s="92" t="s">
        <v>913</v>
      </c>
      <c r="I304" s="92" t="s">
        <v>897</v>
      </c>
      <c r="J304" s="92">
        <v>2</v>
      </c>
      <c r="K304" s="92" t="s">
        <v>102</v>
      </c>
      <c r="L304" s="92">
        <v>388.3</v>
      </c>
      <c r="M304" s="92"/>
      <c r="N304" s="92"/>
      <c r="O304" s="92" t="s">
        <v>914</v>
      </c>
      <c r="P304" s="326"/>
      <c r="Q304" s="327"/>
      <c r="R304" s="295"/>
      <c r="S304" s="328">
        <v>1.4</v>
      </c>
      <c r="T304" s="329"/>
      <c r="U304" s="329"/>
      <c r="V304" s="329"/>
      <c r="W304" s="329"/>
      <c r="X304" s="329"/>
      <c r="Y304" s="329"/>
      <c r="Z304" s="329"/>
      <c r="AA304" s="329"/>
      <c r="AB304" s="329"/>
      <c r="AC304" s="329"/>
      <c r="AD304" s="329"/>
      <c r="AE304" s="329"/>
      <c r="AF304" s="329"/>
      <c r="AG304" s="329"/>
      <c r="AH304" s="329"/>
      <c r="AI304" s="329"/>
      <c r="AJ304" s="329"/>
      <c r="AK304" s="329"/>
      <c r="AL304" s="329"/>
      <c r="AM304" s="329"/>
      <c r="AN304" s="329"/>
      <c r="AO304" s="329"/>
      <c r="AP304" s="329"/>
      <c r="AQ304" s="329"/>
      <c r="AR304" s="329"/>
      <c r="AS304" s="329"/>
      <c r="AT304" s="329"/>
      <c r="AU304" s="329"/>
      <c r="AV304" s="329"/>
      <c r="AW304" s="329"/>
      <c r="AX304" s="329"/>
      <c r="AY304" s="329"/>
      <c r="AZ304" s="329"/>
      <c r="BA304" s="329"/>
      <c r="BB304" s="329"/>
      <c r="BC304" s="329"/>
      <c r="BD304" s="329"/>
      <c r="BE304" s="329"/>
      <c r="BF304" s="329"/>
      <c r="BG304" s="329">
        <v>1</v>
      </c>
      <c r="BH304" s="329">
        <v>1</v>
      </c>
      <c r="BI304" s="329">
        <v>6</v>
      </c>
      <c r="BJ304" s="458">
        <v>5</v>
      </c>
      <c r="BK304" s="92"/>
      <c r="BL304" s="92"/>
      <c r="BM304" s="92">
        <v>3</v>
      </c>
      <c r="BN304" s="92">
        <v>1</v>
      </c>
      <c r="BO304" s="329">
        <f t="shared" si="51"/>
        <v>2</v>
      </c>
      <c r="BP304" s="530">
        <v>2.2000000000000002</v>
      </c>
      <c r="BQ304" s="334" t="str">
        <f>IF(((BP304*BJ304)-CB304)&lt;0.99,"",INT((BP304*BJ304)-CB304))</f>
        <v/>
      </c>
      <c r="BR304" s="282"/>
      <c r="BS304" s="285"/>
      <c r="BT304" s="285"/>
      <c r="BU304" s="335"/>
      <c r="BV304" s="335">
        <v>1</v>
      </c>
      <c r="BW304" s="335">
        <v>5</v>
      </c>
      <c r="BX304" s="335"/>
      <c r="BY304" s="335">
        <v>2</v>
      </c>
      <c r="BZ304" s="336"/>
      <c r="CA304" s="337">
        <v>1</v>
      </c>
      <c r="CB304" s="338">
        <f t="shared" si="57"/>
        <v>11</v>
      </c>
      <c r="CC304" s="532">
        <f>CB304/BJ304</f>
        <v>2.2000000000000002</v>
      </c>
      <c r="CD304" s="92" t="str">
        <f>IFERROR(IF($S304*#REF!=0,"",$S304*#REF!),"")</f>
        <v/>
      </c>
      <c r="CE304" s="92" t="str">
        <f>IFERROR(IF($S304*#REF!=0,"",$S304*#REF!),"")</f>
        <v/>
      </c>
      <c r="CF304" s="92" t="str">
        <f>IFERROR(IF($S304*#REF!=0,"",$S304*#REF!),"")</f>
        <v/>
      </c>
      <c r="CG304" s="92" t="str">
        <f>IFERROR(IF($S304*#REF!=0,"",$S304*#REF!),"")</f>
        <v/>
      </c>
      <c r="CH304" s="92" t="str">
        <f>IFERROR(IF($S304*#REF!=0,"",$S304*#REF!),"")</f>
        <v/>
      </c>
      <c r="CI304" s="92" t="str">
        <f>IFERROR(IF($S304*#REF!=0,"",$S304*#REF!),"")</f>
        <v/>
      </c>
      <c r="CJ304" s="92" t="str">
        <f>IFERROR(IF($S304*#REF!=0,"",$S304*#REF!),"")</f>
        <v/>
      </c>
      <c r="CK304" s="92" t="str">
        <f>IFERROR(IF($S304*#REF!=0,"",$S304*#REF!),"")</f>
        <v/>
      </c>
      <c r="CL304" s="92" t="str">
        <f>IFERROR(IF($S304*#REF!=0,"",$S304*#REF!),"")</f>
        <v/>
      </c>
      <c r="CM304" s="92" t="str">
        <f t="shared" si="58"/>
        <v/>
      </c>
      <c r="CN304" s="92">
        <f t="shared" si="59"/>
        <v>1.4</v>
      </c>
      <c r="CO304" s="92">
        <f t="shared" si="60"/>
        <v>7</v>
      </c>
      <c r="CP304" s="92" t="str">
        <f t="shared" si="61"/>
        <v/>
      </c>
      <c r="CQ304" s="92">
        <f t="shared" si="62"/>
        <v>2.8</v>
      </c>
      <c r="CR304" s="92" t="str">
        <f t="shared" si="62"/>
        <v/>
      </c>
      <c r="CS304" s="92">
        <f t="shared" si="62"/>
        <v>1.4</v>
      </c>
    </row>
    <row r="305" spans="1:97" ht="15" customHeight="1" thickBot="1" x14ac:dyDescent="0.2">
      <c r="B305" s="324" t="s">
        <v>915</v>
      </c>
      <c r="C305" s="324"/>
      <c r="D305" s="324"/>
      <c r="E305" s="324"/>
      <c r="F305" s="325"/>
      <c r="G305" s="92" t="s">
        <v>916</v>
      </c>
      <c r="H305" s="92" t="s">
        <v>917</v>
      </c>
      <c r="I305" s="92" t="s">
        <v>897</v>
      </c>
      <c r="J305" s="92"/>
      <c r="K305" s="92" t="s">
        <v>102</v>
      </c>
      <c r="L305" s="92">
        <v>170.4</v>
      </c>
      <c r="M305" s="92"/>
      <c r="N305" s="92"/>
      <c r="O305" s="92" t="s">
        <v>918</v>
      </c>
      <c r="P305" s="326"/>
      <c r="Q305" s="327"/>
      <c r="R305" s="295"/>
      <c r="S305" s="328">
        <v>0.17</v>
      </c>
      <c r="T305" s="329"/>
      <c r="U305" s="329"/>
      <c r="V305" s="329"/>
      <c r="W305" s="329"/>
      <c r="X305" s="329"/>
      <c r="Y305" s="329"/>
      <c r="Z305" s="329"/>
      <c r="AA305" s="329"/>
      <c r="AB305" s="329"/>
      <c r="AC305" s="329"/>
      <c r="AD305" s="329"/>
      <c r="AE305" s="329"/>
      <c r="AF305" s="329"/>
      <c r="AG305" s="329"/>
      <c r="AH305" s="329"/>
      <c r="AI305" s="329"/>
      <c r="AJ305" s="329"/>
      <c r="AK305" s="329"/>
      <c r="AL305" s="329"/>
      <c r="AM305" s="329"/>
      <c r="AN305" s="329"/>
      <c r="AO305" s="329"/>
      <c r="AP305" s="329"/>
      <c r="AQ305" s="329"/>
      <c r="AR305" s="329"/>
      <c r="AS305" s="329"/>
      <c r="AT305" s="329"/>
      <c r="AU305" s="329"/>
      <c r="AV305" s="329"/>
      <c r="AW305" s="329"/>
      <c r="AX305" s="329"/>
      <c r="AY305" s="329"/>
      <c r="AZ305" s="329"/>
      <c r="BA305" s="329"/>
      <c r="BB305" s="329"/>
      <c r="BC305" s="329"/>
      <c r="BD305" s="329"/>
      <c r="BE305" s="329"/>
      <c r="BF305" s="329"/>
      <c r="BG305" s="329">
        <v>0</v>
      </c>
      <c r="BH305" s="329">
        <v>4</v>
      </c>
      <c r="BI305" s="329">
        <v>5</v>
      </c>
      <c r="BJ305" s="458">
        <v>5</v>
      </c>
      <c r="BK305" s="92"/>
      <c r="BL305" s="92"/>
      <c r="BM305" s="92">
        <v>3</v>
      </c>
      <c r="BN305" s="92">
        <v>2</v>
      </c>
      <c r="BO305" s="329">
        <f t="shared" si="51"/>
        <v>1</v>
      </c>
      <c r="BP305" s="530">
        <v>2.2000000000000002</v>
      </c>
      <c r="BQ305" s="339" t="str">
        <f>IF(((BP305*BJ305)-CB305)&lt;0.99,"",INT((BP305*BJ305)-CB305))</f>
        <v/>
      </c>
      <c r="BR305" s="317"/>
      <c r="BS305" s="320"/>
      <c r="BT305" s="320"/>
      <c r="BU305" s="340"/>
      <c r="BV305" s="341">
        <v>2</v>
      </c>
      <c r="BW305" s="341"/>
      <c r="BX305" s="341"/>
      <c r="BY305" s="341"/>
      <c r="BZ305" s="342">
        <v>2</v>
      </c>
      <c r="CA305" s="343">
        <v>6</v>
      </c>
      <c r="CB305" s="344">
        <f t="shared" si="57"/>
        <v>11</v>
      </c>
      <c r="CC305" s="533">
        <f>CB305/BJ305</f>
        <v>2.2000000000000002</v>
      </c>
      <c r="CD305" s="92" t="str">
        <f>IFERROR(IF($S305*#REF!=0,"",$S305*#REF!),"")</f>
        <v/>
      </c>
      <c r="CE305" s="92" t="str">
        <f>IFERROR(IF($S305*#REF!=0,"",$S305*#REF!),"")</f>
        <v/>
      </c>
      <c r="CF305" s="92" t="str">
        <f>IFERROR(IF($S305*#REF!=0,"",$S305*#REF!),"")</f>
        <v/>
      </c>
      <c r="CG305" s="92" t="str">
        <f>IFERROR(IF($S305*#REF!=0,"",$S305*#REF!),"")</f>
        <v/>
      </c>
      <c r="CH305" s="92" t="str">
        <f>IFERROR(IF($S305*#REF!=0,"",$S305*#REF!),"")</f>
        <v/>
      </c>
      <c r="CI305" s="92" t="str">
        <f>IFERROR(IF($S305*#REF!=0,"",$S305*#REF!),"")</f>
        <v/>
      </c>
      <c r="CJ305" s="92" t="str">
        <f>IFERROR(IF($S305*#REF!=0,"",$S305*#REF!),"")</f>
        <v/>
      </c>
      <c r="CK305" s="92" t="str">
        <f>IFERROR(IF($S305*#REF!=0,"",$S305*#REF!),"")</f>
        <v/>
      </c>
      <c r="CL305" s="92" t="str">
        <f>IFERROR(IF($S305*#REF!=0,"",$S305*#REF!),"")</f>
        <v/>
      </c>
      <c r="CM305" s="92" t="str">
        <f t="shared" si="58"/>
        <v/>
      </c>
      <c r="CN305" s="92">
        <f t="shared" si="59"/>
        <v>0.34</v>
      </c>
      <c r="CO305" s="92" t="str">
        <f t="shared" si="60"/>
        <v/>
      </c>
      <c r="CP305" s="92" t="str">
        <f t="shared" si="61"/>
        <v/>
      </c>
      <c r="CQ305" s="92" t="str">
        <f t="shared" si="62"/>
        <v/>
      </c>
      <c r="CR305" s="92">
        <f t="shared" si="62"/>
        <v>0.34</v>
      </c>
      <c r="CS305" s="92">
        <f t="shared" si="62"/>
        <v>1.02</v>
      </c>
    </row>
    <row r="306" spans="1:97" ht="15" customHeight="1" x14ac:dyDescent="0.15">
      <c r="A306" s="1" t="s">
        <v>919</v>
      </c>
      <c r="B306" s="345" t="s">
        <v>920</v>
      </c>
      <c r="C306" s="346"/>
      <c r="D306" s="346"/>
      <c r="E306" s="346"/>
      <c r="F306" s="346"/>
      <c r="G306" s="347" t="s">
        <v>921</v>
      </c>
      <c r="H306" s="347" t="s">
        <v>896</v>
      </c>
      <c r="I306" s="347" t="s">
        <v>922</v>
      </c>
      <c r="J306" s="347"/>
      <c r="K306" s="347" t="s">
        <v>102</v>
      </c>
      <c r="L306" s="347">
        <v>429</v>
      </c>
      <c r="M306" s="347"/>
      <c r="N306" s="347"/>
      <c r="O306" s="347" t="s">
        <v>923</v>
      </c>
      <c r="P306" s="347"/>
      <c r="Q306" s="348"/>
      <c r="R306" s="349"/>
      <c r="S306" s="349">
        <v>1.63</v>
      </c>
      <c r="T306" s="349"/>
      <c r="U306" s="349"/>
      <c r="V306" s="349"/>
      <c r="W306" s="349"/>
      <c r="X306" s="349"/>
      <c r="Y306" s="349"/>
      <c r="Z306" s="349"/>
      <c r="AA306" s="349"/>
      <c r="AB306" s="349"/>
      <c r="AC306" s="349"/>
      <c r="AD306" s="349"/>
      <c r="AE306" s="349"/>
      <c r="AF306" s="349"/>
      <c r="AG306" s="349"/>
      <c r="AH306" s="349"/>
      <c r="AI306" s="349"/>
      <c r="AJ306" s="349"/>
      <c r="AK306" s="349"/>
      <c r="AL306" s="349"/>
      <c r="AM306" s="349"/>
      <c r="AN306" s="349"/>
      <c r="AO306" s="349"/>
      <c r="AP306" s="349"/>
      <c r="AQ306" s="349"/>
      <c r="AR306" s="349"/>
      <c r="AS306" s="349"/>
      <c r="AT306" s="349"/>
      <c r="AU306" s="349"/>
      <c r="AV306" s="349"/>
      <c r="AW306" s="349"/>
      <c r="AX306" s="349">
        <v>0</v>
      </c>
      <c r="AY306" s="349">
        <v>1</v>
      </c>
      <c r="AZ306" s="349">
        <v>1</v>
      </c>
      <c r="BA306" s="349">
        <v>0</v>
      </c>
      <c r="BB306" s="349"/>
      <c r="BC306" s="349"/>
      <c r="BD306" s="349"/>
      <c r="BE306" s="349"/>
      <c r="BF306" s="349"/>
      <c r="BG306" s="349"/>
      <c r="BH306" s="349"/>
      <c r="BI306" s="349"/>
      <c r="BJ306" s="534">
        <f t="shared" ref="BJ306:BJ348" si="63">AVERAGE(AZ306:BB306)</f>
        <v>0.5</v>
      </c>
      <c r="BK306" s="347">
        <f t="shared" ref="BK306:BK348" si="64">MAX(AQ306:BB306)</f>
        <v>1</v>
      </c>
      <c r="BL306" s="347">
        <f t="shared" ref="BL306:BL348" si="65">MIN(AQ306:BB306)</f>
        <v>0</v>
      </c>
      <c r="BM306" s="347">
        <v>0</v>
      </c>
      <c r="BN306" s="347">
        <v>0</v>
      </c>
      <c r="BO306" s="349">
        <f t="shared" si="51"/>
        <v>0</v>
      </c>
      <c r="BP306" s="535">
        <v>2</v>
      </c>
      <c r="BQ306" s="350">
        <f>IF(((BP306*BJ306)-CB306)&lt;0.99,"",INT((BP306*BJ306)-CB306))</f>
        <v>1</v>
      </c>
      <c r="BR306" s="350"/>
      <c r="BS306" s="351"/>
      <c r="BT306" s="351"/>
      <c r="BU306" s="351"/>
      <c r="BV306" s="351"/>
      <c r="BW306" s="351"/>
      <c r="BX306" s="351"/>
      <c r="BY306" s="351"/>
      <c r="BZ306" s="352"/>
      <c r="CA306" s="353"/>
      <c r="CB306" s="354">
        <f t="shared" si="57"/>
        <v>0</v>
      </c>
      <c r="CC306" s="536"/>
      <c r="CD306" s="347" t="str">
        <f>IFERROR(IF($S306*#REF!=0,"",$S306*#REF!),"")</f>
        <v/>
      </c>
      <c r="CE306" s="347" t="str">
        <f>IFERROR(IF($S306*#REF!=0,"",$S306*#REF!),"")</f>
        <v/>
      </c>
      <c r="CF306" s="347" t="str">
        <f>IFERROR(IF($S306*#REF!=0,"",$S306*#REF!),"")</f>
        <v/>
      </c>
      <c r="CG306" s="347" t="str">
        <f>IFERROR(IF($S306*#REF!=0,"",$S306*#REF!),"")</f>
        <v/>
      </c>
      <c r="CH306" s="347" t="str">
        <f>IFERROR(IF($S306*#REF!=0,"",$S306*#REF!),"")</f>
        <v/>
      </c>
      <c r="CI306" s="347" t="str">
        <f>IFERROR(IF($S306*#REF!=0,"",$S306*#REF!),"")</f>
        <v/>
      </c>
      <c r="CJ306" s="347" t="str">
        <f>IFERROR(IF($S306*#REF!=0,"",$S306*#REF!),"")</f>
        <v/>
      </c>
      <c r="CK306" s="347" t="str">
        <f>IFERROR(IF($S306*#REF!=0,"",$S306*#REF!),"")</f>
        <v/>
      </c>
      <c r="CL306" s="347" t="str">
        <f>IFERROR(IF($S306*#REF!=0,"",$S306*#REF!),"")</f>
        <v/>
      </c>
      <c r="CM306" s="347" t="str">
        <f t="shared" si="58"/>
        <v/>
      </c>
      <c r="CN306" s="347" t="str">
        <f t="shared" si="59"/>
        <v/>
      </c>
      <c r="CO306" s="347" t="str">
        <f t="shared" si="60"/>
        <v/>
      </c>
      <c r="CP306" s="347" t="str">
        <f t="shared" si="61"/>
        <v/>
      </c>
      <c r="CQ306" s="347" t="str">
        <f t="shared" si="62"/>
        <v/>
      </c>
      <c r="CR306" s="347" t="str">
        <f t="shared" si="62"/>
        <v/>
      </c>
      <c r="CS306" s="347" t="str">
        <f t="shared" si="62"/>
        <v/>
      </c>
    </row>
    <row r="307" spans="1:97" ht="15" customHeight="1" x14ac:dyDescent="0.15">
      <c r="A307" s="1" t="s">
        <v>924</v>
      </c>
      <c r="B307" s="355" t="s">
        <v>925</v>
      </c>
      <c r="C307" s="355"/>
      <c r="D307" s="355"/>
      <c r="E307" s="355"/>
      <c r="F307" s="355"/>
      <c r="G307" s="356" t="s">
        <v>926</v>
      </c>
      <c r="H307" s="356" t="s">
        <v>896</v>
      </c>
      <c r="I307" s="356" t="s">
        <v>927</v>
      </c>
      <c r="J307" s="356"/>
      <c r="K307" s="356" t="s">
        <v>102</v>
      </c>
      <c r="L307" s="356">
        <v>429</v>
      </c>
      <c r="M307" s="356"/>
      <c r="N307" s="356"/>
      <c r="O307" s="356" t="s">
        <v>928</v>
      </c>
      <c r="P307" s="356"/>
      <c r="Q307" s="357"/>
      <c r="R307" s="358"/>
      <c r="S307" s="358">
        <v>1.63</v>
      </c>
      <c r="T307" s="358"/>
      <c r="U307" s="358"/>
      <c r="V307" s="358"/>
      <c r="W307" s="358"/>
      <c r="X307" s="358"/>
      <c r="Y307" s="358"/>
      <c r="Z307" s="358"/>
      <c r="AA307" s="358"/>
      <c r="AB307" s="358"/>
      <c r="AC307" s="358"/>
      <c r="AD307" s="358"/>
      <c r="AE307" s="358"/>
      <c r="AF307" s="358"/>
      <c r="AG307" s="358"/>
      <c r="AH307" s="358"/>
      <c r="AI307" s="358"/>
      <c r="AJ307" s="358"/>
      <c r="AK307" s="358"/>
      <c r="AL307" s="358"/>
      <c r="AM307" s="358"/>
      <c r="AN307" s="358"/>
      <c r="AO307" s="358"/>
      <c r="AP307" s="358"/>
      <c r="AQ307" s="358"/>
      <c r="AR307" s="358"/>
      <c r="AS307" s="358"/>
      <c r="AT307" s="358"/>
      <c r="AU307" s="358"/>
      <c r="AV307" s="358"/>
      <c r="AW307" s="358"/>
      <c r="AX307" s="358">
        <v>1</v>
      </c>
      <c r="AY307" s="358">
        <v>1</v>
      </c>
      <c r="AZ307" s="358">
        <v>1</v>
      </c>
      <c r="BA307" s="358">
        <v>1</v>
      </c>
      <c r="BB307" s="358"/>
      <c r="BC307" s="358"/>
      <c r="BD307" s="358"/>
      <c r="BE307" s="358"/>
      <c r="BF307" s="358"/>
      <c r="BG307" s="358"/>
      <c r="BH307" s="358"/>
      <c r="BI307" s="358"/>
      <c r="BJ307" s="537">
        <f t="shared" si="63"/>
        <v>1</v>
      </c>
      <c r="BK307" s="356">
        <f t="shared" si="64"/>
        <v>1</v>
      </c>
      <c r="BL307" s="356">
        <f t="shared" si="65"/>
        <v>1</v>
      </c>
      <c r="BM307" s="356">
        <v>2</v>
      </c>
      <c r="BN307" s="356">
        <v>0</v>
      </c>
      <c r="BO307" s="358">
        <f t="shared" si="51"/>
        <v>2</v>
      </c>
      <c r="BP307" s="538">
        <v>2</v>
      </c>
      <c r="BQ307" s="356" t="str">
        <f>IF(((BP307*BJ307)-CB307)&lt;0.99,"",INT((BP307*BJ307)-CB307))</f>
        <v/>
      </c>
      <c r="BR307" s="356"/>
      <c r="BS307" s="359"/>
      <c r="BT307" s="359"/>
      <c r="BU307" s="359"/>
      <c r="BV307" s="359"/>
      <c r="BW307" s="359"/>
      <c r="BX307" s="359"/>
      <c r="BY307" s="359"/>
      <c r="BZ307" s="360"/>
      <c r="CA307" s="361"/>
      <c r="CB307" s="362">
        <f t="shared" si="57"/>
        <v>2</v>
      </c>
      <c r="CC307" s="539"/>
      <c r="CD307" s="356" t="str">
        <f>IFERROR(IF($S307*#REF!=0,"",$S307*#REF!),"")</f>
        <v/>
      </c>
      <c r="CE307" s="356" t="str">
        <f>IFERROR(IF($S307*#REF!=0,"",$S307*#REF!),"")</f>
        <v/>
      </c>
      <c r="CF307" s="356" t="str">
        <f>IFERROR(IF($S307*#REF!=0,"",$S307*#REF!),"")</f>
        <v/>
      </c>
      <c r="CG307" s="356" t="str">
        <f>IFERROR(IF($S307*#REF!=0,"",$S307*#REF!),"")</f>
        <v/>
      </c>
      <c r="CH307" s="356" t="str">
        <f>IFERROR(IF($S307*#REF!=0,"",$S307*#REF!),"")</f>
        <v/>
      </c>
      <c r="CI307" s="356" t="str">
        <f>IFERROR(IF($S307*#REF!=0,"",$S307*#REF!),"")</f>
        <v/>
      </c>
      <c r="CJ307" s="356" t="str">
        <f>IFERROR(IF($S307*#REF!=0,"",$S307*#REF!),"")</f>
        <v/>
      </c>
      <c r="CK307" s="356" t="str">
        <f>IFERROR(IF($S307*#REF!=0,"",$S307*#REF!),"")</f>
        <v/>
      </c>
      <c r="CL307" s="356" t="str">
        <f>IFERROR(IF($S307*#REF!=0,"",$S307*#REF!),"")</f>
        <v/>
      </c>
      <c r="CM307" s="356" t="str">
        <f t="shared" si="58"/>
        <v/>
      </c>
      <c r="CN307" s="356" t="str">
        <f t="shared" si="59"/>
        <v/>
      </c>
      <c r="CO307" s="356" t="str">
        <f t="shared" si="60"/>
        <v/>
      </c>
      <c r="CP307" s="356" t="str">
        <f t="shared" si="61"/>
        <v/>
      </c>
      <c r="CQ307" s="356" t="str">
        <f t="shared" si="62"/>
        <v/>
      </c>
      <c r="CR307" s="356" t="str">
        <f t="shared" si="62"/>
        <v/>
      </c>
      <c r="CS307" s="356" t="str">
        <f t="shared" si="62"/>
        <v/>
      </c>
    </row>
    <row r="308" spans="1:97" ht="15" customHeight="1" x14ac:dyDescent="0.15">
      <c r="A308" s="1" t="s">
        <v>929</v>
      </c>
      <c r="B308" s="355" t="s">
        <v>930</v>
      </c>
      <c r="C308" s="355"/>
      <c r="D308" s="355"/>
      <c r="E308" s="355"/>
      <c r="F308" s="355"/>
      <c r="G308" s="356" t="s">
        <v>931</v>
      </c>
      <c r="H308" s="356" t="s">
        <v>896</v>
      </c>
      <c r="I308" s="356" t="s">
        <v>932</v>
      </c>
      <c r="J308" s="356"/>
      <c r="K308" s="356" t="s">
        <v>102</v>
      </c>
      <c r="L308" s="356">
        <v>429</v>
      </c>
      <c r="M308" s="356"/>
      <c r="N308" s="356"/>
      <c r="O308" s="356" t="s">
        <v>933</v>
      </c>
      <c r="P308" s="356"/>
      <c r="Q308" s="357"/>
      <c r="R308" s="358"/>
      <c r="S308" s="358">
        <v>1.63</v>
      </c>
      <c r="T308" s="358"/>
      <c r="U308" s="358"/>
      <c r="V308" s="358"/>
      <c r="W308" s="358"/>
      <c r="X308" s="358"/>
      <c r="Y308" s="358"/>
      <c r="Z308" s="358"/>
      <c r="AA308" s="358"/>
      <c r="AB308" s="358"/>
      <c r="AC308" s="358"/>
      <c r="AD308" s="358"/>
      <c r="AE308" s="358"/>
      <c r="AF308" s="358"/>
      <c r="AG308" s="358"/>
      <c r="AH308" s="358"/>
      <c r="AI308" s="358"/>
      <c r="AJ308" s="358"/>
      <c r="AK308" s="358"/>
      <c r="AL308" s="358"/>
      <c r="AM308" s="358"/>
      <c r="AN308" s="358"/>
      <c r="AO308" s="358"/>
      <c r="AP308" s="358"/>
      <c r="AQ308" s="358"/>
      <c r="AR308" s="358"/>
      <c r="AS308" s="358"/>
      <c r="AT308" s="358"/>
      <c r="AU308" s="358"/>
      <c r="AV308" s="358"/>
      <c r="AW308" s="358"/>
      <c r="AX308" s="358">
        <v>6</v>
      </c>
      <c r="AY308" s="358">
        <v>28</v>
      </c>
      <c r="AZ308" s="358">
        <v>6</v>
      </c>
      <c r="BA308" s="358">
        <v>2</v>
      </c>
      <c r="BB308" s="358"/>
      <c r="BC308" s="358"/>
      <c r="BD308" s="358"/>
      <c r="BE308" s="358"/>
      <c r="BF308" s="358"/>
      <c r="BG308" s="358"/>
      <c r="BH308" s="358"/>
      <c r="BI308" s="358"/>
      <c r="BJ308" s="537">
        <f t="shared" si="63"/>
        <v>4</v>
      </c>
      <c r="BK308" s="356">
        <f t="shared" si="64"/>
        <v>28</v>
      </c>
      <c r="BL308" s="356">
        <f t="shared" si="65"/>
        <v>2</v>
      </c>
      <c r="BM308" s="356">
        <v>1</v>
      </c>
      <c r="BN308" s="356">
        <v>4</v>
      </c>
      <c r="BO308" s="358">
        <f t="shared" si="51"/>
        <v>-3</v>
      </c>
      <c r="BP308" s="538">
        <v>2</v>
      </c>
      <c r="BQ308" s="356">
        <f>IF(((BP308*BJ308)-CB308)&lt;0.99,"",INT((BP308*BJ308)-CB308))</f>
        <v>11</v>
      </c>
      <c r="BR308" s="356"/>
      <c r="BS308" s="359"/>
      <c r="BT308" s="359"/>
      <c r="BU308" s="359"/>
      <c r="BV308" s="359"/>
      <c r="BW308" s="359"/>
      <c r="BX308" s="359"/>
      <c r="BY308" s="359"/>
      <c r="BZ308" s="360"/>
      <c r="CA308" s="361"/>
      <c r="CB308" s="362">
        <f t="shared" si="57"/>
        <v>-3</v>
      </c>
      <c r="CC308" s="539"/>
      <c r="CD308" s="356" t="str">
        <f>IFERROR(IF($S308*#REF!=0,"",$S308*#REF!),"")</f>
        <v/>
      </c>
      <c r="CE308" s="356" t="str">
        <f>IFERROR(IF($S308*#REF!=0,"",$S308*#REF!),"")</f>
        <v/>
      </c>
      <c r="CF308" s="356" t="str">
        <f>IFERROR(IF($S308*#REF!=0,"",$S308*#REF!),"")</f>
        <v/>
      </c>
      <c r="CG308" s="356" t="str">
        <f>IFERROR(IF($S308*#REF!=0,"",$S308*#REF!),"")</f>
        <v/>
      </c>
      <c r="CH308" s="356" t="str">
        <f>IFERROR(IF($S308*#REF!=0,"",$S308*#REF!),"")</f>
        <v/>
      </c>
      <c r="CI308" s="356" t="str">
        <f>IFERROR(IF($S308*#REF!=0,"",$S308*#REF!),"")</f>
        <v/>
      </c>
      <c r="CJ308" s="356" t="str">
        <f>IFERROR(IF($S308*#REF!=0,"",$S308*#REF!),"")</f>
        <v/>
      </c>
      <c r="CK308" s="356" t="str">
        <f>IFERROR(IF($S308*#REF!=0,"",$S308*#REF!),"")</f>
        <v/>
      </c>
      <c r="CL308" s="356" t="str">
        <f>IFERROR(IF($S308*#REF!=0,"",$S308*#REF!),"")</f>
        <v/>
      </c>
      <c r="CM308" s="356" t="str">
        <f t="shared" si="58"/>
        <v/>
      </c>
      <c r="CN308" s="356" t="str">
        <f t="shared" si="59"/>
        <v/>
      </c>
      <c r="CO308" s="356" t="str">
        <f t="shared" si="60"/>
        <v/>
      </c>
      <c r="CP308" s="356" t="str">
        <f t="shared" si="61"/>
        <v/>
      </c>
      <c r="CQ308" s="356" t="str">
        <f t="shared" si="62"/>
        <v/>
      </c>
      <c r="CR308" s="356" t="str">
        <f t="shared" si="62"/>
        <v/>
      </c>
      <c r="CS308" s="356" t="str">
        <f t="shared" si="62"/>
        <v/>
      </c>
    </row>
    <row r="309" spans="1:97" ht="15" customHeight="1" x14ac:dyDescent="0.15">
      <c r="A309" s="1" t="s">
        <v>934</v>
      </c>
      <c r="B309" s="355" t="s">
        <v>935</v>
      </c>
      <c r="C309" s="355"/>
      <c r="D309" s="355"/>
      <c r="E309" s="355"/>
      <c r="F309" s="355"/>
      <c r="G309" s="356" t="s">
        <v>936</v>
      </c>
      <c r="H309" s="356" t="s">
        <v>905</v>
      </c>
      <c r="I309" s="356" t="s">
        <v>922</v>
      </c>
      <c r="J309" s="356"/>
      <c r="K309" s="356" t="s">
        <v>102</v>
      </c>
      <c r="L309" s="356">
        <v>22.7</v>
      </c>
      <c r="M309" s="356"/>
      <c r="N309" s="356"/>
      <c r="O309" s="356" t="s">
        <v>937</v>
      </c>
      <c r="P309" s="356"/>
      <c r="Q309" s="357"/>
      <c r="R309" s="358"/>
      <c r="S309" s="358">
        <v>0.24</v>
      </c>
      <c r="T309" s="358"/>
      <c r="U309" s="358"/>
      <c r="V309" s="358"/>
      <c r="W309" s="358"/>
      <c r="X309" s="358"/>
      <c r="Y309" s="358"/>
      <c r="Z309" s="358"/>
      <c r="AA309" s="358"/>
      <c r="AB309" s="358"/>
      <c r="AC309" s="358"/>
      <c r="AD309" s="358"/>
      <c r="AE309" s="358"/>
      <c r="AF309" s="358"/>
      <c r="AG309" s="358"/>
      <c r="AH309" s="358"/>
      <c r="AI309" s="358"/>
      <c r="AJ309" s="358"/>
      <c r="AK309" s="358"/>
      <c r="AL309" s="358"/>
      <c r="AM309" s="358"/>
      <c r="AN309" s="358"/>
      <c r="AO309" s="358"/>
      <c r="AP309" s="358"/>
      <c r="AQ309" s="358"/>
      <c r="AR309" s="358"/>
      <c r="AS309" s="358"/>
      <c r="AT309" s="358"/>
      <c r="AU309" s="358"/>
      <c r="AV309" s="358"/>
      <c r="AW309" s="358"/>
      <c r="AX309" s="358">
        <v>0</v>
      </c>
      <c r="AY309" s="358">
        <v>1</v>
      </c>
      <c r="AZ309" s="358">
        <v>1</v>
      </c>
      <c r="BA309" s="358">
        <v>1</v>
      </c>
      <c r="BB309" s="358"/>
      <c r="BC309" s="358"/>
      <c r="BD309" s="358"/>
      <c r="BE309" s="358"/>
      <c r="BF309" s="358"/>
      <c r="BG309" s="358"/>
      <c r="BH309" s="358"/>
      <c r="BI309" s="358"/>
      <c r="BJ309" s="537">
        <f t="shared" si="63"/>
        <v>1</v>
      </c>
      <c r="BK309" s="356">
        <f t="shared" si="64"/>
        <v>1</v>
      </c>
      <c r="BL309" s="356">
        <f t="shared" si="65"/>
        <v>0</v>
      </c>
      <c r="BM309" s="356">
        <v>1</v>
      </c>
      <c r="BN309" s="356">
        <v>0</v>
      </c>
      <c r="BO309" s="358">
        <f t="shared" si="51"/>
        <v>1</v>
      </c>
      <c r="BP309" s="538">
        <v>2</v>
      </c>
      <c r="BQ309" s="356">
        <f>IF(((BP309*BJ309)-CB309)&lt;0.99,"",INT((BP309*BJ309)-CB309))</f>
        <v>1</v>
      </c>
      <c r="BR309" s="356"/>
      <c r="BS309" s="359"/>
      <c r="BT309" s="359"/>
      <c r="BU309" s="359"/>
      <c r="BV309" s="359"/>
      <c r="BW309" s="359"/>
      <c r="BX309" s="359"/>
      <c r="BY309" s="359"/>
      <c r="BZ309" s="360"/>
      <c r="CA309" s="361"/>
      <c r="CB309" s="362">
        <f t="shared" si="57"/>
        <v>1</v>
      </c>
      <c r="CC309" s="539"/>
      <c r="CD309" s="356" t="str">
        <f>IFERROR(IF($S309*#REF!=0,"",$S309*#REF!),"")</f>
        <v/>
      </c>
      <c r="CE309" s="356" t="str">
        <f>IFERROR(IF($S309*#REF!=0,"",$S309*#REF!),"")</f>
        <v/>
      </c>
      <c r="CF309" s="356" t="str">
        <f>IFERROR(IF($S309*#REF!=0,"",$S309*#REF!),"")</f>
        <v/>
      </c>
      <c r="CG309" s="356" t="str">
        <f>IFERROR(IF($S309*#REF!=0,"",$S309*#REF!),"")</f>
        <v/>
      </c>
      <c r="CH309" s="356" t="str">
        <f>IFERROR(IF($S309*#REF!=0,"",$S309*#REF!),"")</f>
        <v/>
      </c>
      <c r="CI309" s="356" t="str">
        <f>IFERROR(IF($S309*#REF!=0,"",$S309*#REF!),"")</f>
        <v/>
      </c>
      <c r="CJ309" s="356" t="str">
        <f>IFERROR(IF($S309*#REF!=0,"",$S309*#REF!),"")</f>
        <v/>
      </c>
      <c r="CK309" s="356" t="str">
        <f>IFERROR(IF($S309*#REF!=0,"",$S309*#REF!),"")</f>
        <v/>
      </c>
      <c r="CL309" s="356" t="str">
        <f>IFERROR(IF($S309*#REF!=0,"",$S309*#REF!),"")</f>
        <v/>
      </c>
      <c r="CM309" s="356" t="str">
        <f t="shared" si="58"/>
        <v/>
      </c>
      <c r="CN309" s="356" t="str">
        <f t="shared" si="59"/>
        <v/>
      </c>
      <c r="CO309" s="356" t="str">
        <f t="shared" si="60"/>
        <v/>
      </c>
      <c r="CP309" s="356" t="str">
        <f t="shared" si="61"/>
        <v/>
      </c>
      <c r="CQ309" s="356" t="str">
        <f t="shared" si="62"/>
        <v/>
      </c>
      <c r="CR309" s="356" t="str">
        <f t="shared" si="62"/>
        <v/>
      </c>
      <c r="CS309" s="356" t="str">
        <f t="shared" si="62"/>
        <v/>
      </c>
    </row>
    <row r="310" spans="1:97" ht="15" customHeight="1" x14ac:dyDescent="0.15">
      <c r="A310" s="1" t="s">
        <v>938</v>
      </c>
      <c r="B310" s="355" t="s">
        <v>939</v>
      </c>
      <c r="C310" s="355"/>
      <c r="D310" s="355"/>
      <c r="E310" s="355"/>
      <c r="F310" s="355"/>
      <c r="G310" s="356" t="s">
        <v>940</v>
      </c>
      <c r="H310" s="356" t="s">
        <v>905</v>
      </c>
      <c r="I310" s="356" t="s">
        <v>927</v>
      </c>
      <c r="J310" s="356"/>
      <c r="K310" s="356" t="s">
        <v>102</v>
      </c>
      <c r="L310" s="356">
        <v>22.7</v>
      </c>
      <c r="M310" s="356"/>
      <c r="N310" s="356"/>
      <c r="O310" s="356" t="s">
        <v>941</v>
      </c>
      <c r="P310" s="356"/>
      <c r="Q310" s="357"/>
      <c r="R310" s="358"/>
      <c r="S310" s="358">
        <v>0.24</v>
      </c>
      <c r="T310" s="358"/>
      <c r="U310" s="358"/>
      <c r="V310" s="358"/>
      <c r="W310" s="358"/>
      <c r="X310" s="358"/>
      <c r="Y310" s="358"/>
      <c r="Z310" s="358"/>
      <c r="AA310" s="358"/>
      <c r="AB310" s="358"/>
      <c r="AC310" s="358"/>
      <c r="AD310" s="358"/>
      <c r="AE310" s="358"/>
      <c r="AF310" s="358"/>
      <c r="AG310" s="358"/>
      <c r="AH310" s="358"/>
      <c r="AI310" s="358"/>
      <c r="AJ310" s="358"/>
      <c r="AK310" s="358"/>
      <c r="AL310" s="358"/>
      <c r="AM310" s="358"/>
      <c r="AN310" s="358"/>
      <c r="AO310" s="358"/>
      <c r="AP310" s="358"/>
      <c r="AQ310" s="358"/>
      <c r="AR310" s="358"/>
      <c r="AS310" s="358"/>
      <c r="AT310" s="358"/>
      <c r="AU310" s="358"/>
      <c r="AV310" s="358"/>
      <c r="AW310" s="358"/>
      <c r="AX310" s="358">
        <v>1</v>
      </c>
      <c r="AY310" s="358">
        <v>1</v>
      </c>
      <c r="AZ310" s="358">
        <v>1</v>
      </c>
      <c r="BA310" s="358">
        <v>0</v>
      </c>
      <c r="BB310" s="358"/>
      <c r="BC310" s="358"/>
      <c r="BD310" s="358"/>
      <c r="BE310" s="358"/>
      <c r="BF310" s="358"/>
      <c r="BG310" s="358"/>
      <c r="BH310" s="358"/>
      <c r="BI310" s="358"/>
      <c r="BJ310" s="537">
        <f t="shared" si="63"/>
        <v>0.5</v>
      </c>
      <c r="BK310" s="356">
        <f t="shared" si="64"/>
        <v>1</v>
      </c>
      <c r="BL310" s="356">
        <f t="shared" si="65"/>
        <v>0</v>
      </c>
      <c r="BM310" s="356">
        <v>0</v>
      </c>
      <c r="BN310" s="356">
        <v>0</v>
      </c>
      <c r="BO310" s="358">
        <f t="shared" si="51"/>
        <v>0</v>
      </c>
      <c r="BP310" s="538">
        <v>2</v>
      </c>
      <c r="BQ310" s="356">
        <f>IF(((BP310*BJ310)-CB310)&lt;0.99,"",INT((BP310*BJ310)-CB310))</f>
        <v>1</v>
      </c>
      <c r="BR310" s="356"/>
      <c r="BS310" s="359"/>
      <c r="BT310" s="359"/>
      <c r="BU310" s="359"/>
      <c r="BV310" s="359"/>
      <c r="BW310" s="359"/>
      <c r="BX310" s="359"/>
      <c r="BY310" s="359"/>
      <c r="BZ310" s="360"/>
      <c r="CA310" s="361"/>
      <c r="CB310" s="362">
        <f t="shared" si="57"/>
        <v>0</v>
      </c>
      <c r="CC310" s="539"/>
      <c r="CD310" s="356" t="str">
        <f>IFERROR(IF($S310*#REF!=0,"",$S310*#REF!),"")</f>
        <v/>
      </c>
      <c r="CE310" s="356" t="str">
        <f>IFERROR(IF($S310*#REF!=0,"",$S310*#REF!),"")</f>
        <v/>
      </c>
      <c r="CF310" s="356" t="str">
        <f>IFERROR(IF($S310*#REF!=0,"",$S310*#REF!),"")</f>
        <v/>
      </c>
      <c r="CG310" s="356" t="str">
        <f>IFERROR(IF($S310*#REF!=0,"",$S310*#REF!),"")</f>
        <v/>
      </c>
      <c r="CH310" s="356" t="str">
        <f>IFERROR(IF($S310*#REF!=0,"",$S310*#REF!),"")</f>
        <v/>
      </c>
      <c r="CI310" s="356" t="str">
        <f>IFERROR(IF($S310*#REF!=0,"",$S310*#REF!),"")</f>
        <v/>
      </c>
      <c r="CJ310" s="356" t="str">
        <f>IFERROR(IF($S310*#REF!=0,"",$S310*#REF!),"")</f>
        <v/>
      </c>
      <c r="CK310" s="356" t="str">
        <f>IFERROR(IF($S310*#REF!=0,"",$S310*#REF!),"")</f>
        <v/>
      </c>
      <c r="CL310" s="356" t="str">
        <f>IFERROR(IF($S310*#REF!=0,"",$S310*#REF!),"")</f>
        <v/>
      </c>
      <c r="CM310" s="356" t="str">
        <f t="shared" si="58"/>
        <v/>
      </c>
      <c r="CN310" s="356" t="str">
        <f t="shared" si="59"/>
        <v/>
      </c>
      <c r="CO310" s="356" t="str">
        <f t="shared" si="60"/>
        <v/>
      </c>
      <c r="CP310" s="356" t="str">
        <f t="shared" si="61"/>
        <v/>
      </c>
      <c r="CQ310" s="356" t="str">
        <f t="shared" si="62"/>
        <v/>
      </c>
      <c r="CR310" s="356" t="str">
        <f t="shared" si="62"/>
        <v/>
      </c>
      <c r="CS310" s="356" t="str">
        <f t="shared" si="62"/>
        <v/>
      </c>
    </row>
    <row r="311" spans="1:97" ht="15" customHeight="1" x14ac:dyDescent="0.15">
      <c r="A311" s="1" t="s">
        <v>942</v>
      </c>
      <c r="B311" s="355" t="s">
        <v>943</v>
      </c>
      <c r="C311" s="355"/>
      <c r="D311" s="355"/>
      <c r="E311" s="355"/>
      <c r="F311" s="355"/>
      <c r="G311" s="356" t="s">
        <v>944</v>
      </c>
      <c r="H311" s="356" t="s">
        <v>905</v>
      </c>
      <c r="I311" s="356" t="s">
        <v>932</v>
      </c>
      <c r="J311" s="356"/>
      <c r="K311" s="356" t="s">
        <v>102</v>
      </c>
      <c r="L311" s="356">
        <v>22.7</v>
      </c>
      <c r="M311" s="356"/>
      <c r="N311" s="356"/>
      <c r="O311" s="356" t="s">
        <v>945</v>
      </c>
      <c r="P311" s="356"/>
      <c r="Q311" s="357"/>
      <c r="R311" s="358"/>
      <c r="S311" s="358">
        <v>0.24</v>
      </c>
      <c r="T311" s="358"/>
      <c r="U311" s="358"/>
      <c r="V311" s="358"/>
      <c r="W311" s="358"/>
      <c r="X311" s="358"/>
      <c r="Y311" s="358"/>
      <c r="Z311" s="358"/>
      <c r="AA311" s="358"/>
      <c r="AB311" s="358"/>
      <c r="AC311" s="358"/>
      <c r="AD311" s="358"/>
      <c r="AE311" s="358"/>
      <c r="AF311" s="358"/>
      <c r="AG311" s="358"/>
      <c r="AH311" s="358"/>
      <c r="AI311" s="358"/>
      <c r="AJ311" s="358"/>
      <c r="AK311" s="358"/>
      <c r="AL311" s="358"/>
      <c r="AM311" s="358"/>
      <c r="AN311" s="358"/>
      <c r="AO311" s="358"/>
      <c r="AP311" s="358"/>
      <c r="AQ311" s="358"/>
      <c r="AR311" s="358"/>
      <c r="AS311" s="358"/>
      <c r="AT311" s="358"/>
      <c r="AU311" s="358"/>
      <c r="AV311" s="358"/>
      <c r="AW311" s="358"/>
      <c r="AX311" s="358">
        <v>6</v>
      </c>
      <c r="AY311" s="358">
        <v>26</v>
      </c>
      <c r="AZ311" s="358">
        <v>5</v>
      </c>
      <c r="BA311" s="358">
        <v>1</v>
      </c>
      <c r="BB311" s="358"/>
      <c r="BC311" s="358"/>
      <c r="BD311" s="358"/>
      <c r="BE311" s="358"/>
      <c r="BF311" s="358"/>
      <c r="BG311" s="358"/>
      <c r="BH311" s="358"/>
      <c r="BI311" s="358"/>
      <c r="BJ311" s="537">
        <f t="shared" si="63"/>
        <v>3</v>
      </c>
      <c r="BK311" s="356">
        <f t="shared" si="64"/>
        <v>26</v>
      </c>
      <c r="BL311" s="356">
        <f t="shared" si="65"/>
        <v>1</v>
      </c>
      <c r="BM311" s="356">
        <v>2</v>
      </c>
      <c r="BN311" s="356">
        <v>4</v>
      </c>
      <c r="BO311" s="358">
        <f t="shared" si="51"/>
        <v>-2</v>
      </c>
      <c r="BP311" s="538">
        <v>2</v>
      </c>
      <c r="BQ311" s="356">
        <f>IF(((BP311*BJ311)-CB311)&lt;0.99,"",INT((BP311*BJ311)-CB311))</f>
        <v>8</v>
      </c>
      <c r="BR311" s="356"/>
      <c r="BS311" s="359"/>
      <c r="BT311" s="359"/>
      <c r="BU311" s="359"/>
      <c r="BV311" s="359"/>
      <c r="BW311" s="359"/>
      <c r="BX311" s="359"/>
      <c r="BY311" s="359"/>
      <c r="BZ311" s="360"/>
      <c r="CA311" s="361"/>
      <c r="CB311" s="362">
        <f t="shared" si="57"/>
        <v>-2</v>
      </c>
      <c r="CC311" s="539"/>
      <c r="CD311" s="356" t="str">
        <f>IFERROR(IF($S311*#REF!=0,"",$S311*#REF!),"")</f>
        <v/>
      </c>
      <c r="CE311" s="356" t="str">
        <f>IFERROR(IF($S311*#REF!=0,"",$S311*#REF!),"")</f>
        <v/>
      </c>
      <c r="CF311" s="356" t="str">
        <f>IFERROR(IF($S311*#REF!=0,"",$S311*#REF!),"")</f>
        <v/>
      </c>
      <c r="CG311" s="356" t="str">
        <f>IFERROR(IF($S311*#REF!=0,"",$S311*#REF!),"")</f>
        <v/>
      </c>
      <c r="CH311" s="356" t="str">
        <f>IFERROR(IF($S311*#REF!=0,"",$S311*#REF!),"")</f>
        <v/>
      </c>
      <c r="CI311" s="356" t="str">
        <f>IFERROR(IF($S311*#REF!=0,"",$S311*#REF!),"")</f>
        <v/>
      </c>
      <c r="CJ311" s="356" t="str">
        <f>IFERROR(IF($S311*#REF!=0,"",$S311*#REF!),"")</f>
        <v/>
      </c>
      <c r="CK311" s="356" t="str">
        <f>IFERROR(IF($S311*#REF!=0,"",$S311*#REF!),"")</f>
        <v/>
      </c>
      <c r="CL311" s="356" t="str">
        <f>IFERROR(IF($S311*#REF!=0,"",$S311*#REF!),"")</f>
        <v/>
      </c>
      <c r="CM311" s="356" t="str">
        <f t="shared" si="58"/>
        <v/>
      </c>
      <c r="CN311" s="356" t="str">
        <f t="shared" si="59"/>
        <v/>
      </c>
      <c r="CO311" s="356" t="str">
        <f t="shared" si="60"/>
        <v/>
      </c>
      <c r="CP311" s="356" t="str">
        <f t="shared" si="61"/>
        <v/>
      </c>
      <c r="CQ311" s="356" t="str">
        <f t="shared" si="62"/>
        <v/>
      </c>
      <c r="CR311" s="356" t="str">
        <f t="shared" si="62"/>
        <v/>
      </c>
      <c r="CS311" s="356" t="str">
        <f t="shared" si="62"/>
        <v/>
      </c>
    </row>
    <row r="312" spans="1:97" ht="15" customHeight="1" x14ac:dyDescent="0.15">
      <c r="A312" s="1" t="s">
        <v>946</v>
      </c>
      <c r="B312" s="355" t="s">
        <v>947</v>
      </c>
      <c r="C312" s="355"/>
      <c r="D312" s="355"/>
      <c r="E312" s="355"/>
      <c r="F312" s="355"/>
      <c r="G312" s="356" t="s">
        <v>948</v>
      </c>
      <c r="H312" s="356" t="s">
        <v>949</v>
      </c>
      <c r="I312" s="356"/>
      <c r="J312" s="356"/>
      <c r="K312" s="356" t="s">
        <v>102</v>
      </c>
      <c r="L312" s="356">
        <v>465.1</v>
      </c>
      <c r="M312" s="356"/>
      <c r="N312" s="356"/>
      <c r="O312" s="356" t="s">
        <v>947</v>
      </c>
      <c r="P312" s="356"/>
      <c r="Q312" s="357"/>
      <c r="R312" s="358"/>
      <c r="S312" s="358">
        <v>1.54</v>
      </c>
      <c r="T312" s="358"/>
      <c r="U312" s="358"/>
      <c r="V312" s="358"/>
      <c r="W312" s="358"/>
      <c r="X312" s="358"/>
      <c r="Y312" s="358"/>
      <c r="Z312" s="358"/>
      <c r="AA312" s="358"/>
      <c r="AB312" s="358"/>
      <c r="AC312" s="358"/>
      <c r="AD312" s="358"/>
      <c r="AE312" s="358"/>
      <c r="AF312" s="358"/>
      <c r="AG312" s="358"/>
      <c r="AH312" s="358"/>
      <c r="AI312" s="358"/>
      <c r="AJ312" s="358"/>
      <c r="AK312" s="358"/>
      <c r="AL312" s="358"/>
      <c r="AM312" s="358"/>
      <c r="AN312" s="358"/>
      <c r="AO312" s="358"/>
      <c r="AP312" s="358"/>
      <c r="AQ312" s="358"/>
      <c r="AR312" s="358"/>
      <c r="AS312" s="358"/>
      <c r="AT312" s="358"/>
      <c r="AU312" s="358"/>
      <c r="AV312" s="358"/>
      <c r="AW312" s="358"/>
      <c r="AX312" s="358">
        <v>0</v>
      </c>
      <c r="AY312" s="358">
        <v>1</v>
      </c>
      <c r="AZ312" s="358">
        <v>1</v>
      </c>
      <c r="BA312" s="358">
        <v>2</v>
      </c>
      <c r="BB312" s="358"/>
      <c r="BC312" s="358"/>
      <c r="BD312" s="358"/>
      <c r="BE312" s="358"/>
      <c r="BF312" s="358"/>
      <c r="BG312" s="358"/>
      <c r="BH312" s="358"/>
      <c r="BI312" s="358"/>
      <c r="BJ312" s="537">
        <f t="shared" si="63"/>
        <v>1.5</v>
      </c>
      <c r="BK312" s="356">
        <f t="shared" si="64"/>
        <v>2</v>
      </c>
      <c r="BL312" s="356">
        <f t="shared" si="65"/>
        <v>0</v>
      </c>
      <c r="BM312" s="356">
        <v>2</v>
      </c>
      <c r="BN312" s="356">
        <v>0</v>
      </c>
      <c r="BO312" s="358">
        <f t="shared" si="51"/>
        <v>2</v>
      </c>
      <c r="BP312" s="538">
        <v>2</v>
      </c>
      <c r="BQ312" s="356">
        <f>IF(((BP312*BJ312)-CB312)&lt;0.99,"",INT((BP312*BJ312)-CB312))</f>
        <v>1</v>
      </c>
      <c r="BR312" s="356"/>
      <c r="BS312" s="359"/>
      <c r="BT312" s="359"/>
      <c r="BU312" s="359"/>
      <c r="BV312" s="359"/>
      <c r="BW312" s="359"/>
      <c r="BX312" s="359"/>
      <c r="BY312" s="359"/>
      <c r="BZ312" s="360"/>
      <c r="CA312" s="361"/>
      <c r="CB312" s="362">
        <f t="shared" si="57"/>
        <v>2</v>
      </c>
      <c r="CC312" s="539"/>
      <c r="CD312" s="356" t="str">
        <f>IFERROR(IF($S312*#REF!=0,"",$S312*#REF!),"")</f>
        <v/>
      </c>
      <c r="CE312" s="356" t="str">
        <f>IFERROR(IF($S312*#REF!=0,"",$S312*#REF!),"")</f>
        <v/>
      </c>
      <c r="CF312" s="356" t="str">
        <f>IFERROR(IF($S312*#REF!=0,"",$S312*#REF!),"")</f>
        <v/>
      </c>
      <c r="CG312" s="356" t="str">
        <f>IFERROR(IF($S312*#REF!=0,"",$S312*#REF!),"")</f>
        <v/>
      </c>
      <c r="CH312" s="356" t="str">
        <f>IFERROR(IF($S312*#REF!=0,"",$S312*#REF!),"")</f>
        <v/>
      </c>
      <c r="CI312" s="356" t="str">
        <f>IFERROR(IF($S312*#REF!=0,"",$S312*#REF!),"")</f>
        <v/>
      </c>
      <c r="CJ312" s="356" t="str">
        <f>IFERROR(IF($S312*#REF!=0,"",$S312*#REF!),"")</f>
        <v/>
      </c>
      <c r="CK312" s="356" t="str">
        <f>IFERROR(IF($S312*#REF!=0,"",$S312*#REF!),"")</f>
        <v/>
      </c>
      <c r="CL312" s="356" t="str">
        <f>IFERROR(IF($S312*#REF!=0,"",$S312*#REF!),"")</f>
        <v/>
      </c>
      <c r="CM312" s="356" t="str">
        <f t="shared" si="58"/>
        <v/>
      </c>
      <c r="CN312" s="356" t="str">
        <f t="shared" si="59"/>
        <v/>
      </c>
      <c r="CO312" s="356" t="str">
        <f t="shared" si="60"/>
        <v/>
      </c>
      <c r="CP312" s="356" t="str">
        <f t="shared" si="61"/>
        <v/>
      </c>
      <c r="CQ312" s="356" t="str">
        <f t="shared" si="62"/>
        <v/>
      </c>
      <c r="CR312" s="356" t="str">
        <f t="shared" si="62"/>
        <v/>
      </c>
      <c r="CS312" s="356" t="str">
        <f t="shared" si="62"/>
        <v/>
      </c>
    </row>
    <row r="313" spans="1:97" ht="15" customHeight="1" x14ac:dyDescent="0.15">
      <c r="A313" s="1" t="s">
        <v>950</v>
      </c>
      <c r="B313" s="355" t="s">
        <v>951</v>
      </c>
      <c r="C313" s="355"/>
      <c r="D313" s="355"/>
      <c r="E313" s="355"/>
      <c r="F313" s="355"/>
      <c r="G313" s="356" t="s">
        <v>952</v>
      </c>
      <c r="H313" s="356" t="s">
        <v>949</v>
      </c>
      <c r="I313" s="356"/>
      <c r="J313" s="356"/>
      <c r="K313" s="356" t="s">
        <v>102</v>
      </c>
      <c r="L313" s="356">
        <v>465.1</v>
      </c>
      <c r="M313" s="356"/>
      <c r="N313" s="356"/>
      <c r="O313" s="356" t="s">
        <v>951</v>
      </c>
      <c r="P313" s="356"/>
      <c r="Q313" s="357"/>
      <c r="R313" s="358"/>
      <c r="S313" s="358">
        <v>1.54</v>
      </c>
      <c r="T313" s="358"/>
      <c r="U313" s="358"/>
      <c r="V313" s="358"/>
      <c r="W313" s="358"/>
      <c r="X313" s="358"/>
      <c r="Y313" s="358"/>
      <c r="Z313" s="358"/>
      <c r="AA313" s="358"/>
      <c r="AB313" s="358"/>
      <c r="AC313" s="358"/>
      <c r="AD313" s="358"/>
      <c r="AE313" s="358"/>
      <c r="AF313" s="358"/>
      <c r="AG313" s="358"/>
      <c r="AH313" s="358"/>
      <c r="AI313" s="358"/>
      <c r="AJ313" s="358"/>
      <c r="AK313" s="358"/>
      <c r="AL313" s="358"/>
      <c r="AM313" s="358"/>
      <c r="AN313" s="358"/>
      <c r="AO313" s="358"/>
      <c r="AP313" s="358"/>
      <c r="AQ313" s="358"/>
      <c r="AR313" s="358"/>
      <c r="AS313" s="358"/>
      <c r="AT313" s="358"/>
      <c r="AU313" s="358"/>
      <c r="AV313" s="358"/>
      <c r="AW313" s="358"/>
      <c r="AX313" s="358"/>
      <c r="AY313" s="358"/>
      <c r="AZ313" s="358">
        <v>0</v>
      </c>
      <c r="BA313" s="358">
        <v>0</v>
      </c>
      <c r="BB313" s="358"/>
      <c r="BC313" s="358"/>
      <c r="BD313" s="358"/>
      <c r="BE313" s="358"/>
      <c r="BF313" s="358"/>
      <c r="BG313" s="358"/>
      <c r="BH313" s="358"/>
      <c r="BI313" s="358"/>
      <c r="BJ313" s="537">
        <f t="shared" si="63"/>
        <v>0</v>
      </c>
      <c r="BK313" s="356">
        <f t="shared" si="64"/>
        <v>0</v>
      </c>
      <c r="BL313" s="356">
        <f t="shared" si="65"/>
        <v>0</v>
      </c>
      <c r="BM313" s="356">
        <v>4</v>
      </c>
      <c r="BN313" s="356">
        <v>1</v>
      </c>
      <c r="BO313" s="358">
        <f t="shared" si="51"/>
        <v>3</v>
      </c>
      <c r="BP313" s="538">
        <v>2</v>
      </c>
      <c r="BQ313" s="356" t="str">
        <f>IF(((BP313*BJ313)-CB313)&lt;0.99,"",INT((BP313*BJ313)-CB313))</f>
        <v/>
      </c>
      <c r="BR313" s="356"/>
      <c r="BS313" s="359"/>
      <c r="BT313" s="359"/>
      <c r="BU313" s="359"/>
      <c r="BV313" s="359"/>
      <c r="BW313" s="359"/>
      <c r="BX313" s="359"/>
      <c r="BY313" s="359"/>
      <c r="BZ313" s="360"/>
      <c r="CA313" s="361"/>
      <c r="CB313" s="362">
        <f t="shared" si="57"/>
        <v>3</v>
      </c>
      <c r="CC313" s="539"/>
      <c r="CD313" s="356" t="str">
        <f>IFERROR(IF($S313*#REF!=0,"",$S313*#REF!),"")</f>
        <v/>
      </c>
      <c r="CE313" s="356" t="str">
        <f>IFERROR(IF($S313*#REF!=0,"",$S313*#REF!),"")</f>
        <v/>
      </c>
      <c r="CF313" s="356" t="str">
        <f>IFERROR(IF($S313*#REF!=0,"",$S313*#REF!),"")</f>
        <v/>
      </c>
      <c r="CG313" s="356" t="str">
        <f>IFERROR(IF($S313*#REF!=0,"",$S313*#REF!),"")</f>
        <v/>
      </c>
      <c r="CH313" s="356" t="str">
        <f>IFERROR(IF($S313*#REF!=0,"",$S313*#REF!),"")</f>
        <v/>
      </c>
      <c r="CI313" s="356" t="str">
        <f>IFERROR(IF($S313*#REF!=0,"",$S313*#REF!),"")</f>
        <v/>
      </c>
      <c r="CJ313" s="356" t="str">
        <f>IFERROR(IF($S313*#REF!=0,"",$S313*#REF!),"")</f>
        <v/>
      </c>
      <c r="CK313" s="356" t="str">
        <f>IFERROR(IF($S313*#REF!=0,"",$S313*#REF!),"")</f>
        <v/>
      </c>
      <c r="CL313" s="356" t="str">
        <f>IFERROR(IF($S313*#REF!=0,"",$S313*#REF!),"")</f>
        <v/>
      </c>
      <c r="CM313" s="356" t="str">
        <f t="shared" si="58"/>
        <v/>
      </c>
      <c r="CN313" s="356" t="str">
        <f t="shared" si="59"/>
        <v/>
      </c>
      <c r="CO313" s="356" t="str">
        <f t="shared" si="60"/>
        <v/>
      </c>
      <c r="CP313" s="356" t="str">
        <f t="shared" si="61"/>
        <v/>
      </c>
      <c r="CQ313" s="356" t="str">
        <f t="shared" si="62"/>
        <v/>
      </c>
      <c r="CR313" s="356" t="str">
        <f t="shared" si="62"/>
        <v/>
      </c>
      <c r="CS313" s="356" t="str">
        <f t="shared" si="62"/>
        <v/>
      </c>
    </row>
    <row r="314" spans="1:97" ht="15" customHeight="1" x14ac:dyDescent="0.15">
      <c r="A314" s="1" t="s">
        <v>953</v>
      </c>
      <c r="B314" s="355" t="s">
        <v>954</v>
      </c>
      <c r="C314" s="355"/>
      <c r="D314" s="355"/>
      <c r="E314" s="355"/>
      <c r="F314" s="355"/>
      <c r="G314" s="356" t="s">
        <v>955</v>
      </c>
      <c r="H314" s="356" t="s">
        <v>949</v>
      </c>
      <c r="I314" s="356"/>
      <c r="J314" s="356"/>
      <c r="K314" s="356" t="s">
        <v>102</v>
      </c>
      <c r="L314" s="356">
        <v>465.1</v>
      </c>
      <c r="M314" s="356"/>
      <c r="N314" s="356"/>
      <c r="O314" s="356" t="s">
        <v>954</v>
      </c>
      <c r="P314" s="356"/>
      <c r="Q314" s="357"/>
      <c r="R314" s="358"/>
      <c r="S314" s="358">
        <v>1.54</v>
      </c>
      <c r="T314" s="358"/>
      <c r="U314" s="358"/>
      <c r="V314" s="358"/>
      <c r="W314" s="358"/>
      <c r="X314" s="358"/>
      <c r="Y314" s="358"/>
      <c r="Z314" s="358"/>
      <c r="AA314" s="358"/>
      <c r="AB314" s="358"/>
      <c r="AC314" s="358"/>
      <c r="AD314" s="358"/>
      <c r="AE314" s="358"/>
      <c r="AF314" s="358"/>
      <c r="AG314" s="358"/>
      <c r="AH314" s="358"/>
      <c r="AI314" s="358"/>
      <c r="AJ314" s="358"/>
      <c r="AK314" s="358"/>
      <c r="AL314" s="358"/>
      <c r="AM314" s="358"/>
      <c r="AN314" s="358"/>
      <c r="AO314" s="358"/>
      <c r="AP314" s="358"/>
      <c r="AQ314" s="358"/>
      <c r="AR314" s="358"/>
      <c r="AS314" s="358"/>
      <c r="AT314" s="358"/>
      <c r="AU314" s="358"/>
      <c r="AV314" s="358"/>
      <c r="AW314" s="358"/>
      <c r="AX314" s="358">
        <v>18</v>
      </c>
      <c r="AY314" s="358">
        <v>6</v>
      </c>
      <c r="AZ314" s="358">
        <v>3</v>
      </c>
      <c r="BA314" s="358">
        <v>6</v>
      </c>
      <c r="BB314" s="358"/>
      <c r="BC314" s="358"/>
      <c r="BD314" s="358"/>
      <c r="BE314" s="358"/>
      <c r="BF314" s="358"/>
      <c r="BG314" s="358"/>
      <c r="BH314" s="358"/>
      <c r="BI314" s="358"/>
      <c r="BJ314" s="537">
        <f t="shared" si="63"/>
        <v>4.5</v>
      </c>
      <c r="BK314" s="356">
        <f t="shared" si="64"/>
        <v>18</v>
      </c>
      <c r="BL314" s="356">
        <f t="shared" si="65"/>
        <v>3</v>
      </c>
      <c r="BM314" s="356">
        <v>2</v>
      </c>
      <c r="BN314" s="356">
        <v>2</v>
      </c>
      <c r="BO314" s="358">
        <f t="shared" si="51"/>
        <v>0</v>
      </c>
      <c r="BP314" s="538">
        <v>2</v>
      </c>
      <c r="BQ314" s="356">
        <f>IF(((BP314*BJ314)-CB314)&lt;0.99,"",INT((BP314*BJ314)-CB314))</f>
        <v>9</v>
      </c>
      <c r="BR314" s="356"/>
      <c r="BS314" s="359"/>
      <c r="BT314" s="359"/>
      <c r="BU314" s="359"/>
      <c r="BV314" s="359"/>
      <c r="BW314" s="359"/>
      <c r="BX314" s="359"/>
      <c r="BY314" s="359"/>
      <c r="BZ314" s="360"/>
      <c r="CA314" s="361"/>
      <c r="CB314" s="362">
        <f t="shared" si="57"/>
        <v>0</v>
      </c>
      <c r="CC314" s="539"/>
      <c r="CD314" s="356" t="str">
        <f>IFERROR(IF($S314*#REF!=0,"",$S314*#REF!),"")</f>
        <v/>
      </c>
      <c r="CE314" s="356" t="str">
        <f>IFERROR(IF($S314*#REF!=0,"",$S314*#REF!),"")</f>
        <v/>
      </c>
      <c r="CF314" s="356" t="str">
        <f>IFERROR(IF($S314*#REF!=0,"",$S314*#REF!),"")</f>
        <v/>
      </c>
      <c r="CG314" s="356" t="str">
        <f>IFERROR(IF($S314*#REF!=0,"",$S314*#REF!),"")</f>
        <v/>
      </c>
      <c r="CH314" s="356" t="str">
        <f>IFERROR(IF($S314*#REF!=0,"",$S314*#REF!),"")</f>
        <v/>
      </c>
      <c r="CI314" s="356" t="str">
        <f>IFERROR(IF($S314*#REF!=0,"",$S314*#REF!),"")</f>
        <v/>
      </c>
      <c r="CJ314" s="356" t="str">
        <f>IFERROR(IF($S314*#REF!=0,"",$S314*#REF!),"")</f>
        <v/>
      </c>
      <c r="CK314" s="356" t="str">
        <f>IFERROR(IF($S314*#REF!=0,"",$S314*#REF!),"")</f>
        <v/>
      </c>
      <c r="CL314" s="356" t="str">
        <f>IFERROR(IF($S314*#REF!=0,"",$S314*#REF!),"")</f>
        <v/>
      </c>
      <c r="CM314" s="356" t="str">
        <f t="shared" si="58"/>
        <v/>
      </c>
      <c r="CN314" s="356" t="str">
        <f t="shared" si="59"/>
        <v/>
      </c>
      <c r="CO314" s="356" t="str">
        <f t="shared" si="60"/>
        <v/>
      </c>
      <c r="CP314" s="356" t="str">
        <f t="shared" si="61"/>
        <v/>
      </c>
      <c r="CQ314" s="356" t="str">
        <f t="shared" si="62"/>
        <v/>
      </c>
      <c r="CR314" s="356" t="str">
        <f t="shared" si="62"/>
        <v/>
      </c>
      <c r="CS314" s="356" t="str">
        <f t="shared" si="62"/>
        <v/>
      </c>
    </row>
    <row r="315" spans="1:97" ht="15" customHeight="1" x14ac:dyDescent="0.15">
      <c r="A315" s="1" t="s">
        <v>956</v>
      </c>
      <c r="B315" s="355" t="s">
        <v>957</v>
      </c>
      <c r="C315" s="355"/>
      <c r="D315" s="355"/>
      <c r="E315" s="355"/>
      <c r="F315" s="355"/>
      <c r="G315" s="356" t="s">
        <v>958</v>
      </c>
      <c r="H315" s="356" t="s">
        <v>917</v>
      </c>
      <c r="I315" s="356"/>
      <c r="J315" s="356"/>
      <c r="K315" s="356" t="s">
        <v>102</v>
      </c>
      <c r="L315" s="356">
        <v>169.2</v>
      </c>
      <c r="M315" s="356"/>
      <c r="N315" s="356"/>
      <c r="O315" s="356" t="s">
        <v>957</v>
      </c>
      <c r="P315" s="356"/>
      <c r="Q315" s="357"/>
      <c r="R315" s="358"/>
      <c r="S315" s="358">
        <v>0.26</v>
      </c>
      <c r="T315" s="358"/>
      <c r="U315" s="358"/>
      <c r="V315" s="358"/>
      <c r="W315" s="358"/>
      <c r="X315" s="358"/>
      <c r="Y315" s="358"/>
      <c r="Z315" s="358"/>
      <c r="AA315" s="358"/>
      <c r="AB315" s="358"/>
      <c r="AC315" s="358"/>
      <c r="AD315" s="358"/>
      <c r="AE315" s="358"/>
      <c r="AF315" s="358"/>
      <c r="AG315" s="358"/>
      <c r="AH315" s="358"/>
      <c r="AI315" s="358"/>
      <c r="AJ315" s="358"/>
      <c r="AK315" s="358"/>
      <c r="AL315" s="358"/>
      <c r="AM315" s="358"/>
      <c r="AN315" s="358"/>
      <c r="AO315" s="358"/>
      <c r="AP315" s="358"/>
      <c r="AQ315" s="358"/>
      <c r="AR315" s="358"/>
      <c r="AS315" s="358"/>
      <c r="AT315" s="358"/>
      <c r="AU315" s="358"/>
      <c r="AV315" s="358"/>
      <c r="AW315" s="358"/>
      <c r="AX315" s="358">
        <v>0</v>
      </c>
      <c r="AY315" s="358">
        <v>0</v>
      </c>
      <c r="AZ315" s="358">
        <v>1</v>
      </c>
      <c r="BA315" s="358"/>
      <c r="BB315" s="358"/>
      <c r="BC315" s="358"/>
      <c r="BD315" s="358"/>
      <c r="BE315" s="358"/>
      <c r="BF315" s="358"/>
      <c r="BG315" s="358"/>
      <c r="BH315" s="358"/>
      <c r="BI315" s="358"/>
      <c r="BJ315" s="537">
        <f t="shared" si="63"/>
        <v>1</v>
      </c>
      <c r="BK315" s="356">
        <f t="shared" si="64"/>
        <v>1</v>
      </c>
      <c r="BL315" s="356">
        <f t="shared" si="65"/>
        <v>0</v>
      </c>
      <c r="BM315" s="356">
        <v>3</v>
      </c>
      <c r="BN315" s="356">
        <v>1</v>
      </c>
      <c r="BO315" s="358">
        <f t="shared" si="51"/>
        <v>2</v>
      </c>
      <c r="BP315" s="538">
        <v>2</v>
      </c>
      <c r="BQ315" s="356" t="str">
        <f>IF(((BP315*BJ315)-CB315)&lt;0.99,"",INT((BP315*BJ315)-CB315))</f>
        <v/>
      </c>
      <c r="BR315" s="356"/>
      <c r="BS315" s="359"/>
      <c r="BT315" s="359"/>
      <c r="BU315" s="359"/>
      <c r="BV315" s="359"/>
      <c r="BW315" s="359"/>
      <c r="BX315" s="359"/>
      <c r="BY315" s="359"/>
      <c r="BZ315" s="360"/>
      <c r="CA315" s="361"/>
      <c r="CB315" s="362">
        <f t="shared" si="57"/>
        <v>2</v>
      </c>
      <c r="CC315" s="539"/>
      <c r="CD315" s="356" t="str">
        <f>IFERROR(IF($S315*#REF!=0,"",$S315*#REF!),"")</f>
        <v/>
      </c>
      <c r="CE315" s="356" t="str">
        <f>IFERROR(IF($S315*#REF!=0,"",$S315*#REF!),"")</f>
        <v/>
      </c>
      <c r="CF315" s="356" t="str">
        <f>IFERROR(IF($S315*#REF!=0,"",$S315*#REF!),"")</f>
        <v/>
      </c>
      <c r="CG315" s="356" t="str">
        <f>IFERROR(IF($S315*#REF!=0,"",$S315*#REF!),"")</f>
        <v/>
      </c>
      <c r="CH315" s="356" t="str">
        <f>IFERROR(IF($S315*#REF!=0,"",$S315*#REF!),"")</f>
        <v/>
      </c>
      <c r="CI315" s="356" t="str">
        <f>IFERROR(IF($S315*#REF!=0,"",$S315*#REF!),"")</f>
        <v/>
      </c>
      <c r="CJ315" s="356" t="str">
        <f>IFERROR(IF($S315*#REF!=0,"",$S315*#REF!),"")</f>
        <v/>
      </c>
      <c r="CK315" s="356" t="str">
        <f>IFERROR(IF($S315*#REF!=0,"",$S315*#REF!),"")</f>
        <v/>
      </c>
      <c r="CL315" s="356" t="str">
        <f>IFERROR(IF($S315*#REF!=0,"",$S315*#REF!),"")</f>
        <v/>
      </c>
      <c r="CM315" s="356" t="str">
        <f t="shared" si="58"/>
        <v/>
      </c>
      <c r="CN315" s="356" t="str">
        <f t="shared" si="59"/>
        <v/>
      </c>
      <c r="CO315" s="356" t="str">
        <f t="shared" si="60"/>
        <v/>
      </c>
      <c r="CP315" s="356" t="str">
        <f t="shared" si="61"/>
        <v/>
      </c>
      <c r="CQ315" s="356" t="str">
        <f t="shared" si="62"/>
        <v/>
      </c>
      <c r="CR315" s="356" t="str">
        <f t="shared" si="62"/>
        <v/>
      </c>
      <c r="CS315" s="356" t="str">
        <f t="shared" si="62"/>
        <v/>
      </c>
    </row>
    <row r="316" spans="1:97" ht="15" customHeight="1" x14ac:dyDescent="0.15">
      <c r="A316" s="1" t="s">
        <v>959</v>
      </c>
      <c r="B316" s="355" t="s">
        <v>960</v>
      </c>
      <c r="C316" s="355"/>
      <c r="D316" s="355"/>
      <c r="E316" s="355"/>
      <c r="F316" s="355"/>
      <c r="G316" s="356" t="s">
        <v>961</v>
      </c>
      <c r="H316" s="356" t="s">
        <v>917</v>
      </c>
      <c r="I316" s="356"/>
      <c r="J316" s="356"/>
      <c r="K316" s="356" t="s">
        <v>102</v>
      </c>
      <c r="L316" s="356">
        <v>169.2</v>
      </c>
      <c r="M316" s="356"/>
      <c r="N316" s="356"/>
      <c r="O316" s="356" t="s">
        <v>960</v>
      </c>
      <c r="P316" s="356"/>
      <c r="Q316" s="357"/>
      <c r="R316" s="358"/>
      <c r="S316" s="358">
        <v>0.26</v>
      </c>
      <c r="T316" s="358"/>
      <c r="U316" s="358"/>
      <c r="V316" s="358"/>
      <c r="W316" s="358"/>
      <c r="X316" s="358"/>
      <c r="Y316" s="358"/>
      <c r="Z316" s="358"/>
      <c r="AA316" s="358"/>
      <c r="AB316" s="358"/>
      <c r="AC316" s="358"/>
      <c r="AD316" s="358"/>
      <c r="AE316" s="358"/>
      <c r="AF316" s="358"/>
      <c r="AG316" s="358"/>
      <c r="AH316" s="358"/>
      <c r="AI316" s="358"/>
      <c r="AJ316" s="358"/>
      <c r="AK316" s="358"/>
      <c r="AL316" s="358"/>
      <c r="AM316" s="358"/>
      <c r="AN316" s="358"/>
      <c r="AO316" s="358"/>
      <c r="AP316" s="358"/>
      <c r="AQ316" s="358"/>
      <c r="AR316" s="358"/>
      <c r="AS316" s="358"/>
      <c r="AT316" s="358"/>
      <c r="AU316" s="358"/>
      <c r="AV316" s="358"/>
      <c r="AW316" s="358"/>
      <c r="AX316" s="358"/>
      <c r="AY316" s="358">
        <v>0</v>
      </c>
      <c r="AZ316" s="358">
        <v>0</v>
      </c>
      <c r="BA316" s="358">
        <v>0</v>
      </c>
      <c r="BB316" s="358"/>
      <c r="BC316" s="358"/>
      <c r="BD316" s="358"/>
      <c r="BE316" s="358"/>
      <c r="BF316" s="358"/>
      <c r="BG316" s="358"/>
      <c r="BH316" s="358"/>
      <c r="BI316" s="358"/>
      <c r="BJ316" s="537">
        <f t="shared" si="63"/>
        <v>0</v>
      </c>
      <c r="BK316" s="356">
        <f t="shared" si="64"/>
        <v>0</v>
      </c>
      <c r="BL316" s="356">
        <f t="shared" si="65"/>
        <v>0</v>
      </c>
      <c r="BM316" s="356">
        <v>3</v>
      </c>
      <c r="BN316" s="356">
        <v>1</v>
      </c>
      <c r="BO316" s="358">
        <f t="shared" si="51"/>
        <v>2</v>
      </c>
      <c r="BP316" s="538">
        <v>2</v>
      </c>
      <c r="BQ316" s="356" t="str">
        <f>IF(((BP316*BJ316)-CB316)&lt;0.99,"",INT((BP316*BJ316)-CB316))</f>
        <v/>
      </c>
      <c r="BR316" s="356"/>
      <c r="BS316" s="359"/>
      <c r="BT316" s="359"/>
      <c r="BU316" s="359"/>
      <c r="BV316" s="359"/>
      <c r="BW316" s="359"/>
      <c r="BX316" s="359"/>
      <c r="BY316" s="359"/>
      <c r="BZ316" s="360"/>
      <c r="CA316" s="361"/>
      <c r="CB316" s="362">
        <f t="shared" si="57"/>
        <v>2</v>
      </c>
      <c r="CC316" s="539"/>
      <c r="CD316" s="356" t="str">
        <f>IFERROR(IF($S316*#REF!=0,"",$S316*#REF!),"")</f>
        <v/>
      </c>
      <c r="CE316" s="356" t="str">
        <f>IFERROR(IF($S316*#REF!=0,"",$S316*#REF!),"")</f>
        <v/>
      </c>
      <c r="CF316" s="356" t="str">
        <f>IFERROR(IF($S316*#REF!=0,"",$S316*#REF!),"")</f>
        <v/>
      </c>
      <c r="CG316" s="356" t="str">
        <f>IFERROR(IF($S316*#REF!=0,"",$S316*#REF!),"")</f>
        <v/>
      </c>
      <c r="CH316" s="356" t="str">
        <f>IFERROR(IF($S316*#REF!=0,"",$S316*#REF!),"")</f>
        <v/>
      </c>
      <c r="CI316" s="356" t="str">
        <f>IFERROR(IF($S316*#REF!=0,"",$S316*#REF!),"")</f>
        <v/>
      </c>
      <c r="CJ316" s="356" t="str">
        <f>IFERROR(IF($S316*#REF!=0,"",$S316*#REF!),"")</f>
        <v/>
      </c>
      <c r="CK316" s="356" t="str">
        <f>IFERROR(IF($S316*#REF!=0,"",$S316*#REF!),"")</f>
        <v/>
      </c>
      <c r="CL316" s="356" t="str">
        <f>IFERROR(IF($S316*#REF!=0,"",$S316*#REF!),"")</f>
        <v/>
      </c>
      <c r="CM316" s="356" t="str">
        <f t="shared" si="58"/>
        <v/>
      </c>
      <c r="CN316" s="356" t="str">
        <f t="shared" si="59"/>
        <v/>
      </c>
      <c r="CO316" s="356" t="str">
        <f t="shared" si="60"/>
        <v/>
      </c>
      <c r="CP316" s="356" t="str">
        <f t="shared" si="61"/>
        <v/>
      </c>
      <c r="CQ316" s="356" t="str">
        <f t="shared" si="62"/>
        <v/>
      </c>
      <c r="CR316" s="356" t="str">
        <f t="shared" si="62"/>
        <v/>
      </c>
      <c r="CS316" s="356" t="str">
        <f t="shared" si="62"/>
        <v/>
      </c>
    </row>
    <row r="317" spans="1:97" ht="12.75" customHeight="1" x14ac:dyDescent="0.15">
      <c r="A317" s="1" t="s">
        <v>962</v>
      </c>
      <c r="B317" s="355" t="s">
        <v>963</v>
      </c>
      <c r="C317" s="355"/>
      <c r="D317" s="355"/>
      <c r="E317" s="355"/>
      <c r="F317" s="355"/>
      <c r="G317" s="356" t="s">
        <v>964</v>
      </c>
      <c r="H317" s="356" t="s">
        <v>917</v>
      </c>
      <c r="I317" s="356"/>
      <c r="J317" s="356"/>
      <c r="K317" s="356" t="s">
        <v>102</v>
      </c>
      <c r="L317" s="356">
        <v>169.2</v>
      </c>
      <c r="M317" s="356"/>
      <c r="N317" s="356"/>
      <c r="O317" s="356" t="s">
        <v>963</v>
      </c>
      <c r="P317" s="356"/>
      <c r="Q317" s="357"/>
      <c r="R317" s="358"/>
      <c r="S317" s="358">
        <v>0.26</v>
      </c>
      <c r="T317" s="358"/>
      <c r="U317" s="358"/>
      <c r="V317" s="358"/>
      <c r="W317" s="358"/>
      <c r="X317" s="358"/>
      <c r="Y317" s="358"/>
      <c r="Z317" s="358"/>
      <c r="AA317" s="358"/>
      <c r="AB317" s="358"/>
      <c r="AC317" s="358"/>
      <c r="AD317" s="358"/>
      <c r="AE317" s="358"/>
      <c r="AF317" s="358"/>
      <c r="AG317" s="358"/>
      <c r="AH317" s="358"/>
      <c r="AI317" s="358"/>
      <c r="AJ317" s="358"/>
      <c r="AK317" s="358"/>
      <c r="AL317" s="358"/>
      <c r="AM317" s="358"/>
      <c r="AN317" s="358"/>
      <c r="AO317" s="358"/>
      <c r="AP317" s="358"/>
      <c r="AQ317" s="358"/>
      <c r="AR317" s="358"/>
      <c r="AS317" s="358"/>
      <c r="AT317" s="358"/>
      <c r="AU317" s="358"/>
      <c r="AV317" s="358"/>
      <c r="AW317" s="358"/>
      <c r="AX317" s="358">
        <v>15</v>
      </c>
      <c r="AY317" s="358">
        <v>6</v>
      </c>
      <c r="AZ317" s="358">
        <v>3</v>
      </c>
      <c r="BA317" s="358">
        <v>5</v>
      </c>
      <c r="BB317" s="358"/>
      <c r="BC317" s="358"/>
      <c r="BD317" s="358"/>
      <c r="BE317" s="358"/>
      <c r="BF317" s="358"/>
      <c r="BG317" s="358"/>
      <c r="BH317" s="358"/>
      <c r="BI317" s="358"/>
      <c r="BJ317" s="537">
        <f t="shared" si="63"/>
        <v>4</v>
      </c>
      <c r="BK317" s="356">
        <f t="shared" si="64"/>
        <v>15</v>
      </c>
      <c r="BL317" s="356">
        <f t="shared" si="65"/>
        <v>3</v>
      </c>
      <c r="BM317" s="356">
        <v>3</v>
      </c>
      <c r="BN317" s="356">
        <v>5</v>
      </c>
      <c r="BO317" s="358">
        <f t="shared" si="51"/>
        <v>-2</v>
      </c>
      <c r="BP317" s="538">
        <v>2</v>
      </c>
      <c r="BQ317" s="356">
        <f>IF(((BP317*BJ317)-CB317)&lt;0.99,"",INT((BP317*BJ317)-CB317))</f>
        <v>10</v>
      </c>
      <c r="BR317" s="356"/>
      <c r="BS317" s="359"/>
      <c r="BT317" s="359"/>
      <c r="BU317" s="359"/>
      <c r="BV317" s="359"/>
      <c r="BW317" s="359"/>
      <c r="BX317" s="359"/>
      <c r="BY317" s="359"/>
      <c r="BZ317" s="360"/>
      <c r="CA317" s="361"/>
      <c r="CB317" s="362">
        <f t="shared" si="57"/>
        <v>-2</v>
      </c>
      <c r="CC317" s="539"/>
      <c r="CD317" s="356" t="str">
        <f>IFERROR(IF($S317*#REF!=0,"",$S317*#REF!),"")</f>
        <v/>
      </c>
      <c r="CE317" s="356" t="str">
        <f>IFERROR(IF($S317*#REF!=0,"",$S317*#REF!),"")</f>
        <v/>
      </c>
      <c r="CF317" s="356" t="str">
        <f>IFERROR(IF($S317*#REF!=0,"",$S317*#REF!),"")</f>
        <v/>
      </c>
      <c r="CG317" s="356" t="str">
        <f>IFERROR(IF($S317*#REF!=0,"",$S317*#REF!),"")</f>
        <v/>
      </c>
      <c r="CH317" s="356" t="str">
        <f>IFERROR(IF($S317*#REF!=0,"",$S317*#REF!),"")</f>
        <v/>
      </c>
      <c r="CI317" s="356" t="str">
        <f>IFERROR(IF($S317*#REF!=0,"",$S317*#REF!),"")</f>
        <v/>
      </c>
      <c r="CJ317" s="356" t="str">
        <f>IFERROR(IF($S317*#REF!=0,"",$S317*#REF!),"")</f>
        <v/>
      </c>
      <c r="CK317" s="356" t="str">
        <f>IFERROR(IF($S317*#REF!=0,"",$S317*#REF!),"")</f>
        <v/>
      </c>
      <c r="CL317" s="356" t="str">
        <f>IFERROR(IF($S317*#REF!=0,"",$S317*#REF!),"")</f>
        <v/>
      </c>
      <c r="CM317" s="356" t="str">
        <f t="shared" si="58"/>
        <v/>
      </c>
      <c r="CN317" s="356" t="str">
        <f t="shared" si="59"/>
        <v/>
      </c>
      <c r="CO317" s="356" t="str">
        <f t="shared" si="60"/>
        <v/>
      </c>
      <c r="CP317" s="356" t="str">
        <f t="shared" si="61"/>
        <v/>
      </c>
      <c r="CQ317" s="356" t="str">
        <f t="shared" si="62"/>
        <v/>
      </c>
      <c r="CR317" s="356" t="str">
        <f t="shared" si="62"/>
        <v/>
      </c>
      <c r="CS317" s="356" t="str">
        <f t="shared" si="62"/>
        <v/>
      </c>
    </row>
    <row r="318" spans="1:97" ht="15" customHeight="1" x14ac:dyDescent="0.15">
      <c r="A318" s="1" t="s">
        <v>965</v>
      </c>
      <c r="B318" s="355" t="s">
        <v>966</v>
      </c>
      <c r="C318" s="355"/>
      <c r="D318" s="355"/>
      <c r="E318" s="355"/>
      <c r="F318" s="355"/>
      <c r="G318" s="356" t="s">
        <v>967</v>
      </c>
      <c r="H318" s="356" t="s">
        <v>917</v>
      </c>
      <c r="I318" s="356" t="s">
        <v>922</v>
      </c>
      <c r="J318" s="356"/>
      <c r="K318" s="356" t="s">
        <v>102</v>
      </c>
      <c r="L318" s="356">
        <v>169.2</v>
      </c>
      <c r="M318" s="356"/>
      <c r="N318" s="356"/>
      <c r="O318" s="356" t="s">
        <v>968</v>
      </c>
      <c r="P318" s="356"/>
      <c r="Q318" s="357"/>
      <c r="R318" s="358"/>
      <c r="S318" s="358">
        <v>0.26</v>
      </c>
      <c r="T318" s="358"/>
      <c r="U318" s="358"/>
      <c r="V318" s="358"/>
      <c r="W318" s="358"/>
      <c r="X318" s="358"/>
      <c r="Y318" s="358"/>
      <c r="Z318" s="358"/>
      <c r="AA318" s="358"/>
      <c r="AB318" s="358"/>
      <c r="AC318" s="358"/>
      <c r="AD318" s="358"/>
      <c r="AE318" s="358"/>
      <c r="AF318" s="358"/>
      <c r="AG318" s="358"/>
      <c r="AH318" s="358"/>
      <c r="AI318" s="358"/>
      <c r="AJ318" s="358"/>
      <c r="AK318" s="358"/>
      <c r="AL318" s="358"/>
      <c r="AM318" s="358"/>
      <c r="AN318" s="358"/>
      <c r="AO318" s="358"/>
      <c r="AP318" s="358"/>
      <c r="AQ318" s="358"/>
      <c r="AR318" s="358"/>
      <c r="AS318" s="358"/>
      <c r="AT318" s="358"/>
      <c r="AU318" s="358"/>
      <c r="AV318" s="358"/>
      <c r="AW318" s="358"/>
      <c r="AX318" s="358"/>
      <c r="AY318" s="358">
        <v>0</v>
      </c>
      <c r="AZ318" s="358">
        <v>0</v>
      </c>
      <c r="BA318" s="358">
        <v>0</v>
      </c>
      <c r="BB318" s="358"/>
      <c r="BC318" s="358"/>
      <c r="BD318" s="358"/>
      <c r="BE318" s="358"/>
      <c r="BF318" s="358"/>
      <c r="BG318" s="358"/>
      <c r="BH318" s="358"/>
      <c r="BI318" s="358"/>
      <c r="BJ318" s="537">
        <f t="shared" si="63"/>
        <v>0</v>
      </c>
      <c r="BK318" s="356">
        <f t="shared" si="64"/>
        <v>0</v>
      </c>
      <c r="BL318" s="356">
        <f t="shared" si="65"/>
        <v>0</v>
      </c>
      <c r="BM318" s="356">
        <v>6</v>
      </c>
      <c r="BN318" s="356">
        <v>0</v>
      </c>
      <c r="BO318" s="358">
        <f t="shared" si="51"/>
        <v>6</v>
      </c>
      <c r="BP318" s="538">
        <v>2</v>
      </c>
      <c r="BQ318" s="356" t="str">
        <f>IF(((BP318*BJ318)-CB318)&lt;0.99,"",INT((BP318*BJ318)-CB318))</f>
        <v/>
      </c>
      <c r="BR318" s="356"/>
      <c r="BS318" s="359"/>
      <c r="BT318" s="359"/>
      <c r="BU318" s="359"/>
      <c r="BV318" s="359"/>
      <c r="BW318" s="359"/>
      <c r="BX318" s="359"/>
      <c r="BY318" s="359"/>
      <c r="BZ318" s="360"/>
      <c r="CA318" s="361"/>
      <c r="CB318" s="362">
        <f t="shared" si="57"/>
        <v>6</v>
      </c>
      <c r="CC318" s="539"/>
      <c r="CD318" s="356" t="str">
        <f>IFERROR(IF($S318*#REF!=0,"",$S318*#REF!),"")</f>
        <v/>
      </c>
      <c r="CE318" s="356" t="str">
        <f>IFERROR(IF($S318*#REF!=0,"",$S318*#REF!),"")</f>
        <v/>
      </c>
      <c r="CF318" s="356" t="str">
        <f>IFERROR(IF($S318*#REF!=0,"",$S318*#REF!),"")</f>
        <v/>
      </c>
      <c r="CG318" s="356" t="str">
        <f>IFERROR(IF($S318*#REF!=0,"",$S318*#REF!),"")</f>
        <v/>
      </c>
      <c r="CH318" s="356" t="str">
        <f>IFERROR(IF($S318*#REF!=0,"",$S318*#REF!),"")</f>
        <v/>
      </c>
      <c r="CI318" s="356" t="str">
        <f>IFERROR(IF($S318*#REF!=0,"",$S318*#REF!),"")</f>
        <v/>
      </c>
      <c r="CJ318" s="356" t="str">
        <f>IFERROR(IF($S318*#REF!=0,"",$S318*#REF!),"")</f>
        <v/>
      </c>
      <c r="CK318" s="356" t="str">
        <f>IFERROR(IF($S318*#REF!=0,"",$S318*#REF!),"")</f>
        <v/>
      </c>
      <c r="CL318" s="356" t="str">
        <f>IFERROR(IF($S318*#REF!=0,"",$S318*#REF!),"")</f>
        <v/>
      </c>
      <c r="CM318" s="356" t="str">
        <f t="shared" si="58"/>
        <v/>
      </c>
      <c r="CN318" s="356" t="str">
        <f t="shared" si="59"/>
        <v/>
      </c>
      <c r="CO318" s="356" t="str">
        <f t="shared" si="60"/>
        <v/>
      </c>
      <c r="CP318" s="356" t="str">
        <f t="shared" si="61"/>
        <v/>
      </c>
      <c r="CQ318" s="356" t="str">
        <f t="shared" si="62"/>
        <v/>
      </c>
      <c r="CR318" s="356" t="str">
        <f t="shared" si="62"/>
        <v/>
      </c>
      <c r="CS318" s="356" t="str">
        <f t="shared" si="62"/>
        <v/>
      </c>
    </row>
    <row r="319" spans="1:97" ht="15" customHeight="1" x14ac:dyDescent="0.15">
      <c r="A319" s="1" t="s">
        <v>969</v>
      </c>
      <c r="B319" s="355" t="s">
        <v>970</v>
      </c>
      <c r="C319" s="355"/>
      <c r="D319" s="355"/>
      <c r="E319" s="355"/>
      <c r="F319" s="355"/>
      <c r="G319" s="356" t="s">
        <v>971</v>
      </c>
      <c r="H319" s="356" t="s">
        <v>917</v>
      </c>
      <c r="I319" s="356" t="s">
        <v>927</v>
      </c>
      <c r="J319" s="356"/>
      <c r="K319" s="356" t="s">
        <v>102</v>
      </c>
      <c r="L319" s="356">
        <v>169.2</v>
      </c>
      <c r="M319" s="356"/>
      <c r="N319" s="356"/>
      <c r="O319" s="356" t="s">
        <v>972</v>
      </c>
      <c r="P319" s="356"/>
      <c r="Q319" s="357"/>
      <c r="R319" s="358"/>
      <c r="S319" s="358">
        <v>0.26</v>
      </c>
      <c r="T319" s="358"/>
      <c r="U319" s="358"/>
      <c r="V319" s="358"/>
      <c r="W319" s="358"/>
      <c r="X319" s="358"/>
      <c r="Y319" s="358"/>
      <c r="Z319" s="358"/>
      <c r="AA319" s="358"/>
      <c r="AB319" s="358"/>
      <c r="AC319" s="358"/>
      <c r="AD319" s="358"/>
      <c r="AE319" s="358"/>
      <c r="AF319" s="358"/>
      <c r="AG319" s="358"/>
      <c r="AH319" s="358"/>
      <c r="AI319" s="358"/>
      <c r="AJ319" s="358"/>
      <c r="AK319" s="358"/>
      <c r="AL319" s="358"/>
      <c r="AM319" s="358"/>
      <c r="AN319" s="358"/>
      <c r="AO319" s="358"/>
      <c r="AP319" s="358"/>
      <c r="AQ319" s="358"/>
      <c r="AR319" s="358"/>
      <c r="AS319" s="358"/>
      <c r="AT319" s="358"/>
      <c r="AU319" s="358"/>
      <c r="AV319" s="358"/>
      <c r="AW319" s="358"/>
      <c r="AX319" s="358"/>
      <c r="AY319" s="358">
        <v>0</v>
      </c>
      <c r="AZ319" s="358">
        <v>0</v>
      </c>
      <c r="BA319" s="358">
        <v>0</v>
      </c>
      <c r="BB319" s="358"/>
      <c r="BC319" s="358"/>
      <c r="BD319" s="358"/>
      <c r="BE319" s="358"/>
      <c r="BF319" s="358"/>
      <c r="BG319" s="358"/>
      <c r="BH319" s="358"/>
      <c r="BI319" s="358"/>
      <c r="BJ319" s="537">
        <f t="shared" si="63"/>
        <v>0</v>
      </c>
      <c r="BK319" s="356">
        <f t="shared" si="64"/>
        <v>0</v>
      </c>
      <c r="BL319" s="356">
        <f t="shared" si="65"/>
        <v>0</v>
      </c>
      <c r="BM319" s="356">
        <v>0</v>
      </c>
      <c r="BN319" s="356">
        <v>0</v>
      </c>
      <c r="BO319" s="358">
        <f t="shared" si="51"/>
        <v>0</v>
      </c>
      <c r="BP319" s="538">
        <v>2</v>
      </c>
      <c r="BQ319" s="356" t="str">
        <f>IF(((BP319*BJ319)-CB319)&lt;0.99,"",INT((BP319*BJ319)-CB319))</f>
        <v/>
      </c>
      <c r="BR319" s="356"/>
      <c r="BS319" s="359"/>
      <c r="BT319" s="359"/>
      <c r="BU319" s="359"/>
      <c r="BV319" s="359"/>
      <c r="BW319" s="359"/>
      <c r="BX319" s="359"/>
      <c r="BY319" s="359"/>
      <c r="BZ319" s="360"/>
      <c r="CA319" s="361"/>
      <c r="CB319" s="362">
        <f t="shared" si="57"/>
        <v>0</v>
      </c>
      <c r="CC319" s="539"/>
      <c r="CD319" s="356" t="str">
        <f>IFERROR(IF($S319*#REF!=0,"",$S319*#REF!),"")</f>
        <v/>
      </c>
      <c r="CE319" s="356" t="str">
        <f>IFERROR(IF($S319*#REF!=0,"",$S319*#REF!),"")</f>
        <v/>
      </c>
      <c r="CF319" s="356" t="str">
        <f>IFERROR(IF($S319*#REF!=0,"",$S319*#REF!),"")</f>
        <v/>
      </c>
      <c r="CG319" s="356" t="str">
        <f>IFERROR(IF($S319*#REF!=0,"",$S319*#REF!),"")</f>
        <v/>
      </c>
      <c r="CH319" s="356" t="str">
        <f>IFERROR(IF($S319*#REF!=0,"",$S319*#REF!),"")</f>
        <v/>
      </c>
      <c r="CI319" s="356" t="str">
        <f>IFERROR(IF($S319*#REF!=0,"",$S319*#REF!),"")</f>
        <v/>
      </c>
      <c r="CJ319" s="356" t="str">
        <f>IFERROR(IF($S319*#REF!=0,"",$S319*#REF!),"")</f>
        <v/>
      </c>
      <c r="CK319" s="356" t="str">
        <f>IFERROR(IF($S319*#REF!=0,"",$S319*#REF!),"")</f>
        <v/>
      </c>
      <c r="CL319" s="356" t="str">
        <f>IFERROR(IF($S319*#REF!=0,"",$S319*#REF!),"")</f>
        <v/>
      </c>
      <c r="CM319" s="356" t="str">
        <f t="shared" si="58"/>
        <v/>
      </c>
      <c r="CN319" s="356" t="str">
        <f t="shared" si="59"/>
        <v/>
      </c>
      <c r="CO319" s="356" t="str">
        <f t="shared" si="60"/>
        <v/>
      </c>
      <c r="CP319" s="356" t="str">
        <f t="shared" si="61"/>
        <v/>
      </c>
      <c r="CQ319" s="356" t="str">
        <f t="shared" si="62"/>
        <v/>
      </c>
      <c r="CR319" s="356" t="str">
        <f t="shared" si="62"/>
        <v/>
      </c>
      <c r="CS319" s="356" t="str">
        <f t="shared" si="62"/>
        <v/>
      </c>
    </row>
    <row r="320" spans="1:97" ht="15" customHeight="1" x14ac:dyDescent="0.15">
      <c r="A320" s="1" t="s">
        <v>973</v>
      </c>
      <c r="B320" s="355" t="s">
        <v>974</v>
      </c>
      <c r="C320" s="355"/>
      <c r="D320" s="355"/>
      <c r="E320" s="355"/>
      <c r="F320" s="355"/>
      <c r="G320" s="356" t="s">
        <v>975</v>
      </c>
      <c r="H320" s="356" t="s">
        <v>917</v>
      </c>
      <c r="I320" s="356" t="s">
        <v>932</v>
      </c>
      <c r="J320" s="356"/>
      <c r="K320" s="356" t="s">
        <v>102</v>
      </c>
      <c r="L320" s="356">
        <v>169.2</v>
      </c>
      <c r="M320" s="356"/>
      <c r="N320" s="356"/>
      <c r="O320" s="356" t="s">
        <v>976</v>
      </c>
      <c r="P320" s="356"/>
      <c r="Q320" s="357"/>
      <c r="R320" s="358"/>
      <c r="S320" s="358">
        <v>0.26</v>
      </c>
      <c r="T320" s="358"/>
      <c r="U320" s="358"/>
      <c r="V320" s="358"/>
      <c r="W320" s="358"/>
      <c r="X320" s="358"/>
      <c r="Y320" s="358"/>
      <c r="Z320" s="358"/>
      <c r="AA320" s="358"/>
      <c r="AB320" s="358"/>
      <c r="AC320" s="358"/>
      <c r="AD320" s="358"/>
      <c r="AE320" s="358"/>
      <c r="AF320" s="358"/>
      <c r="AG320" s="358"/>
      <c r="AH320" s="358"/>
      <c r="AI320" s="358"/>
      <c r="AJ320" s="358"/>
      <c r="AK320" s="358"/>
      <c r="AL320" s="358"/>
      <c r="AM320" s="358"/>
      <c r="AN320" s="358"/>
      <c r="AO320" s="358"/>
      <c r="AP320" s="358"/>
      <c r="AQ320" s="358"/>
      <c r="AR320" s="358"/>
      <c r="AS320" s="358"/>
      <c r="AT320" s="358"/>
      <c r="AU320" s="358"/>
      <c r="AV320" s="358"/>
      <c r="AW320" s="358"/>
      <c r="AX320" s="358"/>
      <c r="AY320" s="358">
        <v>17</v>
      </c>
      <c r="AZ320" s="358">
        <v>5</v>
      </c>
      <c r="BA320" s="358">
        <v>3</v>
      </c>
      <c r="BB320" s="358"/>
      <c r="BC320" s="358"/>
      <c r="BD320" s="358"/>
      <c r="BE320" s="358"/>
      <c r="BF320" s="358"/>
      <c r="BG320" s="358"/>
      <c r="BH320" s="358"/>
      <c r="BI320" s="358"/>
      <c r="BJ320" s="537">
        <f t="shared" si="63"/>
        <v>4</v>
      </c>
      <c r="BK320" s="356">
        <f t="shared" si="64"/>
        <v>17</v>
      </c>
      <c r="BL320" s="356">
        <f t="shared" si="65"/>
        <v>3</v>
      </c>
      <c r="BM320" s="356">
        <v>5</v>
      </c>
      <c r="BN320" s="356">
        <v>2</v>
      </c>
      <c r="BO320" s="358">
        <f t="shared" si="51"/>
        <v>3</v>
      </c>
      <c r="BP320" s="538">
        <v>2</v>
      </c>
      <c r="BQ320" s="356">
        <f>IF(((BP320*BJ320)-CB320)&lt;0.99,"",INT((BP320*BJ320)-CB320))</f>
        <v>5</v>
      </c>
      <c r="BR320" s="356"/>
      <c r="BS320" s="359"/>
      <c r="BT320" s="359"/>
      <c r="BU320" s="359"/>
      <c r="BV320" s="359"/>
      <c r="BW320" s="359"/>
      <c r="BX320" s="359"/>
      <c r="BY320" s="359"/>
      <c r="BZ320" s="360"/>
      <c r="CA320" s="361"/>
      <c r="CB320" s="362">
        <f t="shared" si="57"/>
        <v>3</v>
      </c>
      <c r="CC320" s="539"/>
      <c r="CD320" s="356" t="str">
        <f>IFERROR(IF($S320*#REF!=0,"",$S320*#REF!),"")</f>
        <v/>
      </c>
      <c r="CE320" s="356" t="str">
        <f>IFERROR(IF($S320*#REF!=0,"",$S320*#REF!),"")</f>
        <v/>
      </c>
      <c r="CF320" s="356" t="str">
        <f>IFERROR(IF($S320*#REF!=0,"",$S320*#REF!),"")</f>
        <v/>
      </c>
      <c r="CG320" s="356" t="str">
        <f>IFERROR(IF($S320*#REF!=0,"",$S320*#REF!),"")</f>
        <v/>
      </c>
      <c r="CH320" s="356" t="str">
        <f>IFERROR(IF($S320*#REF!=0,"",$S320*#REF!),"")</f>
        <v/>
      </c>
      <c r="CI320" s="356" t="str">
        <f>IFERROR(IF($S320*#REF!=0,"",$S320*#REF!),"")</f>
        <v/>
      </c>
      <c r="CJ320" s="356" t="str">
        <f>IFERROR(IF($S320*#REF!=0,"",$S320*#REF!),"")</f>
        <v/>
      </c>
      <c r="CK320" s="356" t="str">
        <f>IFERROR(IF($S320*#REF!=0,"",$S320*#REF!),"")</f>
        <v/>
      </c>
      <c r="CL320" s="356" t="str">
        <f>IFERROR(IF($S320*#REF!=0,"",$S320*#REF!),"")</f>
        <v/>
      </c>
      <c r="CM320" s="356" t="str">
        <f t="shared" si="58"/>
        <v/>
      </c>
      <c r="CN320" s="356" t="str">
        <f t="shared" si="59"/>
        <v/>
      </c>
      <c r="CO320" s="356" t="str">
        <f t="shared" si="60"/>
        <v/>
      </c>
      <c r="CP320" s="356" t="str">
        <f t="shared" si="61"/>
        <v/>
      </c>
      <c r="CQ320" s="356" t="str">
        <f t="shared" si="62"/>
        <v/>
      </c>
      <c r="CR320" s="356" t="str">
        <f t="shared" si="62"/>
        <v/>
      </c>
      <c r="CS320" s="356" t="str">
        <f t="shared" si="62"/>
        <v/>
      </c>
    </row>
    <row r="321" spans="1:97" ht="14.25" customHeight="1" x14ac:dyDescent="0.15">
      <c r="A321" s="1" t="s">
        <v>977</v>
      </c>
      <c r="B321" s="363" t="s">
        <v>978</v>
      </c>
      <c r="C321" s="363"/>
      <c r="D321" s="363"/>
      <c r="E321" s="363"/>
      <c r="F321" s="363"/>
      <c r="G321" s="364" t="s">
        <v>979</v>
      </c>
      <c r="H321" s="364" t="s">
        <v>980</v>
      </c>
      <c r="I321" s="364" t="s">
        <v>981</v>
      </c>
      <c r="J321" s="364"/>
      <c r="K321" s="364" t="s">
        <v>102</v>
      </c>
      <c r="L321" s="364">
        <v>377</v>
      </c>
      <c r="M321" s="364"/>
      <c r="N321" s="364"/>
      <c r="O321" s="364" t="s">
        <v>982</v>
      </c>
      <c r="P321" s="364"/>
      <c r="Q321" s="365"/>
      <c r="R321" s="366"/>
      <c r="S321" s="366">
        <v>2</v>
      </c>
      <c r="T321" s="366"/>
      <c r="U321" s="366"/>
      <c r="V321" s="366"/>
      <c r="W321" s="366"/>
      <c r="X321" s="366"/>
      <c r="Y321" s="366"/>
      <c r="Z321" s="366"/>
      <c r="AA321" s="366"/>
      <c r="AB321" s="366"/>
      <c r="AC321" s="366"/>
      <c r="AD321" s="366"/>
      <c r="AE321" s="366"/>
      <c r="AF321" s="366"/>
      <c r="AG321" s="366"/>
      <c r="AH321" s="366"/>
      <c r="AI321" s="366"/>
      <c r="AJ321" s="366"/>
      <c r="AK321" s="366"/>
      <c r="AL321" s="366"/>
      <c r="AM321" s="366"/>
      <c r="AN321" s="366"/>
      <c r="AO321" s="366"/>
      <c r="AP321" s="366"/>
      <c r="AQ321" s="366"/>
      <c r="AR321" s="366"/>
      <c r="AS321" s="366"/>
      <c r="AT321" s="366"/>
      <c r="AU321" s="366"/>
      <c r="AV321" s="366"/>
      <c r="AW321" s="366"/>
      <c r="AX321" s="366">
        <v>0</v>
      </c>
      <c r="AY321" s="366">
        <v>2</v>
      </c>
      <c r="AZ321" s="366">
        <v>0</v>
      </c>
      <c r="BA321" s="366">
        <v>2</v>
      </c>
      <c r="BB321" s="366"/>
      <c r="BC321" s="366"/>
      <c r="BD321" s="366"/>
      <c r="BE321" s="366"/>
      <c r="BF321" s="366"/>
      <c r="BG321" s="366"/>
      <c r="BH321" s="366"/>
      <c r="BI321" s="366"/>
      <c r="BJ321" s="540">
        <f t="shared" si="63"/>
        <v>1</v>
      </c>
      <c r="BK321" s="364">
        <f t="shared" si="64"/>
        <v>2</v>
      </c>
      <c r="BL321" s="364">
        <f t="shared" si="65"/>
        <v>0</v>
      </c>
      <c r="BM321" s="364">
        <v>11</v>
      </c>
      <c r="BN321" s="364">
        <v>1</v>
      </c>
      <c r="BO321" s="366">
        <f t="shared" si="51"/>
        <v>10</v>
      </c>
      <c r="BP321" s="541">
        <v>2.2000000000000002</v>
      </c>
      <c r="BQ321" s="364" t="str">
        <f>IF(((BP321*BJ321)-CB321)&lt;0.99,"",INT((BP321*BJ321)-CB321))</f>
        <v/>
      </c>
      <c r="BR321" s="364"/>
      <c r="BS321" s="367"/>
      <c r="BT321" s="367"/>
      <c r="BU321" s="367"/>
      <c r="BV321" s="367"/>
      <c r="BW321" s="367"/>
      <c r="BX321" s="367"/>
      <c r="BY321" s="367"/>
      <c r="BZ321" s="369"/>
      <c r="CA321" s="370"/>
      <c r="CB321" s="371">
        <f t="shared" si="57"/>
        <v>10</v>
      </c>
      <c r="CC321" s="542"/>
      <c r="CD321" s="364" t="str">
        <f>IFERROR(IF($S321*#REF!=0,"",$S321*#REF!),"")</f>
        <v/>
      </c>
      <c r="CE321" s="364" t="str">
        <f>IFERROR(IF($S321*#REF!=0,"",$S321*#REF!),"")</f>
        <v/>
      </c>
      <c r="CF321" s="364" t="str">
        <f>IFERROR(IF($S321*#REF!=0,"",$S321*#REF!),"")</f>
        <v/>
      </c>
      <c r="CG321" s="364" t="str">
        <f>IFERROR(IF($S321*#REF!=0,"",$S321*#REF!),"")</f>
        <v/>
      </c>
      <c r="CH321" s="364" t="str">
        <f>IFERROR(IF($S321*#REF!=0,"",$S321*#REF!),"")</f>
        <v/>
      </c>
      <c r="CI321" s="364" t="str">
        <f>IFERROR(IF($S321*#REF!=0,"",$S321*#REF!),"")</f>
        <v/>
      </c>
      <c r="CJ321" s="364" t="str">
        <f>IFERROR(IF($S321*#REF!=0,"",$S321*#REF!),"")</f>
        <v/>
      </c>
      <c r="CK321" s="364" t="str">
        <f>IFERROR(IF($S321*#REF!=0,"",$S321*#REF!),"")</f>
        <v/>
      </c>
      <c r="CL321" s="364" t="str">
        <f>IFERROR(IF($S321*#REF!=0,"",$S321*#REF!),"")</f>
        <v/>
      </c>
      <c r="CM321" s="364" t="str">
        <f t="shared" si="58"/>
        <v/>
      </c>
      <c r="CN321" s="364" t="str">
        <f t="shared" si="59"/>
        <v/>
      </c>
      <c r="CO321" s="364" t="str">
        <f t="shared" si="60"/>
        <v/>
      </c>
      <c r="CP321" s="364" t="str">
        <f t="shared" si="61"/>
        <v/>
      </c>
      <c r="CQ321" s="364" t="str">
        <f t="shared" si="62"/>
        <v/>
      </c>
      <c r="CR321" s="364" t="str">
        <f t="shared" si="62"/>
        <v/>
      </c>
      <c r="CS321" s="364" t="str">
        <f t="shared" si="62"/>
        <v/>
      </c>
    </row>
    <row r="322" spans="1:97" ht="15" customHeight="1" x14ac:dyDescent="0.15">
      <c r="A322" s="1" t="s">
        <v>983</v>
      </c>
      <c r="B322" s="363" t="s">
        <v>984</v>
      </c>
      <c r="C322" s="363"/>
      <c r="D322" s="363"/>
      <c r="E322" s="363"/>
      <c r="F322" s="363"/>
      <c r="G322" s="364" t="s">
        <v>985</v>
      </c>
      <c r="H322" s="364" t="s">
        <v>980</v>
      </c>
      <c r="I322" s="364" t="s">
        <v>981</v>
      </c>
      <c r="J322" s="364"/>
      <c r="K322" s="364" t="s">
        <v>102</v>
      </c>
      <c r="L322" s="364">
        <v>377</v>
      </c>
      <c r="M322" s="364"/>
      <c r="N322" s="364"/>
      <c r="O322" s="364" t="s">
        <v>986</v>
      </c>
      <c r="P322" s="364"/>
      <c r="Q322" s="365"/>
      <c r="R322" s="366"/>
      <c r="S322" s="366">
        <v>2</v>
      </c>
      <c r="T322" s="366"/>
      <c r="U322" s="366"/>
      <c r="V322" s="366"/>
      <c r="W322" s="366"/>
      <c r="X322" s="366"/>
      <c r="Y322" s="366"/>
      <c r="Z322" s="366"/>
      <c r="AA322" s="366"/>
      <c r="AB322" s="366"/>
      <c r="AC322" s="366"/>
      <c r="AD322" s="366"/>
      <c r="AE322" s="366"/>
      <c r="AF322" s="366"/>
      <c r="AG322" s="366"/>
      <c r="AH322" s="366"/>
      <c r="AI322" s="366"/>
      <c r="AJ322" s="366"/>
      <c r="AK322" s="366"/>
      <c r="AL322" s="366"/>
      <c r="AM322" s="366"/>
      <c r="AN322" s="366"/>
      <c r="AO322" s="366"/>
      <c r="AP322" s="366"/>
      <c r="AQ322" s="366"/>
      <c r="AR322" s="366"/>
      <c r="AS322" s="366"/>
      <c r="AT322" s="366"/>
      <c r="AU322" s="366"/>
      <c r="AV322" s="366"/>
      <c r="AW322" s="366"/>
      <c r="AX322" s="366">
        <v>1</v>
      </c>
      <c r="AY322" s="366">
        <v>1</v>
      </c>
      <c r="AZ322" s="366">
        <v>2</v>
      </c>
      <c r="BA322" s="366">
        <v>5</v>
      </c>
      <c r="BB322" s="366"/>
      <c r="BC322" s="366"/>
      <c r="BD322" s="366"/>
      <c r="BE322" s="366"/>
      <c r="BF322" s="366"/>
      <c r="BG322" s="366"/>
      <c r="BH322" s="366"/>
      <c r="BI322" s="366"/>
      <c r="BJ322" s="540">
        <f t="shared" si="63"/>
        <v>3.5</v>
      </c>
      <c r="BK322" s="364">
        <f t="shared" si="64"/>
        <v>5</v>
      </c>
      <c r="BL322" s="364">
        <f t="shared" si="65"/>
        <v>1</v>
      </c>
      <c r="BM322" s="364">
        <v>15</v>
      </c>
      <c r="BN322" s="364">
        <v>7</v>
      </c>
      <c r="BO322" s="366">
        <f t="shared" si="51"/>
        <v>8</v>
      </c>
      <c r="BP322" s="541">
        <v>2.2000000000000002</v>
      </c>
      <c r="BQ322" s="364" t="str">
        <f>IF(((BP322*BJ322)-CB322)&lt;0.99,"",INT((BP322*BJ322)-CB322))</f>
        <v/>
      </c>
      <c r="BR322" s="364"/>
      <c r="BS322" s="367"/>
      <c r="BT322" s="367"/>
      <c r="BU322" s="367"/>
      <c r="BV322" s="367"/>
      <c r="BW322" s="367"/>
      <c r="BX322" s="367"/>
      <c r="BY322" s="367"/>
      <c r="BZ322" s="369"/>
      <c r="CA322" s="370"/>
      <c r="CB322" s="371">
        <f t="shared" si="57"/>
        <v>8</v>
      </c>
      <c r="CC322" s="542"/>
      <c r="CD322" s="364" t="str">
        <f>IFERROR(IF($S322*#REF!=0,"",$S322*#REF!),"")</f>
        <v/>
      </c>
      <c r="CE322" s="364" t="str">
        <f>IFERROR(IF($S322*#REF!=0,"",$S322*#REF!),"")</f>
        <v/>
      </c>
      <c r="CF322" s="364" t="str">
        <f>IFERROR(IF($S322*#REF!=0,"",$S322*#REF!),"")</f>
        <v/>
      </c>
      <c r="CG322" s="364" t="str">
        <f>IFERROR(IF($S322*#REF!=0,"",$S322*#REF!),"")</f>
        <v/>
      </c>
      <c r="CH322" s="364" t="str">
        <f>IFERROR(IF($S322*#REF!=0,"",$S322*#REF!),"")</f>
        <v/>
      </c>
      <c r="CI322" s="364" t="str">
        <f>IFERROR(IF($S322*#REF!=0,"",$S322*#REF!),"")</f>
        <v/>
      </c>
      <c r="CJ322" s="364" t="str">
        <f>IFERROR(IF($S322*#REF!=0,"",$S322*#REF!),"")</f>
        <v/>
      </c>
      <c r="CK322" s="364" t="str">
        <f>IFERROR(IF($S322*#REF!=0,"",$S322*#REF!),"")</f>
        <v/>
      </c>
      <c r="CL322" s="364" t="str">
        <f>IFERROR(IF($S322*#REF!=0,"",$S322*#REF!),"")</f>
        <v/>
      </c>
      <c r="CM322" s="364" t="str">
        <f t="shared" si="58"/>
        <v/>
      </c>
      <c r="CN322" s="364" t="str">
        <f t="shared" si="59"/>
        <v/>
      </c>
      <c r="CO322" s="364" t="str">
        <f t="shared" si="60"/>
        <v/>
      </c>
      <c r="CP322" s="364" t="str">
        <f t="shared" si="61"/>
        <v/>
      </c>
      <c r="CQ322" s="364" t="str">
        <f t="shared" si="62"/>
        <v/>
      </c>
      <c r="CR322" s="364" t="str">
        <f t="shared" si="62"/>
        <v/>
      </c>
      <c r="CS322" s="364" t="str">
        <f t="shared" si="62"/>
        <v/>
      </c>
    </row>
    <row r="323" spans="1:97" ht="15" customHeight="1" x14ac:dyDescent="0.15">
      <c r="A323" s="1" t="s">
        <v>987</v>
      </c>
      <c r="B323" s="363" t="s">
        <v>988</v>
      </c>
      <c r="C323" s="363"/>
      <c r="D323" s="363"/>
      <c r="E323" s="363"/>
      <c r="F323" s="363"/>
      <c r="G323" s="364" t="s">
        <v>989</v>
      </c>
      <c r="H323" s="364" t="s">
        <v>980</v>
      </c>
      <c r="I323" s="364" t="s">
        <v>981</v>
      </c>
      <c r="J323" s="364"/>
      <c r="K323" s="364" t="s">
        <v>102</v>
      </c>
      <c r="L323" s="364">
        <v>377</v>
      </c>
      <c r="M323" s="364"/>
      <c r="N323" s="364"/>
      <c r="O323" s="364" t="s">
        <v>990</v>
      </c>
      <c r="P323" s="364"/>
      <c r="Q323" s="365"/>
      <c r="R323" s="366"/>
      <c r="S323" s="366">
        <v>2</v>
      </c>
      <c r="T323" s="366"/>
      <c r="U323" s="366"/>
      <c r="V323" s="366"/>
      <c r="W323" s="366"/>
      <c r="X323" s="366"/>
      <c r="Y323" s="366"/>
      <c r="Z323" s="366"/>
      <c r="AA323" s="366"/>
      <c r="AB323" s="366"/>
      <c r="AC323" s="366"/>
      <c r="AD323" s="366"/>
      <c r="AE323" s="366"/>
      <c r="AF323" s="366"/>
      <c r="AG323" s="366"/>
      <c r="AH323" s="366"/>
      <c r="AI323" s="366"/>
      <c r="AJ323" s="366"/>
      <c r="AK323" s="366"/>
      <c r="AL323" s="366"/>
      <c r="AM323" s="366"/>
      <c r="AN323" s="366"/>
      <c r="AO323" s="366"/>
      <c r="AP323" s="366"/>
      <c r="AQ323" s="366"/>
      <c r="AR323" s="366"/>
      <c r="AS323" s="366"/>
      <c r="AT323" s="366"/>
      <c r="AU323" s="366"/>
      <c r="AV323" s="366"/>
      <c r="AW323" s="366"/>
      <c r="AX323" s="366">
        <v>6</v>
      </c>
      <c r="AY323" s="366">
        <v>7</v>
      </c>
      <c r="AZ323" s="366">
        <v>3</v>
      </c>
      <c r="BA323" s="366">
        <v>10</v>
      </c>
      <c r="BB323" s="366"/>
      <c r="BC323" s="366"/>
      <c r="BD323" s="366"/>
      <c r="BE323" s="366"/>
      <c r="BF323" s="366"/>
      <c r="BG323" s="366"/>
      <c r="BH323" s="366"/>
      <c r="BI323" s="366"/>
      <c r="BJ323" s="540">
        <f t="shared" si="63"/>
        <v>6.5</v>
      </c>
      <c r="BK323" s="364">
        <f t="shared" si="64"/>
        <v>10</v>
      </c>
      <c r="BL323" s="364">
        <f t="shared" si="65"/>
        <v>3</v>
      </c>
      <c r="BM323" s="364">
        <v>23</v>
      </c>
      <c r="BN323" s="364">
        <v>10</v>
      </c>
      <c r="BO323" s="366">
        <f t="shared" si="51"/>
        <v>13</v>
      </c>
      <c r="BP323" s="541">
        <v>2.2000000000000002</v>
      </c>
      <c r="BQ323" s="364" t="str">
        <f>IF(((BP323*BJ323)-CB323)&lt;0.99,"",INT((BP323*BJ323)-CB323))</f>
        <v/>
      </c>
      <c r="BR323" s="364"/>
      <c r="BS323" s="367"/>
      <c r="BT323" s="367"/>
      <c r="BU323" s="367"/>
      <c r="BV323" s="367"/>
      <c r="BW323" s="367"/>
      <c r="BX323" s="367"/>
      <c r="BY323" s="367"/>
      <c r="BZ323" s="369"/>
      <c r="CA323" s="370">
        <v>1</v>
      </c>
      <c r="CB323" s="371">
        <f t="shared" si="57"/>
        <v>14</v>
      </c>
      <c r="CC323" s="542"/>
      <c r="CD323" s="364" t="str">
        <f>IFERROR(IF($S323*#REF!=0,"",$S323*#REF!),"")</f>
        <v/>
      </c>
      <c r="CE323" s="364" t="str">
        <f>IFERROR(IF($S323*#REF!=0,"",$S323*#REF!),"")</f>
        <v/>
      </c>
      <c r="CF323" s="364" t="str">
        <f>IFERROR(IF($S323*#REF!=0,"",$S323*#REF!),"")</f>
        <v/>
      </c>
      <c r="CG323" s="364" t="str">
        <f>IFERROR(IF($S323*#REF!=0,"",$S323*#REF!),"")</f>
        <v/>
      </c>
      <c r="CH323" s="364" t="str">
        <f>IFERROR(IF($S323*#REF!=0,"",$S323*#REF!),"")</f>
        <v/>
      </c>
      <c r="CI323" s="364" t="str">
        <f>IFERROR(IF($S323*#REF!=0,"",$S323*#REF!),"")</f>
        <v/>
      </c>
      <c r="CJ323" s="364" t="str">
        <f>IFERROR(IF($S323*#REF!=0,"",$S323*#REF!),"")</f>
        <v/>
      </c>
      <c r="CK323" s="364" t="str">
        <f>IFERROR(IF($S323*#REF!=0,"",$S323*#REF!),"")</f>
        <v/>
      </c>
      <c r="CL323" s="364" t="str">
        <f>IFERROR(IF($S323*#REF!=0,"",$S323*#REF!),"")</f>
        <v/>
      </c>
      <c r="CM323" s="364" t="str">
        <f t="shared" si="58"/>
        <v/>
      </c>
      <c r="CN323" s="364" t="str">
        <f t="shared" si="59"/>
        <v/>
      </c>
      <c r="CO323" s="364" t="str">
        <f t="shared" si="60"/>
        <v/>
      </c>
      <c r="CP323" s="364" t="str">
        <f t="shared" si="61"/>
        <v/>
      </c>
      <c r="CQ323" s="364" t="str">
        <f t="shared" si="62"/>
        <v/>
      </c>
      <c r="CR323" s="364" t="str">
        <f t="shared" si="62"/>
        <v/>
      </c>
      <c r="CS323" s="364">
        <f t="shared" si="62"/>
        <v>2</v>
      </c>
    </row>
    <row r="324" spans="1:97" ht="15" customHeight="1" x14ac:dyDescent="0.15">
      <c r="A324" s="1" t="s">
        <v>991</v>
      </c>
      <c r="B324" s="363" t="s">
        <v>992</v>
      </c>
      <c r="C324" s="363"/>
      <c r="D324" s="363"/>
      <c r="E324" s="363"/>
      <c r="F324" s="363"/>
      <c r="G324" s="364" t="s">
        <v>993</v>
      </c>
      <c r="H324" s="364" t="s">
        <v>994</v>
      </c>
      <c r="I324" s="364" t="s">
        <v>995</v>
      </c>
      <c r="J324" s="364">
        <v>1</v>
      </c>
      <c r="K324" s="364" t="s">
        <v>102</v>
      </c>
      <c r="L324" s="364">
        <v>315.3</v>
      </c>
      <c r="M324" s="364"/>
      <c r="N324" s="364"/>
      <c r="O324" s="364" t="s">
        <v>996</v>
      </c>
      <c r="P324" s="364"/>
      <c r="Q324" s="365"/>
      <c r="R324" s="366"/>
      <c r="S324" s="366">
        <v>1.23</v>
      </c>
      <c r="T324" s="366"/>
      <c r="U324" s="366"/>
      <c r="V324" s="366"/>
      <c r="W324" s="366"/>
      <c r="X324" s="366"/>
      <c r="Y324" s="366"/>
      <c r="Z324" s="366"/>
      <c r="AA324" s="366"/>
      <c r="AB324" s="366"/>
      <c r="AC324" s="366"/>
      <c r="AD324" s="366"/>
      <c r="AE324" s="366"/>
      <c r="AF324" s="366"/>
      <c r="AG324" s="366"/>
      <c r="AH324" s="366"/>
      <c r="AI324" s="366"/>
      <c r="AJ324" s="366"/>
      <c r="AK324" s="366"/>
      <c r="AL324" s="366"/>
      <c r="AM324" s="366"/>
      <c r="AN324" s="366"/>
      <c r="AO324" s="366"/>
      <c r="AP324" s="366"/>
      <c r="AQ324" s="366"/>
      <c r="AR324" s="366"/>
      <c r="AS324" s="366"/>
      <c r="AT324" s="366"/>
      <c r="AU324" s="366"/>
      <c r="AV324" s="366"/>
      <c r="AW324" s="366"/>
      <c r="AX324" s="366">
        <v>0</v>
      </c>
      <c r="AY324" s="366">
        <v>1</v>
      </c>
      <c r="AZ324" s="366">
        <v>0</v>
      </c>
      <c r="BA324" s="366">
        <v>1</v>
      </c>
      <c r="BB324" s="366"/>
      <c r="BC324" s="366"/>
      <c r="BD324" s="366"/>
      <c r="BE324" s="366"/>
      <c r="BF324" s="366"/>
      <c r="BG324" s="366"/>
      <c r="BH324" s="366"/>
      <c r="BI324" s="366"/>
      <c r="BJ324" s="540">
        <f t="shared" si="63"/>
        <v>0.5</v>
      </c>
      <c r="BK324" s="364">
        <f t="shared" si="64"/>
        <v>1</v>
      </c>
      <c r="BL324" s="364">
        <f t="shared" si="65"/>
        <v>0</v>
      </c>
      <c r="BM324" s="364">
        <v>12</v>
      </c>
      <c r="BN324" s="364">
        <v>5</v>
      </c>
      <c r="BO324" s="366">
        <f t="shared" si="51"/>
        <v>7</v>
      </c>
      <c r="BP324" s="541">
        <v>2.2000000000000002</v>
      </c>
      <c r="BQ324" s="364" t="str">
        <f>IF(((BP324*BJ324)-CB324)&lt;0.99,"",INT((BP324*BJ324)-CB324))</f>
        <v/>
      </c>
      <c r="BR324" s="364"/>
      <c r="BS324" s="367"/>
      <c r="BT324" s="367"/>
      <c r="BU324" s="367"/>
      <c r="BV324" s="367"/>
      <c r="BW324" s="367"/>
      <c r="BX324" s="367"/>
      <c r="BY324" s="367">
        <v>1</v>
      </c>
      <c r="BZ324" s="572"/>
      <c r="CA324" s="558"/>
      <c r="CB324" s="371">
        <f t="shared" si="57"/>
        <v>8</v>
      </c>
      <c r="CC324" s="542"/>
      <c r="CD324" s="364" t="str">
        <f>IFERROR(IF($S324*#REF!=0,"",$S324*#REF!),"")</f>
        <v/>
      </c>
      <c r="CE324" s="364" t="str">
        <f>IFERROR(IF($S324*#REF!=0,"",$S324*#REF!),"")</f>
        <v/>
      </c>
      <c r="CF324" s="364" t="str">
        <f>IFERROR(IF($S324*#REF!=0,"",$S324*#REF!),"")</f>
        <v/>
      </c>
      <c r="CG324" s="364" t="str">
        <f>IFERROR(IF($S324*#REF!=0,"",$S324*#REF!),"")</f>
        <v/>
      </c>
      <c r="CH324" s="364" t="str">
        <f>IFERROR(IF($S324*#REF!=0,"",$S324*#REF!),"")</f>
        <v/>
      </c>
      <c r="CI324" s="364" t="str">
        <f>IFERROR(IF($S324*#REF!=0,"",$S324*#REF!),"")</f>
        <v/>
      </c>
      <c r="CJ324" s="364" t="str">
        <f>IFERROR(IF($S324*#REF!=0,"",$S324*#REF!),"")</f>
        <v/>
      </c>
      <c r="CK324" s="364" t="str">
        <f>IFERROR(IF($S324*#REF!=0,"",$S324*#REF!),"")</f>
        <v/>
      </c>
      <c r="CL324" s="364" t="str">
        <f>IFERROR(IF($S324*#REF!=0,"",$S324*#REF!),"")</f>
        <v/>
      </c>
      <c r="CM324" s="364" t="str">
        <f t="shared" si="58"/>
        <v/>
      </c>
      <c r="CN324" s="364" t="str">
        <f t="shared" si="59"/>
        <v/>
      </c>
      <c r="CO324" s="364" t="str">
        <f t="shared" si="60"/>
        <v/>
      </c>
      <c r="CP324" s="364" t="str">
        <f t="shared" si="61"/>
        <v/>
      </c>
      <c r="CQ324" s="364">
        <f t="shared" si="62"/>
        <v>1.23</v>
      </c>
      <c r="CR324" s="364" t="str">
        <f t="shared" si="62"/>
        <v/>
      </c>
      <c r="CS324" s="364" t="str">
        <f t="shared" si="62"/>
        <v/>
      </c>
    </row>
    <row r="325" spans="1:97" ht="15" customHeight="1" x14ac:dyDescent="0.15">
      <c r="A325" s="1" t="s">
        <v>997</v>
      </c>
      <c r="B325" s="363" t="s">
        <v>998</v>
      </c>
      <c r="C325" s="363"/>
      <c r="D325" s="363"/>
      <c r="E325" s="363"/>
      <c r="F325" s="363"/>
      <c r="G325" s="364" t="s">
        <v>999</v>
      </c>
      <c r="H325" s="364" t="s">
        <v>994</v>
      </c>
      <c r="I325" s="364" t="s">
        <v>1000</v>
      </c>
      <c r="J325" s="364"/>
      <c r="K325" s="364" t="s">
        <v>102</v>
      </c>
      <c r="L325" s="364">
        <v>315.3</v>
      </c>
      <c r="M325" s="364"/>
      <c r="N325" s="364"/>
      <c r="O325" s="364" t="s">
        <v>1001</v>
      </c>
      <c r="P325" s="364"/>
      <c r="Q325" s="365"/>
      <c r="R325" s="366"/>
      <c r="S325" s="366">
        <v>1.23</v>
      </c>
      <c r="T325" s="366"/>
      <c r="U325" s="366"/>
      <c r="V325" s="366"/>
      <c r="W325" s="366"/>
      <c r="X325" s="366"/>
      <c r="Y325" s="366"/>
      <c r="Z325" s="366"/>
      <c r="AA325" s="366"/>
      <c r="AB325" s="366"/>
      <c r="AC325" s="366"/>
      <c r="AD325" s="366"/>
      <c r="AE325" s="366"/>
      <c r="AF325" s="366"/>
      <c r="AG325" s="366"/>
      <c r="AH325" s="366"/>
      <c r="AI325" s="366"/>
      <c r="AJ325" s="366"/>
      <c r="AK325" s="366"/>
      <c r="AL325" s="366"/>
      <c r="AM325" s="366"/>
      <c r="AN325" s="366"/>
      <c r="AO325" s="366"/>
      <c r="AP325" s="366"/>
      <c r="AQ325" s="366"/>
      <c r="AR325" s="366"/>
      <c r="AS325" s="366"/>
      <c r="AT325" s="366"/>
      <c r="AU325" s="366"/>
      <c r="AV325" s="366"/>
      <c r="AW325" s="366"/>
      <c r="AX325" s="366">
        <v>0</v>
      </c>
      <c r="AY325" s="366">
        <v>4</v>
      </c>
      <c r="AZ325" s="366">
        <v>0</v>
      </c>
      <c r="BA325" s="366">
        <v>1</v>
      </c>
      <c r="BB325" s="366"/>
      <c r="BC325" s="366"/>
      <c r="BD325" s="366"/>
      <c r="BE325" s="366"/>
      <c r="BF325" s="366"/>
      <c r="BG325" s="366"/>
      <c r="BH325" s="366"/>
      <c r="BI325" s="366"/>
      <c r="BJ325" s="540">
        <f t="shared" si="63"/>
        <v>0.5</v>
      </c>
      <c r="BK325" s="364">
        <f t="shared" si="64"/>
        <v>4</v>
      </c>
      <c r="BL325" s="364">
        <f t="shared" si="65"/>
        <v>0</v>
      </c>
      <c r="BM325" s="364">
        <v>7</v>
      </c>
      <c r="BN325" s="364">
        <v>0</v>
      </c>
      <c r="BO325" s="366">
        <f t="shared" si="51"/>
        <v>7</v>
      </c>
      <c r="BP325" s="541">
        <v>2.2000000000000002</v>
      </c>
      <c r="BQ325" s="364" t="str">
        <f>IF(((BP325*BJ325)-CB325)&lt;0.99,"",INT((BP325*BJ325)-CB325))</f>
        <v/>
      </c>
      <c r="BR325" s="364"/>
      <c r="BS325" s="367"/>
      <c r="BT325" s="367"/>
      <c r="BU325" s="367"/>
      <c r="BV325" s="367"/>
      <c r="BW325" s="367"/>
      <c r="BX325" s="367"/>
      <c r="BY325" s="367"/>
      <c r="BZ325" s="369"/>
      <c r="CA325" s="370"/>
      <c r="CB325" s="371">
        <f t="shared" si="57"/>
        <v>7</v>
      </c>
      <c r="CC325" s="542"/>
      <c r="CD325" s="364" t="str">
        <f>IFERROR(IF($S325*#REF!=0,"",$S325*#REF!),"")</f>
        <v/>
      </c>
      <c r="CE325" s="364" t="str">
        <f>IFERROR(IF($S325*#REF!=0,"",$S325*#REF!),"")</f>
        <v/>
      </c>
      <c r="CF325" s="364" t="str">
        <f>IFERROR(IF($S325*#REF!=0,"",$S325*#REF!),"")</f>
        <v/>
      </c>
      <c r="CG325" s="364" t="str">
        <f>IFERROR(IF($S325*#REF!=0,"",$S325*#REF!),"")</f>
        <v/>
      </c>
      <c r="CH325" s="364" t="str">
        <f>IFERROR(IF($S325*#REF!=0,"",$S325*#REF!),"")</f>
        <v/>
      </c>
      <c r="CI325" s="364" t="str">
        <f>IFERROR(IF($S325*#REF!=0,"",$S325*#REF!),"")</f>
        <v/>
      </c>
      <c r="CJ325" s="364" t="str">
        <f>IFERROR(IF($S325*#REF!=0,"",$S325*#REF!),"")</f>
        <v/>
      </c>
      <c r="CK325" s="364" t="str">
        <f>IFERROR(IF($S325*#REF!=0,"",$S325*#REF!),"")</f>
        <v/>
      </c>
      <c r="CL325" s="364" t="str">
        <f>IFERROR(IF($S325*#REF!=0,"",$S325*#REF!),"")</f>
        <v/>
      </c>
      <c r="CM325" s="364" t="str">
        <f t="shared" si="58"/>
        <v/>
      </c>
      <c r="CN325" s="364" t="str">
        <f t="shared" si="59"/>
        <v/>
      </c>
      <c r="CO325" s="364" t="str">
        <f t="shared" si="60"/>
        <v/>
      </c>
      <c r="CP325" s="364" t="str">
        <f t="shared" si="61"/>
        <v/>
      </c>
      <c r="CQ325" s="364" t="str">
        <f t="shared" si="62"/>
        <v/>
      </c>
      <c r="CR325" s="364" t="str">
        <f t="shared" si="62"/>
        <v/>
      </c>
      <c r="CS325" s="364" t="str">
        <f t="shared" si="62"/>
        <v/>
      </c>
    </row>
    <row r="326" spans="1:97" ht="15" customHeight="1" x14ac:dyDescent="0.15">
      <c r="A326" s="1" t="s">
        <v>1002</v>
      </c>
      <c r="B326" s="363" t="s">
        <v>1003</v>
      </c>
      <c r="C326" s="363"/>
      <c r="D326" s="363"/>
      <c r="E326" s="363"/>
      <c r="F326" s="363"/>
      <c r="G326" s="364" t="s">
        <v>1004</v>
      </c>
      <c r="H326" s="364" t="s">
        <v>994</v>
      </c>
      <c r="I326" s="364" t="s">
        <v>1005</v>
      </c>
      <c r="J326" s="364">
        <v>2</v>
      </c>
      <c r="K326" s="364" t="s">
        <v>102</v>
      </c>
      <c r="L326" s="364">
        <v>315.3</v>
      </c>
      <c r="M326" s="364"/>
      <c r="N326" s="364"/>
      <c r="O326" s="364" t="s">
        <v>1006</v>
      </c>
      <c r="P326" s="364"/>
      <c r="Q326" s="365"/>
      <c r="R326" s="366"/>
      <c r="S326" s="366">
        <v>1.23</v>
      </c>
      <c r="T326" s="366"/>
      <c r="U326" s="366"/>
      <c r="V326" s="366"/>
      <c r="W326" s="366"/>
      <c r="X326" s="366"/>
      <c r="Y326" s="366"/>
      <c r="Z326" s="366"/>
      <c r="AA326" s="366"/>
      <c r="AB326" s="366"/>
      <c r="AC326" s="366"/>
      <c r="AD326" s="366"/>
      <c r="AE326" s="366"/>
      <c r="AF326" s="366"/>
      <c r="AG326" s="366"/>
      <c r="AH326" s="366"/>
      <c r="AI326" s="366"/>
      <c r="AJ326" s="366"/>
      <c r="AK326" s="366"/>
      <c r="AL326" s="366"/>
      <c r="AM326" s="366"/>
      <c r="AN326" s="366"/>
      <c r="AO326" s="366"/>
      <c r="AP326" s="366"/>
      <c r="AQ326" s="366"/>
      <c r="AR326" s="366"/>
      <c r="AS326" s="366"/>
      <c r="AT326" s="366"/>
      <c r="AU326" s="366"/>
      <c r="AV326" s="366"/>
      <c r="AW326" s="366"/>
      <c r="AX326" s="366">
        <v>0</v>
      </c>
      <c r="AY326" s="366">
        <v>0</v>
      </c>
      <c r="AZ326" s="366">
        <v>0</v>
      </c>
      <c r="BA326" s="366">
        <v>0</v>
      </c>
      <c r="BB326" s="366"/>
      <c r="BC326" s="366"/>
      <c r="BD326" s="366"/>
      <c r="BE326" s="366"/>
      <c r="BF326" s="366"/>
      <c r="BG326" s="366"/>
      <c r="BH326" s="366"/>
      <c r="BI326" s="366"/>
      <c r="BJ326" s="540">
        <f t="shared" si="63"/>
        <v>0</v>
      </c>
      <c r="BK326" s="364">
        <f t="shared" si="64"/>
        <v>0</v>
      </c>
      <c r="BL326" s="364">
        <f t="shared" si="65"/>
        <v>0</v>
      </c>
      <c r="BM326" s="364">
        <v>10</v>
      </c>
      <c r="BN326" s="364">
        <v>0</v>
      </c>
      <c r="BO326" s="366">
        <f t="shared" si="51"/>
        <v>10</v>
      </c>
      <c r="BP326" s="541">
        <v>2.2000000000000002</v>
      </c>
      <c r="BQ326" s="364" t="str">
        <f>IF(((BP326*BJ326)-CB326)&lt;0.99,"",INT((BP326*BJ326)-CB326))</f>
        <v/>
      </c>
      <c r="BR326" s="364"/>
      <c r="BS326" s="367"/>
      <c r="BT326" s="367"/>
      <c r="BU326" s="367"/>
      <c r="BV326" s="367"/>
      <c r="BW326" s="367"/>
      <c r="BX326" s="367"/>
      <c r="BY326" s="367">
        <v>2</v>
      </c>
      <c r="BZ326" s="572"/>
      <c r="CA326" s="558"/>
      <c r="CB326" s="371">
        <f t="shared" si="57"/>
        <v>12</v>
      </c>
      <c r="CC326" s="542"/>
      <c r="CD326" s="364" t="str">
        <f>IFERROR(IF($S326*#REF!=0,"",$S326*#REF!),"")</f>
        <v/>
      </c>
      <c r="CE326" s="364" t="str">
        <f>IFERROR(IF($S326*#REF!=0,"",$S326*#REF!),"")</f>
        <v/>
      </c>
      <c r="CF326" s="364" t="str">
        <f>IFERROR(IF($S326*#REF!=0,"",$S326*#REF!),"")</f>
        <v/>
      </c>
      <c r="CG326" s="364" t="str">
        <f>IFERROR(IF($S326*#REF!=0,"",$S326*#REF!),"")</f>
        <v/>
      </c>
      <c r="CH326" s="364" t="str">
        <f>IFERROR(IF($S326*#REF!=0,"",$S326*#REF!),"")</f>
        <v/>
      </c>
      <c r="CI326" s="364" t="str">
        <f>IFERROR(IF($S326*#REF!=0,"",$S326*#REF!),"")</f>
        <v/>
      </c>
      <c r="CJ326" s="364" t="str">
        <f>IFERROR(IF($S326*#REF!=0,"",$S326*#REF!),"")</f>
        <v/>
      </c>
      <c r="CK326" s="364" t="str">
        <f>IFERROR(IF($S326*#REF!=0,"",$S326*#REF!),"")</f>
        <v/>
      </c>
      <c r="CL326" s="364" t="str">
        <f>IFERROR(IF($S326*#REF!=0,"",$S326*#REF!),"")</f>
        <v/>
      </c>
      <c r="CM326" s="364" t="str">
        <f t="shared" si="58"/>
        <v/>
      </c>
      <c r="CN326" s="364" t="str">
        <f t="shared" si="59"/>
        <v/>
      </c>
      <c r="CO326" s="364" t="str">
        <f t="shared" si="60"/>
        <v/>
      </c>
      <c r="CP326" s="364" t="str">
        <f t="shared" si="61"/>
        <v/>
      </c>
      <c r="CQ326" s="364">
        <f t="shared" si="62"/>
        <v>2.46</v>
      </c>
      <c r="CR326" s="364" t="str">
        <f t="shared" si="62"/>
        <v/>
      </c>
      <c r="CS326" s="364" t="str">
        <f t="shared" si="62"/>
        <v/>
      </c>
    </row>
    <row r="327" spans="1:97" ht="15" customHeight="1" x14ac:dyDescent="0.15">
      <c r="A327" s="1" t="s">
        <v>1007</v>
      </c>
      <c r="B327" s="363" t="s">
        <v>1008</v>
      </c>
      <c r="C327" s="363"/>
      <c r="D327" s="363"/>
      <c r="E327" s="363"/>
      <c r="F327" s="363"/>
      <c r="G327" s="364" t="s">
        <v>1009</v>
      </c>
      <c r="H327" s="364" t="s">
        <v>994</v>
      </c>
      <c r="I327" s="364" t="s">
        <v>995</v>
      </c>
      <c r="J327" s="364"/>
      <c r="K327" s="364" t="s">
        <v>102</v>
      </c>
      <c r="L327" s="364">
        <v>315.3</v>
      </c>
      <c r="M327" s="364"/>
      <c r="N327" s="364"/>
      <c r="O327" s="364" t="s">
        <v>1010</v>
      </c>
      <c r="P327" s="364"/>
      <c r="Q327" s="365"/>
      <c r="R327" s="366"/>
      <c r="S327" s="366">
        <v>1.23</v>
      </c>
      <c r="T327" s="366"/>
      <c r="U327" s="366"/>
      <c r="V327" s="366"/>
      <c r="W327" s="366"/>
      <c r="X327" s="366"/>
      <c r="Y327" s="366"/>
      <c r="Z327" s="366"/>
      <c r="AA327" s="366"/>
      <c r="AB327" s="366"/>
      <c r="AC327" s="366"/>
      <c r="AD327" s="366"/>
      <c r="AE327" s="366"/>
      <c r="AF327" s="366"/>
      <c r="AG327" s="366"/>
      <c r="AH327" s="366"/>
      <c r="AI327" s="366"/>
      <c r="AJ327" s="366"/>
      <c r="AK327" s="366"/>
      <c r="AL327" s="366"/>
      <c r="AM327" s="366"/>
      <c r="AN327" s="366"/>
      <c r="AO327" s="366"/>
      <c r="AP327" s="366"/>
      <c r="AQ327" s="366"/>
      <c r="AR327" s="366"/>
      <c r="AS327" s="366"/>
      <c r="AT327" s="366"/>
      <c r="AU327" s="366"/>
      <c r="AV327" s="366"/>
      <c r="AW327" s="366"/>
      <c r="AX327" s="366">
        <v>0</v>
      </c>
      <c r="AY327" s="366">
        <v>1</v>
      </c>
      <c r="AZ327" s="366">
        <v>0</v>
      </c>
      <c r="BA327" s="366">
        <v>0</v>
      </c>
      <c r="BB327" s="366"/>
      <c r="BC327" s="366"/>
      <c r="BD327" s="366"/>
      <c r="BE327" s="366"/>
      <c r="BF327" s="366"/>
      <c r="BG327" s="366"/>
      <c r="BH327" s="366"/>
      <c r="BI327" s="366"/>
      <c r="BJ327" s="540">
        <f t="shared" si="63"/>
        <v>0</v>
      </c>
      <c r="BK327" s="364">
        <f t="shared" si="64"/>
        <v>1</v>
      </c>
      <c r="BL327" s="364">
        <f t="shared" si="65"/>
        <v>0</v>
      </c>
      <c r="BM327" s="364">
        <v>4</v>
      </c>
      <c r="BN327" s="364">
        <v>1</v>
      </c>
      <c r="BO327" s="366">
        <f t="shared" si="51"/>
        <v>3</v>
      </c>
      <c r="BP327" s="541">
        <v>2.2000000000000002</v>
      </c>
      <c r="BQ327" s="364" t="str">
        <f>IF(((BP327*BJ327)-CB327)&lt;0.99,"",INT((BP327*BJ327)-CB327))</f>
        <v/>
      </c>
      <c r="BR327" s="364"/>
      <c r="BS327" s="367"/>
      <c r="BT327" s="367"/>
      <c r="BU327" s="367"/>
      <c r="BV327" s="367"/>
      <c r="BW327" s="367"/>
      <c r="BX327" s="367"/>
      <c r="BY327" s="367"/>
      <c r="BZ327" s="369">
        <v>3</v>
      </c>
      <c r="CA327" s="370"/>
      <c r="CB327" s="371">
        <f t="shared" si="57"/>
        <v>6</v>
      </c>
      <c r="CC327" s="542"/>
      <c r="CD327" s="364" t="str">
        <f>IFERROR(IF($S327*#REF!=0,"",$S327*#REF!),"")</f>
        <v/>
      </c>
      <c r="CE327" s="364" t="str">
        <f>IFERROR(IF($S327*#REF!=0,"",$S327*#REF!),"")</f>
        <v/>
      </c>
      <c r="CF327" s="364" t="str">
        <f>IFERROR(IF($S327*#REF!=0,"",$S327*#REF!),"")</f>
        <v/>
      </c>
      <c r="CG327" s="364" t="str">
        <f>IFERROR(IF($S327*#REF!=0,"",$S327*#REF!),"")</f>
        <v/>
      </c>
      <c r="CH327" s="364" t="str">
        <f>IFERROR(IF($S327*#REF!=0,"",$S327*#REF!),"")</f>
        <v/>
      </c>
      <c r="CI327" s="364" t="str">
        <f>IFERROR(IF($S327*#REF!=0,"",$S327*#REF!),"")</f>
        <v/>
      </c>
      <c r="CJ327" s="364" t="str">
        <f>IFERROR(IF($S327*#REF!=0,"",$S327*#REF!),"")</f>
        <v/>
      </c>
      <c r="CK327" s="364" t="str">
        <f>IFERROR(IF($S327*#REF!=0,"",$S327*#REF!),"")</f>
        <v/>
      </c>
      <c r="CL327" s="364" t="str">
        <f>IFERROR(IF($S327*#REF!=0,"",$S327*#REF!),"")</f>
        <v/>
      </c>
      <c r="CM327" s="364" t="str">
        <f t="shared" si="58"/>
        <v/>
      </c>
      <c r="CN327" s="364" t="str">
        <f t="shared" si="59"/>
        <v/>
      </c>
      <c r="CO327" s="364" t="str">
        <f t="shared" si="60"/>
        <v/>
      </c>
      <c r="CP327" s="364" t="str">
        <f t="shared" si="61"/>
        <v/>
      </c>
      <c r="CQ327" s="364" t="str">
        <f t="shared" si="62"/>
        <v/>
      </c>
      <c r="CR327" s="364">
        <f t="shared" si="62"/>
        <v>3.69</v>
      </c>
      <c r="CS327" s="364" t="str">
        <f t="shared" si="62"/>
        <v/>
      </c>
    </row>
    <row r="328" spans="1:97" ht="15" customHeight="1" x14ac:dyDescent="0.15">
      <c r="A328" s="1" t="s">
        <v>1011</v>
      </c>
      <c r="B328" s="363" t="s">
        <v>1012</v>
      </c>
      <c r="C328" s="363"/>
      <c r="D328" s="363"/>
      <c r="E328" s="363"/>
      <c r="F328" s="363"/>
      <c r="G328" s="364" t="s">
        <v>1013</v>
      </c>
      <c r="H328" s="364" t="s">
        <v>994</v>
      </c>
      <c r="I328" s="364" t="s">
        <v>1000</v>
      </c>
      <c r="J328" s="364">
        <v>5</v>
      </c>
      <c r="K328" s="364" t="s">
        <v>102</v>
      </c>
      <c r="L328" s="364">
        <v>315.3</v>
      </c>
      <c r="M328" s="364"/>
      <c r="N328" s="364"/>
      <c r="O328" s="364" t="s">
        <v>1014</v>
      </c>
      <c r="P328" s="364"/>
      <c r="Q328" s="365"/>
      <c r="R328" s="366"/>
      <c r="S328" s="366">
        <v>1.23</v>
      </c>
      <c r="T328" s="366"/>
      <c r="U328" s="366"/>
      <c r="V328" s="366"/>
      <c r="W328" s="366"/>
      <c r="X328" s="366"/>
      <c r="Y328" s="366"/>
      <c r="Z328" s="366"/>
      <c r="AA328" s="366"/>
      <c r="AB328" s="366"/>
      <c r="AC328" s="366"/>
      <c r="AD328" s="366"/>
      <c r="AE328" s="366"/>
      <c r="AF328" s="366"/>
      <c r="AG328" s="366"/>
      <c r="AH328" s="366"/>
      <c r="AI328" s="366"/>
      <c r="AJ328" s="366"/>
      <c r="AK328" s="366"/>
      <c r="AL328" s="366"/>
      <c r="AM328" s="366"/>
      <c r="AN328" s="366"/>
      <c r="AO328" s="366"/>
      <c r="AP328" s="366"/>
      <c r="AQ328" s="366"/>
      <c r="AR328" s="366"/>
      <c r="AS328" s="366"/>
      <c r="AT328" s="366"/>
      <c r="AU328" s="366"/>
      <c r="AV328" s="366"/>
      <c r="AW328" s="366"/>
      <c r="AX328" s="366">
        <v>4</v>
      </c>
      <c r="AY328" s="366">
        <v>1</v>
      </c>
      <c r="AZ328" s="366">
        <v>1</v>
      </c>
      <c r="BA328" s="366">
        <v>1</v>
      </c>
      <c r="BB328" s="366"/>
      <c r="BC328" s="366"/>
      <c r="BD328" s="366"/>
      <c r="BE328" s="366"/>
      <c r="BF328" s="366"/>
      <c r="BG328" s="366"/>
      <c r="BH328" s="366"/>
      <c r="BI328" s="366"/>
      <c r="BJ328" s="540">
        <f t="shared" si="63"/>
        <v>1</v>
      </c>
      <c r="BK328" s="364">
        <f t="shared" si="64"/>
        <v>4</v>
      </c>
      <c r="BL328" s="364">
        <f t="shared" si="65"/>
        <v>1</v>
      </c>
      <c r="BM328" s="364">
        <v>3</v>
      </c>
      <c r="BN328" s="364">
        <v>3</v>
      </c>
      <c r="BO328" s="366">
        <f t="shared" ref="BO328:BO336" si="66">IFERROR(BM328-BN328,BM328)</f>
        <v>0</v>
      </c>
      <c r="BP328" s="541">
        <v>2.2000000000000002</v>
      </c>
      <c r="BQ328" s="364" t="str">
        <f>IF(((BP328*BJ328)-CB328)&lt;0.99,"",INT((BP328*BJ328)-CB328))</f>
        <v/>
      </c>
      <c r="BR328" s="364"/>
      <c r="BS328" s="367"/>
      <c r="BT328" s="367"/>
      <c r="BU328" s="367"/>
      <c r="BV328" s="367"/>
      <c r="BW328" s="367"/>
      <c r="BX328" s="367">
        <v>2</v>
      </c>
      <c r="BY328" s="367">
        <v>5</v>
      </c>
      <c r="BZ328" s="572"/>
      <c r="CA328" s="558"/>
      <c r="CB328" s="371">
        <f t="shared" si="57"/>
        <v>7</v>
      </c>
      <c r="CC328" s="542"/>
      <c r="CD328" s="364" t="str">
        <f>IFERROR(IF($S328*#REF!=0,"",$S328*#REF!),"")</f>
        <v/>
      </c>
      <c r="CE328" s="364" t="str">
        <f>IFERROR(IF($S328*#REF!=0,"",$S328*#REF!),"")</f>
        <v/>
      </c>
      <c r="CF328" s="364" t="str">
        <f>IFERROR(IF($S328*#REF!=0,"",$S328*#REF!),"")</f>
        <v/>
      </c>
      <c r="CG328" s="364" t="str">
        <f>IFERROR(IF($S328*#REF!=0,"",$S328*#REF!),"")</f>
        <v/>
      </c>
      <c r="CH328" s="364" t="str">
        <f>IFERROR(IF($S328*#REF!=0,"",$S328*#REF!),"")</f>
        <v/>
      </c>
      <c r="CI328" s="364" t="str">
        <f>IFERROR(IF($S328*#REF!=0,"",$S328*#REF!),"")</f>
        <v/>
      </c>
      <c r="CJ328" s="364" t="str">
        <f>IFERROR(IF($S328*#REF!=0,"",$S328*#REF!),"")</f>
        <v/>
      </c>
      <c r="CK328" s="364" t="str">
        <f>IFERROR(IF($S328*#REF!=0,"",$S328*#REF!),"")</f>
        <v/>
      </c>
      <c r="CL328" s="364" t="str">
        <f>IFERROR(IF($S328*#REF!=0,"",$S328*#REF!),"")</f>
        <v/>
      </c>
      <c r="CM328" s="364" t="str">
        <f t="shared" si="58"/>
        <v/>
      </c>
      <c r="CN328" s="364" t="str">
        <f t="shared" si="59"/>
        <v/>
      </c>
      <c r="CO328" s="364" t="str">
        <f t="shared" si="60"/>
        <v/>
      </c>
      <c r="CP328" s="364">
        <f t="shared" si="61"/>
        <v>2.46</v>
      </c>
      <c r="CQ328" s="364">
        <f t="shared" si="62"/>
        <v>6.15</v>
      </c>
      <c r="CR328" s="364" t="str">
        <f t="shared" si="62"/>
        <v/>
      </c>
      <c r="CS328" s="364" t="str">
        <f t="shared" si="62"/>
        <v/>
      </c>
    </row>
    <row r="329" spans="1:97" ht="15" customHeight="1" x14ac:dyDescent="0.15">
      <c r="A329" s="1" t="s">
        <v>1015</v>
      </c>
      <c r="B329" s="363" t="s">
        <v>1016</v>
      </c>
      <c r="C329" s="363"/>
      <c r="D329" s="363"/>
      <c r="E329" s="363"/>
      <c r="F329" s="363"/>
      <c r="G329" s="364" t="s">
        <v>1017</v>
      </c>
      <c r="H329" s="364" t="s">
        <v>994</v>
      </c>
      <c r="I329" s="364" t="s">
        <v>1005</v>
      </c>
      <c r="J329" s="364">
        <v>2</v>
      </c>
      <c r="K329" s="364" t="s">
        <v>102</v>
      </c>
      <c r="L329" s="364">
        <v>315.3</v>
      </c>
      <c r="M329" s="364"/>
      <c r="N329" s="364"/>
      <c r="O329" s="364" t="s">
        <v>1018</v>
      </c>
      <c r="P329" s="364"/>
      <c r="Q329" s="365"/>
      <c r="R329" s="366"/>
      <c r="S329" s="366">
        <v>1.23</v>
      </c>
      <c r="T329" s="366"/>
      <c r="U329" s="366"/>
      <c r="V329" s="366"/>
      <c r="W329" s="366"/>
      <c r="X329" s="366"/>
      <c r="Y329" s="366"/>
      <c r="Z329" s="366"/>
      <c r="AA329" s="366"/>
      <c r="AB329" s="366"/>
      <c r="AC329" s="366"/>
      <c r="AD329" s="366"/>
      <c r="AE329" s="366"/>
      <c r="AF329" s="366"/>
      <c r="AG329" s="366"/>
      <c r="AH329" s="366"/>
      <c r="AI329" s="366"/>
      <c r="AJ329" s="366"/>
      <c r="AK329" s="366"/>
      <c r="AL329" s="366"/>
      <c r="AM329" s="366"/>
      <c r="AN329" s="366"/>
      <c r="AO329" s="366"/>
      <c r="AP329" s="366"/>
      <c r="AQ329" s="366"/>
      <c r="AR329" s="366"/>
      <c r="AS329" s="366"/>
      <c r="AT329" s="366"/>
      <c r="AU329" s="366"/>
      <c r="AV329" s="366"/>
      <c r="AW329" s="366"/>
      <c r="AX329" s="366">
        <v>0</v>
      </c>
      <c r="AY329" s="366">
        <v>0</v>
      </c>
      <c r="AZ329" s="366">
        <v>0</v>
      </c>
      <c r="BA329" s="366">
        <v>1</v>
      </c>
      <c r="BB329" s="366"/>
      <c r="BC329" s="366"/>
      <c r="BD329" s="366"/>
      <c r="BE329" s="366"/>
      <c r="BF329" s="366"/>
      <c r="BG329" s="366"/>
      <c r="BH329" s="366"/>
      <c r="BI329" s="366"/>
      <c r="BJ329" s="540">
        <f t="shared" si="63"/>
        <v>0.5</v>
      </c>
      <c r="BK329" s="364">
        <f t="shared" si="64"/>
        <v>1</v>
      </c>
      <c r="BL329" s="364">
        <f t="shared" si="65"/>
        <v>0</v>
      </c>
      <c r="BM329" s="364">
        <v>3</v>
      </c>
      <c r="BN329" s="364">
        <v>1</v>
      </c>
      <c r="BO329" s="366">
        <f t="shared" si="66"/>
        <v>2</v>
      </c>
      <c r="BP329" s="541">
        <v>2.2000000000000002</v>
      </c>
      <c r="BQ329" s="364" t="str">
        <f>IF(((BP329*BJ329)-CB329)&lt;0.99,"",INT((BP329*BJ329)-CB329))</f>
        <v/>
      </c>
      <c r="BR329" s="364"/>
      <c r="BS329" s="367"/>
      <c r="BT329" s="367"/>
      <c r="BU329" s="367"/>
      <c r="BV329" s="367"/>
      <c r="BW329" s="367"/>
      <c r="BX329" s="367"/>
      <c r="BY329" s="367">
        <v>2</v>
      </c>
      <c r="BZ329" s="572">
        <v>2</v>
      </c>
      <c r="CA329" s="558"/>
      <c r="CB329" s="371">
        <f t="shared" ref="CB329:CB348" si="67">SUM(BO329,BR329:CA329)</f>
        <v>6</v>
      </c>
      <c r="CC329" s="542"/>
      <c r="CD329" s="364" t="str">
        <f>IFERROR(IF($S329*#REF!=0,"",$S329*#REF!),"")</f>
        <v/>
      </c>
      <c r="CE329" s="364" t="str">
        <f>IFERROR(IF($S329*#REF!=0,"",$S329*#REF!),"")</f>
        <v/>
      </c>
      <c r="CF329" s="364" t="str">
        <f>IFERROR(IF($S329*#REF!=0,"",$S329*#REF!),"")</f>
        <v/>
      </c>
      <c r="CG329" s="364" t="str">
        <f>IFERROR(IF($S329*#REF!=0,"",$S329*#REF!),"")</f>
        <v/>
      </c>
      <c r="CH329" s="364" t="str">
        <f>IFERROR(IF($S329*#REF!=0,"",$S329*#REF!),"")</f>
        <v/>
      </c>
      <c r="CI329" s="364" t="str">
        <f>IFERROR(IF($S329*#REF!=0,"",$S329*#REF!),"")</f>
        <v/>
      </c>
      <c r="CJ329" s="364" t="str">
        <f>IFERROR(IF($S329*#REF!=0,"",$S329*#REF!),"")</f>
        <v/>
      </c>
      <c r="CK329" s="364" t="str">
        <f>IFERROR(IF($S329*#REF!=0,"",$S329*#REF!),"")</f>
        <v/>
      </c>
      <c r="CL329" s="364" t="str">
        <f>IFERROR(IF($S329*#REF!=0,"",$S329*#REF!),"")</f>
        <v/>
      </c>
      <c r="CM329" s="364" t="str">
        <f t="shared" si="58"/>
        <v/>
      </c>
      <c r="CN329" s="364" t="str">
        <f t="shared" si="59"/>
        <v/>
      </c>
      <c r="CO329" s="364" t="str">
        <f t="shared" si="60"/>
        <v/>
      </c>
      <c r="CP329" s="364" t="str">
        <f t="shared" si="61"/>
        <v/>
      </c>
      <c r="CQ329" s="364">
        <f t="shared" si="62"/>
        <v>2.46</v>
      </c>
      <c r="CR329" s="364">
        <f t="shared" si="62"/>
        <v>2.46</v>
      </c>
      <c r="CS329" s="364" t="str">
        <f t="shared" si="62"/>
        <v/>
      </c>
    </row>
    <row r="330" spans="1:97" ht="15" customHeight="1" x14ac:dyDescent="0.15">
      <c r="A330" s="1" t="s">
        <v>1019</v>
      </c>
      <c r="B330" s="363" t="s">
        <v>1020</v>
      </c>
      <c r="C330" s="363"/>
      <c r="D330" s="363"/>
      <c r="E330" s="363"/>
      <c r="F330" s="363"/>
      <c r="G330" s="364" t="s">
        <v>1021</v>
      </c>
      <c r="H330" s="364" t="s">
        <v>994</v>
      </c>
      <c r="I330" s="364" t="s">
        <v>995</v>
      </c>
      <c r="J330" s="364">
        <v>3</v>
      </c>
      <c r="K330" s="364" t="s">
        <v>102</v>
      </c>
      <c r="L330" s="364">
        <v>291.10000000000002</v>
      </c>
      <c r="M330" s="364"/>
      <c r="N330" s="364"/>
      <c r="O330" s="364" t="s">
        <v>1022</v>
      </c>
      <c r="P330" s="364"/>
      <c r="Q330" s="365"/>
      <c r="R330" s="366"/>
      <c r="S330" s="366">
        <v>1.23</v>
      </c>
      <c r="T330" s="366"/>
      <c r="U330" s="366"/>
      <c r="V330" s="366"/>
      <c r="W330" s="366"/>
      <c r="X330" s="366"/>
      <c r="Y330" s="366"/>
      <c r="Z330" s="366"/>
      <c r="AA330" s="366"/>
      <c r="AB330" s="366"/>
      <c r="AC330" s="366"/>
      <c r="AD330" s="366"/>
      <c r="AE330" s="366"/>
      <c r="AF330" s="366"/>
      <c r="AG330" s="366"/>
      <c r="AH330" s="366"/>
      <c r="AI330" s="366"/>
      <c r="AJ330" s="366"/>
      <c r="AK330" s="366"/>
      <c r="AL330" s="366"/>
      <c r="AM330" s="366"/>
      <c r="AN330" s="366"/>
      <c r="AO330" s="366"/>
      <c r="AP330" s="366"/>
      <c r="AQ330" s="366"/>
      <c r="AR330" s="366"/>
      <c r="AS330" s="366"/>
      <c r="AT330" s="366"/>
      <c r="AU330" s="366"/>
      <c r="AV330" s="366"/>
      <c r="AW330" s="366"/>
      <c r="AX330" s="366">
        <v>13</v>
      </c>
      <c r="AY330" s="366">
        <v>2</v>
      </c>
      <c r="AZ330" s="366">
        <v>0</v>
      </c>
      <c r="BA330" s="366">
        <v>1</v>
      </c>
      <c r="BB330" s="366"/>
      <c r="BC330" s="366"/>
      <c r="BD330" s="366"/>
      <c r="BE330" s="366"/>
      <c r="BF330" s="366"/>
      <c r="BG330" s="366"/>
      <c r="BH330" s="366"/>
      <c r="BI330" s="366"/>
      <c r="BJ330" s="540">
        <f t="shared" si="63"/>
        <v>0.5</v>
      </c>
      <c r="BK330" s="364">
        <f t="shared" si="64"/>
        <v>13</v>
      </c>
      <c r="BL330" s="364">
        <f t="shared" si="65"/>
        <v>0</v>
      </c>
      <c r="BM330" s="364">
        <v>9</v>
      </c>
      <c r="BN330" s="364">
        <v>4</v>
      </c>
      <c r="BO330" s="366">
        <f t="shared" si="66"/>
        <v>5</v>
      </c>
      <c r="BP330" s="541">
        <v>2.2000000000000002</v>
      </c>
      <c r="BQ330" s="364" t="str">
        <f>IF(((BP330*BJ330)-CB330)&lt;0.99,"",INT((BP330*BJ330)-CB330))</f>
        <v/>
      </c>
      <c r="BR330" s="364"/>
      <c r="BS330" s="367"/>
      <c r="BT330" s="367"/>
      <c r="BU330" s="367"/>
      <c r="BV330" s="367"/>
      <c r="BW330" s="367"/>
      <c r="BX330" s="367"/>
      <c r="BY330" s="367">
        <v>3</v>
      </c>
      <c r="BZ330" s="572"/>
      <c r="CA330" s="558"/>
      <c r="CB330" s="371">
        <f t="shared" si="67"/>
        <v>8</v>
      </c>
      <c r="CC330" s="542"/>
      <c r="CD330" s="364" t="str">
        <f>IFERROR(IF($S330*#REF!=0,"",$S330*#REF!),"")</f>
        <v/>
      </c>
      <c r="CE330" s="364" t="str">
        <f>IFERROR(IF($S330*#REF!=0,"",$S330*#REF!),"")</f>
        <v/>
      </c>
      <c r="CF330" s="364" t="str">
        <f>IFERROR(IF($S330*#REF!=0,"",$S330*#REF!),"")</f>
        <v/>
      </c>
      <c r="CG330" s="364" t="str">
        <f>IFERROR(IF($S330*#REF!=0,"",$S330*#REF!),"")</f>
        <v/>
      </c>
      <c r="CH330" s="364" t="str">
        <f>IFERROR(IF($S330*#REF!=0,"",$S330*#REF!),"")</f>
        <v/>
      </c>
      <c r="CI330" s="364" t="str">
        <f>IFERROR(IF($S330*#REF!=0,"",$S330*#REF!),"")</f>
        <v/>
      </c>
      <c r="CJ330" s="364" t="str">
        <f>IFERROR(IF($S330*#REF!=0,"",$S330*#REF!),"")</f>
        <v/>
      </c>
      <c r="CK330" s="364" t="str">
        <f>IFERROR(IF($S330*#REF!=0,"",$S330*#REF!),"")</f>
        <v/>
      </c>
      <c r="CL330" s="364" t="str">
        <f>IFERROR(IF($S330*#REF!=0,"",$S330*#REF!),"")</f>
        <v/>
      </c>
      <c r="CM330" s="364" t="str">
        <f t="shared" si="58"/>
        <v/>
      </c>
      <c r="CN330" s="364" t="str">
        <f t="shared" si="59"/>
        <v/>
      </c>
      <c r="CO330" s="364" t="str">
        <f t="shared" si="60"/>
        <v/>
      </c>
      <c r="CP330" s="364" t="str">
        <f t="shared" si="61"/>
        <v/>
      </c>
      <c r="CQ330" s="364">
        <f t="shared" si="62"/>
        <v>3.69</v>
      </c>
      <c r="CR330" s="364" t="str">
        <f t="shared" si="62"/>
        <v/>
      </c>
      <c r="CS330" s="364" t="str">
        <f t="shared" si="62"/>
        <v/>
      </c>
    </row>
    <row r="331" spans="1:97" ht="15" customHeight="1" x14ac:dyDescent="0.15">
      <c r="A331" s="1" t="s">
        <v>1023</v>
      </c>
      <c r="B331" s="363" t="s">
        <v>1024</v>
      </c>
      <c r="C331" s="363"/>
      <c r="D331" s="363"/>
      <c r="E331" s="363"/>
      <c r="F331" s="363"/>
      <c r="G331" s="364" t="s">
        <v>1025</v>
      </c>
      <c r="H331" s="364" t="s">
        <v>994</v>
      </c>
      <c r="I331" s="364" t="s">
        <v>1000</v>
      </c>
      <c r="J331" s="364">
        <v>1</v>
      </c>
      <c r="K331" s="364" t="s">
        <v>102</v>
      </c>
      <c r="L331" s="364">
        <v>291.10000000000002</v>
      </c>
      <c r="M331" s="364"/>
      <c r="N331" s="364"/>
      <c r="O331" s="364" t="s">
        <v>1026</v>
      </c>
      <c r="P331" s="364"/>
      <c r="Q331" s="365"/>
      <c r="R331" s="366"/>
      <c r="S331" s="366">
        <v>1.23</v>
      </c>
      <c r="T331" s="366"/>
      <c r="U331" s="366"/>
      <c r="V331" s="366"/>
      <c r="W331" s="366"/>
      <c r="X331" s="366"/>
      <c r="Y331" s="366"/>
      <c r="Z331" s="366"/>
      <c r="AA331" s="366"/>
      <c r="AB331" s="366"/>
      <c r="AC331" s="366"/>
      <c r="AD331" s="366"/>
      <c r="AE331" s="366"/>
      <c r="AF331" s="366"/>
      <c r="AG331" s="366"/>
      <c r="AH331" s="366"/>
      <c r="AI331" s="366"/>
      <c r="AJ331" s="366"/>
      <c r="AK331" s="366"/>
      <c r="AL331" s="366"/>
      <c r="AM331" s="366"/>
      <c r="AN331" s="366"/>
      <c r="AO331" s="366"/>
      <c r="AP331" s="366"/>
      <c r="AQ331" s="366"/>
      <c r="AR331" s="366"/>
      <c r="AS331" s="366"/>
      <c r="AT331" s="366"/>
      <c r="AU331" s="366"/>
      <c r="AV331" s="366"/>
      <c r="AW331" s="366"/>
      <c r="AX331" s="366">
        <v>4</v>
      </c>
      <c r="AY331" s="366">
        <v>5</v>
      </c>
      <c r="AZ331" s="366">
        <v>1</v>
      </c>
      <c r="BA331" s="366">
        <v>2</v>
      </c>
      <c r="BB331" s="366"/>
      <c r="BC331" s="366"/>
      <c r="BD331" s="366"/>
      <c r="BE331" s="366"/>
      <c r="BF331" s="366"/>
      <c r="BG331" s="366"/>
      <c r="BH331" s="366"/>
      <c r="BI331" s="366"/>
      <c r="BJ331" s="540">
        <f t="shared" si="63"/>
        <v>1.5</v>
      </c>
      <c r="BK331" s="364">
        <f t="shared" si="64"/>
        <v>5</v>
      </c>
      <c r="BL331" s="364">
        <f t="shared" si="65"/>
        <v>1</v>
      </c>
      <c r="BM331" s="364">
        <v>10</v>
      </c>
      <c r="BN331" s="364">
        <v>2</v>
      </c>
      <c r="BO331" s="366">
        <f t="shared" si="66"/>
        <v>8</v>
      </c>
      <c r="BP331" s="541">
        <v>2.2000000000000002</v>
      </c>
      <c r="BQ331" s="364" t="str">
        <f>IF(((BP331*BJ331)-CB331)&lt;0.99,"",INT((BP331*BJ331)-CB331))</f>
        <v/>
      </c>
      <c r="BR331" s="364"/>
      <c r="BS331" s="367"/>
      <c r="BT331" s="367"/>
      <c r="BU331" s="367"/>
      <c r="BV331" s="367"/>
      <c r="BW331" s="367"/>
      <c r="BX331" s="367"/>
      <c r="BY331" s="367">
        <v>1</v>
      </c>
      <c r="BZ331" s="572"/>
      <c r="CA331" s="558"/>
      <c r="CB331" s="371">
        <f t="shared" si="67"/>
        <v>9</v>
      </c>
      <c r="CC331" s="542"/>
      <c r="CD331" s="364" t="str">
        <f>IFERROR(IF($S331*#REF!=0,"",$S331*#REF!),"")</f>
        <v/>
      </c>
      <c r="CE331" s="364" t="str">
        <f>IFERROR(IF($S331*#REF!=0,"",$S331*#REF!),"")</f>
        <v/>
      </c>
      <c r="CF331" s="364" t="str">
        <f>IFERROR(IF($S331*#REF!=0,"",$S331*#REF!),"")</f>
        <v/>
      </c>
      <c r="CG331" s="364" t="str">
        <f>IFERROR(IF($S331*#REF!=0,"",$S331*#REF!),"")</f>
        <v/>
      </c>
      <c r="CH331" s="364" t="str">
        <f>IFERROR(IF($S331*#REF!=0,"",$S331*#REF!),"")</f>
        <v/>
      </c>
      <c r="CI331" s="364" t="str">
        <f>IFERROR(IF($S331*#REF!=0,"",$S331*#REF!),"")</f>
        <v/>
      </c>
      <c r="CJ331" s="364" t="str">
        <f>IFERROR(IF($S331*#REF!=0,"",$S331*#REF!),"")</f>
        <v/>
      </c>
      <c r="CK331" s="364" t="str">
        <f>IFERROR(IF($S331*#REF!=0,"",$S331*#REF!),"")</f>
        <v/>
      </c>
      <c r="CL331" s="364" t="str">
        <f>IFERROR(IF($S331*#REF!=0,"",$S331*#REF!),"")</f>
        <v/>
      </c>
      <c r="CM331" s="364" t="str">
        <f t="shared" si="58"/>
        <v/>
      </c>
      <c r="CN331" s="364" t="str">
        <f t="shared" si="59"/>
        <v/>
      </c>
      <c r="CO331" s="364" t="str">
        <f t="shared" si="60"/>
        <v/>
      </c>
      <c r="CP331" s="364" t="str">
        <f t="shared" si="61"/>
        <v/>
      </c>
      <c r="CQ331" s="364">
        <f t="shared" si="62"/>
        <v>1.23</v>
      </c>
      <c r="CR331" s="364" t="str">
        <f t="shared" si="62"/>
        <v/>
      </c>
      <c r="CS331" s="364" t="str">
        <f t="shared" si="62"/>
        <v/>
      </c>
    </row>
    <row r="332" spans="1:97" ht="15" customHeight="1" thickBot="1" x14ac:dyDescent="0.2">
      <c r="A332" s="1" t="s">
        <v>1027</v>
      </c>
      <c r="B332" s="372" t="s">
        <v>1028</v>
      </c>
      <c r="C332" s="372"/>
      <c r="D332" s="372"/>
      <c r="E332" s="372"/>
      <c r="F332" s="372"/>
      <c r="G332" s="373" t="s">
        <v>1029</v>
      </c>
      <c r="H332" s="373" t="s">
        <v>994</v>
      </c>
      <c r="I332" s="373" t="s">
        <v>1005</v>
      </c>
      <c r="J332" s="373">
        <v>4</v>
      </c>
      <c r="K332" s="373" t="s">
        <v>102</v>
      </c>
      <c r="L332" s="373">
        <v>291.10000000000002</v>
      </c>
      <c r="M332" s="373"/>
      <c r="N332" s="373"/>
      <c r="O332" s="373" t="s">
        <v>1030</v>
      </c>
      <c r="P332" s="373"/>
      <c r="Q332" s="374"/>
      <c r="R332" s="375"/>
      <c r="S332" s="375">
        <v>1.23</v>
      </c>
      <c r="T332" s="375"/>
      <c r="U332" s="375"/>
      <c r="V332" s="375"/>
      <c r="W332" s="375"/>
      <c r="X332" s="375"/>
      <c r="Y332" s="375"/>
      <c r="Z332" s="375"/>
      <c r="AA332" s="375"/>
      <c r="AB332" s="375"/>
      <c r="AC332" s="375"/>
      <c r="AD332" s="375"/>
      <c r="AE332" s="375"/>
      <c r="AF332" s="375"/>
      <c r="AG332" s="375"/>
      <c r="AH332" s="375"/>
      <c r="AI332" s="375"/>
      <c r="AJ332" s="375"/>
      <c r="AK332" s="375"/>
      <c r="AL332" s="375"/>
      <c r="AM332" s="375"/>
      <c r="AN332" s="375"/>
      <c r="AO332" s="375"/>
      <c r="AP332" s="375"/>
      <c r="AQ332" s="375"/>
      <c r="AR332" s="375"/>
      <c r="AS332" s="375"/>
      <c r="AT332" s="375"/>
      <c r="AU332" s="375"/>
      <c r="AV332" s="375"/>
      <c r="AW332" s="375"/>
      <c r="AX332" s="375">
        <v>0</v>
      </c>
      <c r="AY332" s="375">
        <v>0</v>
      </c>
      <c r="AZ332" s="375">
        <v>0</v>
      </c>
      <c r="BA332" s="375">
        <v>0</v>
      </c>
      <c r="BB332" s="375"/>
      <c r="BC332" s="375"/>
      <c r="BD332" s="375"/>
      <c r="BE332" s="375"/>
      <c r="BF332" s="375"/>
      <c r="BG332" s="375"/>
      <c r="BH332" s="375"/>
      <c r="BI332" s="375"/>
      <c r="BJ332" s="543">
        <f t="shared" si="63"/>
        <v>0</v>
      </c>
      <c r="BK332" s="373">
        <f t="shared" si="64"/>
        <v>0</v>
      </c>
      <c r="BL332" s="373">
        <f t="shared" si="65"/>
        <v>0</v>
      </c>
      <c r="BM332" s="373">
        <v>5</v>
      </c>
      <c r="BN332" s="373">
        <v>1</v>
      </c>
      <c r="BO332" s="375">
        <f t="shared" si="66"/>
        <v>4</v>
      </c>
      <c r="BP332" s="544">
        <v>2.2000000000000002</v>
      </c>
      <c r="BQ332" s="373" t="str">
        <f>IF(((BP332*BJ332)-CB332)&lt;0.99,"",INT((BP332*BJ332)-CB332))</f>
        <v/>
      </c>
      <c r="BR332" s="376"/>
      <c r="BS332" s="377"/>
      <c r="BT332" s="377"/>
      <c r="BU332" s="377"/>
      <c r="BV332" s="377"/>
      <c r="BW332" s="377"/>
      <c r="BX332" s="377"/>
      <c r="BY332" s="377">
        <v>4</v>
      </c>
      <c r="BZ332" s="573"/>
      <c r="CA332" s="559"/>
      <c r="CB332" s="371">
        <f t="shared" si="67"/>
        <v>8</v>
      </c>
      <c r="CC332" s="545"/>
      <c r="CD332" s="373" t="str">
        <f>IFERROR(IF($S332*#REF!=0,"",$S332*#REF!),"")</f>
        <v/>
      </c>
      <c r="CE332" s="373" t="str">
        <f>IFERROR(IF($S332*#REF!=0,"",$S332*#REF!),"")</f>
        <v/>
      </c>
      <c r="CF332" s="373" t="str">
        <f>IFERROR(IF($S332*#REF!=0,"",$S332*#REF!),"")</f>
        <v/>
      </c>
      <c r="CG332" s="373" t="str">
        <f>IFERROR(IF($S332*#REF!=0,"",$S332*#REF!),"")</f>
        <v/>
      </c>
      <c r="CH332" s="373" t="str">
        <f>IFERROR(IF($S332*#REF!=0,"",$S332*#REF!),"")</f>
        <v/>
      </c>
      <c r="CI332" s="373" t="str">
        <f>IFERROR(IF($S332*#REF!=0,"",$S332*#REF!),"")</f>
        <v/>
      </c>
      <c r="CJ332" s="373" t="str">
        <f>IFERROR(IF($S332*#REF!=0,"",$S332*#REF!),"")</f>
        <v/>
      </c>
      <c r="CK332" s="373" t="str">
        <f>IFERROR(IF($S332*#REF!=0,"",$S332*#REF!),"")</f>
        <v/>
      </c>
      <c r="CL332" s="373" t="str">
        <f>IFERROR(IF($S332*#REF!=0,"",$S332*#REF!),"")</f>
        <v/>
      </c>
      <c r="CM332" s="373" t="str">
        <f t="shared" ref="CM332:CM348" si="68">IFERROR(IF($S332*BU332=0,"",$S332*BU332),"")</f>
        <v/>
      </c>
      <c r="CN332" s="373" t="str">
        <f t="shared" ref="CN332:CN348" si="69">IFERROR(IF($S332*BV332=0,"",$S332*BV332),"")</f>
        <v/>
      </c>
      <c r="CO332" s="373" t="str">
        <f t="shared" ref="CO332:CO348" si="70">IFERROR(IF($S332*BW332=0,"",$S332*BW332),"")</f>
        <v/>
      </c>
      <c r="CP332" s="373" t="str">
        <f t="shared" ref="CP332:CP348" si="71">IFERROR(IF($S332*BX332=0,"",$S332*BX332),"")</f>
        <v/>
      </c>
      <c r="CQ332" s="373">
        <f t="shared" ref="CQ332:CS348" si="72">IFERROR(IF($S332*BY332=0,"",$S332*BY332),"")</f>
        <v>4.92</v>
      </c>
      <c r="CR332" s="373" t="str">
        <f t="shared" si="72"/>
        <v/>
      </c>
      <c r="CS332" s="373" t="str">
        <f t="shared" si="72"/>
        <v/>
      </c>
    </row>
    <row r="333" spans="1:97" ht="15" customHeight="1" x14ac:dyDescent="0.15">
      <c r="B333" s="378" t="s">
        <v>1031</v>
      </c>
      <c r="C333" s="378"/>
      <c r="D333" s="378"/>
      <c r="E333" s="378"/>
      <c r="F333" s="378"/>
      <c r="G333" s="379" t="s">
        <v>1032</v>
      </c>
      <c r="H333" s="379" t="s">
        <v>420</v>
      </c>
      <c r="I333" s="379" t="s">
        <v>1033</v>
      </c>
      <c r="J333" s="379"/>
      <c r="K333" s="379" t="s">
        <v>110</v>
      </c>
      <c r="L333" s="379">
        <v>20.6</v>
      </c>
      <c r="M333" s="379"/>
      <c r="N333" s="379"/>
      <c r="O333" s="379" t="s">
        <v>1032</v>
      </c>
      <c r="P333" s="379"/>
      <c r="Q333" s="380"/>
      <c r="R333" s="381"/>
      <c r="S333" s="381"/>
      <c r="T333" s="381"/>
      <c r="U333" s="381"/>
      <c r="V333" s="381"/>
      <c r="W333" s="381"/>
      <c r="X333" s="381"/>
      <c r="Y333" s="381"/>
      <c r="Z333" s="381"/>
      <c r="AA333" s="381"/>
      <c r="AB333" s="381"/>
      <c r="AC333" s="381"/>
      <c r="AD333" s="381"/>
      <c r="AE333" s="381"/>
      <c r="AF333" s="381"/>
      <c r="AG333" s="381"/>
      <c r="AH333" s="381"/>
      <c r="AI333" s="381"/>
      <c r="AJ333" s="381"/>
      <c r="AK333" s="381"/>
      <c r="AL333" s="381"/>
      <c r="AM333" s="381"/>
      <c r="AN333" s="381"/>
      <c r="AO333" s="381"/>
      <c r="AP333" s="381"/>
      <c r="AQ333" s="381"/>
      <c r="AR333" s="381"/>
      <c r="AS333" s="381"/>
      <c r="AT333" s="381"/>
      <c r="AU333" s="381"/>
      <c r="AV333" s="381"/>
      <c r="AW333" s="381"/>
      <c r="AX333" s="381"/>
      <c r="AY333" s="381">
        <v>0</v>
      </c>
      <c r="AZ333" s="381">
        <v>0</v>
      </c>
      <c r="BA333" s="381">
        <v>0</v>
      </c>
      <c r="BB333" s="381">
        <v>0</v>
      </c>
      <c r="BC333" s="381">
        <v>0</v>
      </c>
      <c r="BD333" s="381">
        <v>0</v>
      </c>
      <c r="BE333" s="381">
        <v>4</v>
      </c>
      <c r="BF333" s="381">
        <v>0</v>
      </c>
      <c r="BG333" s="381">
        <v>0</v>
      </c>
      <c r="BH333" s="381">
        <v>0</v>
      </c>
      <c r="BI333" s="381">
        <v>0</v>
      </c>
      <c r="BJ333" s="546">
        <f t="shared" si="63"/>
        <v>0</v>
      </c>
      <c r="BK333" s="379">
        <f t="shared" si="64"/>
        <v>0</v>
      </c>
      <c r="BL333" s="379">
        <f t="shared" si="65"/>
        <v>0</v>
      </c>
      <c r="BM333" s="379">
        <v>26</v>
      </c>
      <c r="BN333" s="379">
        <v>0</v>
      </c>
      <c r="BO333" s="381">
        <f t="shared" si="66"/>
        <v>26</v>
      </c>
      <c r="BP333" s="547">
        <v>2.2000000000000002</v>
      </c>
      <c r="BQ333" s="381" t="str">
        <f>IF(((BP333*BJ333)-CB333)&lt;0.99,"",INT((BP333*BJ333)-CB333))</f>
        <v/>
      </c>
      <c r="BR333" s="381"/>
      <c r="BS333" s="382"/>
      <c r="BT333" s="382"/>
      <c r="BU333" s="382"/>
      <c r="BV333" s="382"/>
      <c r="BW333" s="382"/>
      <c r="BX333" s="382"/>
      <c r="BY333" s="382"/>
      <c r="BZ333" s="384"/>
      <c r="CA333" s="385"/>
      <c r="CB333" s="383">
        <f t="shared" si="67"/>
        <v>26</v>
      </c>
      <c r="CC333" s="548"/>
      <c r="CD333" s="381" t="str">
        <f>IFERROR(IF($S333*#REF!=0,"",$S333*#REF!),"")</f>
        <v/>
      </c>
      <c r="CE333" s="381" t="str">
        <f>IFERROR(IF($S333*#REF!=0,"",$S333*#REF!),"")</f>
        <v/>
      </c>
      <c r="CF333" s="381" t="str">
        <f>IFERROR(IF($S333*#REF!=0,"",$S333*#REF!),"")</f>
        <v/>
      </c>
      <c r="CG333" s="381" t="str">
        <f>IFERROR(IF($S333*#REF!=0,"",$S333*#REF!),"")</f>
        <v/>
      </c>
      <c r="CH333" s="381" t="str">
        <f>IFERROR(IF($S333*#REF!=0,"",$S333*#REF!),"")</f>
        <v/>
      </c>
      <c r="CI333" s="381" t="str">
        <f>IFERROR(IF($S333*#REF!=0,"",$S333*#REF!),"")</f>
        <v/>
      </c>
      <c r="CJ333" s="381" t="str">
        <f>IFERROR(IF($S333*#REF!=0,"",$S333*#REF!),"")</f>
        <v/>
      </c>
      <c r="CK333" s="381" t="str">
        <f>IFERROR(IF($S333*#REF!=0,"",$S333*#REF!),"")</f>
        <v/>
      </c>
      <c r="CL333" s="381" t="str">
        <f>IFERROR(IF($S333*#REF!=0,"",$S333*#REF!),"")</f>
        <v/>
      </c>
      <c r="CM333" s="381" t="str">
        <f t="shared" si="68"/>
        <v/>
      </c>
      <c r="CN333" s="381" t="str">
        <f t="shared" si="69"/>
        <v/>
      </c>
      <c r="CO333" s="381" t="str">
        <f t="shared" si="70"/>
        <v/>
      </c>
      <c r="CP333" s="381" t="str">
        <f t="shared" si="71"/>
        <v/>
      </c>
      <c r="CQ333" s="381" t="str">
        <f t="shared" si="72"/>
        <v/>
      </c>
      <c r="CR333" s="381" t="str">
        <f t="shared" si="72"/>
        <v/>
      </c>
      <c r="CS333" s="381" t="str">
        <f t="shared" si="72"/>
        <v/>
      </c>
    </row>
    <row r="334" spans="1:97" ht="15" customHeight="1" thickBot="1" x14ac:dyDescent="0.2">
      <c r="B334" s="386" t="s">
        <v>1034</v>
      </c>
      <c r="C334" s="386"/>
      <c r="D334" s="386"/>
      <c r="E334" s="386"/>
      <c r="F334" s="386"/>
      <c r="G334" s="387" t="s">
        <v>1034</v>
      </c>
      <c r="H334" s="387"/>
      <c r="I334" s="387"/>
      <c r="J334" s="387"/>
      <c r="K334" s="387" t="s">
        <v>102</v>
      </c>
      <c r="L334" s="387">
        <v>24</v>
      </c>
      <c r="M334" s="387"/>
      <c r="N334" s="387"/>
      <c r="O334" s="387" t="s">
        <v>1034</v>
      </c>
      <c r="P334" s="387"/>
      <c r="Q334" s="388"/>
      <c r="R334" s="389"/>
      <c r="S334" s="389"/>
      <c r="T334" s="389"/>
      <c r="U334" s="389"/>
      <c r="V334" s="389"/>
      <c r="W334" s="389"/>
      <c r="X334" s="389"/>
      <c r="Y334" s="389"/>
      <c r="Z334" s="389"/>
      <c r="AA334" s="389"/>
      <c r="AB334" s="389"/>
      <c r="AC334" s="389"/>
      <c r="AD334" s="389"/>
      <c r="AE334" s="389"/>
      <c r="AF334" s="389"/>
      <c r="AG334" s="389"/>
      <c r="AH334" s="389"/>
      <c r="AI334" s="389"/>
      <c r="AJ334" s="389"/>
      <c r="AK334" s="389"/>
      <c r="AL334" s="389"/>
      <c r="AM334" s="389"/>
      <c r="AN334" s="389"/>
      <c r="AO334" s="389"/>
      <c r="AP334" s="389"/>
      <c r="AQ334" s="389"/>
      <c r="AR334" s="389"/>
      <c r="AS334" s="389"/>
      <c r="AT334" s="389"/>
      <c r="AU334" s="389"/>
      <c r="AV334" s="389"/>
      <c r="AW334" s="389"/>
      <c r="AX334" s="389"/>
      <c r="AY334" s="389"/>
      <c r="AZ334" s="389"/>
      <c r="BA334" s="389"/>
      <c r="BB334" s="389"/>
      <c r="BC334" s="389"/>
      <c r="BD334" s="389"/>
      <c r="BE334" s="389"/>
      <c r="BF334" s="389"/>
      <c r="BG334" s="389"/>
      <c r="BH334" s="389"/>
      <c r="BI334" s="389"/>
      <c r="BJ334" s="549" t="e">
        <f t="shared" si="63"/>
        <v>#DIV/0!</v>
      </c>
      <c r="BK334" s="387">
        <f t="shared" si="64"/>
        <v>0</v>
      </c>
      <c r="BL334" s="387">
        <f t="shared" si="65"/>
        <v>0</v>
      </c>
      <c r="BM334" s="387"/>
      <c r="BN334" s="387"/>
      <c r="BO334" s="389">
        <f t="shared" si="66"/>
        <v>0</v>
      </c>
      <c r="BP334" s="550">
        <v>2.2000000000000002</v>
      </c>
      <c r="BQ334" s="389" t="e">
        <f>IF(((BP334*BJ334)-CB334)&lt;0.99,"",INT((BP334*BJ334)-CB334))</f>
        <v>#DIV/0!</v>
      </c>
      <c r="BR334" s="389"/>
      <c r="BS334" s="390"/>
      <c r="BT334" s="390"/>
      <c r="BU334" s="390"/>
      <c r="BV334" s="390"/>
      <c r="BW334" s="390"/>
      <c r="BX334" s="390"/>
      <c r="BY334" s="390"/>
      <c r="BZ334" s="391"/>
      <c r="CA334" s="392"/>
      <c r="CB334" s="393">
        <f t="shared" si="67"/>
        <v>0</v>
      </c>
      <c r="CC334" s="551"/>
      <c r="CD334" s="389" t="str">
        <f>IFERROR(IF($S334*#REF!=0,"",$S334*#REF!),"")</f>
        <v/>
      </c>
      <c r="CE334" s="389" t="str">
        <f>IFERROR(IF($S334*#REF!=0,"",$S334*#REF!),"")</f>
        <v/>
      </c>
      <c r="CF334" s="389" t="str">
        <f>IFERROR(IF($S334*#REF!=0,"",$S334*#REF!),"")</f>
        <v/>
      </c>
      <c r="CG334" s="389" t="str">
        <f>IFERROR(IF($S334*#REF!=0,"",$S334*#REF!),"")</f>
        <v/>
      </c>
      <c r="CH334" s="389" t="str">
        <f>IFERROR(IF($S334*#REF!=0,"",$S334*#REF!),"")</f>
        <v/>
      </c>
      <c r="CI334" s="389" t="str">
        <f>IFERROR(IF($S334*#REF!=0,"",$S334*#REF!),"")</f>
        <v/>
      </c>
      <c r="CJ334" s="389" t="str">
        <f>IFERROR(IF($S334*#REF!=0,"",$S334*#REF!),"")</f>
        <v/>
      </c>
      <c r="CK334" s="389" t="str">
        <f>IFERROR(IF($S334*#REF!=0,"",$S334*#REF!),"")</f>
        <v/>
      </c>
      <c r="CL334" s="389" t="str">
        <f>IFERROR(IF($S334*#REF!=0,"",$S334*#REF!),"")</f>
        <v/>
      </c>
      <c r="CM334" s="389" t="str">
        <f t="shared" si="68"/>
        <v/>
      </c>
      <c r="CN334" s="389" t="str">
        <f t="shared" si="69"/>
        <v/>
      </c>
      <c r="CO334" s="389" t="str">
        <f t="shared" si="70"/>
        <v/>
      </c>
      <c r="CP334" s="389" t="str">
        <f t="shared" si="71"/>
        <v/>
      </c>
      <c r="CQ334" s="389" t="str">
        <f t="shared" si="72"/>
        <v/>
      </c>
      <c r="CR334" s="389" t="str">
        <f t="shared" si="72"/>
        <v/>
      </c>
      <c r="CS334" s="389" t="str">
        <f t="shared" si="72"/>
        <v/>
      </c>
    </row>
    <row r="335" spans="1:97" ht="15" customHeight="1" x14ac:dyDescent="0.15">
      <c r="B335" s="378" t="s">
        <v>1035</v>
      </c>
      <c r="C335" s="378"/>
      <c r="D335" s="378"/>
      <c r="E335" s="378"/>
      <c r="F335" s="378"/>
      <c r="G335" s="379" t="s">
        <v>1032</v>
      </c>
      <c r="H335" s="379"/>
      <c r="I335" s="379"/>
      <c r="J335" s="379"/>
      <c r="K335" s="379" t="s">
        <v>110</v>
      </c>
      <c r="L335" s="379">
        <v>20.6</v>
      </c>
      <c r="M335" s="379"/>
      <c r="N335" s="379"/>
      <c r="O335" s="379" t="s">
        <v>1032</v>
      </c>
      <c r="P335" s="379"/>
      <c r="Q335" s="380"/>
      <c r="R335" s="381"/>
      <c r="S335" s="381"/>
      <c r="T335" s="381"/>
      <c r="U335" s="381"/>
      <c r="V335" s="381"/>
      <c r="W335" s="381"/>
      <c r="X335" s="381"/>
      <c r="Y335" s="381"/>
      <c r="Z335" s="381"/>
      <c r="AA335" s="381"/>
      <c r="AB335" s="381"/>
      <c r="AC335" s="381"/>
      <c r="AD335" s="381"/>
      <c r="AE335" s="381"/>
      <c r="AF335" s="381"/>
      <c r="AG335" s="381"/>
      <c r="AH335" s="381"/>
      <c r="AI335" s="381"/>
      <c r="AJ335" s="381"/>
      <c r="AK335" s="381"/>
      <c r="AL335" s="381"/>
      <c r="AM335" s="381"/>
      <c r="AN335" s="381"/>
      <c r="AO335" s="381"/>
      <c r="AP335" s="381"/>
      <c r="AQ335" s="381"/>
      <c r="AR335" s="381"/>
      <c r="AS335" s="381"/>
      <c r="AT335" s="381"/>
      <c r="AU335" s="381"/>
      <c r="AV335" s="381"/>
      <c r="AW335" s="381"/>
      <c r="AX335" s="381"/>
      <c r="AY335" s="381"/>
      <c r="AZ335" s="381"/>
      <c r="BA335" s="381"/>
      <c r="BB335" s="381"/>
      <c r="BC335" s="381"/>
      <c r="BD335" s="381"/>
      <c r="BE335" s="381"/>
      <c r="BF335" s="381"/>
      <c r="BG335" s="381"/>
      <c r="BH335" s="381"/>
      <c r="BI335" s="381"/>
      <c r="BJ335" s="546" t="e">
        <f t="shared" si="63"/>
        <v>#DIV/0!</v>
      </c>
      <c r="BK335" s="379">
        <f t="shared" si="64"/>
        <v>0</v>
      </c>
      <c r="BL335" s="379">
        <f t="shared" si="65"/>
        <v>0</v>
      </c>
      <c r="BM335" s="379"/>
      <c r="BN335" s="379"/>
      <c r="BO335" s="381">
        <f t="shared" si="66"/>
        <v>0</v>
      </c>
      <c r="BP335" s="547">
        <v>2.2000000000000002</v>
      </c>
      <c r="BQ335" s="379" t="e">
        <f>IF(((BP335*BJ335)-CB335)&lt;0.99,"",INT((BP335*BJ335)-CB335))</f>
        <v>#DIV/0!</v>
      </c>
      <c r="BR335" s="379"/>
      <c r="BS335" s="394"/>
      <c r="BT335" s="394"/>
      <c r="BU335" s="394"/>
      <c r="BV335" s="394"/>
      <c r="BW335" s="394"/>
      <c r="BX335" s="394"/>
      <c r="BY335" s="394"/>
      <c r="BZ335" s="395"/>
      <c r="CA335" s="396"/>
      <c r="CB335" s="383">
        <f t="shared" si="67"/>
        <v>0</v>
      </c>
      <c r="CC335" s="552"/>
      <c r="CD335" s="379" t="str">
        <f>IFERROR(IF($S335*#REF!=0,"",$S335*#REF!),"")</f>
        <v/>
      </c>
      <c r="CE335" s="379" t="str">
        <f>IFERROR(IF($S335*#REF!=0,"",$S335*#REF!),"")</f>
        <v/>
      </c>
      <c r="CF335" s="379" t="str">
        <f>IFERROR(IF($S335*#REF!=0,"",$S335*#REF!),"")</f>
        <v/>
      </c>
      <c r="CG335" s="379" t="str">
        <f>IFERROR(IF($S335*#REF!=0,"",$S335*#REF!),"")</f>
        <v/>
      </c>
      <c r="CH335" s="379" t="str">
        <f>IFERROR(IF($S335*#REF!=0,"",$S335*#REF!),"")</f>
        <v/>
      </c>
      <c r="CI335" s="379" t="str">
        <f>IFERROR(IF($S335*#REF!=0,"",$S335*#REF!),"")</f>
        <v/>
      </c>
      <c r="CJ335" s="379" t="str">
        <f>IFERROR(IF($S335*#REF!=0,"",$S335*#REF!),"")</f>
        <v/>
      </c>
      <c r="CK335" s="379" t="str">
        <f>IFERROR(IF($S335*#REF!=0,"",$S335*#REF!),"")</f>
        <v/>
      </c>
      <c r="CL335" s="379" t="str">
        <f>IFERROR(IF($S335*#REF!=0,"",$S335*#REF!),"")</f>
        <v/>
      </c>
      <c r="CM335" s="379" t="str">
        <f t="shared" si="68"/>
        <v/>
      </c>
      <c r="CN335" s="379" t="str">
        <f t="shared" si="69"/>
        <v/>
      </c>
      <c r="CO335" s="379" t="str">
        <f t="shared" si="70"/>
        <v/>
      </c>
      <c r="CP335" s="379" t="str">
        <f t="shared" si="71"/>
        <v/>
      </c>
      <c r="CQ335" s="379" t="str">
        <f t="shared" si="72"/>
        <v/>
      </c>
      <c r="CR335" s="379" t="str">
        <f t="shared" si="72"/>
        <v/>
      </c>
      <c r="CS335" s="379" t="str">
        <f t="shared" si="72"/>
        <v/>
      </c>
    </row>
    <row r="336" spans="1:97" ht="15" customHeight="1" thickBot="1" x14ac:dyDescent="0.2">
      <c r="B336" s="386" t="s">
        <v>1036</v>
      </c>
      <c r="C336" s="386"/>
      <c r="D336" s="386"/>
      <c r="E336" s="386"/>
      <c r="F336" s="386"/>
      <c r="G336" s="387" t="s">
        <v>1034</v>
      </c>
      <c r="H336" s="387"/>
      <c r="I336" s="387"/>
      <c r="J336" s="387"/>
      <c r="K336" s="387" t="s">
        <v>102</v>
      </c>
      <c r="L336" s="387">
        <v>24</v>
      </c>
      <c r="M336" s="387"/>
      <c r="N336" s="387"/>
      <c r="O336" s="387" t="s">
        <v>1034</v>
      </c>
      <c r="P336" s="387"/>
      <c r="Q336" s="388"/>
      <c r="R336" s="389"/>
      <c r="S336" s="389"/>
      <c r="T336" s="389"/>
      <c r="U336" s="389"/>
      <c r="V336" s="389"/>
      <c r="W336" s="389"/>
      <c r="X336" s="389"/>
      <c r="Y336" s="389"/>
      <c r="Z336" s="389"/>
      <c r="AA336" s="389"/>
      <c r="AB336" s="389"/>
      <c r="AC336" s="389"/>
      <c r="AD336" s="389"/>
      <c r="AE336" s="389"/>
      <c r="AF336" s="389"/>
      <c r="AG336" s="389"/>
      <c r="AH336" s="389"/>
      <c r="AI336" s="389"/>
      <c r="AJ336" s="389"/>
      <c r="AK336" s="389"/>
      <c r="AL336" s="389"/>
      <c r="AM336" s="389"/>
      <c r="AN336" s="389"/>
      <c r="AO336" s="389"/>
      <c r="AP336" s="389"/>
      <c r="AQ336" s="389"/>
      <c r="AR336" s="389"/>
      <c r="AS336" s="389"/>
      <c r="AT336" s="389"/>
      <c r="AU336" s="389"/>
      <c r="AV336" s="389"/>
      <c r="AW336" s="389"/>
      <c r="AX336" s="389"/>
      <c r="AY336" s="389"/>
      <c r="AZ336" s="389"/>
      <c r="BA336" s="389"/>
      <c r="BB336" s="389"/>
      <c r="BC336" s="389"/>
      <c r="BD336" s="389"/>
      <c r="BE336" s="389"/>
      <c r="BF336" s="389"/>
      <c r="BG336" s="389"/>
      <c r="BH336" s="389"/>
      <c r="BI336" s="389"/>
      <c r="BJ336" s="549" t="e">
        <f t="shared" si="63"/>
        <v>#DIV/0!</v>
      </c>
      <c r="BK336" s="387">
        <f t="shared" si="64"/>
        <v>0</v>
      </c>
      <c r="BL336" s="387">
        <f t="shared" si="65"/>
        <v>0</v>
      </c>
      <c r="BM336" s="387"/>
      <c r="BN336" s="387"/>
      <c r="BO336" s="389">
        <f t="shared" si="66"/>
        <v>0</v>
      </c>
      <c r="BP336" s="550">
        <v>2</v>
      </c>
      <c r="BQ336" s="387" t="e">
        <f>IF(((BP336*BJ336)-CB336)&lt;0.99,"",INT((BP336*BJ336)-CB336))</f>
        <v>#DIV/0!</v>
      </c>
      <c r="BR336" s="387"/>
      <c r="BS336" s="368"/>
      <c r="BT336" s="368"/>
      <c r="BU336" s="368"/>
      <c r="BV336" s="368"/>
      <c r="BW336" s="368"/>
      <c r="BX336" s="368"/>
      <c r="BY336" s="368"/>
      <c r="BZ336" s="397"/>
      <c r="CA336" s="398"/>
      <c r="CB336" s="393">
        <f t="shared" si="67"/>
        <v>0</v>
      </c>
      <c r="CC336" s="553"/>
      <c r="CD336" s="387" t="str">
        <f>IFERROR(IF($S336*#REF!=0,"",$S336*#REF!),"")</f>
        <v/>
      </c>
      <c r="CE336" s="387" t="str">
        <f>IFERROR(IF($S336*#REF!=0,"",$S336*#REF!),"")</f>
        <v/>
      </c>
      <c r="CF336" s="387" t="str">
        <f>IFERROR(IF($S336*#REF!=0,"",$S336*#REF!),"")</f>
        <v/>
      </c>
      <c r="CG336" s="387" t="str">
        <f>IFERROR(IF($S336*#REF!=0,"",$S336*#REF!),"")</f>
        <v/>
      </c>
      <c r="CH336" s="387" t="str">
        <f>IFERROR(IF($S336*#REF!=0,"",$S336*#REF!),"")</f>
        <v/>
      </c>
      <c r="CI336" s="387" t="str">
        <f>IFERROR(IF($S336*#REF!=0,"",$S336*#REF!),"")</f>
        <v/>
      </c>
      <c r="CJ336" s="387" t="str">
        <f>IFERROR(IF($S336*#REF!=0,"",$S336*#REF!),"")</f>
        <v/>
      </c>
      <c r="CK336" s="387" t="str">
        <f>IFERROR(IF($S336*#REF!=0,"",$S336*#REF!),"")</f>
        <v/>
      </c>
      <c r="CL336" s="387" t="str">
        <f>IFERROR(IF($S336*#REF!=0,"",$S336*#REF!),"")</f>
        <v/>
      </c>
      <c r="CM336" s="387" t="str">
        <f t="shared" si="68"/>
        <v/>
      </c>
      <c r="CN336" s="387" t="str">
        <f t="shared" si="69"/>
        <v/>
      </c>
      <c r="CO336" s="387" t="str">
        <f t="shared" si="70"/>
        <v/>
      </c>
      <c r="CP336" s="387" t="str">
        <f t="shared" si="71"/>
        <v/>
      </c>
      <c r="CQ336" s="387" t="str">
        <f t="shared" si="72"/>
        <v/>
      </c>
      <c r="CR336" s="387" t="str">
        <f t="shared" si="72"/>
        <v/>
      </c>
      <c r="CS336" s="387" t="str">
        <f t="shared" si="72"/>
        <v/>
      </c>
    </row>
    <row r="337" spans="2:97" ht="13.5" customHeight="1" x14ac:dyDescent="0.15">
      <c r="B337" s="88" t="s">
        <v>1037</v>
      </c>
      <c r="C337" s="88"/>
      <c r="D337" s="88"/>
      <c r="E337" s="88"/>
      <c r="F337" s="88"/>
      <c r="G337" s="89" t="s">
        <v>1037</v>
      </c>
      <c r="H337" s="89" t="s">
        <v>1038</v>
      </c>
      <c r="I337" s="89" t="s">
        <v>1039</v>
      </c>
      <c r="J337" s="89"/>
      <c r="K337" s="89" t="s">
        <v>102</v>
      </c>
      <c r="L337" s="89">
        <v>314.5</v>
      </c>
      <c r="M337" s="89"/>
      <c r="N337" s="89"/>
      <c r="O337" s="89" t="s">
        <v>1037</v>
      </c>
      <c r="P337" s="89"/>
      <c r="Q337" s="90"/>
      <c r="R337" s="91" t="s">
        <v>1040</v>
      </c>
      <c r="S337" s="91">
        <v>1.0900000000000001</v>
      </c>
      <c r="T337" s="91"/>
      <c r="U337" s="91"/>
      <c r="V337" s="91"/>
      <c r="W337" s="91"/>
      <c r="X337" s="91"/>
      <c r="Y337" s="91"/>
      <c r="Z337" s="91"/>
      <c r="AA337" s="91"/>
      <c r="AB337" s="91"/>
      <c r="AC337" s="91"/>
      <c r="AD337" s="91"/>
      <c r="AE337" s="91"/>
      <c r="AF337" s="91"/>
      <c r="AG337" s="91"/>
      <c r="AH337" s="91"/>
      <c r="AI337" s="91"/>
      <c r="AJ337" s="91"/>
      <c r="AK337" s="91"/>
      <c r="AL337" s="91"/>
      <c r="AM337" s="91"/>
      <c r="AN337" s="91"/>
      <c r="AO337" s="91"/>
      <c r="AP337" s="91"/>
      <c r="AQ337" s="91"/>
      <c r="AR337" s="91"/>
      <c r="AS337" s="91"/>
      <c r="AT337" s="91"/>
      <c r="AU337" s="91"/>
      <c r="AV337" s="91"/>
      <c r="AW337" s="91"/>
      <c r="AX337" s="91"/>
      <c r="AY337" s="91"/>
      <c r="AZ337" s="91"/>
      <c r="BA337" s="91"/>
      <c r="BB337" s="91"/>
      <c r="BC337" s="91"/>
      <c r="BD337" s="91"/>
      <c r="BE337" s="91"/>
      <c r="BF337" s="91"/>
      <c r="BG337" s="91"/>
      <c r="BH337" s="91"/>
      <c r="BI337" s="91"/>
      <c r="BJ337" s="89" t="e">
        <f t="shared" si="63"/>
        <v>#DIV/0!</v>
      </c>
      <c r="BK337" s="89">
        <f t="shared" si="64"/>
        <v>0</v>
      </c>
      <c r="BL337" s="89">
        <f t="shared" si="65"/>
        <v>0</v>
      </c>
      <c r="BM337" s="89"/>
      <c r="BN337" s="89"/>
      <c r="BO337" s="91"/>
      <c r="BP337" s="447">
        <v>2.1</v>
      </c>
      <c r="BQ337" s="89"/>
      <c r="BR337" s="89"/>
      <c r="BS337" s="399"/>
      <c r="BT337" s="399"/>
      <c r="BU337" s="399"/>
      <c r="BV337" s="399"/>
      <c r="BW337" s="399"/>
      <c r="BX337" s="399"/>
      <c r="BY337" s="399"/>
      <c r="BZ337" s="400"/>
      <c r="CA337" s="401"/>
      <c r="CB337" s="402">
        <f t="shared" si="67"/>
        <v>0</v>
      </c>
      <c r="CC337" s="554"/>
      <c r="CD337" s="89" t="str">
        <f>IFERROR(IF($S337*#REF!=0,"",$S337*#REF!),"")</f>
        <v/>
      </c>
      <c r="CE337" s="89" t="str">
        <f>IFERROR(IF($S337*#REF!=0,"",$S337*#REF!),"")</f>
        <v/>
      </c>
      <c r="CF337" s="89" t="str">
        <f>IFERROR(IF($S337*#REF!=0,"",$S337*#REF!),"")</f>
        <v/>
      </c>
      <c r="CG337" s="89" t="str">
        <f>IFERROR(IF($S337*#REF!=0,"",$S337*#REF!),"")</f>
        <v/>
      </c>
      <c r="CH337" s="89" t="str">
        <f>IFERROR(IF($S337*#REF!=0,"",$S337*#REF!),"")</f>
        <v/>
      </c>
      <c r="CI337" s="89" t="str">
        <f>IFERROR(IF($S337*#REF!=0,"",$S337*#REF!),"")</f>
        <v/>
      </c>
      <c r="CJ337" s="89" t="str">
        <f>IFERROR(IF($S337*#REF!=0,"",$S337*#REF!),"")</f>
        <v/>
      </c>
      <c r="CK337" s="89" t="str">
        <f>IFERROR(IF($S337*#REF!=0,"",$S337*#REF!),"")</f>
        <v/>
      </c>
      <c r="CL337" s="89" t="str">
        <f>IFERROR(IF($S337*#REF!=0,"",$S337*#REF!),"")</f>
        <v/>
      </c>
      <c r="CM337" s="89" t="str">
        <f t="shared" si="68"/>
        <v/>
      </c>
      <c r="CN337" s="89" t="str">
        <f t="shared" si="69"/>
        <v/>
      </c>
      <c r="CO337" s="89" t="str">
        <f t="shared" si="70"/>
        <v/>
      </c>
      <c r="CP337" s="89" t="str">
        <f t="shared" si="71"/>
        <v/>
      </c>
      <c r="CQ337" s="89" t="str">
        <f t="shared" si="72"/>
        <v/>
      </c>
      <c r="CR337" s="89" t="str">
        <f t="shared" si="72"/>
        <v/>
      </c>
      <c r="CS337" s="89" t="str">
        <f t="shared" si="72"/>
        <v/>
      </c>
    </row>
    <row r="338" spans="2:97" ht="13.5" customHeight="1" x14ac:dyDescent="0.15">
      <c r="B338" s="99" t="s">
        <v>1041</v>
      </c>
      <c r="C338" s="99"/>
      <c r="D338" s="99"/>
      <c r="E338" s="99"/>
      <c r="F338" s="99"/>
      <c r="G338" s="100" t="s">
        <v>1041</v>
      </c>
      <c r="H338" s="100" t="s">
        <v>1042</v>
      </c>
      <c r="I338" s="100" t="s">
        <v>1039</v>
      </c>
      <c r="J338" s="100"/>
      <c r="K338" s="100" t="s">
        <v>102</v>
      </c>
      <c r="L338" s="100">
        <v>314.5</v>
      </c>
      <c r="M338" s="100"/>
      <c r="N338" s="100"/>
      <c r="O338" s="100" t="s">
        <v>1041</v>
      </c>
      <c r="P338" s="100"/>
      <c r="Q338" s="101"/>
      <c r="R338" s="102" t="s">
        <v>1040</v>
      </c>
      <c r="S338" s="102">
        <v>1.0900000000000001</v>
      </c>
      <c r="T338" s="102"/>
      <c r="U338" s="102"/>
      <c r="V338" s="102"/>
      <c r="W338" s="102"/>
      <c r="X338" s="102"/>
      <c r="Y338" s="102"/>
      <c r="Z338" s="102"/>
      <c r="AA338" s="102"/>
      <c r="AB338" s="102"/>
      <c r="AC338" s="102"/>
      <c r="AD338" s="102"/>
      <c r="AE338" s="102"/>
      <c r="AF338" s="102"/>
      <c r="AG338" s="102"/>
      <c r="AH338" s="102"/>
      <c r="AI338" s="102"/>
      <c r="AJ338" s="102"/>
      <c r="AK338" s="102"/>
      <c r="AL338" s="102"/>
      <c r="AM338" s="102"/>
      <c r="AN338" s="102"/>
      <c r="AO338" s="102"/>
      <c r="AP338" s="102"/>
      <c r="AQ338" s="102"/>
      <c r="AR338" s="102"/>
      <c r="AS338" s="102"/>
      <c r="AT338" s="102"/>
      <c r="AU338" s="102"/>
      <c r="AV338" s="102"/>
      <c r="AW338" s="102"/>
      <c r="AX338" s="102"/>
      <c r="AY338" s="102"/>
      <c r="AZ338" s="102"/>
      <c r="BA338" s="102"/>
      <c r="BB338" s="102"/>
      <c r="BC338" s="102"/>
      <c r="BD338" s="102"/>
      <c r="BE338" s="102"/>
      <c r="BF338" s="102"/>
      <c r="BG338" s="102"/>
      <c r="BH338" s="102"/>
      <c r="BI338" s="102"/>
      <c r="BJ338" s="100" t="e">
        <f t="shared" si="63"/>
        <v>#DIV/0!</v>
      </c>
      <c r="BK338" s="100">
        <f t="shared" si="64"/>
        <v>0</v>
      </c>
      <c r="BL338" s="100">
        <f t="shared" si="65"/>
        <v>0</v>
      </c>
      <c r="BM338" s="100"/>
      <c r="BN338" s="100"/>
      <c r="BO338" s="102"/>
      <c r="BP338" s="451">
        <v>2.1</v>
      </c>
      <c r="BQ338" s="100"/>
      <c r="BR338" s="100"/>
      <c r="BS338" s="403"/>
      <c r="BT338" s="403"/>
      <c r="BU338" s="403"/>
      <c r="BV338" s="403"/>
      <c r="BW338" s="403"/>
      <c r="BX338" s="403"/>
      <c r="BY338" s="403"/>
      <c r="BZ338" s="404"/>
      <c r="CA338" s="405"/>
      <c r="CB338" s="406">
        <f t="shared" si="67"/>
        <v>0</v>
      </c>
      <c r="CC338" s="555"/>
      <c r="CD338" s="100" t="str">
        <f>IFERROR(IF($S338*#REF!=0,"",$S338*#REF!),"")</f>
        <v/>
      </c>
      <c r="CE338" s="100" t="str">
        <f>IFERROR(IF($S338*#REF!=0,"",$S338*#REF!),"")</f>
        <v/>
      </c>
      <c r="CF338" s="100" t="str">
        <f>IFERROR(IF($S338*#REF!=0,"",$S338*#REF!),"")</f>
        <v/>
      </c>
      <c r="CG338" s="100" t="str">
        <f>IFERROR(IF($S338*#REF!=0,"",$S338*#REF!),"")</f>
        <v/>
      </c>
      <c r="CH338" s="100" t="str">
        <f>IFERROR(IF($S338*#REF!=0,"",$S338*#REF!),"")</f>
        <v/>
      </c>
      <c r="CI338" s="100" t="str">
        <f>IFERROR(IF($S338*#REF!=0,"",$S338*#REF!),"")</f>
        <v/>
      </c>
      <c r="CJ338" s="100" t="str">
        <f>IFERROR(IF($S338*#REF!=0,"",$S338*#REF!),"")</f>
        <v/>
      </c>
      <c r="CK338" s="100" t="str">
        <f>IFERROR(IF($S338*#REF!=0,"",$S338*#REF!),"")</f>
        <v/>
      </c>
      <c r="CL338" s="100" t="str">
        <f>IFERROR(IF($S338*#REF!=0,"",$S338*#REF!),"")</f>
        <v/>
      </c>
      <c r="CM338" s="100" t="str">
        <f t="shared" si="68"/>
        <v/>
      </c>
      <c r="CN338" s="100" t="str">
        <f t="shared" si="69"/>
        <v/>
      </c>
      <c r="CO338" s="100" t="str">
        <f t="shared" si="70"/>
        <v/>
      </c>
      <c r="CP338" s="100" t="str">
        <f t="shared" si="71"/>
        <v/>
      </c>
      <c r="CQ338" s="100" t="str">
        <f t="shared" si="72"/>
        <v/>
      </c>
      <c r="CR338" s="100" t="str">
        <f t="shared" si="72"/>
        <v/>
      </c>
      <c r="CS338" s="100" t="str">
        <f t="shared" si="72"/>
        <v/>
      </c>
    </row>
    <row r="339" spans="2:97" ht="13.5" customHeight="1" x14ac:dyDescent="0.15">
      <c r="B339" s="99" t="s">
        <v>1043</v>
      </c>
      <c r="C339" s="99"/>
      <c r="D339" s="99"/>
      <c r="E339" s="99"/>
      <c r="F339" s="99"/>
      <c r="G339" s="100" t="s">
        <v>1043</v>
      </c>
      <c r="H339" s="100" t="s">
        <v>1044</v>
      </c>
      <c r="I339" s="100" t="s">
        <v>1045</v>
      </c>
      <c r="J339" s="100"/>
      <c r="K339" s="100" t="s">
        <v>102</v>
      </c>
      <c r="L339" s="100">
        <v>232.9</v>
      </c>
      <c r="M339" s="100"/>
      <c r="N339" s="100"/>
      <c r="O339" s="100" t="s">
        <v>1046</v>
      </c>
      <c r="P339" s="100"/>
      <c r="Q339" s="101"/>
      <c r="R339" s="102" t="s">
        <v>1040</v>
      </c>
      <c r="S339" s="102">
        <v>0.81</v>
      </c>
      <c r="T339" s="102"/>
      <c r="U339" s="102"/>
      <c r="V339" s="102"/>
      <c r="W339" s="102"/>
      <c r="X339" s="102"/>
      <c r="Y339" s="102"/>
      <c r="Z339" s="102"/>
      <c r="AA339" s="102"/>
      <c r="AB339" s="102"/>
      <c r="AC339" s="102"/>
      <c r="AD339" s="102"/>
      <c r="AE339" s="102"/>
      <c r="AF339" s="102"/>
      <c r="AG339" s="102"/>
      <c r="AH339" s="102"/>
      <c r="AI339" s="102"/>
      <c r="AJ339" s="102"/>
      <c r="AK339" s="102"/>
      <c r="AL339" s="102"/>
      <c r="AM339" s="102"/>
      <c r="AN339" s="102"/>
      <c r="AO339" s="102"/>
      <c r="AP339" s="102"/>
      <c r="AQ339" s="102"/>
      <c r="AR339" s="102"/>
      <c r="AS339" s="102"/>
      <c r="AT339" s="102"/>
      <c r="AU339" s="102"/>
      <c r="AV339" s="102"/>
      <c r="AW339" s="102"/>
      <c r="AX339" s="102"/>
      <c r="AY339" s="102"/>
      <c r="AZ339" s="102"/>
      <c r="BA339" s="102"/>
      <c r="BB339" s="102"/>
      <c r="BC339" s="102"/>
      <c r="BD339" s="102"/>
      <c r="BE339" s="102"/>
      <c r="BF339" s="102"/>
      <c r="BG339" s="102"/>
      <c r="BH339" s="102"/>
      <c r="BI339" s="102"/>
      <c r="BJ339" s="100" t="e">
        <f t="shared" si="63"/>
        <v>#DIV/0!</v>
      </c>
      <c r="BK339" s="100">
        <f t="shared" si="64"/>
        <v>0</v>
      </c>
      <c r="BL339" s="100">
        <f t="shared" si="65"/>
        <v>0</v>
      </c>
      <c r="BM339" s="100"/>
      <c r="BN339" s="100"/>
      <c r="BO339" s="102"/>
      <c r="BP339" s="451">
        <v>2.1</v>
      </c>
      <c r="BQ339" s="100"/>
      <c r="BR339" s="100"/>
      <c r="BS339" s="403"/>
      <c r="BT339" s="403"/>
      <c r="BU339" s="403"/>
      <c r="BV339" s="403"/>
      <c r="BW339" s="403"/>
      <c r="BX339" s="403"/>
      <c r="BY339" s="403"/>
      <c r="BZ339" s="404"/>
      <c r="CA339" s="405"/>
      <c r="CB339" s="406">
        <f t="shared" si="67"/>
        <v>0</v>
      </c>
      <c r="CC339" s="555"/>
      <c r="CD339" s="100" t="str">
        <f>IFERROR(IF($S339*#REF!=0,"",$S339*#REF!),"")</f>
        <v/>
      </c>
      <c r="CE339" s="100" t="str">
        <f>IFERROR(IF($S339*#REF!=0,"",$S339*#REF!),"")</f>
        <v/>
      </c>
      <c r="CF339" s="100" t="str">
        <f>IFERROR(IF($S339*#REF!=0,"",$S339*#REF!),"")</f>
        <v/>
      </c>
      <c r="CG339" s="100" t="str">
        <f>IFERROR(IF($S339*#REF!=0,"",$S339*#REF!),"")</f>
        <v/>
      </c>
      <c r="CH339" s="100" t="str">
        <f>IFERROR(IF($S339*#REF!=0,"",$S339*#REF!),"")</f>
        <v/>
      </c>
      <c r="CI339" s="100" t="str">
        <f>IFERROR(IF($S339*#REF!=0,"",$S339*#REF!),"")</f>
        <v/>
      </c>
      <c r="CJ339" s="100" t="str">
        <f>IFERROR(IF($S339*#REF!=0,"",$S339*#REF!),"")</f>
        <v/>
      </c>
      <c r="CK339" s="100" t="str">
        <f>IFERROR(IF($S339*#REF!=0,"",$S339*#REF!),"")</f>
        <v/>
      </c>
      <c r="CL339" s="100" t="str">
        <f>IFERROR(IF($S339*#REF!=0,"",$S339*#REF!),"")</f>
        <v/>
      </c>
      <c r="CM339" s="100" t="str">
        <f t="shared" si="68"/>
        <v/>
      </c>
      <c r="CN339" s="100" t="str">
        <f t="shared" si="69"/>
        <v/>
      </c>
      <c r="CO339" s="100" t="str">
        <f t="shared" si="70"/>
        <v/>
      </c>
      <c r="CP339" s="100" t="str">
        <f t="shared" si="71"/>
        <v/>
      </c>
      <c r="CQ339" s="100" t="str">
        <f t="shared" si="72"/>
        <v/>
      </c>
      <c r="CR339" s="100" t="str">
        <f t="shared" si="72"/>
        <v/>
      </c>
      <c r="CS339" s="100" t="str">
        <f t="shared" si="72"/>
        <v/>
      </c>
    </row>
    <row r="340" spans="2:97" ht="13.5" customHeight="1" x14ac:dyDescent="0.15">
      <c r="B340" s="99" t="s">
        <v>1047</v>
      </c>
      <c r="C340" s="99"/>
      <c r="D340" s="99"/>
      <c r="E340" s="99"/>
      <c r="F340" s="99"/>
      <c r="G340" s="100" t="s">
        <v>1047</v>
      </c>
      <c r="H340" s="100" t="s">
        <v>1048</v>
      </c>
      <c r="I340" s="100" t="s">
        <v>1045</v>
      </c>
      <c r="J340" s="100"/>
      <c r="K340" s="100" t="s">
        <v>102</v>
      </c>
      <c r="L340" s="100">
        <v>232.9</v>
      </c>
      <c r="M340" s="100"/>
      <c r="N340" s="100"/>
      <c r="O340" s="100" t="s">
        <v>1049</v>
      </c>
      <c r="P340" s="100"/>
      <c r="Q340" s="101"/>
      <c r="R340" s="102" t="s">
        <v>1040</v>
      </c>
      <c r="S340" s="102">
        <v>0.81</v>
      </c>
      <c r="T340" s="102"/>
      <c r="U340" s="102"/>
      <c r="V340" s="102"/>
      <c r="W340" s="102"/>
      <c r="X340" s="102"/>
      <c r="Y340" s="102"/>
      <c r="Z340" s="102"/>
      <c r="AA340" s="102"/>
      <c r="AB340" s="102"/>
      <c r="AC340" s="102"/>
      <c r="AD340" s="102"/>
      <c r="AE340" s="102"/>
      <c r="AF340" s="102"/>
      <c r="AG340" s="102"/>
      <c r="AH340" s="102"/>
      <c r="AI340" s="102"/>
      <c r="AJ340" s="102"/>
      <c r="AK340" s="102"/>
      <c r="AL340" s="102"/>
      <c r="AM340" s="102"/>
      <c r="AN340" s="102"/>
      <c r="AO340" s="102"/>
      <c r="AP340" s="102"/>
      <c r="AQ340" s="102"/>
      <c r="AR340" s="102"/>
      <c r="AS340" s="102"/>
      <c r="AT340" s="102"/>
      <c r="AU340" s="102"/>
      <c r="AV340" s="102"/>
      <c r="AW340" s="102"/>
      <c r="AX340" s="102"/>
      <c r="AY340" s="102"/>
      <c r="AZ340" s="102"/>
      <c r="BA340" s="102"/>
      <c r="BB340" s="102"/>
      <c r="BC340" s="102"/>
      <c r="BD340" s="102"/>
      <c r="BE340" s="102"/>
      <c r="BF340" s="102"/>
      <c r="BG340" s="102"/>
      <c r="BH340" s="102"/>
      <c r="BI340" s="102"/>
      <c r="BJ340" s="100" t="e">
        <f t="shared" si="63"/>
        <v>#DIV/0!</v>
      </c>
      <c r="BK340" s="100">
        <f t="shared" si="64"/>
        <v>0</v>
      </c>
      <c r="BL340" s="100">
        <f t="shared" si="65"/>
        <v>0</v>
      </c>
      <c r="BM340" s="100"/>
      <c r="BN340" s="100"/>
      <c r="BO340" s="102"/>
      <c r="BP340" s="451">
        <v>2.1</v>
      </c>
      <c r="BQ340" s="100"/>
      <c r="BR340" s="100"/>
      <c r="BS340" s="403"/>
      <c r="BT340" s="403"/>
      <c r="BU340" s="403"/>
      <c r="BV340" s="403"/>
      <c r="BW340" s="403"/>
      <c r="BX340" s="403"/>
      <c r="BY340" s="403"/>
      <c r="BZ340" s="404"/>
      <c r="CA340" s="405"/>
      <c r="CB340" s="406">
        <f t="shared" si="67"/>
        <v>0</v>
      </c>
      <c r="CC340" s="555"/>
      <c r="CD340" s="100" t="str">
        <f>IFERROR(IF($S340*#REF!=0,"",$S340*#REF!),"")</f>
        <v/>
      </c>
      <c r="CE340" s="100" t="str">
        <f>IFERROR(IF($S340*#REF!=0,"",$S340*#REF!),"")</f>
        <v/>
      </c>
      <c r="CF340" s="100" t="str">
        <f>IFERROR(IF($S340*#REF!=0,"",$S340*#REF!),"")</f>
        <v/>
      </c>
      <c r="CG340" s="100" t="str">
        <f>IFERROR(IF($S340*#REF!=0,"",$S340*#REF!),"")</f>
        <v/>
      </c>
      <c r="CH340" s="100" t="str">
        <f>IFERROR(IF($S340*#REF!=0,"",$S340*#REF!),"")</f>
        <v/>
      </c>
      <c r="CI340" s="100" t="str">
        <f>IFERROR(IF($S340*#REF!=0,"",$S340*#REF!),"")</f>
        <v/>
      </c>
      <c r="CJ340" s="100" t="str">
        <f>IFERROR(IF($S340*#REF!=0,"",$S340*#REF!),"")</f>
        <v/>
      </c>
      <c r="CK340" s="100" t="str">
        <f>IFERROR(IF($S340*#REF!=0,"",$S340*#REF!),"")</f>
        <v/>
      </c>
      <c r="CL340" s="100" t="str">
        <f>IFERROR(IF($S340*#REF!=0,"",$S340*#REF!),"")</f>
        <v/>
      </c>
      <c r="CM340" s="100" t="str">
        <f t="shared" si="68"/>
        <v/>
      </c>
      <c r="CN340" s="100" t="str">
        <f t="shared" si="69"/>
        <v/>
      </c>
      <c r="CO340" s="100" t="str">
        <f t="shared" si="70"/>
        <v/>
      </c>
      <c r="CP340" s="100" t="str">
        <f t="shared" si="71"/>
        <v/>
      </c>
      <c r="CQ340" s="100" t="str">
        <f t="shared" si="72"/>
        <v/>
      </c>
      <c r="CR340" s="100" t="str">
        <f t="shared" si="72"/>
        <v/>
      </c>
      <c r="CS340" s="100" t="str">
        <f t="shared" si="72"/>
        <v/>
      </c>
    </row>
    <row r="341" spans="2:97" ht="13.5" customHeight="1" x14ac:dyDescent="0.15">
      <c r="B341" s="99" t="s">
        <v>1050</v>
      </c>
      <c r="C341" s="99"/>
      <c r="D341" s="99"/>
      <c r="E341" s="99"/>
      <c r="F341" s="99"/>
      <c r="G341" s="100" t="s">
        <v>1050</v>
      </c>
      <c r="H341" s="100" t="s">
        <v>1044</v>
      </c>
      <c r="I341" s="100" t="s">
        <v>1045</v>
      </c>
      <c r="J341" s="100"/>
      <c r="K341" s="100" t="s">
        <v>102</v>
      </c>
      <c r="L341" s="100">
        <v>232.9</v>
      </c>
      <c r="M341" s="100"/>
      <c r="N341" s="100"/>
      <c r="O341" s="100" t="s">
        <v>1051</v>
      </c>
      <c r="P341" s="100"/>
      <c r="Q341" s="101"/>
      <c r="R341" s="102" t="s">
        <v>1040</v>
      </c>
      <c r="S341" s="102">
        <v>0.81</v>
      </c>
      <c r="T341" s="102"/>
      <c r="U341" s="102"/>
      <c r="V341" s="102"/>
      <c r="W341" s="102"/>
      <c r="X341" s="102"/>
      <c r="Y341" s="102"/>
      <c r="Z341" s="102"/>
      <c r="AA341" s="102"/>
      <c r="AB341" s="102"/>
      <c r="AC341" s="102"/>
      <c r="AD341" s="102"/>
      <c r="AE341" s="102"/>
      <c r="AF341" s="102"/>
      <c r="AG341" s="102"/>
      <c r="AH341" s="102"/>
      <c r="AI341" s="102"/>
      <c r="AJ341" s="102"/>
      <c r="AK341" s="102"/>
      <c r="AL341" s="102"/>
      <c r="AM341" s="102"/>
      <c r="AN341" s="102"/>
      <c r="AO341" s="102"/>
      <c r="AP341" s="102"/>
      <c r="AQ341" s="102"/>
      <c r="AR341" s="102"/>
      <c r="AS341" s="102"/>
      <c r="AT341" s="102"/>
      <c r="AU341" s="102"/>
      <c r="AV341" s="102"/>
      <c r="AW341" s="102"/>
      <c r="AX341" s="102"/>
      <c r="AY341" s="102"/>
      <c r="AZ341" s="102"/>
      <c r="BA341" s="102"/>
      <c r="BB341" s="102"/>
      <c r="BC341" s="102"/>
      <c r="BD341" s="102"/>
      <c r="BE341" s="102"/>
      <c r="BF341" s="102"/>
      <c r="BG341" s="102"/>
      <c r="BH341" s="102"/>
      <c r="BI341" s="102"/>
      <c r="BJ341" s="100" t="e">
        <f t="shared" si="63"/>
        <v>#DIV/0!</v>
      </c>
      <c r="BK341" s="100">
        <f t="shared" si="64"/>
        <v>0</v>
      </c>
      <c r="BL341" s="100">
        <f t="shared" si="65"/>
        <v>0</v>
      </c>
      <c r="BM341" s="100"/>
      <c r="BN341" s="100"/>
      <c r="BO341" s="102"/>
      <c r="BP341" s="451">
        <v>2.1</v>
      </c>
      <c r="BQ341" s="100"/>
      <c r="BR341" s="100"/>
      <c r="BS341" s="403"/>
      <c r="BT341" s="403"/>
      <c r="BU341" s="403"/>
      <c r="BV341" s="403"/>
      <c r="BW341" s="403"/>
      <c r="BX341" s="403"/>
      <c r="BY341" s="403"/>
      <c r="BZ341" s="404"/>
      <c r="CA341" s="405"/>
      <c r="CB341" s="406">
        <f t="shared" si="67"/>
        <v>0</v>
      </c>
      <c r="CC341" s="555"/>
      <c r="CD341" s="100" t="str">
        <f>IFERROR(IF($S341*#REF!=0,"",$S341*#REF!),"")</f>
        <v/>
      </c>
      <c r="CE341" s="100" t="str">
        <f>IFERROR(IF($S341*#REF!=0,"",$S341*#REF!),"")</f>
        <v/>
      </c>
      <c r="CF341" s="100" t="str">
        <f>IFERROR(IF($S341*#REF!=0,"",$S341*#REF!),"")</f>
        <v/>
      </c>
      <c r="CG341" s="100" t="str">
        <f>IFERROR(IF($S341*#REF!=0,"",$S341*#REF!),"")</f>
        <v/>
      </c>
      <c r="CH341" s="100" t="str">
        <f>IFERROR(IF($S341*#REF!=0,"",$S341*#REF!),"")</f>
        <v/>
      </c>
      <c r="CI341" s="100" t="str">
        <f>IFERROR(IF($S341*#REF!=0,"",$S341*#REF!),"")</f>
        <v/>
      </c>
      <c r="CJ341" s="100" t="str">
        <f>IFERROR(IF($S341*#REF!=0,"",$S341*#REF!),"")</f>
        <v/>
      </c>
      <c r="CK341" s="100" t="str">
        <f>IFERROR(IF($S341*#REF!=0,"",$S341*#REF!),"")</f>
        <v/>
      </c>
      <c r="CL341" s="100" t="str">
        <f>IFERROR(IF($S341*#REF!=0,"",$S341*#REF!),"")</f>
        <v/>
      </c>
      <c r="CM341" s="100" t="str">
        <f t="shared" si="68"/>
        <v/>
      </c>
      <c r="CN341" s="100" t="str">
        <f t="shared" si="69"/>
        <v/>
      </c>
      <c r="CO341" s="100" t="str">
        <f t="shared" si="70"/>
        <v/>
      </c>
      <c r="CP341" s="100" t="str">
        <f t="shared" si="71"/>
        <v/>
      </c>
      <c r="CQ341" s="100" t="str">
        <f t="shared" si="72"/>
        <v/>
      </c>
      <c r="CR341" s="100" t="str">
        <f t="shared" si="72"/>
        <v/>
      </c>
      <c r="CS341" s="100" t="str">
        <f t="shared" si="72"/>
        <v/>
      </c>
    </row>
    <row r="342" spans="2:97" ht="13.5" customHeight="1" x14ac:dyDescent="0.15">
      <c r="B342" s="99" t="s">
        <v>1052</v>
      </c>
      <c r="C342" s="99"/>
      <c r="D342" s="99"/>
      <c r="E342" s="99"/>
      <c r="F342" s="99"/>
      <c r="G342" s="100" t="s">
        <v>1052</v>
      </c>
      <c r="H342" s="100" t="s">
        <v>1048</v>
      </c>
      <c r="I342" s="100" t="s">
        <v>1045</v>
      </c>
      <c r="J342" s="100"/>
      <c r="K342" s="100" t="s">
        <v>102</v>
      </c>
      <c r="L342" s="100">
        <v>232.9</v>
      </c>
      <c r="M342" s="100"/>
      <c r="N342" s="100"/>
      <c r="O342" s="100" t="s">
        <v>1053</v>
      </c>
      <c r="P342" s="100"/>
      <c r="Q342" s="101"/>
      <c r="R342" s="102" t="s">
        <v>1040</v>
      </c>
      <c r="S342" s="102">
        <v>0.81</v>
      </c>
      <c r="T342" s="102"/>
      <c r="U342" s="102"/>
      <c r="V342" s="102"/>
      <c r="W342" s="102"/>
      <c r="X342" s="102"/>
      <c r="Y342" s="102"/>
      <c r="Z342" s="102"/>
      <c r="AA342" s="102"/>
      <c r="AB342" s="102"/>
      <c r="AC342" s="102"/>
      <c r="AD342" s="102"/>
      <c r="AE342" s="102"/>
      <c r="AF342" s="102"/>
      <c r="AG342" s="102"/>
      <c r="AH342" s="102"/>
      <c r="AI342" s="102"/>
      <c r="AJ342" s="102"/>
      <c r="AK342" s="102"/>
      <c r="AL342" s="102"/>
      <c r="AM342" s="102"/>
      <c r="AN342" s="102"/>
      <c r="AO342" s="102"/>
      <c r="AP342" s="102"/>
      <c r="AQ342" s="102"/>
      <c r="AR342" s="102"/>
      <c r="AS342" s="102"/>
      <c r="AT342" s="102"/>
      <c r="AU342" s="102"/>
      <c r="AV342" s="102"/>
      <c r="AW342" s="102"/>
      <c r="AX342" s="102"/>
      <c r="AY342" s="102"/>
      <c r="AZ342" s="102"/>
      <c r="BA342" s="102"/>
      <c r="BB342" s="102"/>
      <c r="BC342" s="102"/>
      <c r="BD342" s="102"/>
      <c r="BE342" s="102"/>
      <c r="BF342" s="102"/>
      <c r="BG342" s="102"/>
      <c r="BH342" s="102"/>
      <c r="BI342" s="102"/>
      <c r="BJ342" s="100" t="e">
        <f t="shared" si="63"/>
        <v>#DIV/0!</v>
      </c>
      <c r="BK342" s="100">
        <f t="shared" si="64"/>
        <v>0</v>
      </c>
      <c r="BL342" s="100">
        <f t="shared" si="65"/>
        <v>0</v>
      </c>
      <c r="BM342" s="100"/>
      <c r="BN342" s="100"/>
      <c r="BO342" s="102"/>
      <c r="BP342" s="451">
        <v>2.1</v>
      </c>
      <c r="BQ342" s="100"/>
      <c r="BR342" s="100"/>
      <c r="BS342" s="403"/>
      <c r="BT342" s="403"/>
      <c r="BU342" s="403"/>
      <c r="BV342" s="403"/>
      <c r="BW342" s="403"/>
      <c r="BX342" s="403"/>
      <c r="BY342" s="403"/>
      <c r="BZ342" s="404"/>
      <c r="CA342" s="405"/>
      <c r="CB342" s="406">
        <f t="shared" si="67"/>
        <v>0</v>
      </c>
      <c r="CC342" s="555"/>
      <c r="CD342" s="100" t="str">
        <f>IFERROR(IF($S342*#REF!=0,"",$S342*#REF!),"")</f>
        <v/>
      </c>
      <c r="CE342" s="100" t="str">
        <f>IFERROR(IF($S342*#REF!=0,"",$S342*#REF!),"")</f>
        <v/>
      </c>
      <c r="CF342" s="100" t="str">
        <f>IFERROR(IF($S342*#REF!=0,"",$S342*#REF!),"")</f>
        <v/>
      </c>
      <c r="CG342" s="100" t="str">
        <f>IFERROR(IF($S342*#REF!=0,"",$S342*#REF!),"")</f>
        <v/>
      </c>
      <c r="CH342" s="100" t="str">
        <f>IFERROR(IF($S342*#REF!=0,"",$S342*#REF!),"")</f>
        <v/>
      </c>
      <c r="CI342" s="100" t="str">
        <f>IFERROR(IF($S342*#REF!=0,"",$S342*#REF!),"")</f>
        <v/>
      </c>
      <c r="CJ342" s="100" t="str">
        <f>IFERROR(IF($S342*#REF!=0,"",$S342*#REF!),"")</f>
        <v/>
      </c>
      <c r="CK342" s="100" t="str">
        <f>IFERROR(IF($S342*#REF!=0,"",$S342*#REF!),"")</f>
        <v/>
      </c>
      <c r="CL342" s="100" t="str">
        <f>IFERROR(IF($S342*#REF!=0,"",$S342*#REF!),"")</f>
        <v/>
      </c>
      <c r="CM342" s="100" t="str">
        <f t="shared" si="68"/>
        <v/>
      </c>
      <c r="CN342" s="100" t="str">
        <f t="shared" si="69"/>
        <v/>
      </c>
      <c r="CO342" s="100" t="str">
        <f t="shared" si="70"/>
        <v/>
      </c>
      <c r="CP342" s="100" t="str">
        <f t="shared" si="71"/>
        <v/>
      </c>
      <c r="CQ342" s="100" t="str">
        <f t="shared" si="72"/>
        <v/>
      </c>
      <c r="CR342" s="100" t="str">
        <f t="shared" si="72"/>
        <v/>
      </c>
      <c r="CS342" s="100" t="str">
        <f t="shared" si="72"/>
        <v/>
      </c>
    </row>
    <row r="343" spans="2:97" ht="13.5" customHeight="1" x14ac:dyDescent="0.15">
      <c r="B343" s="99" t="s">
        <v>1054</v>
      </c>
      <c r="C343" s="99"/>
      <c r="D343" s="99"/>
      <c r="E343" s="99"/>
      <c r="F343" s="99"/>
      <c r="G343" s="100" t="s">
        <v>1054</v>
      </c>
      <c r="H343" s="100" t="s">
        <v>1055</v>
      </c>
      <c r="I343" s="100"/>
      <c r="J343" s="100"/>
      <c r="K343" s="100" t="s">
        <v>102</v>
      </c>
      <c r="L343" s="100">
        <v>85.5</v>
      </c>
      <c r="M343" s="100"/>
      <c r="N343" s="100"/>
      <c r="O343" s="100" t="s">
        <v>1054</v>
      </c>
      <c r="P343" s="100"/>
      <c r="Q343" s="101"/>
      <c r="R343" s="102" t="s">
        <v>1040</v>
      </c>
      <c r="S343" s="102">
        <v>0.16</v>
      </c>
      <c r="T343" s="102"/>
      <c r="U343" s="102"/>
      <c r="V343" s="102"/>
      <c r="W343" s="102"/>
      <c r="X343" s="102"/>
      <c r="Y343" s="102"/>
      <c r="Z343" s="102"/>
      <c r="AA343" s="102"/>
      <c r="AB343" s="102"/>
      <c r="AC343" s="102"/>
      <c r="AD343" s="102"/>
      <c r="AE343" s="102"/>
      <c r="AF343" s="102"/>
      <c r="AG343" s="102"/>
      <c r="AH343" s="102"/>
      <c r="AI343" s="102"/>
      <c r="AJ343" s="102"/>
      <c r="AK343" s="102"/>
      <c r="AL343" s="102"/>
      <c r="AM343" s="102"/>
      <c r="AN343" s="102"/>
      <c r="AO343" s="102"/>
      <c r="AP343" s="102"/>
      <c r="AQ343" s="102"/>
      <c r="AR343" s="102"/>
      <c r="AS343" s="102"/>
      <c r="AT343" s="102"/>
      <c r="AU343" s="102"/>
      <c r="AV343" s="102"/>
      <c r="AW343" s="102"/>
      <c r="AX343" s="102"/>
      <c r="AY343" s="102"/>
      <c r="AZ343" s="102"/>
      <c r="BA343" s="102"/>
      <c r="BB343" s="102"/>
      <c r="BC343" s="102"/>
      <c r="BD343" s="102"/>
      <c r="BE343" s="102"/>
      <c r="BF343" s="102"/>
      <c r="BG343" s="102"/>
      <c r="BH343" s="102"/>
      <c r="BI343" s="102"/>
      <c r="BJ343" s="100" t="e">
        <f t="shared" si="63"/>
        <v>#DIV/0!</v>
      </c>
      <c r="BK343" s="100">
        <f t="shared" si="64"/>
        <v>0</v>
      </c>
      <c r="BL343" s="100">
        <f t="shared" si="65"/>
        <v>0</v>
      </c>
      <c r="BM343" s="100"/>
      <c r="BN343" s="100"/>
      <c r="BO343" s="102"/>
      <c r="BP343" s="451">
        <v>2.1</v>
      </c>
      <c r="BQ343" s="100"/>
      <c r="BR343" s="100"/>
      <c r="BS343" s="403"/>
      <c r="BT343" s="403"/>
      <c r="BU343" s="403"/>
      <c r="BV343" s="403"/>
      <c r="BW343" s="403"/>
      <c r="BX343" s="403"/>
      <c r="BY343" s="403"/>
      <c r="BZ343" s="404"/>
      <c r="CA343" s="405"/>
      <c r="CB343" s="406">
        <f t="shared" si="67"/>
        <v>0</v>
      </c>
      <c r="CC343" s="555"/>
      <c r="CD343" s="100" t="str">
        <f>IFERROR(IF($S343*#REF!=0,"",$S343*#REF!),"")</f>
        <v/>
      </c>
      <c r="CE343" s="100" t="str">
        <f>IFERROR(IF($S343*#REF!=0,"",$S343*#REF!),"")</f>
        <v/>
      </c>
      <c r="CF343" s="100" t="str">
        <f>IFERROR(IF($S343*#REF!=0,"",$S343*#REF!),"")</f>
        <v/>
      </c>
      <c r="CG343" s="100" t="str">
        <f>IFERROR(IF($S343*#REF!=0,"",$S343*#REF!),"")</f>
        <v/>
      </c>
      <c r="CH343" s="100" t="str">
        <f>IFERROR(IF($S343*#REF!=0,"",$S343*#REF!),"")</f>
        <v/>
      </c>
      <c r="CI343" s="100" t="str">
        <f>IFERROR(IF($S343*#REF!=0,"",$S343*#REF!),"")</f>
        <v/>
      </c>
      <c r="CJ343" s="100" t="str">
        <f>IFERROR(IF($S343*#REF!=0,"",$S343*#REF!),"")</f>
        <v/>
      </c>
      <c r="CK343" s="100" t="str">
        <f>IFERROR(IF($S343*#REF!=0,"",$S343*#REF!),"")</f>
        <v/>
      </c>
      <c r="CL343" s="100" t="str">
        <f>IFERROR(IF($S343*#REF!=0,"",$S343*#REF!),"")</f>
        <v/>
      </c>
      <c r="CM343" s="100" t="str">
        <f t="shared" si="68"/>
        <v/>
      </c>
      <c r="CN343" s="100" t="str">
        <f t="shared" si="69"/>
        <v/>
      </c>
      <c r="CO343" s="100" t="str">
        <f t="shared" si="70"/>
        <v/>
      </c>
      <c r="CP343" s="100" t="str">
        <f t="shared" si="71"/>
        <v/>
      </c>
      <c r="CQ343" s="100" t="str">
        <f t="shared" si="72"/>
        <v/>
      </c>
      <c r="CR343" s="100" t="str">
        <f t="shared" si="72"/>
        <v/>
      </c>
      <c r="CS343" s="100" t="str">
        <f t="shared" si="72"/>
        <v/>
      </c>
    </row>
    <row r="344" spans="2:97" ht="13.5" customHeight="1" x14ac:dyDescent="0.15">
      <c r="B344" s="99" t="s">
        <v>1056</v>
      </c>
      <c r="C344" s="99"/>
      <c r="D344" s="99"/>
      <c r="E344" s="99"/>
      <c r="F344" s="99"/>
      <c r="G344" s="100" t="s">
        <v>1056</v>
      </c>
      <c r="H344" s="100" t="s">
        <v>1057</v>
      </c>
      <c r="I344" s="100"/>
      <c r="J344" s="100"/>
      <c r="K344" s="100" t="s">
        <v>102</v>
      </c>
      <c r="L344" s="100">
        <v>85.5</v>
      </c>
      <c r="M344" s="100"/>
      <c r="N344" s="100"/>
      <c r="O344" s="100" t="s">
        <v>1056</v>
      </c>
      <c r="P344" s="100"/>
      <c r="Q344" s="101"/>
      <c r="R344" s="102" t="s">
        <v>1040</v>
      </c>
      <c r="S344" s="102">
        <v>0.16</v>
      </c>
      <c r="T344" s="102"/>
      <c r="U344" s="102"/>
      <c r="V344" s="102"/>
      <c r="W344" s="102"/>
      <c r="X344" s="102"/>
      <c r="Y344" s="102"/>
      <c r="Z344" s="102"/>
      <c r="AA344" s="102"/>
      <c r="AB344" s="102"/>
      <c r="AC344" s="102"/>
      <c r="AD344" s="102"/>
      <c r="AE344" s="102"/>
      <c r="AF344" s="102"/>
      <c r="AG344" s="102"/>
      <c r="AH344" s="102"/>
      <c r="AI344" s="102"/>
      <c r="AJ344" s="102"/>
      <c r="AK344" s="102"/>
      <c r="AL344" s="102"/>
      <c r="AM344" s="102"/>
      <c r="AN344" s="102"/>
      <c r="AO344" s="102"/>
      <c r="AP344" s="102"/>
      <c r="AQ344" s="102"/>
      <c r="AR344" s="102"/>
      <c r="AS344" s="102"/>
      <c r="AT344" s="102"/>
      <c r="AU344" s="102"/>
      <c r="AV344" s="102"/>
      <c r="AW344" s="102"/>
      <c r="AX344" s="102"/>
      <c r="AY344" s="102"/>
      <c r="AZ344" s="102"/>
      <c r="BA344" s="102"/>
      <c r="BB344" s="102"/>
      <c r="BC344" s="102"/>
      <c r="BD344" s="102"/>
      <c r="BE344" s="102"/>
      <c r="BF344" s="102"/>
      <c r="BG344" s="102"/>
      <c r="BH344" s="102"/>
      <c r="BI344" s="102"/>
      <c r="BJ344" s="100" t="e">
        <f t="shared" si="63"/>
        <v>#DIV/0!</v>
      </c>
      <c r="BK344" s="100">
        <f t="shared" si="64"/>
        <v>0</v>
      </c>
      <c r="BL344" s="100">
        <f t="shared" si="65"/>
        <v>0</v>
      </c>
      <c r="BM344" s="100"/>
      <c r="BN344" s="100"/>
      <c r="BO344" s="102"/>
      <c r="BP344" s="451">
        <v>2.1</v>
      </c>
      <c r="BQ344" s="100"/>
      <c r="BR344" s="100"/>
      <c r="BS344" s="403"/>
      <c r="BT344" s="403"/>
      <c r="BU344" s="403"/>
      <c r="BV344" s="403"/>
      <c r="BW344" s="403"/>
      <c r="BX344" s="403"/>
      <c r="BY344" s="403"/>
      <c r="BZ344" s="404"/>
      <c r="CA344" s="405"/>
      <c r="CB344" s="406">
        <f t="shared" si="67"/>
        <v>0</v>
      </c>
      <c r="CC344" s="555"/>
      <c r="CD344" s="100" t="str">
        <f>IFERROR(IF($S344*#REF!=0,"",$S344*#REF!),"")</f>
        <v/>
      </c>
      <c r="CE344" s="100" t="str">
        <f>IFERROR(IF($S344*#REF!=0,"",$S344*#REF!),"")</f>
        <v/>
      </c>
      <c r="CF344" s="100" t="str">
        <f>IFERROR(IF($S344*#REF!=0,"",$S344*#REF!),"")</f>
        <v/>
      </c>
      <c r="CG344" s="100" t="str">
        <f>IFERROR(IF($S344*#REF!=0,"",$S344*#REF!),"")</f>
        <v/>
      </c>
      <c r="CH344" s="100" t="str">
        <f>IFERROR(IF($S344*#REF!=0,"",$S344*#REF!),"")</f>
        <v/>
      </c>
      <c r="CI344" s="100" t="str">
        <f>IFERROR(IF($S344*#REF!=0,"",$S344*#REF!),"")</f>
        <v/>
      </c>
      <c r="CJ344" s="100" t="str">
        <f>IFERROR(IF($S344*#REF!=0,"",$S344*#REF!),"")</f>
        <v/>
      </c>
      <c r="CK344" s="100" t="str">
        <f>IFERROR(IF($S344*#REF!=0,"",$S344*#REF!),"")</f>
        <v/>
      </c>
      <c r="CL344" s="100" t="str">
        <f>IFERROR(IF($S344*#REF!=0,"",$S344*#REF!),"")</f>
        <v/>
      </c>
      <c r="CM344" s="100" t="str">
        <f t="shared" si="68"/>
        <v/>
      </c>
      <c r="CN344" s="100" t="str">
        <f t="shared" si="69"/>
        <v/>
      </c>
      <c r="CO344" s="100" t="str">
        <f t="shared" si="70"/>
        <v/>
      </c>
      <c r="CP344" s="100" t="str">
        <f t="shared" si="71"/>
        <v/>
      </c>
      <c r="CQ344" s="100" t="str">
        <f t="shared" si="72"/>
        <v/>
      </c>
      <c r="CR344" s="100" t="str">
        <f t="shared" si="72"/>
        <v/>
      </c>
      <c r="CS344" s="100" t="str">
        <f t="shared" si="72"/>
        <v/>
      </c>
    </row>
    <row r="345" spans="2:97" ht="13.5" customHeight="1" x14ac:dyDescent="0.15">
      <c r="B345" s="99" t="s">
        <v>1058</v>
      </c>
      <c r="C345" s="99"/>
      <c r="D345" s="99"/>
      <c r="E345" s="99"/>
      <c r="F345" s="99"/>
      <c r="G345" s="100" t="s">
        <v>1058</v>
      </c>
      <c r="H345" s="100" t="s">
        <v>1044</v>
      </c>
      <c r="I345" s="100" t="s">
        <v>1045</v>
      </c>
      <c r="J345" s="100"/>
      <c r="K345" s="100" t="s">
        <v>102</v>
      </c>
      <c r="L345" s="100">
        <v>248.4</v>
      </c>
      <c r="M345" s="100"/>
      <c r="N345" s="100"/>
      <c r="O345" s="100" t="s">
        <v>1059</v>
      </c>
      <c r="P345" s="100"/>
      <c r="Q345" s="101"/>
      <c r="R345" s="102" t="s">
        <v>1040</v>
      </c>
      <c r="S345" s="102">
        <v>0.86</v>
      </c>
      <c r="T345" s="102"/>
      <c r="U345" s="102"/>
      <c r="V345" s="102"/>
      <c r="W345" s="102"/>
      <c r="X345" s="102"/>
      <c r="Y345" s="102"/>
      <c r="Z345" s="102"/>
      <c r="AA345" s="102"/>
      <c r="AB345" s="102"/>
      <c r="AC345" s="102"/>
      <c r="AD345" s="102"/>
      <c r="AE345" s="102"/>
      <c r="AF345" s="102"/>
      <c r="AG345" s="102"/>
      <c r="AH345" s="102"/>
      <c r="AI345" s="102"/>
      <c r="AJ345" s="102"/>
      <c r="AK345" s="102"/>
      <c r="AL345" s="102"/>
      <c r="AM345" s="102"/>
      <c r="AN345" s="102"/>
      <c r="AO345" s="102"/>
      <c r="AP345" s="102"/>
      <c r="AQ345" s="102"/>
      <c r="AR345" s="102"/>
      <c r="AS345" s="102"/>
      <c r="AT345" s="102"/>
      <c r="AU345" s="102"/>
      <c r="AV345" s="102"/>
      <c r="AW345" s="102"/>
      <c r="AX345" s="102"/>
      <c r="AY345" s="102"/>
      <c r="AZ345" s="102"/>
      <c r="BA345" s="102"/>
      <c r="BB345" s="102"/>
      <c r="BC345" s="102"/>
      <c r="BD345" s="102"/>
      <c r="BE345" s="102"/>
      <c r="BF345" s="102"/>
      <c r="BG345" s="102"/>
      <c r="BH345" s="102"/>
      <c r="BI345" s="102"/>
      <c r="BJ345" s="100" t="e">
        <f t="shared" si="63"/>
        <v>#DIV/0!</v>
      </c>
      <c r="BK345" s="100">
        <f t="shared" si="64"/>
        <v>0</v>
      </c>
      <c r="BL345" s="100">
        <f t="shared" si="65"/>
        <v>0</v>
      </c>
      <c r="BM345" s="100"/>
      <c r="BN345" s="100"/>
      <c r="BO345" s="102"/>
      <c r="BP345" s="451">
        <v>2.1</v>
      </c>
      <c r="BQ345" s="100"/>
      <c r="BR345" s="100"/>
      <c r="BS345" s="403"/>
      <c r="BT345" s="403"/>
      <c r="BU345" s="403"/>
      <c r="BV345" s="403"/>
      <c r="BW345" s="403"/>
      <c r="BX345" s="403"/>
      <c r="BY345" s="403"/>
      <c r="BZ345" s="404"/>
      <c r="CA345" s="405"/>
      <c r="CB345" s="406">
        <f t="shared" si="67"/>
        <v>0</v>
      </c>
      <c r="CC345" s="555"/>
      <c r="CD345" s="100" t="str">
        <f>IFERROR(IF($S345*#REF!=0,"",$S345*#REF!),"")</f>
        <v/>
      </c>
      <c r="CE345" s="100" t="str">
        <f>IFERROR(IF($S345*#REF!=0,"",$S345*#REF!),"")</f>
        <v/>
      </c>
      <c r="CF345" s="100" t="str">
        <f>IFERROR(IF($S345*#REF!=0,"",$S345*#REF!),"")</f>
        <v/>
      </c>
      <c r="CG345" s="100" t="str">
        <f>IFERROR(IF($S345*#REF!=0,"",$S345*#REF!),"")</f>
        <v/>
      </c>
      <c r="CH345" s="100" t="str">
        <f>IFERROR(IF($S345*#REF!=0,"",$S345*#REF!),"")</f>
        <v/>
      </c>
      <c r="CI345" s="100" t="str">
        <f>IFERROR(IF($S345*#REF!=0,"",$S345*#REF!),"")</f>
        <v/>
      </c>
      <c r="CJ345" s="100" t="str">
        <f>IFERROR(IF($S345*#REF!=0,"",$S345*#REF!),"")</f>
        <v/>
      </c>
      <c r="CK345" s="100" t="str">
        <f>IFERROR(IF($S345*#REF!=0,"",$S345*#REF!),"")</f>
        <v/>
      </c>
      <c r="CL345" s="100" t="str">
        <f>IFERROR(IF($S345*#REF!=0,"",$S345*#REF!),"")</f>
        <v/>
      </c>
      <c r="CM345" s="100" t="str">
        <f t="shared" si="68"/>
        <v/>
      </c>
      <c r="CN345" s="100" t="str">
        <f t="shared" si="69"/>
        <v/>
      </c>
      <c r="CO345" s="100" t="str">
        <f t="shared" si="70"/>
        <v/>
      </c>
      <c r="CP345" s="100" t="str">
        <f t="shared" si="71"/>
        <v/>
      </c>
      <c r="CQ345" s="100" t="str">
        <f t="shared" si="72"/>
        <v/>
      </c>
      <c r="CR345" s="100" t="str">
        <f t="shared" si="72"/>
        <v/>
      </c>
      <c r="CS345" s="100" t="str">
        <f t="shared" si="72"/>
        <v/>
      </c>
    </row>
    <row r="346" spans="2:97" ht="13.5" customHeight="1" x14ac:dyDescent="0.15">
      <c r="B346" s="99" t="s">
        <v>1060</v>
      </c>
      <c r="C346" s="99"/>
      <c r="D346" s="99"/>
      <c r="E346" s="99"/>
      <c r="F346" s="99"/>
      <c r="G346" s="100" t="s">
        <v>1060</v>
      </c>
      <c r="H346" s="100" t="s">
        <v>1048</v>
      </c>
      <c r="I346" s="100" t="s">
        <v>1045</v>
      </c>
      <c r="J346" s="100"/>
      <c r="K346" s="100" t="s">
        <v>102</v>
      </c>
      <c r="L346" s="100">
        <v>248.4</v>
      </c>
      <c r="M346" s="100"/>
      <c r="N346" s="100"/>
      <c r="O346" s="100" t="s">
        <v>1061</v>
      </c>
      <c r="P346" s="100"/>
      <c r="Q346" s="101"/>
      <c r="R346" s="102" t="s">
        <v>1040</v>
      </c>
      <c r="S346" s="102">
        <v>0.86</v>
      </c>
      <c r="T346" s="102"/>
      <c r="U346" s="102"/>
      <c r="V346" s="102"/>
      <c r="W346" s="102"/>
      <c r="X346" s="102"/>
      <c r="Y346" s="102"/>
      <c r="Z346" s="102"/>
      <c r="AA346" s="102"/>
      <c r="AB346" s="102"/>
      <c r="AC346" s="102"/>
      <c r="AD346" s="102"/>
      <c r="AE346" s="102"/>
      <c r="AF346" s="102"/>
      <c r="AG346" s="102"/>
      <c r="AH346" s="102"/>
      <c r="AI346" s="102"/>
      <c r="AJ346" s="102"/>
      <c r="AK346" s="102"/>
      <c r="AL346" s="102"/>
      <c r="AM346" s="102"/>
      <c r="AN346" s="102"/>
      <c r="AO346" s="102"/>
      <c r="AP346" s="102"/>
      <c r="AQ346" s="102"/>
      <c r="AR346" s="102"/>
      <c r="AS346" s="102"/>
      <c r="AT346" s="102"/>
      <c r="AU346" s="102"/>
      <c r="AV346" s="102"/>
      <c r="AW346" s="102"/>
      <c r="AX346" s="102"/>
      <c r="AY346" s="102"/>
      <c r="AZ346" s="102"/>
      <c r="BA346" s="102"/>
      <c r="BB346" s="102"/>
      <c r="BC346" s="102"/>
      <c r="BD346" s="102"/>
      <c r="BE346" s="102"/>
      <c r="BF346" s="102"/>
      <c r="BG346" s="102"/>
      <c r="BH346" s="102"/>
      <c r="BI346" s="102"/>
      <c r="BJ346" s="100" t="e">
        <f t="shared" si="63"/>
        <v>#DIV/0!</v>
      </c>
      <c r="BK346" s="100">
        <f t="shared" si="64"/>
        <v>0</v>
      </c>
      <c r="BL346" s="100">
        <f t="shared" si="65"/>
        <v>0</v>
      </c>
      <c r="BM346" s="100"/>
      <c r="BN346" s="100"/>
      <c r="BO346" s="102"/>
      <c r="BP346" s="451">
        <v>2.1</v>
      </c>
      <c r="BQ346" s="100"/>
      <c r="BR346" s="100"/>
      <c r="BS346" s="403"/>
      <c r="BT346" s="403"/>
      <c r="BU346" s="403"/>
      <c r="BV346" s="403"/>
      <c r="BW346" s="403"/>
      <c r="BX346" s="403"/>
      <c r="BY346" s="403"/>
      <c r="BZ346" s="404"/>
      <c r="CA346" s="405"/>
      <c r="CB346" s="406">
        <f t="shared" si="67"/>
        <v>0</v>
      </c>
      <c r="CC346" s="555"/>
      <c r="CD346" s="100" t="str">
        <f>IFERROR(IF($S346*#REF!=0,"",$S346*#REF!),"")</f>
        <v/>
      </c>
      <c r="CE346" s="100" t="str">
        <f>IFERROR(IF($S346*#REF!=0,"",$S346*#REF!),"")</f>
        <v/>
      </c>
      <c r="CF346" s="100" t="str">
        <f>IFERROR(IF($S346*#REF!=0,"",$S346*#REF!),"")</f>
        <v/>
      </c>
      <c r="CG346" s="100" t="str">
        <f>IFERROR(IF($S346*#REF!=0,"",$S346*#REF!),"")</f>
        <v/>
      </c>
      <c r="CH346" s="100" t="str">
        <f>IFERROR(IF($S346*#REF!=0,"",$S346*#REF!),"")</f>
        <v/>
      </c>
      <c r="CI346" s="100" t="str">
        <f>IFERROR(IF($S346*#REF!=0,"",$S346*#REF!),"")</f>
        <v/>
      </c>
      <c r="CJ346" s="100" t="str">
        <f>IFERROR(IF($S346*#REF!=0,"",$S346*#REF!),"")</f>
        <v/>
      </c>
      <c r="CK346" s="100" t="str">
        <f>IFERROR(IF($S346*#REF!=0,"",$S346*#REF!),"")</f>
        <v/>
      </c>
      <c r="CL346" s="100" t="str">
        <f>IFERROR(IF($S346*#REF!=0,"",$S346*#REF!),"")</f>
        <v/>
      </c>
      <c r="CM346" s="100" t="str">
        <f t="shared" si="68"/>
        <v/>
      </c>
      <c r="CN346" s="100" t="str">
        <f t="shared" si="69"/>
        <v/>
      </c>
      <c r="CO346" s="100" t="str">
        <f t="shared" si="70"/>
        <v/>
      </c>
      <c r="CP346" s="100" t="str">
        <f t="shared" si="71"/>
        <v/>
      </c>
      <c r="CQ346" s="100" t="str">
        <f t="shared" si="72"/>
        <v/>
      </c>
      <c r="CR346" s="100" t="str">
        <f t="shared" si="72"/>
        <v/>
      </c>
      <c r="CS346" s="100" t="str">
        <f t="shared" si="72"/>
        <v/>
      </c>
    </row>
    <row r="347" spans="2:97" ht="13.5" customHeight="1" x14ac:dyDescent="0.15">
      <c r="B347" s="99" t="s">
        <v>1062</v>
      </c>
      <c r="C347" s="99"/>
      <c r="D347" s="99"/>
      <c r="E347" s="99"/>
      <c r="F347" s="99"/>
      <c r="G347" s="100" t="s">
        <v>1062</v>
      </c>
      <c r="H347" s="100" t="s">
        <v>1044</v>
      </c>
      <c r="I347" s="100" t="s">
        <v>1045</v>
      </c>
      <c r="J347" s="100"/>
      <c r="K347" s="100" t="s">
        <v>102</v>
      </c>
      <c r="L347" s="100">
        <v>248.4</v>
      </c>
      <c r="M347" s="100"/>
      <c r="N347" s="100"/>
      <c r="O347" s="100" t="s">
        <v>1063</v>
      </c>
      <c r="P347" s="100"/>
      <c r="Q347" s="101"/>
      <c r="R347" s="102" t="s">
        <v>1040</v>
      </c>
      <c r="S347" s="102">
        <v>0.86</v>
      </c>
      <c r="T347" s="102"/>
      <c r="U347" s="102"/>
      <c r="V347" s="102"/>
      <c r="W347" s="102"/>
      <c r="X347" s="102"/>
      <c r="Y347" s="102"/>
      <c r="Z347" s="102"/>
      <c r="AA347" s="102"/>
      <c r="AB347" s="102"/>
      <c r="AC347" s="102"/>
      <c r="AD347" s="102"/>
      <c r="AE347" s="102"/>
      <c r="AF347" s="102"/>
      <c r="AG347" s="102"/>
      <c r="AH347" s="102"/>
      <c r="AI347" s="102"/>
      <c r="AJ347" s="102"/>
      <c r="AK347" s="102"/>
      <c r="AL347" s="102"/>
      <c r="AM347" s="102"/>
      <c r="AN347" s="102"/>
      <c r="AO347" s="102"/>
      <c r="AP347" s="102"/>
      <c r="AQ347" s="102"/>
      <c r="AR347" s="102"/>
      <c r="AS347" s="102"/>
      <c r="AT347" s="102"/>
      <c r="AU347" s="102"/>
      <c r="AV347" s="102"/>
      <c r="AW347" s="102"/>
      <c r="AX347" s="102"/>
      <c r="AY347" s="102"/>
      <c r="AZ347" s="102"/>
      <c r="BA347" s="102"/>
      <c r="BB347" s="102"/>
      <c r="BC347" s="102"/>
      <c r="BD347" s="102"/>
      <c r="BE347" s="102"/>
      <c r="BF347" s="102"/>
      <c r="BG347" s="102"/>
      <c r="BH347" s="102"/>
      <c r="BI347" s="102"/>
      <c r="BJ347" s="100" t="e">
        <f t="shared" si="63"/>
        <v>#DIV/0!</v>
      </c>
      <c r="BK347" s="100">
        <f t="shared" si="64"/>
        <v>0</v>
      </c>
      <c r="BL347" s="100">
        <f t="shared" si="65"/>
        <v>0</v>
      </c>
      <c r="BM347" s="100"/>
      <c r="BN347" s="100"/>
      <c r="BO347" s="102"/>
      <c r="BP347" s="451">
        <v>2.1</v>
      </c>
      <c r="BQ347" s="100"/>
      <c r="BR347" s="100"/>
      <c r="BS347" s="403"/>
      <c r="BT347" s="403"/>
      <c r="BU347" s="403"/>
      <c r="BV347" s="403"/>
      <c r="BW347" s="403"/>
      <c r="BX347" s="403"/>
      <c r="BY347" s="403"/>
      <c r="BZ347" s="404"/>
      <c r="CA347" s="405"/>
      <c r="CB347" s="406">
        <f t="shared" si="67"/>
        <v>0</v>
      </c>
      <c r="CC347" s="555"/>
      <c r="CD347" s="100" t="str">
        <f>IFERROR(IF($S347*#REF!=0,"",$S347*#REF!),"")</f>
        <v/>
      </c>
      <c r="CE347" s="100" t="str">
        <f>IFERROR(IF($S347*#REF!=0,"",$S347*#REF!),"")</f>
        <v/>
      </c>
      <c r="CF347" s="100" t="str">
        <f>IFERROR(IF($S347*#REF!=0,"",$S347*#REF!),"")</f>
        <v/>
      </c>
      <c r="CG347" s="100" t="str">
        <f>IFERROR(IF($S347*#REF!=0,"",$S347*#REF!),"")</f>
        <v/>
      </c>
      <c r="CH347" s="100" t="str">
        <f>IFERROR(IF($S347*#REF!=0,"",$S347*#REF!),"")</f>
        <v/>
      </c>
      <c r="CI347" s="100" t="str">
        <f>IFERROR(IF($S347*#REF!=0,"",$S347*#REF!),"")</f>
        <v/>
      </c>
      <c r="CJ347" s="100" t="str">
        <f>IFERROR(IF($S347*#REF!=0,"",$S347*#REF!),"")</f>
        <v/>
      </c>
      <c r="CK347" s="100" t="str">
        <f>IFERROR(IF($S347*#REF!=0,"",$S347*#REF!),"")</f>
        <v/>
      </c>
      <c r="CL347" s="100" t="str">
        <f>IFERROR(IF($S347*#REF!=0,"",$S347*#REF!),"")</f>
        <v/>
      </c>
      <c r="CM347" s="100" t="str">
        <f t="shared" si="68"/>
        <v/>
      </c>
      <c r="CN347" s="100" t="str">
        <f t="shared" si="69"/>
        <v/>
      </c>
      <c r="CO347" s="100" t="str">
        <f t="shared" si="70"/>
        <v/>
      </c>
      <c r="CP347" s="100" t="str">
        <f t="shared" si="71"/>
        <v/>
      </c>
      <c r="CQ347" s="100" t="str">
        <f t="shared" si="72"/>
        <v/>
      </c>
      <c r="CR347" s="100" t="str">
        <f t="shared" si="72"/>
        <v/>
      </c>
      <c r="CS347" s="100" t="str">
        <f t="shared" si="72"/>
        <v/>
      </c>
    </row>
    <row r="348" spans="2:97" ht="13.5" customHeight="1" thickBot="1" x14ac:dyDescent="0.2">
      <c r="B348" s="99" t="s">
        <v>1064</v>
      </c>
      <c r="C348" s="99"/>
      <c r="D348" s="99"/>
      <c r="E348" s="99"/>
      <c r="F348" s="99"/>
      <c r="G348" s="100" t="s">
        <v>1064</v>
      </c>
      <c r="H348" s="100" t="s">
        <v>1048</v>
      </c>
      <c r="I348" s="100" t="s">
        <v>1045</v>
      </c>
      <c r="J348" s="100"/>
      <c r="K348" s="100" t="s">
        <v>102</v>
      </c>
      <c r="L348" s="100">
        <v>248.4</v>
      </c>
      <c r="M348" s="100"/>
      <c r="N348" s="100"/>
      <c r="O348" s="100" t="s">
        <v>1065</v>
      </c>
      <c r="P348" s="100"/>
      <c r="Q348" s="101"/>
      <c r="R348" s="102" t="s">
        <v>1040</v>
      </c>
      <c r="S348" s="102">
        <v>0.86</v>
      </c>
      <c r="T348" s="102"/>
      <c r="U348" s="102"/>
      <c r="V348" s="102"/>
      <c r="W348" s="102"/>
      <c r="X348" s="102"/>
      <c r="Y348" s="102"/>
      <c r="Z348" s="102"/>
      <c r="AA348" s="102"/>
      <c r="AB348" s="102"/>
      <c r="AC348" s="102"/>
      <c r="AD348" s="102"/>
      <c r="AE348" s="102"/>
      <c r="AF348" s="102"/>
      <c r="AG348" s="102"/>
      <c r="AH348" s="102"/>
      <c r="AI348" s="102"/>
      <c r="AJ348" s="102"/>
      <c r="AK348" s="102"/>
      <c r="AL348" s="102"/>
      <c r="AM348" s="102"/>
      <c r="AN348" s="102"/>
      <c r="AO348" s="102"/>
      <c r="AP348" s="102"/>
      <c r="AQ348" s="102"/>
      <c r="AR348" s="102"/>
      <c r="AS348" s="102"/>
      <c r="AT348" s="102"/>
      <c r="AU348" s="102"/>
      <c r="AV348" s="102"/>
      <c r="AW348" s="102"/>
      <c r="AX348" s="102"/>
      <c r="AY348" s="102"/>
      <c r="AZ348" s="102"/>
      <c r="BA348" s="102"/>
      <c r="BB348" s="102"/>
      <c r="BC348" s="102"/>
      <c r="BD348" s="102"/>
      <c r="BE348" s="102"/>
      <c r="BF348" s="102"/>
      <c r="BG348" s="102"/>
      <c r="BH348" s="102"/>
      <c r="BI348" s="102"/>
      <c r="BJ348" s="100" t="e">
        <f t="shared" si="63"/>
        <v>#DIV/0!</v>
      </c>
      <c r="BK348" s="100">
        <f t="shared" si="64"/>
        <v>0</v>
      </c>
      <c r="BL348" s="100">
        <f t="shared" si="65"/>
        <v>0</v>
      </c>
      <c r="BM348" s="100"/>
      <c r="BN348" s="100"/>
      <c r="BO348" s="102"/>
      <c r="BP348" s="451">
        <v>2.1</v>
      </c>
      <c r="BQ348" s="100"/>
      <c r="BR348" s="100"/>
      <c r="BS348" s="403"/>
      <c r="BT348" s="403"/>
      <c r="BU348" s="403"/>
      <c r="BV348" s="407"/>
      <c r="BW348" s="407"/>
      <c r="BX348" s="407"/>
      <c r="BY348" s="571"/>
      <c r="BZ348" s="574"/>
      <c r="CA348" s="408"/>
      <c r="CB348" s="406">
        <f t="shared" si="67"/>
        <v>0</v>
      </c>
      <c r="CC348" s="555"/>
      <c r="CD348" s="100" t="str">
        <f>IFERROR(IF($S348*#REF!=0,"",$S348*#REF!),"")</f>
        <v/>
      </c>
      <c r="CE348" s="100" t="str">
        <f>IFERROR(IF($S348*#REF!=0,"",$S348*#REF!),"")</f>
        <v/>
      </c>
      <c r="CF348" s="100" t="str">
        <f>IFERROR(IF($S348*#REF!=0,"",$S348*#REF!),"")</f>
        <v/>
      </c>
      <c r="CG348" s="100" t="str">
        <f>IFERROR(IF($S348*#REF!=0,"",$S348*#REF!),"")</f>
        <v/>
      </c>
      <c r="CH348" s="100" t="str">
        <f>IFERROR(IF($S348*#REF!=0,"",$S348*#REF!),"")</f>
        <v/>
      </c>
      <c r="CI348" s="100" t="str">
        <f>IFERROR(IF($S348*#REF!=0,"",$S348*#REF!),"")</f>
        <v/>
      </c>
      <c r="CJ348" s="100" t="str">
        <f>IFERROR(IF($S348*#REF!=0,"",$S348*#REF!),"")</f>
        <v/>
      </c>
      <c r="CK348" s="100" t="str">
        <f>IFERROR(IF($S348*#REF!=0,"",$S348*#REF!),"")</f>
        <v/>
      </c>
      <c r="CL348" s="100" t="str">
        <f>IFERROR(IF($S348*#REF!=0,"",$S348*#REF!),"")</f>
        <v/>
      </c>
      <c r="CM348" s="100" t="str">
        <f t="shared" si="68"/>
        <v/>
      </c>
      <c r="CN348" s="100" t="str">
        <f t="shared" si="69"/>
        <v/>
      </c>
      <c r="CO348" s="100" t="str">
        <f t="shared" si="70"/>
        <v/>
      </c>
      <c r="CP348" s="100" t="str">
        <f t="shared" si="71"/>
        <v/>
      </c>
      <c r="CQ348" s="100" t="str">
        <f t="shared" si="72"/>
        <v/>
      </c>
      <c r="CR348" s="100" t="str">
        <f t="shared" si="72"/>
        <v/>
      </c>
      <c r="CS348" s="100" t="str">
        <f t="shared" si="72"/>
        <v/>
      </c>
    </row>
    <row r="349" spans="2:97" ht="14.25" customHeight="1" thickTop="1" x14ac:dyDescent="0.15">
      <c r="BM349" s="3">
        <v>0</v>
      </c>
      <c r="BN349" s="3">
        <v>0</v>
      </c>
      <c r="CN349" s="3">
        <v>14.69</v>
      </c>
      <c r="CO349" s="3">
        <v>11.3</v>
      </c>
      <c r="CP349" s="3">
        <v>17.899999999999999</v>
      </c>
      <c r="CQ349" s="3">
        <v>19.850000000000001</v>
      </c>
      <c r="CR349" s="3">
        <v>12.72</v>
      </c>
      <c r="CS349" s="560">
        <v>12.62</v>
      </c>
    </row>
  </sheetData>
  <autoFilter ref="A7:AKR348" xr:uid="{00000000-0009-0000-0000-000000000000}"/>
  <mergeCells count="1">
    <mergeCell ref="G6:O6"/>
  </mergeCells>
  <phoneticPr fontId="16"/>
  <conditionalFormatting sqref="BR9:BT336">
    <cfRule type="expression" dxfId="0" priority="2">
      <formula>CELL("ROW")=ROW()</formula>
    </cfRule>
  </conditionalFormatting>
  <pageMargins left="0" right="0" top="0.19685039370078741" bottom="0.39370078740157483" header="0.51181102362204722" footer="0.51181102362204722"/>
  <pageSetup paperSize="9" scale="71" firstPageNumber="0" fitToHeight="2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検討表</vt:lpstr>
      <vt:lpstr>Sheet1</vt:lpstr>
      <vt:lpstr>検討表!_FilterDatabase_0</vt:lpstr>
      <vt:lpstr>検討表!Print_Area</vt:lpstr>
      <vt:lpstr>検討表!Print_Titles</vt:lpstr>
      <vt:lpstr>検討表!Print_Titles_0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織田章良</dc:creator>
  <cp:lastModifiedBy>織田章良</cp:lastModifiedBy>
  <cp:revision>4</cp:revision>
  <cp:lastPrinted>2019-05-14T09:38:09Z</cp:lastPrinted>
  <dcterms:created xsi:type="dcterms:W3CDTF">2019-04-07T03:40:07Z</dcterms:created>
  <dcterms:modified xsi:type="dcterms:W3CDTF">2019-05-28T08:30:04Z</dcterms:modified>
  <dc:language>ja-JP</dc:language>
</cp:coreProperties>
</file>