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1160" tabRatio="500"/>
  </bookViews>
  <sheets>
    <sheet name="検討表" sheetId="1" r:id="rId1"/>
    <sheet name="Sheet1" sheetId="2" r:id="rId2"/>
  </sheets>
  <definedNames>
    <definedName name="_xlnm._FilterDatabase" localSheetId="0" hidden="1">検討表!$A$7:$AKR$348</definedName>
    <definedName name="_FilterDatabase_0" localSheetId="0">検討表!$A$7:$AKR$348</definedName>
    <definedName name="_xlnm.Print_Area" localSheetId="0">検討表!$B$8:$BY$332</definedName>
    <definedName name="_xlnm.Print_Titles" localSheetId="0">検討表!$3:$7</definedName>
    <definedName name="Print_Titles_0" localSheetId="0">検討表!$3:$7</definedName>
    <definedName name="Sheet1">#REF!</definedName>
    <definedName name="材料">#REF!</definedName>
    <definedName name="材料2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348" i="1" l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T348" i="1"/>
  <c r="CT347" i="1"/>
  <c r="CT346" i="1"/>
  <c r="CT345" i="1"/>
  <c r="CT344" i="1"/>
  <c r="CT343" i="1"/>
  <c r="CT342" i="1"/>
  <c r="CT341" i="1"/>
  <c r="CT340" i="1"/>
  <c r="CT339" i="1"/>
  <c r="CT338" i="1"/>
  <c r="CT337" i="1"/>
  <c r="CT336" i="1"/>
  <c r="CT335" i="1"/>
  <c r="CT334" i="1"/>
  <c r="CT333" i="1"/>
  <c r="CT332" i="1"/>
  <c r="CT331" i="1"/>
  <c r="CT330" i="1"/>
  <c r="CT329" i="1"/>
  <c r="CT328" i="1"/>
  <c r="CT327" i="1"/>
  <c r="CT326" i="1"/>
  <c r="CT325" i="1"/>
  <c r="CT324" i="1"/>
  <c r="CT323" i="1"/>
  <c r="CT322" i="1"/>
  <c r="CT321" i="1"/>
  <c r="CT320" i="1"/>
  <c r="CT319" i="1"/>
  <c r="CT318" i="1"/>
  <c r="CT317" i="1"/>
  <c r="CT316" i="1"/>
  <c r="CT315" i="1"/>
  <c r="CT314" i="1"/>
  <c r="CT313" i="1"/>
  <c r="CT312" i="1"/>
  <c r="CT311" i="1"/>
  <c r="CT310" i="1"/>
  <c r="CT309" i="1"/>
  <c r="CT308" i="1"/>
  <c r="CT307" i="1"/>
  <c r="CT306" i="1"/>
  <c r="CT305" i="1"/>
  <c r="CT304" i="1"/>
  <c r="CT303" i="1"/>
  <c r="CT302" i="1"/>
  <c r="CT301" i="1"/>
  <c r="CT300" i="1"/>
  <c r="CT271" i="1"/>
  <c r="CT270" i="1"/>
  <c r="CT269" i="1"/>
  <c r="CT268" i="1"/>
  <c r="CT267" i="1"/>
  <c r="CT266" i="1"/>
  <c r="CT265" i="1"/>
  <c r="CT264" i="1"/>
  <c r="CT263" i="1"/>
  <c r="CT262" i="1"/>
  <c r="CT261" i="1"/>
  <c r="CT260" i="1"/>
  <c r="CT259" i="1"/>
  <c r="CT258" i="1"/>
  <c r="CT257" i="1"/>
  <c r="CT256" i="1"/>
  <c r="CT255" i="1"/>
  <c r="CT254" i="1"/>
  <c r="CT253" i="1"/>
  <c r="CT252" i="1"/>
  <c r="CT251" i="1"/>
  <c r="CT250" i="1"/>
  <c r="CT249" i="1"/>
  <c r="CT248" i="1"/>
  <c r="CT247" i="1"/>
  <c r="CT246" i="1"/>
  <c r="CT245" i="1"/>
  <c r="CT244" i="1"/>
  <c r="CT243" i="1"/>
  <c r="CT242" i="1"/>
  <c r="CT241" i="1"/>
  <c r="CT240" i="1"/>
  <c r="CT239" i="1"/>
  <c r="CT238" i="1"/>
  <c r="CT237" i="1"/>
  <c r="CT236" i="1"/>
  <c r="CT235" i="1"/>
  <c r="CT234" i="1"/>
  <c r="CT233" i="1"/>
  <c r="CT232" i="1"/>
  <c r="CT231" i="1"/>
  <c r="CT230" i="1"/>
  <c r="CT229" i="1"/>
  <c r="CT228" i="1"/>
  <c r="CT227" i="1"/>
  <c r="CT226" i="1"/>
  <c r="CT225" i="1"/>
  <c r="CT224" i="1"/>
  <c r="CT223" i="1"/>
  <c r="CT222" i="1"/>
  <c r="CT221" i="1"/>
  <c r="CT220" i="1"/>
  <c r="CT219" i="1"/>
  <c r="CT218" i="1"/>
  <c r="CT217" i="1"/>
  <c r="CT216" i="1"/>
  <c r="CT215" i="1"/>
  <c r="CT214" i="1"/>
  <c r="CT213" i="1"/>
  <c r="CT212" i="1"/>
  <c r="CT211" i="1"/>
  <c r="CT210" i="1"/>
  <c r="CT209" i="1"/>
  <c r="CT208" i="1"/>
  <c r="CT207" i="1"/>
  <c r="CT206" i="1"/>
  <c r="CT205" i="1"/>
  <c r="CT204" i="1"/>
  <c r="CT203" i="1"/>
  <c r="CT202" i="1"/>
  <c r="CT201" i="1"/>
  <c r="CT200" i="1"/>
  <c r="CT199" i="1"/>
  <c r="CT198" i="1"/>
  <c r="CT197" i="1"/>
  <c r="CT196" i="1"/>
  <c r="CT195" i="1"/>
  <c r="CT194" i="1"/>
  <c r="CT193" i="1"/>
  <c r="CT192" i="1"/>
  <c r="CT191" i="1"/>
  <c r="CT190" i="1"/>
  <c r="CT189" i="1"/>
  <c r="CT188" i="1"/>
  <c r="CT187" i="1"/>
  <c r="CT186" i="1"/>
  <c r="CT185" i="1"/>
  <c r="CT184" i="1"/>
  <c r="CT183" i="1"/>
  <c r="CT182" i="1"/>
  <c r="CT181" i="1"/>
  <c r="CT180" i="1"/>
  <c r="CT179" i="1"/>
  <c r="CT178" i="1"/>
  <c r="CT177" i="1"/>
  <c r="CT176" i="1"/>
  <c r="CT175" i="1"/>
  <c r="CT174" i="1"/>
  <c r="CT173" i="1"/>
  <c r="CT172" i="1"/>
  <c r="CT171" i="1"/>
  <c r="CT170" i="1"/>
  <c r="CT169" i="1"/>
  <c r="CT168" i="1"/>
  <c r="CT167" i="1"/>
  <c r="CT166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T136" i="1"/>
  <c r="CT135" i="1"/>
  <c r="CT134" i="1"/>
  <c r="CT133" i="1"/>
  <c r="CT132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T107" i="1"/>
  <c r="CT106" i="1"/>
  <c r="CT105" i="1"/>
  <c r="CT104" i="1"/>
  <c r="CT103" i="1"/>
  <c r="CT10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5" i="1" l="1"/>
  <c r="CA4" i="1" s="1"/>
  <c r="CS348" i="1" l="1"/>
  <c r="CS347" i="1"/>
  <c r="CS346" i="1"/>
  <c r="CS345" i="1"/>
  <c r="CS344" i="1"/>
  <c r="CS343" i="1"/>
  <c r="CS342" i="1"/>
  <c r="CS341" i="1"/>
  <c r="CS340" i="1"/>
  <c r="CS339" i="1"/>
  <c r="CS338" i="1"/>
  <c r="CS337" i="1"/>
  <c r="CS336" i="1"/>
  <c r="CS335" i="1"/>
  <c r="CS334" i="1"/>
  <c r="CS333" i="1"/>
  <c r="CS332" i="1"/>
  <c r="CS331" i="1"/>
  <c r="CS330" i="1"/>
  <c r="CS329" i="1"/>
  <c r="CS328" i="1"/>
  <c r="CS327" i="1"/>
  <c r="CS326" i="1"/>
  <c r="CS325" i="1"/>
  <c r="CS324" i="1"/>
  <c r="CS323" i="1"/>
  <c r="CS322" i="1"/>
  <c r="CS321" i="1"/>
  <c r="CS320" i="1"/>
  <c r="CS319" i="1"/>
  <c r="CS318" i="1"/>
  <c r="CS317" i="1"/>
  <c r="CS316" i="1"/>
  <c r="CS315" i="1"/>
  <c r="CS314" i="1"/>
  <c r="CS313" i="1"/>
  <c r="CS312" i="1"/>
  <c r="CS311" i="1"/>
  <c r="CS310" i="1"/>
  <c r="CS309" i="1"/>
  <c r="CS308" i="1"/>
  <c r="CS307" i="1"/>
  <c r="CS306" i="1"/>
  <c r="CS305" i="1"/>
  <c r="CS304" i="1"/>
  <c r="CS303" i="1"/>
  <c r="CS302" i="1"/>
  <c r="CS301" i="1"/>
  <c r="CS300" i="1"/>
  <c r="CS269" i="1"/>
  <c r="CS268" i="1"/>
  <c r="CS267" i="1"/>
  <c r="CS265" i="1"/>
  <c r="CS263" i="1"/>
  <c r="CS262" i="1"/>
  <c r="CS201" i="1"/>
  <c r="CS200" i="1"/>
  <c r="CS199" i="1"/>
  <c r="CS198" i="1"/>
  <c r="CS197" i="1"/>
  <c r="CS196" i="1"/>
  <c r="CS195" i="1"/>
  <c r="CS194" i="1"/>
  <c r="CS193" i="1"/>
  <c r="CS192" i="1"/>
  <c r="CS191" i="1"/>
  <c r="CS190" i="1"/>
  <c r="CS189" i="1"/>
  <c r="CS188" i="1"/>
  <c r="CS187" i="1"/>
  <c r="CS186" i="1"/>
  <c r="CS185" i="1"/>
  <c r="CS184" i="1"/>
  <c r="CS183" i="1"/>
  <c r="CS182" i="1"/>
  <c r="CS181" i="1"/>
  <c r="CS180" i="1"/>
  <c r="CS179" i="1"/>
  <c r="CS178" i="1"/>
  <c r="CS177" i="1"/>
  <c r="CS176" i="1"/>
  <c r="CS175" i="1"/>
  <c r="CS174" i="1"/>
  <c r="CS173" i="1"/>
  <c r="CS172" i="1"/>
  <c r="CS165" i="1"/>
  <c r="CS164" i="1"/>
  <c r="CS163" i="1"/>
  <c r="CS162" i="1"/>
  <c r="CS161" i="1"/>
  <c r="CS160" i="1"/>
  <c r="CS159" i="1"/>
  <c r="CS158" i="1"/>
  <c r="CS157" i="1"/>
  <c r="CS156" i="1"/>
  <c r="CS155" i="1"/>
  <c r="CS154" i="1"/>
  <c r="CS122" i="1"/>
  <c r="CS121" i="1"/>
  <c r="CS120" i="1"/>
  <c r="CS119" i="1"/>
  <c r="CS118" i="1"/>
  <c r="CS117" i="1"/>
  <c r="CS116" i="1"/>
  <c r="CS115" i="1"/>
  <c r="CS114" i="1"/>
  <c r="CS113" i="1"/>
  <c r="CS112" i="1"/>
  <c r="CS111" i="1"/>
  <c r="CS110" i="1"/>
  <c r="CS109" i="1"/>
  <c r="CS108" i="1"/>
  <c r="CS107" i="1"/>
  <c r="CS106" i="1"/>
  <c r="CS105" i="1"/>
  <c r="CS104" i="1"/>
  <c r="CS103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R348" i="1" l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69" i="1"/>
  <c r="CR268" i="1"/>
  <c r="CR267" i="1"/>
  <c r="CR265" i="1"/>
  <c r="CR263" i="1"/>
  <c r="CR26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BL348" i="1"/>
  <c r="BK348" i="1"/>
  <c r="BJ348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BL347" i="1"/>
  <c r="BK347" i="1"/>
  <c r="BJ347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BL346" i="1"/>
  <c r="BK346" i="1"/>
  <c r="BJ346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BL345" i="1"/>
  <c r="BK345" i="1"/>
  <c r="BJ345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BL344" i="1"/>
  <c r="BK344" i="1"/>
  <c r="BJ344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BL343" i="1"/>
  <c r="BK343" i="1"/>
  <c r="BJ343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BL342" i="1"/>
  <c r="BK342" i="1"/>
  <c r="BJ342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BL341" i="1"/>
  <c r="BK341" i="1"/>
  <c r="BJ341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BL340" i="1"/>
  <c r="BK340" i="1"/>
  <c r="BJ340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BL339" i="1"/>
  <c r="BK339" i="1"/>
  <c r="BJ339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BL338" i="1"/>
  <c r="BK338" i="1"/>
  <c r="BJ338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BL337" i="1"/>
  <c r="BK337" i="1"/>
  <c r="BJ337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BO336" i="1"/>
  <c r="BL336" i="1"/>
  <c r="BK336" i="1"/>
  <c r="BJ336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BO335" i="1"/>
  <c r="BL335" i="1"/>
  <c r="BK335" i="1"/>
  <c r="BJ335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BO334" i="1"/>
  <c r="BL334" i="1"/>
  <c r="BK334" i="1"/>
  <c r="BJ334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BO333" i="1"/>
  <c r="BL333" i="1"/>
  <c r="BK333" i="1"/>
  <c r="BJ333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BO332" i="1"/>
  <c r="BL332" i="1"/>
  <c r="BK332" i="1"/>
  <c r="BJ332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BO331" i="1"/>
  <c r="BL331" i="1"/>
  <c r="BK331" i="1"/>
  <c r="BJ331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BO330" i="1"/>
  <c r="BL330" i="1"/>
  <c r="BK330" i="1"/>
  <c r="BJ330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BO329" i="1"/>
  <c r="BL329" i="1"/>
  <c r="BK329" i="1"/>
  <c r="BJ329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BO328" i="1"/>
  <c r="BL328" i="1"/>
  <c r="BK328" i="1"/>
  <c r="BJ328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BO327" i="1"/>
  <c r="BL327" i="1"/>
  <c r="BK327" i="1"/>
  <c r="BJ327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BO326" i="1"/>
  <c r="BL326" i="1"/>
  <c r="BK326" i="1"/>
  <c r="BJ326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BO325" i="1"/>
  <c r="BL325" i="1"/>
  <c r="BK325" i="1"/>
  <c r="BJ325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BO324" i="1"/>
  <c r="BL324" i="1"/>
  <c r="BK324" i="1"/>
  <c r="BJ324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BO323" i="1"/>
  <c r="CB323" i="1" s="1"/>
  <c r="BL323" i="1"/>
  <c r="BK323" i="1"/>
  <c r="BJ323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BO322" i="1"/>
  <c r="CB322" i="1" s="1"/>
  <c r="BL322" i="1"/>
  <c r="BK322" i="1"/>
  <c r="BJ322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BO321" i="1"/>
  <c r="CB321" i="1" s="1"/>
  <c r="BL321" i="1"/>
  <c r="BK321" i="1"/>
  <c r="BJ321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BO320" i="1"/>
  <c r="BL320" i="1"/>
  <c r="BK320" i="1"/>
  <c r="BJ320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BO319" i="1"/>
  <c r="BL319" i="1"/>
  <c r="BK319" i="1"/>
  <c r="BJ319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BO318" i="1"/>
  <c r="BL318" i="1"/>
  <c r="BK318" i="1"/>
  <c r="BJ318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BO317" i="1"/>
  <c r="BL317" i="1"/>
  <c r="BK317" i="1"/>
  <c r="BJ317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BO316" i="1"/>
  <c r="BL316" i="1"/>
  <c r="BK316" i="1"/>
  <c r="BJ316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BO315" i="1"/>
  <c r="BL315" i="1"/>
  <c r="BK315" i="1"/>
  <c r="BJ315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BO314" i="1"/>
  <c r="BL314" i="1"/>
  <c r="BK314" i="1"/>
  <c r="BJ314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BO313" i="1"/>
  <c r="BL313" i="1"/>
  <c r="BK313" i="1"/>
  <c r="BJ313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BO312" i="1"/>
  <c r="BL312" i="1"/>
  <c r="BK312" i="1"/>
  <c r="BJ312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BO311" i="1"/>
  <c r="BL311" i="1"/>
  <c r="BK311" i="1"/>
  <c r="BJ311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BO310" i="1"/>
  <c r="BL310" i="1"/>
  <c r="BK310" i="1"/>
  <c r="BJ310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BO309" i="1"/>
  <c r="BL309" i="1"/>
  <c r="BK309" i="1"/>
  <c r="BJ309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BO308" i="1"/>
  <c r="BL308" i="1"/>
  <c r="BK308" i="1"/>
  <c r="BJ308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BO307" i="1"/>
  <c r="BL307" i="1"/>
  <c r="BK307" i="1"/>
  <c r="BJ307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BO306" i="1"/>
  <c r="BL306" i="1"/>
  <c r="BK306" i="1"/>
  <c r="BJ306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BO305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BO304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BO303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BO302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BO301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L271" i="1"/>
  <c r="BK271" i="1"/>
  <c r="S271" i="1"/>
  <c r="BO270" i="1"/>
  <c r="BL270" i="1"/>
  <c r="BK270" i="1"/>
  <c r="S270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BO269" i="1"/>
  <c r="BL269" i="1"/>
  <c r="BK269" i="1"/>
  <c r="E269" i="1"/>
  <c r="D269" i="1"/>
  <c r="C269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BO268" i="1"/>
  <c r="BL268" i="1"/>
  <c r="BK268" i="1"/>
  <c r="E268" i="1"/>
  <c r="D268" i="1"/>
  <c r="C268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BO267" i="1"/>
  <c r="BL267" i="1"/>
  <c r="BK267" i="1"/>
  <c r="BJ267" i="1"/>
  <c r="E267" i="1"/>
  <c r="D267" i="1"/>
  <c r="C267" i="1"/>
  <c r="BO266" i="1"/>
  <c r="BL266" i="1"/>
  <c r="BK266" i="1"/>
  <c r="S266" i="1"/>
  <c r="E266" i="1"/>
  <c r="D266" i="1"/>
  <c r="C266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BO265" i="1"/>
  <c r="BL265" i="1"/>
  <c r="BK265" i="1"/>
  <c r="E265" i="1"/>
  <c r="D265" i="1"/>
  <c r="C265" i="1"/>
  <c r="BO264" i="1"/>
  <c r="BL264" i="1"/>
  <c r="BK264" i="1"/>
  <c r="S264" i="1"/>
  <c r="E264" i="1"/>
  <c r="D264" i="1"/>
  <c r="C264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BO263" i="1"/>
  <c r="BL263" i="1"/>
  <c r="BK263" i="1"/>
  <c r="E263" i="1"/>
  <c r="D263" i="1"/>
  <c r="C263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BO262" i="1"/>
  <c r="BL262" i="1"/>
  <c r="BK262" i="1"/>
  <c r="E262" i="1"/>
  <c r="D262" i="1"/>
  <c r="C262" i="1"/>
  <c r="BO261" i="1"/>
  <c r="BL261" i="1"/>
  <c r="BK261" i="1"/>
  <c r="S261" i="1"/>
  <c r="BO260" i="1"/>
  <c r="BL260" i="1"/>
  <c r="BK260" i="1"/>
  <c r="S260" i="1"/>
  <c r="BO259" i="1"/>
  <c r="BL259" i="1"/>
  <c r="BK259" i="1"/>
  <c r="S259" i="1"/>
  <c r="E259" i="1"/>
  <c r="D259" i="1"/>
  <c r="C259" i="1"/>
  <c r="BO258" i="1"/>
  <c r="BL258" i="1"/>
  <c r="BK258" i="1"/>
  <c r="S258" i="1"/>
  <c r="E258" i="1"/>
  <c r="D258" i="1"/>
  <c r="C258" i="1"/>
  <c r="BO257" i="1"/>
  <c r="BL257" i="1"/>
  <c r="BK257" i="1"/>
  <c r="BJ257" i="1"/>
  <c r="S257" i="1"/>
  <c r="E257" i="1"/>
  <c r="D257" i="1"/>
  <c r="C257" i="1"/>
  <c r="BO256" i="1"/>
  <c r="BL256" i="1"/>
  <c r="BK256" i="1"/>
  <c r="S256" i="1"/>
  <c r="E256" i="1"/>
  <c r="D256" i="1"/>
  <c r="C256" i="1"/>
  <c r="BO255" i="1"/>
  <c r="BL255" i="1"/>
  <c r="BK255" i="1"/>
  <c r="S255" i="1"/>
  <c r="E255" i="1"/>
  <c r="D255" i="1"/>
  <c r="C255" i="1"/>
  <c r="BO254" i="1"/>
  <c r="BL254" i="1"/>
  <c r="BK254" i="1"/>
  <c r="S254" i="1"/>
  <c r="E254" i="1"/>
  <c r="D254" i="1"/>
  <c r="C254" i="1"/>
  <c r="BO253" i="1"/>
  <c r="BL253" i="1"/>
  <c r="BK253" i="1"/>
  <c r="S253" i="1"/>
  <c r="E253" i="1"/>
  <c r="D253" i="1"/>
  <c r="C253" i="1"/>
  <c r="BO252" i="1"/>
  <c r="BL252" i="1"/>
  <c r="BK252" i="1"/>
  <c r="S252" i="1"/>
  <c r="E252" i="1"/>
  <c r="D252" i="1"/>
  <c r="C252" i="1"/>
  <c r="BO251" i="1"/>
  <c r="BL251" i="1"/>
  <c r="BK251" i="1"/>
  <c r="S251" i="1"/>
  <c r="CS251" i="1" s="1"/>
  <c r="BO250" i="1"/>
  <c r="BL250" i="1"/>
  <c r="BK250" i="1"/>
  <c r="S250" i="1"/>
  <c r="BO249" i="1"/>
  <c r="BL249" i="1"/>
  <c r="BK249" i="1"/>
  <c r="S249" i="1"/>
  <c r="CS249" i="1" s="1"/>
  <c r="E249" i="1"/>
  <c r="D249" i="1"/>
  <c r="C249" i="1"/>
  <c r="BO248" i="1"/>
  <c r="BL248" i="1"/>
  <c r="BK248" i="1"/>
  <c r="S248" i="1"/>
  <c r="CS248" i="1" s="1"/>
  <c r="E248" i="1"/>
  <c r="D248" i="1"/>
  <c r="C248" i="1"/>
  <c r="BO247" i="1"/>
  <c r="BL247" i="1"/>
  <c r="BK247" i="1"/>
  <c r="BJ247" i="1"/>
  <c r="S247" i="1"/>
  <c r="CS247" i="1" s="1"/>
  <c r="E247" i="1"/>
  <c r="D247" i="1"/>
  <c r="C247" i="1"/>
  <c r="BO246" i="1"/>
  <c r="BL246" i="1"/>
  <c r="BK246" i="1"/>
  <c r="S246" i="1"/>
  <c r="CS246" i="1" s="1"/>
  <c r="E246" i="1"/>
  <c r="D246" i="1"/>
  <c r="C246" i="1"/>
  <c r="BO245" i="1"/>
  <c r="BL245" i="1"/>
  <c r="BK245" i="1"/>
  <c r="S245" i="1"/>
  <c r="CS245" i="1" s="1"/>
  <c r="E245" i="1"/>
  <c r="D245" i="1"/>
  <c r="C245" i="1"/>
  <c r="BO244" i="1"/>
  <c r="BL244" i="1"/>
  <c r="BK244" i="1"/>
  <c r="S244" i="1"/>
  <c r="CS244" i="1" s="1"/>
  <c r="E244" i="1"/>
  <c r="D244" i="1"/>
  <c r="C244" i="1"/>
  <c r="BO243" i="1"/>
  <c r="BL243" i="1"/>
  <c r="BK243" i="1"/>
  <c r="S243" i="1"/>
  <c r="E243" i="1"/>
  <c r="D243" i="1"/>
  <c r="C243" i="1"/>
  <c r="BO242" i="1"/>
  <c r="BL242" i="1"/>
  <c r="BK242" i="1"/>
  <c r="S242" i="1"/>
  <c r="E242" i="1"/>
  <c r="D242" i="1"/>
  <c r="C242" i="1"/>
  <c r="BO241" i="1"/>
  <c r="BL241" i="1"/>
  <c r="BK241" i="1"/>
  <c r="S241" i="1"/>
  <c r="CS241" i="1" s="1"/>
  <c r="BO240" i="1"/>
  <c r="BL240" i="1"/>
  <c r="BK240" i="1"/>
  <c r="S240" i="1"/>
  <c r="CS240" i="1" s="1"/>
  <c r="BO239" i="1"/>
  <c r="BL239" i="1"/>
  <c r="BK239" i="1"/>
  <c r="S239" i="1"/>
  <c r="E239" i="1"/>
  <c r="D239" i="1"/>
  <c r="C239" i="1"/>
  <c r="BO238" i="1"/>
  <c r="BL238" i="1"/>
  <c r="BK238" i="1"/>
  <c r="S238" i="1"/>
  <c r="E238" i="1"/>
  <c r="D238" i="1"/>
  <c r="C238" i="1"/>
  <c r="BO237" i="1"/>
  <c r="BL237" i="1"/>
  <c r="BK237" i="1"/>
  <c r="BJ237" i="1"/>
  <c r="S237" i="1"/>
  <c r="CS237" i="1" s="1"/>
  <c r="E237" i="1"/>
  <c r="D237" i="1"/>
  <c r="C237" i="1"/>
  <c r="BO236" i="1"/>
  <c r="BL236" i="1"/>
  <c r="BK236" i="1"/>
  <c r="S236" i="1"/>
  <c r="CS236" i="1" s="1"/>
  <c r="E236" i="1"/>
  <c r="D236" i="1"/>
  <c r="C236" i="1"/>
  <c r="BO235" i="1"/>
  <c r="BL235" i="1"/>
  <c r="BK235" i="1"/>
  <c r="S235" i="1"/>
  <c r="E235" i="1"/>
  <c r="D235" i="1"/>
  <c r="C235" i="1"/>
  <c r="BO234" i="1"/>
  <c r="BL234" i="1"/>
  <c r="BK234" i="1"/>
  <c r="S234" i="1"/>
  <c r="E234" i="1"/>
  <c r="D234" i="1"/>
  <c r="C234" i="1"/>
  <c r="BO233" i="1"/>
  <c r="BL233" i="1"/>
  <c r="BK233" i="1"/>
  <c r="S233" i="1"/>
  <c r="CS233" i="1" s="1"/>
  <c r="E233" i="1"/>
  <c r="D233" i="1"/>
  <c r="C233" i="1"/>
  <c r="BO232" i="1"/>
  <c r="BL232" i="1"/>
  <c r="BK232" i="1"/>
  <c r="S232" i="1"/>
  <c r="CS232" i="1" s="1"/>
  <c r="E232" i="1"/>
  <c r="D232" i="1"/>
  <c r="C232" i="1"/>
  <c r="BO231" i="1"/>
  <c r="BL231" i="1"/>
  <c r="BK231" i="1"/>
  <c r="S231" i="1"/>
  <c r="CS231" i="1" s="1"/>
  <c r="BO230" i="1"/>
  <c r="BL230" i="1"/>
  <c r="BK230" i="1"/>
  <c r="S230" i="1"/>
  <c r="CS230" i="1" s="1"/>
  <c r="BO229" i="1"/>
  <c r="BL229" i="1"/>
  <c r="BK229" i="1"/>
  <c r="S229" i="1"/>
  <c r="CS229" i="1" s="1"/>
  <c r="E229" i="1"/>
  <c r="D229" i="1"/>
  <c r="C229" i="1"/>
  <c r="BO228" i="1"/>
  <c r="BL228" i="1"/>
  <c r="BK228" i="1"/>
  <c r="S228" i="1"/>
  <c r="CS228" i="1" s="1"/>
  <c r="E228" i="1"/>
  <c r="D228" i="1"/>
  <c r="C228" i="1"/>
  <c r="BO227" i="1"/>
  <c r="BL227" i="1"/>
  <c r="BK227" i="1"/>
  <c r="BJ227" i="1"/>
  <c r="S227" i="1"/>
  <c r="CS227" i="1" s="1"/>
  <c r="E227" i="1"/>
  <c r="D227" i="1"/>
  <c r="C227" i="1"/>
  <c r="BO226" i="1"/>
  <c r="BL226" i="1"/>
  <c r="BK226" i="1"/>
  <c r="S226" i="1"/>
  <c r="CS226" i="1" s="1"/>
  <c r="E226" i="1"/>
  <c r="D226" i="1"/>
  <c r="C226" i="1"/>
  <c r="BO225" i="1"/>
  <c r="BL225" i="1"/>
  <c r="BK225" i="1"/>
  <c r="S225" i="1"/>
  <c r="CS225" i="1" s="1"/>
  <c r="E225" i="1"/>
  <c r="D225" i="1"/>
  <c r="C225" i="1"/>
  <c r="BO224" i="1"/>
  <c r="BL224" i="1"/>
  <c r="BK224" i="1"/>
  <c r="S224" i="1"/>
  <c r="CS224" i="1" s="1"/>
  <c r="E224" i="1"/>
  <c r="D224" i="1"/>
  <c r="C224" i="1"/>
  <c r="BO223" i="1"/>
  <c r="BL223" i="1"/>
  <c r="BK223" i="1"/>
  <c r="S223" i="1"/>
  <c r="CS223" i="1" s="1"/>
  <c r="E223" i="1"/>
  <c r="D223" i="1"/>
  <c r="C223" i="1"/>
  <c r="BO222" i="1"/>
  <c r="BL222" i="1"/>
  <c r="BK222" i="1"/>
  <c r="S222" i="1"/>
  <c r="CS222" i="1" s="1"/>
  <c r="E222" i="1"/>
  <c r="D222" i="1"/>
  <c r="C222" i="1"/>
  <c r="BO221" i="1"/>
  <c r="BL221" i="1"/>
  <c r="BK221" i="1"/>
  <c r="S221" i="1"/>
  <c r="BO220" i="1"/>
  <c r="BL220" i="1"/>
  <c r="BK220" i="1"/>
  <c r="S220" i="1"/>
  <c r="CS220" i="1" s="1"/>
  <c r="BO219" i="1"/>
  <c r="BL219" i="1"/>
  <c r="BK219" i="1"/>
  <c r="S219" i="1"/>
  <c r="CS219" i="1" s="1"/>
  <c r="E219" i="1"/>
  <c r="D219" i="1"/>
  <c r="C219" i="1"/>
  <c r="BO218" i="1"/>
  <c r="BL218" i="1"/>
  <c r="BK218" i="1"/>
  <c r="S218" i="1"/>
  <c r="CS218" i="1" s="1"/>
  <c r="E218" i="1"/>
  <c r="D218" i="1"/>
  <c r="C218" i="1"/>
  <c r="BO217" i="1"/>
  <c r="BL217" i="1"/>
  <c r="BK217" i="1"/>
  <c r="BJ217" i="1"/>
  <c r="S217" i="1"/>
  <c r="CS217" i="1" s="1"/>
  <c r="E217" i="1"/>
  <c r="D217" i="1"/>
  <c r="C217" i="1"/>
  <c r="BO216" i="1"/>
  <c r="BL216" i="1"/>
  <c r="BK216" i="1"/>
  <c r="S216" i="1"/>
  <c r="CS216" i="1" s="1"/>
  <c r="E216" i="1"/>
  <c r="D216" i="1"/>
  <c r="C216" i="1"/>
  <c r="BO215" i="1"/>
  <c r="BL215" i="1"/>
  <c r="BK215" i="1"/>
  <c r="S215" i="1"/>
  <c r="CS215" i="1" s="1"/>
  <c r="E215" i="1"/>
  <c r="D215" i="1"/>
  <c r="C215" i="1"/>
  <c r="BO214" i="1"/>
  <c r="BL214" i="1"/>
  <c r="BK214" i="1"/>
  <c r="S214" i="1"/>
  <c r="E214" i="1"/>
  <c r="D214" i="1"/>
  <c r="C214" i="1"/>
  <c r="BO213" i="1"/>
  <c r="BL213" i="1"/>
  <c r="BK213" i="1"/>
  <c r="S213" i="1"/>
  <c r="E213" i="1"/>
  <c r="D213" i="1"/>
  <c r="C213" i="1"/>
  <c r="BO212" i="1"/>
  <c r="BL212" i="1"/>
  <c r="BK212" i="1"/>
  <c r="S212" i="1"/>
  <c r="E212" i="1"/>
  <c r="D212" i="1"/>
  <c r="C212" i="1"/>
  <c r="BO211" i="1"/>
  <c r="BL211" i="1"/>
  <c r="BK211" i="1"/>
  <c r="S211" i="1"/>
  <c r="CS211" i="1" s="1"/>
  <c r="BO210" i="1"/>
  <c r="BL210" i="1"/>
  <c r="BK210" i="1"/>
  <c r="S210" i="1"/>
  <c r="CS210" i="1" s="1"/>
  <c r="BO209" i="1"/>
  <c r="BL209" i="1"/>
  <c r="BK209" i="1"/>
  <c r="S209" i="1"/>
  <c r="E209" i="1"/>
  <c r="D209" i="1"/>
  <c r="C209" i="1"/>
  <c r="BO208" i="1"/>
  <c r="BL208" i="1"/>
  <c r="BK208" i="1"/>
  <c r="S208" i="1"/>
  <c r="E208" i="1"/>
  <c r="D208" i="1"/>
  <c r="C208" i="1"/>
  <c r="BO207" i="1"/>
  <c r="BL207" i="1"/>
  <c r="BK207" i="1"/>
  <c r="BJ207" i="1"/>
  <c r="S207" i="1"/>
  <c r="CS207" i="1" s="1"/>
  <c r="E207" i="1"/>
  <c r="D207" i="1"/>
  <c r="C207" i="1"/>
  <c r="BO206" i="1"/>
  <c r="BL206" i="1"/>
  <c r="BK206" i="1"/>
  <c r="S206" i="1"/>
  <c r="CS206" i="1" s="1"/>
  <c r="E206" i="1"/>
  <c r="D206" i="1"/>
  <c r="C206" i="1"/>
  <c r="BO205" i="1"/>
  <c r="BL205" i="1"/>
  <c r="BK205" i="1"/>
  <c r="S205" i="1"/>
  <c r="CS205" i="1" s="1"/>
  <c r="E205" i="1"/>
  <c r="D205" i="1"/>
  <c r="C205" i="1"/>
  <c r="BO204" i="1"/>
  <c r="BL204" i="1"/>
  <c r="BK204" i="1"/>
  <c r="S204" i="1"/>
  <c r="E204" i="1"/>
  <c r="D204" i="1"/>
  <c r="C204" i="1"/>
  <c r="BO203" i="1"/>
  <c r="BL203" i="1"/>
  <c r="BK203" i="1"/>
  <c r="S203" i="1"/>
  <c r="E203" i="1"/>
  <c r="D203" i="1"/>
  <c r="C203" i="1"/>
  <c r="BO202" i="1"/>
  <c r="BL202" i="1"/>
  <c r="BK202" i="1"/>
  <c r="S202" i="1"/>
  <c r="E202" i="1"/>
  <c r="D202" i="1"/>
  <c r="C202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BO201" i="1"/>
  <c r="BL201" i="1"/>
  <c r="BK201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BO200" i="1"/>
  <c r="BL200" i="1"/>
  <c r="BK200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BO199" i="1"/>
  <c r="BL199" i="1"/>
  <c r="BK199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BO198" i="1"/>
  <c r="BL198" i="1"/>
  <c r="BK198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BO197" i="1"/>
  <c r="BL197" i="1"/>
  <c r="BK197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BO196" i="1"/>
  <c r="BL196" i="1"/>
  <c r="BK196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BO195" i="1"/>
  <c r="BL195" i="1"/>
  <c r="BK195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BO194" i="1"/>
  <c r="BL194" i="1"/>
  <c r="BK194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BO193" i="1"/>
  <c r="BL193" i="1"/>
  <c r="BK193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BO192" i="1"/>
  <c r="BL192" i="1"/>
  <c r="BK192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BO191" i="1"/>
  <c r="BL191" i="1"/>
  <c r="BK191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BO190" i="1"/>
  <c r="BL190" i="1"/>
  <c r="BK190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BO189" i="1"/>
  <c r="BL189" i="1"/>
  <c r="BK189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BO188" i="1"/>
  <c r="BL188" i="1"/>
  <c r="BK188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BO187" i="1"/>
  <c r="BL187" i="1"/>
  <c r="BK187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BO186" i="1"/>
  <c r="BL186" i="1"/>
  <c r="BK186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BO185" i="1"/>
  <c r="BL185" i="1"/>
  <c r="BK185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BO184" i="1"/>
  <c r="BL184" i="1"/>
  <c r="BK184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BO183" i="1"/>
  <c r="BL183" i="1"/>
  <c r="BK183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BO182" i="1"/>
  <c r="BL182" i="1"/>
  <c r="BK182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BO181" i="1"/>
  <c r="BL181" i="1"/>
  <c r="BK181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BO180" i="1"/>
  <c r="BL180" i="1"/>
  <c r="BK180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BO179" i="1"/>
  <c r="BL179" i="1"/>
  <c r="BK179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BO178" i="1"/>
  <c r="BL178" i="1"/>
  <c r="BK178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BO177" i="1"/>
  <c r="BL177" i="1"/>
  <c r="BK177" i="1"/>
  <c r="BJ177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BO176" i="1"/>
  <c r="BL176" i="1"/>
  <c r="BK176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BO175" i="1"/>
  <c r="BL175" i="1"/>
  <c r="BK175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BO174" i="1"/>
  <c r="BL174" i="1"/>
  <c r="BK174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BO173" i="1"/>
  <c r="BL173" i="1"/>
  <c r="BK173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BO172" i="1"/>
  <c r="BL172" i="1"/>
  <c r="BK172" i="1"/>
  <c r="BO171" i="1"/>
  <c r="BL171" i="1"/>
  <c r="BK171" i="1"/>
  <c r="S171" i="1"/>
  <c r="CS171" i="1" s="1"/>
  <c r="E171" i="1"/>
  <c r="D171" i="1"/>
  <c r="C171" i="1"/>
  <c r="BO170" i="1"/>
  <c r="BL170" i="1"/>
  <c r="BK170" i="1"/>
  <c r="S170" i="1"/>
  <c r="E170" i="1"/>
  <c r="D170" i="1"/>
  <c r="C170" i="1"/>
  <c r="BO169" i="1"/>
  <c r="BL169" i="1"/>
  <c r="BK169" i="1"/>
  <c r="S169" i="1"/>
  <c r="E169" i="1"/>
  <c r="D169" i="1"/>
  <c r="C169" i="1"/>
  <c r="BO168" i="1"/>
  <c r="BL168" i="1"/>
  <c r="BK168" i="1"/>
  <c r="S168" i="1"/>
  <c r="E168" i="1"/>
  <c r="D168" i="1"/>
  <c r="C168" i="1"/>
  <c r="BO167" i="1"/>
  <c r="BL167" i="1"/>
  <c r="BK167" i="1"/>
  <c r="S167" i="1"/>
  <c r="E167" i="1"/>
  <c r="D167" i="1"/>
  <c r="C167" i="1"/>
  <c r="BO166" i="1"/>
  <c r="BL166" i="1"/>
  <c r="BK166" i="1"/>
  <c r="S166" i="1"/>
  <c r="E166" i="1"/>
  <c r="D166" i="1"/>
  <c r="C166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BO165" i="1"/>
  <c r="BL165" i="1"/>
  <c r="BK165" i="1"/>
  <c r="E165" i="1"/>
  <c r="D165" i="1"/>
  <c r="C165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BO164" i="1"/>
  <c r="BL164" i="1"/>
  <c r="BK164" i="1"/>
  <c r="BJ164" i="1"/>
  <c r="E164" i="1"/>
  <c r="D164" i="1"/>
  <c r="C164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BO163" i="1"/>
  <c r="BL163" i="1"/>
  <c r="BK163" i="1"/>
  <c r="E163" i="1"/>
  <c r="D163" i="1"/>
  <c r="C163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BO162" i="1"/>
  <c r="BL162" i="1"/>
  <c r="BK162" i="1"/>
  <c r="E162" i="1"/>
  <c r="D162" i="1"/>
  <c r="C162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BO161" i="1"/>
  <c r="BL161" i="1"/>
  <c r="BK161" i="1"/>
  <c r="E161" i="1"/>
  <c r="D161" i="1"/>
  <c r="C161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BO160" i="1"/>
  <c r="BL160" i="1"/>
  <c r="BK160" i="1"/>
  <c r="E160" i="1"/>
  <c r="D160" i="1"/>
  <c r="C160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BO159" i="1"/>
  <c r="BL159" i="1"/>
  <c r="BK159" i="1"/>
  <c r="E159" i="1"/>
  <c r="D159" i="1"/>
  <c r="C159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BO158" i="1"/>
  <c r="BL158" i="1"/>
  <c r="BK158" i="1"/>
  <c r="E158" i="1"/>
  <c r="D158" i="1"/>
  <c r="C158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BO157" i="1"/>
  <c r="BL157" i="1"/>
  <c r="BK157" i="1"/>
  <c r="E157" i="1"/>
  <c r="D157" i="1"/>
  <c r="C157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BO156" i="1"/>
  <c r="BL156" i="1"/>
  <c r="BK156" i="1"/>
  <c r="E156" i="1"/>
  <c r="D156" i="1"/>
  <c r="C156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BO155" i="1"/>
  <c r="BL155" i="1"/>
  <c r="BK155" i="1"/>
  <c r="E155" i="1"/>
  <c r="D155" i="1"/>
  <c r="C155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BO154" i="1"/>
  <c r="BL154" i="1"/>
  <c r="BK154" i="1"/>
  <c r="E154" i="1"/>
  <c r="D154" i="1"/>
  <c r="C154" i="1"/>
  <c r="BO153" i="1"/>
  <c r="BL153" i="1"/>
  <c r="BK153" i="1"/>
  <c r="S153" i="1"/>
  <c r="CS153" i="1" s="1"/>
  <c r="E153" i="1"/>
  <c r="D153" i="1"/>
  <c r="C153" i="1"/>
  <c r="BO152" i="1"/>
  <c r="BL152" i="1"/>
  <c r="BK152" i="1"/>
  <c r="S152" i="1"/>
  <c r="CS152" i="1" s="1"/>
  <c r="E152" i="1"/>
  <c r="D152" i="1"/>
  <c r="C152" i="1"/>
  <c r="BO151" i="1"/>
  <c r="BL151" i="1"/>
  <c r="BK151" i="1"/>
  <c r="S151" i="1"/>
  <c r="CS151" i="1" s="1"/>
  <c r="E151" i="1"/>
  <c r="D151" i="1"/>
  <c r="C151" i="1"/>
  <c r="BO150" i="1"/>
  <c r="BL150" i="1"/>
  <c r="BK150" i="1"/>
  <c r="S150" i="1"/>
  <c r="CS150" i="1" s="1"/>
  <c r="E150" i="1"/>
  <c r="D150" i="1"/>
  <c r="C150" i="1"/>
  <c r="BO149" i="1"/>
  <c r="BL149" i="1"/>
  <c r="BK149" i="1"/>
  <c r="S149" i="1"/>
  <c r="CS149" i="1" s="1"/>
  <c r="E149" i="1"/>
  <c r="D149" i="1"/>
  <c r="C149" i="1"/>
  <c r="BO148" i="1"/>
  <c r="BL148" i="1"/>
  <c r="BK148" i="1"/>
  <c r="S148" i="1"/>
  <c r="CS148" i="1" s="1"/>
  <c r="E148" i="1"/>
  <c r="D148" i="1"/>
  <c r="C148" i="1"/>
  <c r="BO147" i="1"/>
  <c r="BL147" i="1"/>
  <c r="BK147" i="1"/>
  <c r="S147" i="1"/>
  <c r="E147" i="1"/>
  <c r="D147" i="1"/>
  <c r="C147" i="1"/>
  <c r="BO146" i="1"/>
  <c r="BL146" i="1"/>
  <c r="BK146" i="1"/>
  <c r="S146" i="1"/>
  <c r="E146" i="1"/>
  <c r="D146" i="1"/>
  <c r="C146" i="1"/>
  <c r="BO145" i="1"/>
  <c r="BL145" i="1"/>
  <c r="BK145" i="1"/>
  <c r="S145" i="1"/>
  <c r="E145" i="1"/>
  <c r="D145" i="1"/>
  <c r="C145" i="1"/>
  <c r="BO144" i="1"/>
  <c r="BL144" i="1"/>
  <c r="BK144" i="1"/>
  <c r="S144" i="1"/>
  <c r="E144" i="1"/>
  <c r="D144" i="1"/>
  <c r="C144" i="1"/>
  <c r="BO143" i="1"/>
  <c r="BL143" i="1"/>
  <c r="BK143" i="1"/>
  <c r="S143" i="1"/>
  <c r="E143" i="1"/>
  <c r="D143" i="1"/>
  <c r="C143" i="1"/>
  <c r="BO142" i="1"/>
  <c r="BL142" i="1"/>
  <c r="BK142" i="1"/>
  <c r="S142" i="1"/>
  <c r="E142" i="1"/>
  <c r="D142" i="1"/>
  <c r="C142" i="1"/>
  <c r="BO141" i="1"/>
  <c r="BL141" i="1"/>
  <c r="BK141" i="1"/>
  <c r="S141" i="1"/>
  <c r="E141" i="1"/>
  <c r="D141" i="1"/>
  <c r="C141" i="1"/>
  <c r="BO140" i="1"/>
  <c r="BL140" i="1"/>
  <c r="BK140" i="1"/>
  <c r="S140" i="1"/>
  <c r="E140" i="1"/>
  <c r="D140" i="1"/>
  <c r="C140" i="1"/>
  <c r="BO139" i="1"/>
  <c r="BL139" i="1"/>
  <c r="BK139" i="1"/>
  <c r="S139" i="1"/>
  <c r="E139" i="1"/>
  <c r="D139" i="1"/>
  <c r="C139" i="1"/>
  <c r="BO138" i="1"/>
  <c r="BL138" i="1"/>
  <c r="BK138" i="1"/>
  <c r="S138" i="1"/>
  <c r="E138" i="1"/>
  <c r="D138" i="1"/>
  <c r="C138" i="1"/>
  <c r="BO137" i="1"/>
  <c r="BL137" i="1"/>
  <c r="BK137" i="1"/>
  <c r="S137" i="1"/>
  <c r="E137" i="1"/>
  <c r="D137" i="1"/>
  <c r="C137" i="1"/>
  <c r="BO136" i="1"/>
  <c r="BL136" i="1"/>
  <c r="BK136" i="1"/>
  <c r="S136" i="1"/>
  <c r="E136" i="1"/>
  <c r="D136" i="1"/>
  <c r="C136" i="1"/>
  <c r="BO135" i="1"/>
  <c r="BL135" i="1"/>
  <c r="BK135" i="1"/>
  <c r="S135" i="1"/>
  <c r="E135" i="1"/>
  <c r="D135" i="1"/>
  <c r="C135" i="1"/>
  <c r="BO134" i="1"/>
  <c r="BL134" i="1"/>
  <c r="BK134" i="1"/>
  <c r="S134" i="1"/>
  <c r="E134" i="1"/>
  <c r="D134" i="1"/>
  <c r="C134" i="1"/>
  <c r="BO133" i="1"/>
  <c r="BL133" i="1"/>
  <c r="BK133" i="1"/>
  <c r="S133" i="1"/>
  <c r="E133" i="1"/>
  <c r="D133" i="1"/>
  <c r="C133" i="1"/>
  <c r="BO132" i="1"/>
  <c r="BL132" i="1"/>
  <c r="BK132" i="1"/>
  <c r="S132" i="1"/>
  <c r="E132" i="1"/>
  <c r="D132" i="1"/>
  <c r="C132" i="1"/>
  <c r="BO131" i="1"/>
  <c r="BL131" i="1"/>
  <c r="BK131" i="1"/>
  <c r="S131" i="1"/>
  <c r="E131" i="1"/>
  <c r="D131" i="1"/>
  <c r="C131" i="1"/>
  <c r="BO130" i="1"/>
  <c r="BL130" i="1"/>
  <c r="BK130" i="1"/>
  <c r="S130" i="1"/>
  <c r="E130" i="1"/>
  <c r="D130" i="1"/>
  <c r="C130" i="1"/>
  <c r="BO129" i="1"/>
  <c r="BL129" i="1"/>
  <c r="BK129" i="1"/>
  <c r="S129" i="1"/>
  <c r="E129" i="1"/>
  <c r="D129" i="1"/>
  <c r="C129" i="1"/>
  <c r="BO128" i="1"/>
  <c r="BL128" i="1"/>
  <c r="BK128" i="1"/>
  <c r="S128" i="1"/>
  <c r="E128" i="1"/>
  <c r="D128" i="1"/>
  <c r="C128" i="1"/>
  <c r="BO127" i="1"/>
  <c r="BL127" i="1"/>
  <c r="BK127" i="1"/>
  <c r="S127" i="1"/>
  <c r="E127" i="1"/>
  <c r="D127" i="1"/>
  <c r="C127" i="1"/>
  <c r="BO126" i="1"/>
  <c r="BL126" i="1"/>
  <c r="BK126" i="1"/>
  <c r="S126" i="1"/>
  <c r="E126" i="1"/>
  <c r="D126" i="1"/>
  <c r="C126" i="1"/>
  <c r="BO125" i="1"/>
  <c r="BL125" i="1"/>
  <c r="BK125" i="1"/>
  <c r="S125" i="1"/>
  <c r="E125" i="1"/>
  <c r="D125" i="1"/>
  <c r="C125" i="1"/>
  <c r="BO124" i="1"/>
  <c r="BL124" i="1"/>
  <c r="BK124" i="1"/>
  <c r="S124" i="1"/>
  <c r="E124" i="1"/>
  <c r="D124" i="1"/>
  <c r="C124" i="1"/>
  <c r="BO123" i="1"/>
  <c r="BL123" i="1"/>
  <c r="BK123" i="1"/>
  <c r="S123" i="1"/>
  <c r="E123" i="1"/>
  <c r="D123" i="1"/>
  <c r="C123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BO122" i="1"/>
  <c r="BL122" i="1"/>
  <c r="BK122" i="1"/>
  <c r="BJ122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BO121" i="1"/>
  <c r="BL121" i="1"/>
  <c r="BK121" i="1"/>
  <c r="BJ121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BO120" i="1"/>
  <c r="BL120" i="1"/>
  <c r="BK120" i="1"/>
  <c r="BJ120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BO119" i="1"/>
  <c r="BL119" i="1"/>
  <c r="BK119" i="1"/>
  <c r="BJ119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BO118" i="1"/>
  <c r="BL118" i="1"/>
  <c r="BK118" i="1"/>
  <c r="BJ118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BO117" i="1"/>
  <c r="BL117" i="1"/>
  <c r="BK117" i="1"/>
  <c r="BJ117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BO116" i="1"/>
  <c r="BL116" i="1"/>
  <c r="BK116" i="1"/>
  <c r="BJ116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BO115" i="1"/>
  <c r="BL115" i="1"/>
  <c r="BK115" i="1"/>
  <c r="BJ115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BO114" i="1"/>
  <c r="BL114" i="1"/>
  <c r="BK114" i="1"/>
  <c r="BJ114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BO113" i="1"/>
  <c r="BL113" i="1"/>
  <c r="BK113" i="1"/>
  <c r="BJ113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BO112" i="1"/>
  <c r="BL112" i="1"/>
  <c r="BK112" i="1"/>
  <c r="BJ112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BO111" i="1"/>
  <c r="BL111" i="1"/>
  <c r="BK111" i="1"/>
  <c r="BJ111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BO110" i="1"/>
  <c r="BL110" i="1"/>
  <c r="BK110" i="1"/>
  <c r="BJ110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BO109" i="1"/>
  <c r="BL109" i="1"/>
  <c r="BK109" i="1"/>
  <c r="BJ109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BO108" i="1"/>
  <c r="BL108" i="1"/>
  <c r="BK108" i="1"/>
  <c r="BJ108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BO107" i="1"/>
  <c r="BL107" i="1"/>
  <c r="BK107" i="1"/>
  <c r="BJ107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BO106" i="1"/>
  <c r="BL106" i="1"/>
  <c r="BK106" i="1"/>
  <c r="BJ106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BO105" i="1"/>
  <c r="BL105" i="1"/>
  <c r="BK105" i="1"/>
  <c r="BJ105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BO104" i="1"/>
  <c r="BL104" i="1"/>
  <c r="BK104" i="1"/>
  <c r="BJ104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BO103" i="1"/>
  <c r="BL103" i="1"/>
  <c r="BK103" i="1"/>
  <c r="BJ103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BO102" i="1"/>
  <c r="BL102" i="1"/>
  <c r="BK102" i="1"/>
  <c r="BJ102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BO101" i="1"/>
  <c r="BL101" i="1"/>
  <c r="BK101" i="1"/>
  <c r="BJ101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BO100" i="1"/>
  <c r="BL100" i="1"/>
  <c r="BK100" i="1"/>
  <c r="BJ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BO99" i="1"/>
  <c r="BL99" i="1"/>
  <c r="BK99" i="1"/>
  <c r="BJ99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BO98" i="1"/>
  <c r="BL98" i="1"/>
  <c r="BK98" i="1"/>
  <c r="BJ98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BO97" i="1"/>
  <c r="BL97" i="1"/>
  <c r="BK97" i="1"/>
  <c r="BJ97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BO96" i="1"/>
  <c r="BL96" i="1"/>
  <c r="BK96" i="1"/>
  <c r="BJ96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BO95" i="1"/>
  <c r="BL95" i="1"/>
  <c r="BK95" i="1"/>
  <c r="BJ95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BO94" i="1"/>
  <c r="BL94" i="1"/>
  <c r="BK94" i="1"/>
  <c r="BJ94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BO93" i="1"/>
  <c r="BL93" i="1"/>
  <c r="BK93" i="1"/>
  <c r="BJ93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BO92" i="1"/>
  <c r="BL92" i="1"/>
  <c r="BK92" i="1"/>
  <c r="BJ92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BO91" i="1"/>
  <c r="BL91" i="1"/>
  <c r="BK91" i="1"/>
  <c r="BJ91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BO90" i="1"/>
  <c r="BL90" i="1"/>
  <c r="BK90" i="1"/>
  <c r="BJ90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BO89" i="1"/>
  <c r="BL89" i="1"/>
  <c r="BK89" i="1"/>
  <c r="BJ89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BO88" i="1"/>
  <c r="BL88" i="1"/>
  <c r="BK88" i="1"/>
  <c r="BJ88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BO87" i="1"/>
  <c r="BL87" i="1"/>
  <c r="BK87" i="1"/>
  <c r="BJ87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BO86" i="1"/>
  <c r="BL86" i="1"/>
  <c r="BK86" i="1"/>
  <c r="BJ86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BO85" i="1"/>
  <c r="BL85" i="1"/>
  <c r="BK85" i="1"/>
  <c r="BJ85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BO84" i="1"/>
  <c r="BL84" i="1"/>
  <c r="BK84" i="1"/>
  <c r="BJ84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BO83" i="1"/>
  <c r="BL83" i="1"/>
  <c r="BK83" i="1"/>
  <c r="BJ83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BO82" i="1"/>
  <c r="BL82" i="1"/>
  <c r="BK82" i="1"/>
  <c r="BJ82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BO81" i="1"/>
  <c r="BL81" i="1"/>
  <c r="BK81" i="1"/>
  <c r="BJ81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BO80" i="1"/>
  <c r="BL80" i="1"/>
  <c r="BK80" i="1"/>
  <c r="BJ80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BO79" i="1"/>
  <c r="BL79" i="1"/>
  <c r="BK79" i="1"/>
  <c r="BJ79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BO78" i="1"/>
  <c r="BL78" i="1"/>
  <c r="BK78" i="1"/>
  <c r="BJ78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BO77" i="1"/>
  <c r="BL77" i="1"/>
  <c r="BK77" i="1"/>
  <c r="BJ77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BO76" i="1"/>
  <c r="BL76" i="1"/>
  <c r="BK76" i="1"/>
  <c r="BJ76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BO75" i="1"/>
  <c r="BL75" i="1"/>
  <c r="BK75" i="1"/>
  <c r="BJ75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BO74" i="1"/>
  <c r="BL74" i="1"/>
  <c r="BK74" i="1"/>
  <c r="BJ74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BO73" i="1"/>
  <c r="BL73" i="1"/>
  <c r="BK73" i="1"/>
  <c r="BJ73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BO72" i="1"/>
  <c r="BL72" i="1"/>
  <c r="BK72" i="1"/>
  <c r="BJ72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BO71" i="1"/>
  <c r="BL71" i="1"/>
  <c r="BK71" i="1"/>
  <c r="BJ71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BO70" i="1"/>
  <c r="BL70" i="1"/>
  <c r="BK70" i="1"/>
  <c r="BJ70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BO69" i="1"/>
  <c r="BL69" i="1"/>
  <c r="BK69" i="1"/>
  <c r="BJ69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BO68" i="1"/>
  <c r="BL68" i="1"/>
  <c r="BK68" i="1"/>
  <c r="BJ68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BO67" i="1"/>
  <c r="BL67" i="1"/>
  <c r="BK67" i="1"/>
  <c r="BJ67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BO66" i="1"/>
  <c r="BL66" i="1"/>
  <c r="BK66" i="1"/>
  <c r="BJ66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BO65" i="1"/>
  <c r="BL65" i="1"/>
  <c r="BK65" i="1"/>
  <c r="BJ65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BO64" i="1"/>
  <c r="BL64" i="1"/>
  <c r="BK64" i="1"/>
  <c r="BJ64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BO63" i="1"/>
  <c r="BL63" i="1"/>
  <c r="BK63" i="1"/>
  <c r="BJ63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BO62" i="1"/>
  <c r="BL62" i="1"/>
  <c r="BK62" i="1"/>
  <c r="BJ62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BO61" i="1"/>
  <c r="BL61" i="1"/>
  <c r="BK61" i="1"/>
  <c r="BJ61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BO60" i="1"/>
  <c r="BL60" i="1"/>
  <c r="BK60" i="1"/>
  <c r="BJ60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BO59" i="1"/>
  <c r="BL59" i="1"/>
  <c r="BK59" i="1"/>
  <c r="BJ59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BO58" i="1"/>
  <c r="BL58" i="1"/>
  <c r="BK58" i="1"/>
  <c r="BJ58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BO57" i="1"/>
  <c r="BL57" i="1"/>
  <c r="BK57" i="1"/>
  <c r="BJ57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BO56" i="1"/>
  <c r="BL56" i="1"/>
  <c r="BK56" i="1"/>
  <c r="BJ56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BO55" i="1"/>
  <c r="BL55" i="1"/>
  <c r="BK55" i="1"/>
  <c r="BJ55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BO54" i="1"/>
  <c r="BL54" i="1"/>
  <c r="BK54" i="1"/>
  <c r="BJ54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BO53" i="1"/>
  <c r="BL53" i="1"/>
  <c r="BK53" i="1"/>
  <c r="BJ53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BO52" i="1"/>
  <c r="BL52" i="1"/>
  <c r="BK52" i="1"/>
  <c r="BJ52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BO51" i="1"/>
  <c r="BL51" i="1"/>
  <c r="BK51" i="1"/>
  <c r="BJ51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BO50" i="1"/>
  <c r="BL50" i="1"/>
  <c r="BK50" i="1"/>
  <c r="BJ50" i="1"/>
  <c r="BO49" i="1"/>
  <c r="BL49" i="1"/>
  <c r="BK49" i="1"/>
  <c r="BJ49" i="1"/>
  <c r="S49" i="1"/>
  <c r="CS49" i="1" s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BO48" i="1"/>
  <c r="BL48" i="1"/>
  <c r="BK48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BO47" i="1"/>
  <c r="BL47" i="1"/>
  <c r="BK47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BO46" i="1"/>
  <c r="BL46" i="1"/>
  <c r="BK46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BO45" i="1"/>
  <c r="BL45" i="1"/>
  <c r="BK45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BO44" i="1"/>
  <c r="BL44" i="1"/>
  <c r="BK44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BO43" i="1"/>
  <c r="BL43" i="1"/>
  <c r="BK43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BO42" i="1"/>
  <c r="BL42" i="1"/>
  <c r="BK42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BO41" i="1"/>
  <c r="BL41" i="1"/>
  <c r="BK41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BO40" i="1"/>
  <c r="BL40" i="1"/>
  <c r="BK40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BO39" i="1"/>
  <c r="BL39" i="1"/>
  <c r="BK39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BO38" i="1"/>
  <c r="BL38" i="1"/>
  <c r="BK38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BO37" i="1"/>
  <c r="BL37" i="1"/>
  <c r="BK37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BO36" i="1"/>
  <c r="BL36" i="1"/>
  <c r="BK36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BO35" i="1"/>
  <c r="BL35" i="1"/>
  <c r="BK35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BO34" i="1"/>
  <c r="BL34" i="1"/>
  <c r="BK34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BO33" i="1"/>
  <c r="BL33" i="1"/>
  <c r="BK33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BO32" i="1"/>
  <c r="BL32" i="1"/>
  <c r="BK32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BO31" i="1"/>
  <c r="BL31" i="1"/>
  <c r="BK31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BO30" i="1"/>
  <c r="BL30" i="1"/>
  <c r="BK30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BO29" i="1"/>
  <c r="BL29" i="1"/>
  <c r="BK29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BO28" i="1"/>
  <c r="BL28" i="1"/>
  <c r="BK28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BO27" i="1"/>
  <c r="BL27" i="1"/>
  <c r="BK27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BO26" i="1"/>
  <c r="BL26" i="1"/>
  <c r="BK26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BO25" i="1"/>
  <c r="BL25" i="1"/>
  <c r="BK25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BO24" i="1"/>
  <c r="BL24" i="1"/>
  <c r="BK24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BO23" i="1"/>
  <c r="BL23" i="1"/>
  <c r="BK23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BO22" i="1"/>
  <c r="BL22" i="1"/>
  <c r="BK22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BO21" i="1"/>
  <c r="BL21" i="1"/>
  <c r="BK21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BO20" i="1"/>
  <c r="BL20" i="1"/>
  <c r="BK20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BO19" i="1"/>
  <c r="BL19" i="1"/>
  <c r="BK19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BO18" i="1"/>
  <c r="BL18" i="1"/>
  <c r="BK18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BO17" i="1"/>
  <c r="BL17" i="1"/>
  <c r="BK17" i="1"/>
  <c r="BJ17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BO16" i="1"/>
  <c r="BL16" i="1"/>
  <c r="BK16" i="1"/>
  <c r="BJ16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BO15" i="1"/>
  <c r="BL15" i="1"/>
  <c r="BK15" i="1"/>
  <c r="BJ15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BO14" i="1"/>
  <c r="BL14" i="1"/>
  <c r="BK14" i="1"/>
  <c r="BJ14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BO13" i="1"/>
  <c r="BL13" i="1"/>
  <c r="BK13" i="1"/>
  <c r="BJ13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BO12" i="1"/>
  <c r="BL12" i="1"/>
  <c r="BK12" i="1"/>
  <c r="BJ12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BO11" i="1"/>
  <c r="BL11" i="1"/>
  <c r="BK11" i="1"/>
  <c r="BJ11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BO10" i="1"/>
  <c r="BL10" i="1"/>
  <c r="BK10" i="1"/>
  <c r="BJ10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BO9" i="1"/>
  <c r="BL9" i="1"/>
  <c r="BK9" i="1"/>
  <c r="BJ9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BO8" i="1"/>
  <c r="BL8" i="1"/>
  <c r="BK8" i="1"/>
  <c r="BJ8" i="1"/>
  <c r="CN123" i="1" l="1"/>
  <c r="CS123" i="1"/>
  <c r="CR127" i="1"/>
  <c r="CS127" i="1"/>
  <c r="CJ131" i="1"/>
  <c r="CS131" i="1"/>
  <c r="CJ135" i="1"/>
  <c r="CS135" i="1"/>
  <c r="CJ139" i="1"/>
  <c r="CS139" i="1"/>
  <c r="CJ143" i="1"/>
  <c r="CS143" i="1"/>
  <c r="CJ147" i="1"/>
  <c r="CS147" i="1"/>
  <c r="CN168" i="1"/>
  <c r="CS168" i="1"/>
  <c r="CN212" i="1"/>
  <c r="CS212" i="1"/>
  <c r="CR234" i="1"/>
  <c r="CS234" i="1"/>
  <c r="CN239" i="1"/>
  <c r="CS239" i="1"/>
  <c r="BQ250" i="1"/>
  <c r="BQ251" i="1"/>
  <c r="CQ252" i="1"/>
  <c r="CS252" i="1"/>
  <c r="CQ256" i="1"/>
  <c r="CS256" i="1"/>
  <c r="CQ266" i="1"/>
  <c r="CS266" i="1"/>
  <c r="CJ126" i="1"/>
  <c r="CS126" i="1"/>
  <c r="CJ130" i="1"/>
  <c r="CS130" i="1"/>
  <c r="CJ134" i="1"/>
  <c r="CS134" i="1"/>
  <c r="CJ138" i="1"/>
  <c r="CS138" i="1"/>
  <c r="CJ142" i="1"/>
  <c r="CS142" i="1"/>
  <c r="CJ146" i="1"/>
  <c r="CS146" i="1"/>
  <c r="CN167" i="1"/>
  <c r="CS167" i="1"/>
  <c r="CR204" i="1"/>
  <c r="CS204" i="1"/>
  <c r="CN209" i="1"/>
  <c r="CS209" i="1"/>
  <c r="CN238" i="1"/>
  <c r="CS238" i="1"/>
  <c r="CP250" i="1"/>
  <c r="CS250" i="1"/>
  <c r="CQ255" i="1"/>
  <c r="CS255" i="1"/>
  <c r="CP264" i="1"/>
  <c r="CS264" i="1"/>
  <c r="CQ270" i="1"/>
  <c r="CS270" i="1"/>
  <c r="CK271" i="1"/>
  <c r="CS271" i="1"/>
  <c r="CJ125" i="1"/>
  <c r="CS125" i="1"/>
  <c r="CJ129" i="1"/>
  <c r="CS129" i="1"/>
  <c r="CJ133" i="1"/>
  <c r="CS133" i="1"/>
  <c r="CJ137" i="1"/>
  <c r="CS137" i="1"/>
  <c r="CJ141" i="1"/>
  <c r="CS141" i="1"/>
  <c r="CJ145" i="1"/>
  <c r="CS145" i="1"/>
  <c r="CN166" i="1"/>
  <c r="CS166" i="1"/>
  <c r="CF170" i="1"/>
  <c r="CS170" i="1"/>
  <c r="CR203" i="1"/>
  <c r="CS203" i="1"/>
  <c r="CN208" i="1"/>
  <c r="CS208" i="1"/>
  <c r="CN214" i="1"/>
  <c r="CS214" i="1"/>
  <c r="CG221" i="1"/>
  <c r="CS221" i="1"/>
  <c r="CJ243" i="1"/>
  <c r="CS243" i="1"/>
  <c r="CQ254" i="1"/>
  <c r="CS254" i="1"/>
  <c r="CP259" i="1"/>
  <c r="CS259" i="1"/>
  <c r="CQ260" i="1"/>
  <c r="CS260" i="1"/>
  <c r="CP261" i="1"/>
  <c r="CS261" i="1"/>
  <c r="CF124" i="1"/>
  <c r="CS124" i="1"/>
  <c r="CJ128" i="1"/>
  <c r="CS128" i="1"/>
  <c r="CJ132" i="1"/>
  <c r="CS132" i="1"/>
  <c r="CJ136" i="1"/>
  <c r="CS136" i="1"/>
  <c r="CJ140" i="1"/>
  <c r="CS140" i="1"/>
  <c r="CJ144" i="1"/>
  <c r="CS144" i="1"/>
  <c r="CN169" i="1"/>
  <c r="CS169" i="1"/>
  <c r="CR202" i="1"/>
  <c r="CS202" i="1"/>
  <c r="CN213" i="1"/>
  <c r="CS213" i="1"/>
  <c r="CR235" i="1"/>
  <c r="CS235" i="1"/>
  <c r="CN242" i="1"/>
  <c r="CS242" i="1"/>
  <c r="CQ253" i="1"/>
  <c r="CS253" i="1"/>
  <c r="CP257" i="1"/>
  <c r="CS257" i="1"/>
  <c r="CP258" i="1"/>
  <c r="CS258" i="1"/>
  <c r="CE257" i="1"/>
  <c r="CM257" i="1"/>
  <c r="CJ252" i="1"/>
  <c r="CJ253" i="1"/>
  <c r="CJ254" i="1"/>
  <c r="CJ255" i="1"/>
  <c r="CJ256" i="1"/>
  <c r="CJ123" i="1"/>
  <c r="CJ124" i="1"/>
  <c r="CJ166" i="1"/>
  <c r="CJ167" i="1"/>
  <c r="CJ168" i="1"/>
  <c r="CJ169" i="1"/>
  <c r="CJ208" i="1"/>
  <c r="CJ209" i="1"/>
  <c r="CJ212" i="1"/>
  <c r="CJ213" i="1"/>
  <c r="CJ214" i="1"/>
  <c r="CJ238" i="1"/>
  <c r="CJ239" i="1"/>
  <c r="CJ242" i="1"/>
  <c r="CF125" i="1"/>
  <c r="CN125" i="1"/>
  <c r="CF126" i="1"/>
  <c r="CN126" i="1"/>
  <c r="CJ127" i="1"/>
  <c r="CF128" i="1"/>
  <c r="CN128" i="1"/>
  <c r="CF129" i="1"/>
  <c r="CN129" i="1"/>
  <c r="CF130" i="1"/>
  <c r="CN130" i="1"/>
  <c r="CF131" i="1"/>
  <c r="CN131" i="1"/>
  <c r="CF132" i="1"/>
  <c r="CN132" i="1"/>
  <c r="CF133" i="1"/>
  <c r="CN133" i="1"/>
  <c r="CF134" i="1"/>
  <c r="CN134" i="1"/>
  <c r="CF135" i="1"/>
  <c r="CN135" i="1"/>
  <c r="CF136" i="1"/>
  <c r="CN136" i="1"/>
  <c r="CF137" i="1"/>
  <c r="CN137" i="1"/>
  <c r="CF138" i="1"/>
  <c r="CN138" i="1"/>
  <c r="CF139" i="1"/>
  <c r="CN139" i="1"/>
  <c r="CF140" i="1"/>
  <c r="CN140" i="1"/>
  <c r="CF141" i="1"/>
  <c r="CN141" i="1"/>
  <c r="CF142" i="1"/>
  <c r="CN142" i="1"/>
  <c r="CF143" i="1"/>
  <c r="CN143" i="1"/>
  <c r="CF144" i="1"/>
  <c r="CN144" i="1"/>
  <c r="CF145" i="1"/>
  <c r="CN145" i="1"/>
  <c r="CF146" i="1"/>
  <c r="CN146" i="1"/>
  <c r="CF147" i="1"/>
  <c r="CN147" i="1"/>
  <c r="CF260" i="1"/>
  <c r="CN260" i="1"/>
  <c r="CF270" i="1"/>
  <c r="CN270" i="1"/>
  <c r="CF123" i="1"/>
  <c r="CF166" i="1"/>
  <c r="CF167" i="1"/>
  <c r="CF168" i="1"/>
  <c r="CF169" i="1"/>
  <c r="CF208" i="1"/>
  <c r="CF209" i="1"/>
  <c r="CF212" i="1"/>
  <c r="CF213" i="1"/>
  <c r="CF214" i="1"/>
  <c r="CF238" i="1"/>
  <c r="CF239" i="1"/>
  <c r="CF242" i="1"/>
  <c r="CF252" i="1"/>
  <c r="CN252" i="1"/>
  <c r="CF253" i="1"/>
  <c r="CN253" i="1"/>
  <c r="CF254" i="1"/>
  <c r="CN254" i="1"/>
  <c r="CF255" i="1"/>
  <c r="CN255" i="1"/>
  <c r="CF256" i="1"/>
  <c r="CN256" i="1"/>
  <c r="CI257" i="1"/>
  <c r="CQ257" i="1"/>
  <c r="CJ260" i="1"/>
  <c r="CJ270" i="1"/>
  <c r="BQ56" i="1"/>
  <c r="BQ57" i="1"/>
  <c r="BQ58" i="1"/>
  <c r="BQ59" i="1"/>
  <c r="BQ333" i="1"/>
  <c r="BQ334" i="1"/>
  <c r="BQ335" i="1"/>
  <c r="BQ336" i="1"/>
  <c r="CQ49" i="1"/>
  <c r="CR49" i="1"/>
  <c r="CC106" i="1"/>
  <c r="CQ123" i="1"/>
  <c r="CR123" i="1"/>
  <c r="CD123" i="1"/>
  <c r="CH123" i="1"/>
  <c r="CL123" i="1"/>
  <c r="CP123" i="1"/>
  <c r="CQ124" i="1"/>
  <c r="CR124" i="1"/>
  <c r="CP124" i="1"/>
  <c r="CL124" i="1"/>
  <c r="CD124" i="1"/>
  <c r="CH124" i="1"/>
  <c r="CN124" i="1"/>
  <c r="CQ125" i="1"/>
  <c r="CR125" i="1"/>
  <c r="CD125" i="1"/>
  <c r="CH125" i="1"/>
  <c r="CL125" i="1"/>
  <c r="CP125" i="1"/>
  <c r="CQ126" i="1"/>
  <c r="CR126" i="1"/>
  <c r="CD126" i="1"/>
  <c r="CH126" i="1"/>
  <c r="CL126" i="1"/>
  <c r="CP126" i="1"/>
  <c r="CF127" i="1"/>
  <c r="CN127" i="1"/>
  <c r="CQ128" i="1"/>
  <c r="CR128" i="1"/>
  <c r="CD128" i="1"/>
  <c r="CH128" i="1"/>
  <c r="CL128" i="1"/>
  <c r="CP128" i="1"/>
  <c r="CQ129" i="1"/>
  <c r="CR129" i="1"/>
  <c r="CD129" i="1"/>
  <c r="CH129" i="1"/>
  <c r="CL129" i="1"/>
  <c r="CP129" i="1"/>
  <c r="CQ130" i="1"/>
  <c r="CR130" i="1"/>
  <c r="CD130" i="1"/>
  <c r="CH130" i="1"/>
  <c r="CL130" i="1"/>
  <c r="CP130" i="1"/>
  <c r="CQ131" i="1"/>
  <c r="CR131" i="1"/>
  <c r="CD131" i="1"/>
  <c r="CH131" i="1"/>
  <c r="CL131" i="1"/>
  <c r="CP131" i="1"/>
  <c r="CQ132" i="1"/>
  <c r="CR132" i="1"/>
  <c r="CD132" i="1"/>
  <c r="CH132" i="1"/>
  <c r="CL132" i="1"/>
  <c r="CP132" i="1"/>
  <c r="CQ133" i="1"/>
  <c r="CR133" i="1"/>
  <c r="CD133" i="1"/>
  <c r="CH133" i="1"/>
  <c r="CL133" i="1"/>
  <c r="CP133" i="1"/>
  <c r="CQ134" i="1"/>
  <c r="CR134" i="1"/>
  <c r="CD134" i="1"/>
  <c r="CH134" i="1"/>
  <c r="CL134" i="1"/>
  <c r="CP134" i="1"/>
  <c r="CQ135" i="1"/>
  <c r="CR135" i="1"/>
  <c r="CD135" i="1"/>
  <c r="CH135" i="1"/>
  <c r="CL135" i="1"/>
  <c r="CP135" i="1"/>
  <c r="CQ136" i="1"/>
  <c r="CR136" i="1"/>
  <c r="CD136" i="1"/>
  <c r="CH136" i="1"/>
  <c r="CL136" i="1"/>
  <c r="CP136" i="1"/>
  <c r="CQ137" i="1"/>
  <c r="CR137" i="1"/>
  <c r="CD137" i="1"/>
  <c r="CH137" i="1"/>
  <c r="CL137" i="1"/>
  <c r="CP137" i="1"/>
  <c r="CQ138" i="1"/>
  <c r="CR138" i="1"/>
  <c r="CD138" i="1"/>
  <c r="CH138" i="1"/>
  <c r="CL138" i="1"/>
  <c r="CP138" i="1"/>
  <c r="CQ139" i="1"/>
  <c r="CR139" i="1"/>
  <c r="CD139" i="1"/>
  <c r="CH139" i="1"/>
  <c r="CL139" i="1"/>
  <c r="CP139" i="1"/>
  <c r="CQ140" i="1"/>
  <c r="CR140" i="1"/>
  <c r="CD140" i="1"/>
  <c r="CH140" i="1"/>
  <c r="CL140" i="1"/>
  <c r="CP140" i="1"/>
  <c r="CQ141" i="1"/>
  <c r="CR141" i="1"/>
  <c r="CD141" i="1"/>
  <c r="CH141" i="1"/>
  <c r="CL141" i="1"/>
  <c r="CP141" i="1"/>
  <c r="CQ142" i="1"/>
  <c r="CR142" i="1"/>
  <c r="CD142" i="1"/>
  <c r="CH142" i="1"/>
  <c r="CL142" i="1"/>
  <c r="CP142" i="1"/>
  <c r="CQ143" i="1"/>
  <c r="CR143" i="1"/>
  <c r="CD143" i="1"/>
  <c r="CH143" i="1"/>
  <c r="CL143" i="1"/>
  <c r="CP143" i="1"/>
  <c r="CQ144" i="1"/>
  <c r="CR144" i="1"/>
  <c r="CD144" i="1"/>
  <c r="CH144" i="1"/>
  <c r="CL144" i="1"/>
  <c r="CP144" i="1"/>
  <c r="CQ145" i="1"/>
  <c r="CR145" i="1"/>
  <c r="CD145" i="1"/>
  <c r="CH145" i="1"/>
  <c r="CL145" i="1"/>
  <c r="CP145" i="1"/>
  <c r="CQ146" i="1"/>
  <c r="CR146" i="1"/>
  <c r="CD146" i="1"/>
  <c r="CH146" i="1"/>
  <c r="CL146" i="1"/>
  <c r="CP146" i="1"/>
  <c r="CQ147" i="1"/>
  <c r="CR147" i="1"/>
  <c r="CD147" i="1"/>
  <c r="CH147" i="1"/>
  <c r="CL147" i="1"/>
  <c r="CP147" i="1"/>
  <c r="CQ148" i="1"/>
  <c r="CR148" i="1"/>
  <c r="CD148" i="1"/>
  <c r="CH148" i="1"/>
  <c r="CQ150" i="1"/>
  <c r="CR150" i="1"/>
  <c r="CQ152" i="1"/>
  <c r="CR152" i="1"/>
  <c r="CP205" i="1"/>
  <c r="CR205" i="1"/>
  <c r="CQ207" i="1"/>
  <c r="CR207" i="1"/>
  <c r="CQ208" i="1"/>
  <c r="CR208" i="1"/>
  <c r="CD208" i="1"/>
  <c r="CH208" i="1"/>
  <c r="CL208" i="1"/>
  <c r="CP208" i="1"/>
  <c r="CQ209" i="1"/>
  <c r="CR209" i="1"/>
  <c r="CD209" i="1"/>
  <c r="CH209" i="1"/>
  <c r="CL209" i="1"/>
  <c r="CP209" i="1"/>
  <c r="CQ212" i="1"/>
  <c r="CR212" i="1"/>
  <c r="CD212" i="1"/>
  <c r="CH212" i="1"/>
  <c r="CL212" i="1"/>
  <c r="CP212" i="1"/>
  <c r="CQ213" i="1"/>
  <c r="CR213" i="1"/>
  <c r="CD213" i="1"/>
  <c r="CH213" i="1"/>
  <c r="CL213" i="1"/>
  <c r="CP213" i="1"/>
  <c r="CQ214" i="1"/>
  <c r="CR214" i="1"/>
  <c r="CD214" i="1"/>
  <c r="CH214" i="1"/>
  <c r="CL214" i="1"/>
  <c r="CP214" i="1"/>
  <c r="CQ215" i="1"/>
  <c r="CR215" i="1"/>
  <c r="CD215" i="1"/>
  <c r="CH215" i="1"/>
  <c r="CL215" i="1"/>
  <c r="CP215" i="1"/>
  <c r="CQ216" i="1"/>
  <c r="CR216" i="1"/>
  <c r="CD216" i="1"/>
  <c r="CP219" i="1"/>
  <c r="CR219" i="1"/>
  <c r="CP220" i="1"/>
  <c r="CR220" i="1"/>
  <c r="CE220" i="1"/>
  <c r="CI220" i="1"/>
  <c r="CM220" i="1"/>
  <c r="CQ220" i="1"/>
  <c r="CP223" i="1"/>
  <c r="CR223" i="1"/>
  <c r="CP225" i="1"/>
  <c r="CR225" i="1"/>
  <c r="CQ227" i="1"/>
  <c r="CR227" i="1"/>
  <c r="CQ228" i="1"/>
  <c r="CR228" i="1"/>
  <c r="CD228" i="1"/>
  <c r="CH228" i="1"/>
  <c r="CL228" i="1"/>
  <c r="CP228" i="1"/>
  <c r="CQ229" i="1"/>
  <c r="CR229" i="1"/>
  <c r="CD229" i="1"/>
  <c r="CH229" i="1"/>
  <c r="CL229" i="1"/>
  <c r="CP229" i="1"/>
  <c r="CQ232" i="1"/>
  <c r="CR232" i="1"/>
  <c r="CD232" i="1"/>
  <c r="CH232" i="1"/>
  <c r="CL232" i="1"/>
  <c r="CP232" i="1"/>
  <c r="CQ233" i="1"/>
  <c r="CR233" i="1"/>
  <c r="CD233" i="1"/>
  <c r="CH233" i="1"/>
  <c r="CL233" i="1"/>
  <c r="CP233" i="1"/>
  <c r="CG234" i="1"/>
  <c r="CO234" i="1"/>
  <c r="CG235" i="1"/>
  <c r="CP236" i="1"/>
  <c r="CR236" i="1"/>
  <c r="CQ240" i="1"/>
  <c r="CR240" i="1"/>
  <c r="CQ241" i="1"/>
  <c r="CR241" i="1"/>
  <c r="CF243" i="1"/>
  <c r="CQ245" i="1"/>
  <c r="CR245" i="1"/>
  <c r="CP247" i="1"/>
  <c r="CR247" i="1"/>
  <c r="CQ248" i="1"/>
  <c r="CR248" i="1"/>
  <c r="CD248" i="1"/>
  <c r="CH248" i="1"/>
  <c r="CL248" i="1"/>
  <c r="CP248" i="1"/>
  <c r="CQ249" i="1"/>
  <c r="CR249" i="1"/>
  <c r="CN249" i="1"/>
  <c r="CD249" i="1"/>
  <c r="CH249" i="1"/>
  <c r="CL249" i="1"/>
  <c r="CP251" i="1"/>
  <c r="CR251" i="1"/>
  <c r="CF148" i="1"/>
  <c r="CJ148" i="1"/>
  <c r="CQ149" i="1"/>
  <c r="CR149" i="1"/>
  <c r="CQ151" i="1"/>
  <c r="CR151" i="1"/>
  <c r="CQ153" i="1"/>
  <c r="CR153" i="1"/>
  <c r="CQ166" i="1"/>
  <c r="CR166" i="1"/>
  <c r="CD166" i="1"/>
  <c r="CH166" i="1"/>
  <c r="CL166" i="1"/>
  <c r="CP166" i="1"/>
  <c r="CQ167" i="1"/>
  <c r="CR167" i="1"/>
  <c r="CD167" i="1"/>
  <c r="CH167" i="1"/>
  <c r="CL167" i="1"/>
  <c r="CP167" i="1"/>
  <c r="CQ168" i="1"/>
  <c r="CR168" i="1"/>
  <c r="CD168" i="1"/>
  <c r="CH168" i="1"/>
  <c r="CL168" i="1"/>
  <c r="CP168" i="1"/>
  <c r="CQ169" i="1"/>
  <c r="CR169" i="1"/>
  <c r="CD169" i="1"/>
  <c r="CH169" i="1"/>
  <c r="CL169" i="1"/>
  <c r="CP169" i="1"/>
  <c r="CP170" i="1"/>
  <c r="CR170" i="1"/>
  <c r="CD170" i="1"/>
  <c r="CH170" i="1"/>
  <c r="CP171" i="1"/>
  <c r="CR171" i="1"/>
  <c r="CP206" i="1"/>
  <c r="CR206" i="1"/>
  <c r="CQ210" i="1"/>
  <c r="CR210" i="1"/>
  <c r="CQ211" i="1"/>
  <c r="CR211" i="1"/>
  <c r="CF215" i="1"/>
  <c r="CJ215" i="1"/>
  <c r="CN215" i="1"/>
  <c r="CF216" i="1"/>
  <c r="CP217" i="1"/>
  <c r="CR217" i="1"/>
  <c r="CP218" i="1"/>
  <c r="CR218" i="1"/>
  <c r="CG220" i="1"/>
  <c r="CK220" i="1"/>
  <c r="CO220" i="1"/>
  <c r="CP221" i="1"/>
  <c r="CR221" i="1"/>
  <c r="CE221" i="1"/>
  <c r="CI221" i="1"/>
  <c r="CP222" i="1"/>
  <c r="CR222" i="1"/>
  <c r="CP224" i="1"/>
  <c r="CR224" i="1"/>
  <c r="CP226" i="1"/>
  <c r="CR226" i="1"/>
  <c r="CF228" i="1"/>
  <c r="CJ228" i="1"/>
  <c r="CN228" i="1"/>
  <c r="CF229" i="1"/>
  <c r="CJ229" i="1"/>
  <c r="CN229" i="1"/>
  <c r="CQ230" i="1"/>
  <c r="CR230" i="1"/>
  <c r="CQ231" i="1"/>
  <c r="CR231" i="1"/>
  <c r="CF232" i="1"/>
  <c r="CJ232" i="1"/>
  <c r="CN232" i="1"/>
  <c r="CF233" i="1"/>
  <c r="CJ233" i="1"/>
  <c r="CN233" i="1"/>
  <c r="CK234" i="1"/>
  <c r="CQ237" i="1"/>
  <c r="CR237" i="1"/>
  <c r="CQ238" i="1"/>
  <c r="CR238" i="1"/>
  <c r="CD238" i="1"/>
  <c r="CH238" i="1"/>
  <c r="CL238" i="1"/>
  <c r="CP238" i="1"/>
  <c r="CQ239" i="1"/>
  <c r="CR239" i="1"/>
  <c r="CD239" i="1"/>
  <c r="CH239" i="1"/>
  <c r="CL239" i="1"/>
  <c r="CP239" i="1"/>
  <c r="CQ242" i="1"/>
  <c r="CR242" i="1"/>
  <c r="CD242" i="1"/>
  <c r="CH242" i="1"/>
  <c r="CL242" i="1"/>
  <c r="CP242" i="1"/>
  <c r="CQ243" i="1"/>
  <c r="CR243" i="1"/>
  <c r="CD243" i="1"/>
  <c r="CH243" i="1"/>
  <c r="CL243" i="1"/>
  <c r="CQ244" i="1"/>
  <c r="CR244" i="1"/>
  <c r="CQ246" i="1"/>
  <c r="CR246" i="1"/>
  <c r="CF248" i="1"/>
  <c r="CJ248" i="1"/>
  <c r="CN248" i="1"/>
  <c r="CF249" i="1"/>
  <c r="CJ249" i="1"/>
  <c r="CP249" i="1"/>
  <c r="CD252" i="1"/>
  <c r="CH252" i="1"/>
  <c r="CL252" i="1"/>
  <c r="CP252" i="1"/>
  <c r="CD253" i="1"/>
  <c r="CH253" i="1"/>
  <c r="CL253" i="1"/>
  <c r="CP253" i="1"/>
  <c r="CD254" i="1"/>
  <c r="CH254" i="1"/>
  <c r="CL254" i="1"/>
  <c r="CP254" i="1"/>
  <c r="CD255" i="1"/>
  <c r="CH255" i="1"/>
  <c r="CL255" i="1"/>
  <c r="CP255" i="1"/>
  <c r="CD256" i="1"/>
  <c r="CH256" i="1"/>
  <c r="CL256" i="1"/>
  <c r="CP256" i="1"/>
  <c r="CG257" i="1"/>
  <c r="CK257" i="1"/>
  <c r="CO257" i="1"/>
  <c r="CD260" i="1"/>
  <c r="CH260" i="1"/>
  <c r="CL260" i="1"/>
  <c r="CP260" i="1"/>
  <c r="CF266" i="1"/>
  <c r="CJ266" i="1"/>
  <c r="CN266" i="1"/>
  <c r="CG271" i="1"/>
  <c r="CO271" i="1"/>
  <c r="CR253" i="1"/>
  <c r="CR255" i="1"/>
  <c r="CR257" i="1"/>
  <c r="CR259" i="1"/>
  <c r="CR261" i="1"/>
  <c r="CR271" i="1"/>
  <c r="CD266" i="1"/>
  <c r="CH266" i="1"/>
  <c r="CL266" i="1"/>
  <c r="CP266" i="1"/>
  <c r="CD270" i="1"/>
  <c r="CH270" i="1"/>
  <c r="CL270" i="1"/>
  <c r="CP270" i="1"/>
  <c r="BQ306" i="1"/>
  <c r="BQ307" i="1"/>
  <c r="BQ308" i="1"/>
  <c r="CR250" i="1"/>
  <c r="CR252" i="1"/>
  <c r="CR254" i="1"/>
  <c r="CR256" i="1"/>
  <c r="CR258" i="1"/>
  <c r="CR260" i="1"/>
  <c r="CR264" i="1"/>
  <c r="CR266" i="1"/>
  <c r="CR270" i="1"/>
  <c r="CC28" i="1"/>
  <c r="CC30" i="1"/>
  <c r="BQ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BQ154" i="1"/>
  <c r="BQ155" i="1"/>
  <c r="BQ202" i="1"/>
  <c r="BQ203" i="1"/>
  <c r="BQ204" i="1"/>
  <c r="CC217" i="1"/>
  <c r="BQ220" i="1"/>
  <c r="BQ234" i="1"/>
  <c r="BQ235" i="1"/>
  <c r="CC237" i="1"/>
  <c r="BQ240" i="1"/>
  <c r="CC8" i="1"/>
  <c r="CC9" i="1"/>
  <c r="CC10" i="1"/>
  <c r="CC11" i="1"/>
  <c r="CC12" i="1"/>
  <c r="CC13" i="1"/>
  <c r="CC14" i="1"/>
  <c r="CC15" i="1"/>
  <c r="CC16" i="1"/>
  <c r="CC17" i="1"/>
  <c r="CC35" i="1"/>
  <c r="BQ49" i="1"/>
  <c r="BQ50" i="1"/>
  <c r="BQ51" i="1"/>
  <c r="BQ52" i="1"/>
  <c r="BQ53" i="1"/>
  <c r="BQ54" i="1"/>
  <c r="BQ55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65" i="1"/>
  <c r="BQ177" i="1"/>
  <c r="BQ201" i="1"/>
  <c r="BQ207" i="1"/>
  <c r="BQ210" i="1"/>
  <c r="BQ211" i="1"/>
  <c r="BQ221" i="1"/>
  <c r="BQ227" i="1"/>
  <c r="BQ230" i="1"/>
  <c r="CC231" i="1"/>
  <c r="CC247" i="1"/>
  <c r="CC257" i="1"/>
  <c r="CC267" i="1"/>
  <c r="BQ269" i="1"/>
  <c r="BQ273" i="1"/>
  <c r="BQ274" i="1"/>
  <c r="BQ277" i="1"/>
  <c r="BQ27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241" i="1"/>
  <c r="BQ271" i="1"/>
  <c r="BQ272" i="1"/>
  <c r="BQ275" i="1"/>
  <c r="BQ276" i="1"/>
  <c r="BQ12" i="1"/>
  <c r="BQ15" i="1"/>
  <c r="BQ16" i="1"/>
  <c r="BQ8" i="1"/>
  <c r="BQ322" i="1"/>
  <c r="BQ323" i="1"/>
  <c r="BQ324" i="1"/>
  <c r="BQ325" i="1"/>
  <c r="BQ326" i="1"/>
  <c r="BQ327" i="1"/>
  <c r="BQ328" i="1"/>
  <c r="BQ329" i="1"/>
  <c r="BQ330" i="1"/>
  <c r="BQ331" i="1"/>
  <c r="BQ332" i="1"/>
  <c r="CC19" i="1"/>
  <c r="BQ19" i="1"/>
  <c r="CC21" i="1"/>
  <c r="BQ21" i="1"/>
  <c r="CC23" i="1"/>
  <c r="BQ23" i="1"/>
  <c r="CC25" i="1"/>
  <c r="BQ25" i="1"/>
  <c r="CC27" i="1"/>
  <c r="BQ27" i="1"/>
  <c r="CC29" i="1"/>
  <c r="BQ29" i="1"/>
  <c r="CC31" i="1"/>
  <c r="BQ31" i="1"/>
  <c r="CC33" i="1"/>
  <c r="BQ33" i="1"/>
  <c r="CC37" i="1"/>
  <c r="BQ37" i="1"/>
  <c r="CC39" i="1"/>
  <c r="BQ39" i="1"/>
  <c r="CC41" i="1"/>
  <c r="BQ41" i="1"/>
  <c r="CC43" i="1"/>
  <c r="BQ43" i="1"/>
  <c r="CC45" i="1"/>
  <c r="BQ45" i="1"/>
  <c r="CC47" i="1"/>
  <c r="BQ47" i="1"/>
  <c r="BQ109" i="1"/>
  <c r="BQ110" i="1"/>
  <c r="BQ113" i="1"/>
  <c r="BQ114" i="1"/>
  <c r="BQ117" i="1"/>
  <c r="BQ118" i="1"/>
  <c r="BQ119" i="1"/>
  <c r="BQ121" i="1"/>
  <c r="BQ122" i="1"/>
  <c r="CC123" i="1"/>
  <c r="BQ123" i="1"/>
  <c r="CC124" i="1"/>
  <c r="BQ124" i="1"/>
  <c r="CC125" i="1"/>
  <c r="BQ125" i="1"/>
  <c r="CC126" i="1"/>
  <c r="BQ126" i="1"/>
  <c r="CC127" i="1"/>
  <c r="BQ127" i="1"/>
  <c r="CC128" i="1"/>
  <c r="BQ128" i="1"/>
  <c r="CC132" i="1"/>
  <c r="BQ132" i="1"/>
  <c r="CC136" i="1"/>
  <c r="BQ136" i="1"/>
  <c r="CC18" i="1"/>
  <c r="BQ18" i="1"/>
  <c r="CC20" i="1"/>
  <c r="BQ20" i="1"/>
  <c r="CC22" i="1"/>
  <c r="BQ22" i="1"/>
  <c r="CC24" i="1"/>
  <c r="BQ24" i="1"/>
  <c r="CC26" i="1"/>
  <c r="BQ26" i="1"/>
  <c r="CC32" i="1"/>
  <c r="BQ32" i="1"/>
  <c r="CC34" i="1"/>
  <c r="BQ34" i="1"/>
  <c r="CC36" i="1"/>
  <c r="BQ36" i="1"/>
  <c r="CC38" i="1"/>
  <c r="BQ38" i="1"/>
  <c r="CC40" i="1"/>
  <c r="BQ40" i="1"/>
  <c r="CC42" i="1"/>
  <c r="BQ42" i="1"/>
  <c r="CC44" i="1"/>
  <c r="BQ44" i="1"/>
  <c r="CC46" i="1"/>
  <c r="BQ46" i="1"/>
  <c r="CC48" i="1"/>
  <c r="BQ48" i="1"/>
  <c r="CC130" i="1"/>
  <c r="BQ130" i="1"/>
  <c r="CC134" i="1"/>
  <c r="BQ134" i="1"/>
  <c r="CC138" i="1"/>
  <c r="BQ138" i="1"/>
  <c r="CD49" i="1"/>
  <c r="CF49" i="1"/>
  <c r="CH49" i="1"/>
  <c r="CJ49" i="1"/>
  <c r="CL49" i="1"/>
  <c r="CN49" i="1"/>
  <c r="CP49" i="1"/>
  <c r="CC129" i="1"/>
  <c r="BQ129" i="1"/>
  <c r="CC131" i="1"/>
  <c r="BQ131" i="1"/>
  <c r="CC133" i="1"/>
  <c r="BQ133" i="1"/>
  <c r="CC135" i="1"/>
  <c r="BQ135" i="1"/>
  <c r="CC137" i="1"/>
  <c r="BQ137" i="1"/>
  <c r="CC149" i="1"/>
  <c r="BQ149" i="1"/>
  <c r="CC151" i="1"/>
  <c r="BQ151" i="1"/>
  <c r="CC153" i="1"/>
  <c r="BQ153" i="1"/>
  <c r="CC156" i="1"/>
  <c r="BQ156" i="1"/>
  <c r="CC157" i="1"/>
  <c r="BQ157" i="1"/>
  <c r="CC158" i="1"/>
  <c r="BQ158" i="1"/>
  <c r="CC159" i="1"/>
  <c r="BQ159" i="1"/>
  <c r="CC160" i="1"/>
  <c r="BQ160" i="1"/>
  <c r="CC161" i="1"/>
  <c r="BQ161" i="1"/>
  <c r="CC162" i="1"/>
  <c r="BQ162" i="1"/>
  <c r="CC163" i="1"/>
  <c r="BQ163" i="1"/>
  <c r="BQ164" i="1"/>
  <c r="CC166" i="1"/>
  <c r="BQ166" i="1"/>
  <c r="CC167" i="1"/>
  <c r="BQ167" i="1"/>
  <c r="CC168" i="1"/>
  <c r="BQ168" i="1"/>
  <c r="CC169" i="1"/>
  <c r="BQ169" i="1"/>
  <c r="CC170" i="1"/>
  <c r="BQ170" i="1"/>
  <c r="CC171" i="1"/>
  <c r="BQ171" i="1"/>
  <c r="CC173" i="1"/>
  <c r="BQ173" i="1"/>
  <c r="CC175" i="1"/>
  <c r="BQ175" i="1"/>
  <c r="CC178" i="1"/>
  <c r="BQ178" i="1"/>
  <c r="CC180" i="1"/>
  <c r="BQ180" i="1"/>
  <c r="CC182" i="1"/>
  <c r="BQ182" i="1"/>
  <c r="CC184" i="1"/>
  <c r="BQ184" i="1"/>
  <c r="CC186" i="1"/>
  <c r="BQ186" i="1"/>
  <c r="CC188" i="1"/>
  <c r="BQ188" i="1"/>
  <c r="CC190" i="1"/>
  <c r="BQ190" i="1"/>
  <c r="CC192" i="1"/>
  <c r="BQ192" i="1"/>
  <c r="CC194" i="1"/>
  <c r="BQ194" i="1"/>
  <c r="CC196" i="1"/>
  <c r="BQ196" i="1"/>
  <c r="CC198" i="1"/>
  <c r="BQ198" i="1"/>
  <c r="CC200" i="1"/>
  <c r="BQ200" i="1"/>
  <c r="CE49" i="1"/>
  <c r="CG49" i="1"/>
  <c r="CI49" i="1"/>
  <c r="CK49" i="1"/>
  <c r="CM49" i="1"/>
  <c r="CO49" i="1"/>
  <c r="CE123" i="1"/>
  <c r="CG123" i="1"/>
  <c r="CI123" i="1"/>
  <c r="CK123" i="1"/>
  <c r="CM123" i="1"/>
  <c r="CO123" i="1"/>
  <c r="CE124" i="1"/>
  <c r="CG124" i="1"/>
  <c r="CI124" i="1"/>
  <c r="CK124" i="1"/>
  <c r="CM124" i="1"/>
  <c r="CO124" i="1"/>
  <c r="CE125" i="1"/>
  <c r="CG125" i="1"/>
  <c r="CI125" i="1"/>
  <c r="CK125" i="1"/>
  <c r="CM125" i="1"/>
  <c r="CO125" i="1"/>
  <c r="CE126" i="1"/>
  <c r="CG126" i="1"/>
  <c r="CI126" i="1"/>
  <c r="CK126" i="1"/>
  <c r="CM126" i="1"/>
  <c r="CO126" i="1"/>
  <c r="CQ127" i="1"/>
  <c r="CO127" i="1"/>
  <c r="CM127" i="1"/>
  <c r="CK127" i="1"/>
  <c r="CI127" i="1"/>
  <c r="CG127" i="1"/>
  <c r="CE127" i="1"/>
  <c r="CD127" i="1"/>
  <c r="CH127" i="1"/>
  <c r="CL127" i="1"/>
  <c r="CP127" i="1"/>
  <c r="CC139" i="1"/>
  <c r="BQ139" i="1"/>
  <c r="CC140" i="1"/>
  <c r="BQ140" i="1"/>
  <c r="CC141" i="1"/>
  <c r="BQ141" i="1"/>
  <c r="CC142" i="1"/>
  <c r="BQ142" i="1"/>
  <c r="CC143" i="1"/>
  <c r="BQ143" i="1"/>
  <c r="CC144" i="1"/>
  <c r="BQ144" i="1"/>
  <c r="CC145" i="1"/>
  <c r="BQ145" i="1"/>
  <c r="CC146" i="1"/>
  <c r="BQ146" i="1"/>
  <c r="CC147" i="1"/>
  <c r="BQ147" i="1"/>
  <c r="CC148" i="1"/>
  <c r="BQ148" i="1"/>
  <c r="CC150" i="1"/>
  <c r="BQ150" i="1"/>
  <c r="CC152" i="1"/>
  <c r="BQ152" i="1"/>
  <c r="CC172" i="1"/>
  <c r="BQ172" i="1"/>
  <c r="CC174" i="1"/>
  <c r="BQ174" i="1"/>
  <c r="CC176" i="1"/>
  <c r="BQ176" i="1"/>
  <c r="CC179" i="1"/>
  <c r="BQ179" i="1"/>
  <c r="CC181" i="1"/>
  <c r="BQ181" i="1"/>
  <c r="CC183" i="1"/>
  <c r="BQ183" i="1"/>
  <c r="CC185" i="1"/>
  <c r="BQ185" i="1"/>
  <c r="CC187" i="1"/>
  <c r="BQ187" i="1"/>
  <c r="CC189" i="1"/>
  <c r="BQ189" i="1"/>
  <c r="CC191" i="1"/>
  <c r="BQ191" i="1"/>
  <c r="CC193" i="1"/>
  <c r="BQ193" i="1"/>
  <c r="CC195" i="1"/>
  <c r="BQ195" i="1"/>
  <c r="CC197" i="1"/>
  <c r="BQ197" i="1"/>
  <c r="CC199" i="1"/>
  <c r="BQ199" i="1"/>
  <c r="CL148" i="1"/>
  <c r="CN148" i="1"/>
  <c r="CP148" i="1"/>
  <c r="CD149" i="1"/>
  <c r="CF149" i="1"/>
  <c r="CH149" i="1"/>
  <c r="CJ149" i="1"/>
  <c r="CL149" i="1"/>
  <c r="CN149" i="1"/>
  <c r="CP149" i="1"/>
  <c r="CD150" i="1"/>
  <c r="CF150" i="1"/>
  <c r="CH150" i="1"/>
  <c r="CJ150" i="1"/>
  <c r="CL150" i="1"/>
  <c r="CN150" i="1"/>
  <c r="CP150" i="1"/>
  <c r="CD151" i="1"/>
  <c r="CF151" i="1"/>
  <c r="CH151" i="1"/>
  <c r="CJ151" i="1"/>
  <c r="CL151" i="1"/>
  <c r="CN151" i="1"/>
  <c r="CP151" i="1"/>
  <c r="CD152" i="1"/>
  <c r="CF152" i="1"/>
  <c r="CH152" i="1"/>
  <c r="CJ152" i="1"/>
  <c r="CL152" i="1"/>
  <c r="CN152" i="1"/>
  <c r="CP152" i="1"/>
  <c r="CD153" i="1"/>
  <c r="CF153" i="1"/>
  <c r="CH153" i="1"/>
  <c r="CJ153" i="1"/>
  <c r="CL153" i="1"/>
  <c r="CN153" i="1"/>
  <c r="CP153" i="1"/>
  <c r="CE166" i="1"/>
  <c r="CG166" i="1"/>
  <c r="CI166" i="1"/>
  <c r="CK166" i="1"/>
  <c r="CM166" i="1"/>
  <c r="CO166" i="1"/>
  <c r="CE167" i="1"/>
  <c r="CG167" i="1"/>
  <c r="CI167" i="1"/>
  <c r="CK167" i="1"/>
  <c r="CM167" i="1"/>
  <c r="CO167" i="1"/>
  <c r="CE168" i="1"/>
  <c r="CG168" i="1"/>
  <c r="CI168" i="1"/>
  <c r="CK168" i="1"/>
  <c r="CM168" i="1"/>
  <c r="CO168" i="1"/>
  <c r="CE169" i="1"/>
  <c r="CG169" i="1"/>
  <c r="CI169" i="1"/>
  <c r="CK169" i="1"/>
  <c r="CM169" i="1"/>
  <c r="CO169" i="1"/>
  <c r="CE170" i="1"/>
  <c r="CG170" i="1"/>
  <c r="CI170" i="1"/>
  <c r="CK170" i="1"/>
  <c r="CM170" i="1"/>
  <c r="CO170" i="1"/>
  <c r="CQ170" i="1"/>
  <c r="CE171" i="1"/>
  <c r="CG171" i="1"/>
  <c r="CI171" i="1"/>
  <c r="CK171" i="1"/>
  <c r="CM171" i="1"/>
  <c r="CO171" i="1"/>
  <c r="CQ171" i="1"/>
  <c r="CP202" i="1"/>
  <c r="CN202" i="1"/>
  <c r="CL202" i="1"/>
  <c r="CJ202" i="1"/>
  <c r="CH202" i="1"/>
  <c r="CF202" i="1"/>
  <c r="CD202" i="1"/>
  <c r="CE202" i="1"/>
  <c r="CI202" i="1"/>
  <c r="CM202" i="1"/>
  <c r="CQ202" i="1"/>
  <c r="CP203" i="1"/>
  <c r="CN203" i="1"/>
  <c r="CL203" i="1"/>
  <c r="CJ203" i="1"/>
  <c r="CH203" i="1"/>
  <c r="CF203" i="1"/>
  <c r="CD203" i="1"/>
  <c r="CE203" i="1"/>
  <c r="CI203" i="1"/>
  <c r="CM203" i="1"/>
  <c r="CQ203" i="1"/>
  <c r="CP204" i="1"/>
  <c r="CN204" i="1"/>
  <c r="CL204" i="1"/>
  <c r="CJ204" i="1"/>
  <c r="CH204" i="1"/>
  <c r="CF204" i="1"/>
  <c r="CD204" i="1"/>
  <c r="CQ204" i="1"/>
  <c r="CO204" i="1"/>
  <c r="CM204" i="1"/>
  <c r="CK204" i="1"/>
  <c r="CI204" i="1"/>
  <c r="CG204" i="1"/>
  <c r="CE204" i="1"/>
  <c r="CC205" i="1"/>
  <c r="BQ205" i="1"/>
  <c r="CC208" i="1"/>
  <c r="BQ208" i="1"/>
  <c r="CC209" i="1"/>
  <c r="BQ209" i="1"/>
  <c r="CC212" i="1"/>
  <c r="BQ212" i="1"/>
  <c r="CC213" i="1"/>
  <c r="BQ213" i="1"/>
  <c r="CC214" i="1"/>
  <c r="BQ214" i="1"/>
  <c r="CC215" i="1"/>
  <c r="BQ215" i="1"/>
  <c r="CC216" i="1"/>
  <c r="BQ216" i="1"/>
  <c r="CC219" i="1"/>
  <c r="BQ219" i="1"/>
  <c r="CC223" i="1"/>
  <c r="BQ223" i="1"/>
  <c r="CC225" i="1"/>
  <c r="BQ225" i="1"/>
  <c r="CC228" i="1"/>
  <c r="BQ228" i="1"/>
  <c r="CC229" i="1"/>
  <c r="BQ229" i="1"/>
  <c r="CC232" i="1"/>
  <c r="BQ232" i="1"/>
  <c r="CC233" i="1"/>
  <c r="BQ233" i="1"/>
  <c r="CE128" i="1"/>
  <c r="CG128" i="1"/>
  <c r="CI128" i="1"/>
  <c r="CK128" i="1"/>
  <c r="CM128" i="1"/>
  <c r="CO128" i="1"/>
  <c r="CE129" i="1"/>
  <c r="CG129" i="1"/>
  <c r="CI129" i="1"/>
  <c r="CK129" i="1"/>
  <c r="CM129" i="1"/>
  <c r="CO129" i="1"/>
  <c r="CE130" i="1"/>
  <c r="CG130" i="1"/>
  <c r="CI130" i="1"/>
  <c r="CK130" i="1"/>
  <c r="CM130" i="1"/>
  <c r="CO130" i="1"/>
  <c r="CE131" i="1"/>
  <c r="CG131" i="1"/>
  <c r="CI131" i="1"/>
  <c r="CK131" i="1"/>
  <c r="CM131" i="1"/>
  <c r="CO131" i="1"/>
  <c r="CE132" i="1"/>
  <c r="CG132" i="1"/>
  <c r="CI132" i="1"/>
  <c r="CK132" i="1"/>
  <c r="CM132" i="1"/>
  <c r="CO132" i="1"/>
  <c r="CE133" i="1"/>
  <c r="CG133" i="1"/>
  <c r="CI133" i="1"/>
  <c r="CK133" i="1"/>
  <c r="CM133" i="1"/>
  <c r="CO133" i="1"/>
  <c r="CE134" i="1"/>
  <c r="CG134" i="1"/>
  <c r="CI134" i="1"/>
  <c r="CK134" i="1"/>
  <c r="CM134" i="1"/>
  <c r="CO134" i="1"/>
  <c r="CE135" i="1"/>
  <c r="CG135" i="1"/>
  <c r="CI135" i="1"/>
  <c r="CK135" i="1"/>
  <c r="CM135" i="1"/>
  <c r="CO135" i="1"/>
  <c r="CE136" i="1"/>
  <c r="CG136" i="1"/>
  <c r="CI136" i="1"/>
  <c r="CK136" i="1"/>
  <c r="CM136" i="1"/>
  <c r="CO136" i="1"/>
  <c r="CE137" i="1"/>
  <c r="CG137" i="1"/>
  <c r="CI137" i="1"/>
  <c r="CK137" i="1"/>
  <c r="CM137" i="1"/>
  <c r="CO137" i="1"/>
  <c r="CE138" i="1"/>
  <c r="CG138" i="1"/>
  <c r="CI138" i="1"/>
  <c r="CK138" i="1"/>
  <c r="CM138" i="1"/>
  <c r="CO138" i="1"/>
  <c r="CE139" i="1"/>
  <c r="CG139" i="1"/>
  <c r="CI139" i="1"/>
  <c r="CK139" i="1"/>
  <c r="CM139" i="1"/>
  <c r="CO139" i="1"/>
  <c r="CE140" i="1"/>
  <c r="CG140" i="1"/>
  <c r="CI140" i="1"/>
  <c r="CK140" i="1"/>
  <c r="CM140" i="1"/>
  <c r="CO140" i="1"/>
  <c r="CE141" i="1"/>
  <c r="CG141" i="1"/>
  <c r="CI141" i="1"/>
  <c r="CK141" i="1"/>
  <c r="CM141" i="1"/>
  <c r="CO141" i="1"/>
  <c r="CE142" i="1"/>
  <c r="CG142" i="1"/>
  <c r="CI142" i="1"/>
  <c r="CK142" i="1"/>
  <c r="CM142" i="1"/>
  <c r="CO142" i="1"/>
  <c r="CE143" i="1"/>
  <c r="CG143" i="1"/>
  <c r="CI143" i="1"/>
  <c r="CK143" i="1"/>
  <c r="CM143" i="1"/>
  <c r="CO143" i="1"/>
  <c r="CE144" i="1"/>
  <c r="CG144" i="1"/>
  <c r="CI144" i="1"/>
  <c r="CK144" i="1"/>
  <c r="CM144" i="1"/>
  <c r="CO144" i="1"/>
  <c r="CE145" i="1"/>
  <c r="CG145" i="1"/>
  <c r="CI145" i="1"/>
  <c r="CK145" i="1"/>
  <c r="CM145" i="1"/>
  <c r="CO145" i="1"/>
  <c r="CE146" i="1"/>
  <c r="CG146" i="1"/>
  <c r="CI146" i="1"/>
  <c r="CK146" i="1"/>
  <c r="CM146" i="1"/>
  <c r="CO146" i="1"/>
  <c r="CE147" i="1"/>
  <c r="CG147" i="1"/>
  <c r="CI147" i="1"/>
  <c r="CK147" i="1"/>
  <c r="CM147" i="1"/>
  <c r="CO147" i="1"/>
  <c r="CE148" i="1"/>
  <c r="CG148" i="1"/>
  <c r="CI148" i="1"/>
  <c r="CK148" i="1"/>
  <c r="CM148" i="1"/>
  <c r="CO148" i="1"/>
  <c r="CE149" i="1"/>
  <c r="CG149" i="1"/>
  <c r="CI149" i="1"/>
  <c r="CK149" i="1"/>
  <c r="CM149" i="1"/>
  <c r="CO149" i="1"/>
  <c r="CE150" i="1"/>
  <c r="CG150" i="1"/>
  <c r="CI150" i="1"/>
  <c r="CK150" i="1"/>
  <c r="CM150" i="1"/>
  <c r="CO150" i="1"/>
  <c r="CE151" i="1"/>
  <c r="CG151" i="1"/>
  <c r="CI151" i="1"/>
  <c r="CK151" i="1"/>
  <c r="CM151" i="1"/>
  <c r="CO151" i="1"/>
  <c r="CE152" i="1"/>
  <c r="CG152" i="1"/>
  <c r="CI152" i="1"/>
  <c r="CK152" i="1"/>
  <c r="CM152" i="1"/>
  <c r="CO152" i="1"/>
  <c r="CE153" i="1"/>
  <c r="CG153" i="1"/>
  <c r="CI153" i="1"/>
  <c r="CK153" i="1"/>
  <c r="CM153" i="1"/>
  <c r="CO153" i="1"/>
  <c r="CJ170" i="1"/>
  <c r="CL170" i="1"/>
  <c r="CN170" i="1"/>
  <c r="CD171" i="1"/>
  <c r="CF171" i="1"/>
  <c r="CH171" i="1"/>
  <c r="CJ171" i="1"/>
  <c r="CL171" i="1"/>
  <c r="CN171" i="1"/>
  <c r="CG202" i="1"/>
  <c r="CK202" i="1"/>
  <c r="CO202" i="1"/>
  <c r="CG203" i="1"/>
  <c r="CK203" i="1"/>
  <c r="CO203" i="1"/>
  <c r="CC206" i="1"/>
  <c r="BQ206" i="1"/>
  <c r="CC218" i="1"/>
  <c r="BQ218" i="1"/>
  <c r="CC222" i="1"/>
  <c r="BQ222" i="1"/>
  <c r="CC224" i="1"/>
  <c r="BQ224" i="1"/>
  <c r="CC226" i="1"/>
  <c r="BQ226" i="1"/>
  <c r="CE205" i="1"/>
  <c r="CG205" i="1"/>
  <c r="CI205" i="1"/>
  <c r="CK205" i="1"/>
  <c r="CM205" i="1"/>
  <c r="CO205" i="1"/>
  <c r="CQ205" i="1"/>
  <c r="CE206" i="1"/>
  <c r="CG206" i="1"/>
  <c r="CI206" i="1"/>
  <c r="CK206" i="1"/>
  <c r="CM206" i="1"/>
  <c r="CO206" i="1"/>
  <c r="CQ206" i="1"/>
  <c r="CD207" i="1"/>
  <c r="CF207" i="1"/>
  <c r="CH207" i="1"/>
  <c r="CJ207" i="1"/>
  <c r="CL207" i="1"/>
  <c r="CN207" i="1"/>
  <c r="CP207" i="1"/>
  <c r="CD210" i="1"/>
  <c r="CF210" i="1"/>
  <c r="CH210" i="1"/>
  <c r="CJ210" i="1"/>
  <c r="CL210" i="1"/>
  <c r="CN210" i="1"/>
  <c r="CP210" i="1"/>
  <c r="CD211" i="1"/>
  <c r="CF211" i="1"/>
  <c r="CH211" i="1"/>
  <c r="CJ211" i="1"/>
  <c r="CL211" i="1"/>
  <c r="CN211" i="1"/>
  <c r="CP211" i="1"/>
  <c r="CH216" i="1"/>
  <c r="CJ216" i="1"/>
  <c r="CL216" i="1"/>
  <c r="CN216" i="1"/>
  <c r="CP216" i="1"/>
  <c r="CE217" i="1"/>
  <c r="CG217" i="1"/>
  <c r="CI217" i="1"/>
  <c r="CK217" i="1"/>
  <c r="CM217" i="1"/>
  <c r="CO217" i="1"/>
  <c r="CQ217" i="1"/>
  <c r="CE218" i="1"/>
  <c r="CG218" i="1"/>
  <c r="CI218" i="1"/>
  <c r="CK218" i="1"/>
  <c r="CM218" i="1"/>
  <c r="CO218" i="1"/>
  <c r="CQ218" i="1"/>
  <c r="CE219" i="1"/>
  <c r="CG219" i="1"/>
  <c r="CI219" i="1"/>
  <c r="CK219" i="1"/>
  <c r="CM219" i="1"/>
  <c r="CO219" i="1"/>
  <c r="CQ219" i="1"/>
  <c r="CK221" i="1"/>
  <c r="CM221" i="1"/>
  <c r="CO221" i="1"/>
  <c r="CQ221" i="1"/>
  <c r="CE222" i="1"/>
  <c r="CG222" i="1"/>
  <c r="CI222" i="1"/>
  <c r="CK222" i="1"/>
  <c r="CM222" i="1"/>
  <c r="CO222" i="1"/>
  <c r="CQ222" i="1"/>
  <c r="CE223" i="1"/>
  <c r="CG223" i="1"/>
  <c r="CI223" i="1"/>
  <c r="CK223" i="1"/>
  <c r="CM223" i="1"/>
  <c r="CO223" i="1"/>
  <c r="CQ223" i="1"/>
  <c r="CE224" i="1"/>
  <c r="CG224" i="1"/>
  <c r="CI224" i="1"/>
  <c r="CK224" i="1"/>
  <c r="CM224" i="1"/>
  <c r="CO224" i="1"/>
  <c r="CQ224" i="1"/>
  <c r="CE225" i="1"/>
  <c r="CG225" i="1"/>
  <c r="CI225" i="1"/>
  <c r="CK225" i="1"/>
  <c r="CM225" i="1"/>
  <c r="CO225" i="1"/>
  <c r="CQ225" i="1"/>
  <c r="CE226" i="1"/>
  <c r="CG226" i="1"/>
  <c r="CI226" i="1"/>
  <c r="CK226" i="1"/>
  <c r="CM226" i="1"/>
  <c r="CO226" i="1"/>
  <c r="CQ226" i="1"/>
  <c r="CD227" i="1"/>
  <c r="CF227" i="1"/>
  <c r="CH227" i="1"/>
  <c r="CJ227" i="1"/>
  <c r="CL227" i="1"/>
  <c r="CN227" i="1"/>
  <c r="CP227" i="1"/>
  <c r="CD230" i="1"/>
  <c r="CF230" i="1"/>
  <c r="CH230" i="1"/>
  <c r="CJ230" i="1"/>
  <c r="CL230" i="1"/>
  <c r="CN230" i="1"/>
  <c r="CP230" i="1"/>
  <c r="CD231" i="1"/>
  <c r="CF231" i="1"/>
  <c r="CH231" i="1"/>
  <c r="CJ231" i="1"/>
  <c r="CL231" i="1"/>
  <c r="CN231" i="1"/>
  <c r="CP231" i="1"/>
  <c r="CC234" i="1"/>
  <c r="CC236" i="1"/>
  <c r="BQ236" i="1"/>
  <c r="CC245" i="1"/>
  <c r="BQ245" i="1"/>
  <c r="CC248" i="1"/>
  <c r="BQ248" i="1"/>
  <c r="CD205" i="1"/>
  <c r="CF205" i="1"/>
  <c r="CH205" i="1"/>
  <c r="CJ205" i="1"/>
  <c r="CL205" i="1"/>
  <c r="CN205" i="1"/>
  <c r="CD206" i="1"/>
  <c r="CF206" i="1"/>
  <c r="CH206" i="1"/>
  <c r="CJ206" i="1"/>
  <c r="CL206" i="1"/>
  <c r="CN206" i="1"/>
  <c r="CE207" i="1"/>
  <c r="CG207" i="1"/>
  <c r="CI207" i="1"/>
  <c r="CK207" i="1"/>
  <c r="CM207" i="1"/>
  <c r="CO207" i="1"/>
  <c r="CE208" i="1"/>
  <c r="CG208" i="1"/>
  <c r="CI208" i="1"/>
  <c r="CK208" i="1"/>
  <c r="CM208" i="1"/>
  <c r="CO208" i="1"/>
  <c r="CE209" i="1"/>
  <c r="CG209" i="1"/>
  <c r="CI209" i="1"/>
  <c r="CK209" i="1"/>
  <c r="CM209" i="1"/>
  <c r="CO209" i="1"/>
  <c r="CE210" i="1"/>
  <c r="CG210" i="1"/>
  <c r="CI210" i="1"/>
  <c r="CK210" i="1"/>
  <c r="CM210" i="1"/>
  <c r="CO210" i="1"/>
  <c r="CE211" i="1"/>
  <c r="CG211" i="1"/>
  <c r="CI211" i="1"/>
  <c r="CK211" i="1"/>
  <c r="CM211" i="1"/>
  <c r="CO211" i="1"/>
  <c r="CE212" i="1"/>
  <c r="CG212" i="1"/>
  <c r="CI212" i="1"/>
  <c r="CK212" i="1"/>
  <c r="CM212" i="1"/>
  <c r="CO212" i="1"/>
  <c r="CE213" i="1"/>
  <c r="CG213" i="1"/>
  <c r="CI213" i="1"/>
  <c r="CK213" i="1"/>
  <c r="CM213" i="1"/>
  <c r="CO213" i="1"/>
  <c r="CE214" i="1"/>
  <c r="CG214" i="1"/>
  <c r="CI214" i="1"/>
  <c r="CK214" i="1"/>
  <c r="CM214" i="1"/>
  <c r="CO214" i="1"/>
  <c r="CE215" i="1"/>
  <c r="CG215" i="1"/>
  <c r="CI215" i="1"/>
  <c r="CK215" i="1"/>
  <c r="CM215" i="1"/>
  <c r="CO215" i="1"/>
  <c r="CE216" i="1"/>
  <c r="CG216" i="1"/>
  <c r="CI216" i="1"/>
  <c r="CK216" i="1"/>
  <c r="CM216" i="1"/>
  <c r="CO216" i="1"/>
  <c r="CD217" i="1"/>
  <c r="CF217" i="1"/>
  <c r="CH217" i="1"/>
  <c r="CJ217" i="1"/>
  <c r="CL217" i="1"/>
  <c r="CN217" i="1"/>
  <c r="CD218" i="1"/>
  <c r="CF218" i="1"/>
  <c r="CH218" i="1"/>
  <c r="CJ218" i="1"/>
  <c r="CL218" i="1"/>
  <c r="CN218" i="1"/>
  <c r="CD219" i="1"/>
  <c r="CF219" i="1"/>
  <c r="CH219" i="1"/>
  <c r="CJ219" i="1"/>
  <c r="CL219" i="1"/>
  <c r="CN219" i="1"/>
  <c r="CD220" i="1"/>
  <c r="CF220" i="1"/>
  <c r="CH220" i="1"/>
  <c r="CJ220" i="1"/>
  <c r="CL220" i="1"/>
  <c r="CN220" i="1"/>
  <c r="CD221" i="1"/>
  <c r="CF221" i="1"/>
  <c r="CH221" i="1"/>
  <c r="CJ221" i="1"/>
  <c r="CL221" i="1"/>
  <c r="CN221" i="1"/>
  <c r="CD222" i="1"/>
  <c r="CF222" i="1"/>
  <c r="CH222" i="1"/>
  <c r="CJ222" i="1"/>
  <c r="CL222" i="1"/>
  <c r="CN222" i="1"/>
  <c r="CD223" i="1"/>
  <c r="CF223" i="1"/>
  <c r="CH223" i="1"/>
  <c r="CJ223" i="1"/>
  <c r="CL223" i="1"/>
  <c r="CN223" i="1"/>
  <c r="CD224" i="1"/>
  <c r="CF224" i="1"/>
  <c r="CH224" i="1"/>
  <c r="CJ224" i="1"/>
  <c r="CL224" i="1"/>
  <c r="CN224" i="1"/>
  <c r="CD225" i="1"/>
  <c r="CF225" i="1"/>
  <c r="CH225" i="1"/>
  <c r="CJ225" i="1"/>
  <c r="CL225" i="1"/>
  <c r="CN225" i="1"/>
  <c r="CD226" i="1"/>
  <c r="CF226" i="1"/>
  <c r="CH226" i="1"/>
  <c r="CJ226" i="1"/>
  <c r="CL226" i="1"/>
  <c r="CN226" i="1"/>
  <c r="CE227" i="1"/>
  <c r="CG227" i="1"/>
  <c r="CI227" i="1"/>
  <c r="CK227" i="1"/>
  <c r="CM227" i="1"/>
  <c r="CO227" i="1"/>
  <c r="CE228" i="1"/>
  <c r="CG228" i="1"/>
  <c r="CI228" i="1"/>
  <c r="CK228" i="1"/>
  <c r="CM228" i="1"/>
  <c r="CO228" i="1"/>
  <c r="CE229" i="1"/>
  <c r="CG229" i="1"/>
  <c r="CI229" i="1"/>
  <c r="CK229" i="1"/>
  <c r="CM229" i="1"/>
  <c r="CO229" i="1"/>
  <c r="CE230" i="1"/>
  <c r="CG230" i="1"/>
  <c r="CI230" i="1"/>
  <c r="CK230" i="1"/>
  <c r="CM230" i="1"/>
  <c r="CO230" i="1"/>
  <c r="CE231" i="1"/>
  <c r="CG231" i="1"/>
  <c r="CI231" i="1"/>
  <c r="CK231" i="1"/>
  <c r="CM231" i="1"/>
  <c r="CO231" i="1"/>
  <c r="CE232" i="1"/>
  <c r="CG232" i="1"/>
  <c r="CI232" i="1"/>
  <c r="CK232" i="1"/>
  <c r="CM232" i="1"/>
  <c r="CO232" i="1"/>
  <c r="CE233" i="1"/>
  <c r="CG233" i="1"/>
  <c r="CI233" i="1"/>
  <c r="CK233" i="1"/>
  <c r="CM233" i="1"/>
  <c r="CO233" i="1"/>
  <c r="CP234" i="1"/>
  <c r="CN234" i="1"/>
  <c r="CL234" i="1"/>
  <c r="CJ234" i="1"/>
  <c r="CH234" i="1"/>
  <c r="CF234" i="1"/>
  <c r="CD234" i="1"/>
  <c r="CE234" i="1"/>
  <c r="CI234" i="1"/>
  <c r="CM234" i="1"/>
  <c r="CQ234" i="1"/>
  <c r="CP235" i="1"/>
  <c r="CN235" i="1"/>
  <c r="CL235" i="1"/>
  <c r="CJ235" i="1"/>
  <c r="CH235" i="1"/>
  <c r="CF235" i="1"/>
  <c r="CD235" i="1"/>
  <c r="CQ235" i="1"/>
  <c r="CO235" i="1"/>
  <c r="CM235" i="1"/>
  <c r="CK235" i="1"/>
  <c r="CE235" i="1"/>
  <c r="CI235" i="1"/>
  <c r="CC238" i="1"/>
  <c r="BQ238" i="1"/>
  <c r="CC239" i="1"/>
  <c r="BQ239" i="1"/>
  <c r="CC242" i="1"/>
  <c r="BQ242" i="1"/>
  <c r="CC243" i="1"/>
  <c r="BQ243" i="1"/>
  <c r="CC244" i="1"/>
  <c r="BQ244" i="1"/>
  <c r="CC246" i="1"/>
  <c r="BQ246" i="1"/>
  <c r="CE236" i="1"/>
  <c r="CG236" i="1"/>
  <c r="CI236" i="1"/>
  <c r="CK236" i="1"/>
  <c r="CM236" i="1"/>
  <c r="CO236" i="1"/>
  <c r="CQ236" i="1"/>
  <c r="CD237" i="1"/>
  <c r="CF237" i="1"/>
  <c r="CH237" i="1"/>
  <c r="CJ237" i="1"/>
  <c r="CL237" i="1"/>
  <c r="CN237" i="1"/>
  <c r="CP237" i="1"/>
  <c r="CD240" i="1"/>
  <c r="CF240" i="1"/>
  <c r="CH240" i="1"/>
  <c r="CJ240" i="1"/>
  <c r="CL240" i="1"/>
  <c r="CN240" i="1"/>
  <c r="CP240" i="1"/>
  <c r="CD241" i="1"/>
  <c r="CF241" i="1"/>
  <c r="CH241" i="1"/>
  <c r="CJ241" i="1"/>
  <c r="CL241" i="1"/>
  <c r="CN241" i="1"/>
  <c r="CP241" i="1"/>
  <c r="CN243" i="1"/>
  <c r="CP243" i="1"/>
  <c r="CD244" i="1"/>
  <c r="CF244" i="1"/>
  <c r="CH244" i="1"/>
  <c r="CJ244" i="1"/>
  <c r="CL244" i="1"/>
  <c r="CN244" i="1"/>
  <c r="CP244" i="1"/>
  <c r="CD245" i="1"/>
  <c r="CF245" i="1"/>
  <c r="CH245" i="1"/>
  <c r="CJ245" i="1"/>
  <c r="CL245" i="1"/>
  <c r="CN245" i="1"/>
  <c r="CP245" i="1"/>
  <c r="CD246" i="1"/>
  <c r="CF246" i="1"/>
  <c r="CH246" i="1"/>
  <c r="CJ246" i="1"/>
  <c r="CL246" i="1"/>
  <c r="CN246" i="1"/>
  <c r="CP246" i="1"/>
  <c r="CE247" i="1"/>
  <c r="CH247" i="1"/>
  <c r="CL247" i="1"/>
  <c r="CD250" i="1"/>
  <c r="CH250" i="1"/>
  <c r="CL250" i="1"/>
  <c r="CD251" i="1"/>
  <c r="CH251" i="1"/>
  <c r="CL251" i="1"/>
  <c r="CC252" i="1"/>
  <c r="BQ252" i="1"/>
  <c r="CC258" i="1"/>
  <c r="BQ258" i="1"/>
  <c r="CC261" i="1"/>
  <c r="BQ261" i="1"/>
  <c r="CC262" i="1"/>
  <c r="BQ262" i="1"/>
  <c r="CC263" i="1"/>
  <c r="BQ263" i="1"/>
  <c r="CC266" i="1"/>
  <c r="BQ266" i="1"/>
  <c r="CC268" i="1"/>
  <c r="BQ268" i="1"/>
  <c r="CC270" i="1"/>
  <c r="BQ270" i="1"/>
  <c r="CD236" i="1"/>
  <c r="CF236" i="1"/>
  <c r="CH236" i="1"/>
  <c r="CJ236" i="1"/>
  <c r="CL236" i="1"/>
  <c r="CN236" i="1"/>
  <c r="CE237" i="1"/>
  <c r="CG237" i="1"/>
  <c r="CI237" i="1"/>
  <c r="CK237" i="1"/>
  <c r="CM237" i="1"/>
  <c r="CO237" i="1"/>
  <c r="CE238" i="1"/>
  <c r="CG238" i="1"/>
  <c r="CI238" i="1"/>
  <c r="CK238" i="1"/>
  <c r="CM238" i="1"/>
  <c r="CO238" i="1"/>
  <c r="CE239" i="1"/>
  <c r="CG239" i="1"/>
  <c r="CI239" i="1"/>
  <c r="CK239" i="1"/>
  <c r="CM239" i="1"/>
  <c r="CO239" i="1"/>
  <c r="CE240" i="1"/>
  <c r="CG240" i="1"/>
  <c r="CI240" i="1"/>
  <c r="CK240" i="1"/>
  <c r="CM240" i="1"/>
  <c r="CO240" i="1"/>
  <c r="CE241" i="1"/>
  <c r="CG241" i="1"/>
  <c r="CI241" i="1"/>
  <c r="CK241" i="1"/>
  <c r="CM241" i="1"/>
  <c r="CO241" i="1"/>
  <c r="CE242" i="1"/>
  <c r="CG242" i="1"/>
  <c r="CI242" i="1"/>
  <c r="CK242" i="1"/>
  <c r="CM242" i="1"/>
  <c r="CO242" i="1"/>
  <c r="CE243" i="1"/>
  <c r="CG243" i="1"/>
  <c r="CI243" i="1"/>
  <c r="CK243" i="1"/>
  <c r="CM243" i="1"/>
  <c r="CO243" i="1"/>
  <c r="CE244" i="1"/>
  <c r="CG244" i="1"/>
  <c r="CI244" i="1"/>
  <c r="CK244" i="1"/>
  <c r="CM244" i="1"/>
  <c r="CO244" i="1"/>
  <c r="CE245" i="1"/>
  <c r="CG245" i="1"/>
  <c r="CI245" i="1"/>
  <c r="CK245" i="1"/>
  <c r="CM245" i="1"/>
  <c r="CO245" i="1"/>
  <c r="CE246" i="1"/>
  <c r="CG246" i="1"/>
  <c r="CI246" i="1"/>
  <c r="CK246" i="1"/>
  <c r="CM246" i="1"/>
  <c r="CO246" i="1"/>
  <c r="CQ247" i="1"/>
  <c r="CO247" i="1"/>
  <c r="CM247" i="1"/>
  <c r="CK247" i="1"/>
  <c r="CI247" i="1"/>
  <c r="CG247" i="1"/>
  <c r="CD247" i="1"/>
  <c r="CF247" i="1"/>
  <c r="CJ247" i="1"/>
  <c r="CN247" i="1"/>
  <c r="CC249" i="1"/>
  <c r="BQ249" i="1"/>
  <c r="CQ250" i="1"/>
  <c r="CO250" i="1"/>
  <c r="CM250" i="1"/>
  <c r="CK250" i="1"/>
  <c r="CI250" i="1"/>
  <c r="CG250" i="1"/>
  <c r="CE250" i="1"/>
  <c r="CF250" i="1"/>
  <c r="CJ250" i="1"/>
  <c r="CN250" i="1"/>
  <c r="CQ251" i="1"/>
  <c r="CO251" i="1"/>
  <c r="CM251" i="1"/>
  <c r="CK251" i="1"/>
  <c r="CI251" i="1"/>
  <c r="CG251" i="1"/>
  <c r="CE251" i="1"/>
  <c r="CF251" i="1"/>
  <c r="CJ251" i="1"/>
  <c r="CN251" i="1"/>
  <c r="CC253" i="1"/>
  <c r="BQ253" i="1"/>
  <c r="CC254" i="1"/>
  <c r="BQ254" i="1"/>
  <c r="CC255" i="1"/>
  <c r="BQ255" i="1"/>
  <c r="CC256" i="1"/>
  <c r="BQ256" i="1"/>
  <c r="CC259" i="1"/>
  <c r="BQ259" i="1"/>
  <c r="CC260" i="1"/>
  <c r="BQ260" i="1"/>
  <c r="CC264" i="1"/>
  <c r="BQ264" i="1"/>
  <c r="CC265" i="1"/>
  <c r="BQ265" i="1"/>
  <c r="BQ267" i="1"/>
  <c r="CE258" i="1"/>
  <c r="CG258" i="1"/>
  <c r="CI258" i="1"/>
  <c r="CK258" i="1"/>
  <c r="CM258" i="1"/>
  <c r="CO258" i="1"/>
  <c r="CQ258" i="1"/>
  <c r="CE259" i="1"/>
  <c r="CG259" i="1"/>
  <c r="CI259" i="1"/>
  <c r="CK259" i="1"/>
  <c r="CM259" i="1"/>
  <c r="CO259" i="1"/>
  <c r="CQ259" i="1"/>
  <c r="CE261" i="1"/>
  <c r="CG261" i="1"/>
  <c r="CI261" i="1"/>
  <c r="CK261" i="1"/>
  <c r="CM261" i="1"/>
  <c r="CO261" i="1"/>
  <c r="CQ261" i="1"/>
  <c r="CE264" i="1"/>
  <c r="CG264" i="1"/>
  <c r="CI264" i="1"/>
  <c r="CK264" i="1"/>
  <c r="CM264" i="1"/>
  <c r="CO264" i="1"/>
  <c r="CQ264" i="1"/>
  <c r="CC271" i="1"/>
  <c r="CC276" i="1"/>
  <c r="CC280" i="1"/>
  <c r="BQ280" i="1"/>
  <c r="CC282" i="1"/>
  <c r="BQ282" i="1"/>
  <c r="CC284" i="1"/>
  <c r="BQ284" i="1"/>
  <c r="CC286" i="1"/>
  <c r="BQ286" i="1"/>
  <c r="CC288" i="1"/>
  <c r="BQ288" i="1"/>
  <c r="CC290" i="1"/>
  <c r="BQ290" i="1"/>
  <c r="CC292" i="1"/>
  <c r="BQ292" i="1"/>
  <c r="CC294" i="1"/>
  <c r="BQ294" i="1"/>
  <c r="CC296" i="1"/>
  <c r="BQ296" i="1"/>
  <c r="CC298" i="1"/>
  <c r="BQ298" i="1"/>
  <c r="CC300" i="1"/>
  <c r="BQ300" i="1"/>
  <c r="CC302" i="1"/>
  <c r="BQ302" i="1"/>
  <c r="CC304" i="1"/>
  <c r="BQ304" i="1"/>
  <c r="CE248" i="1"/>
  <c r="CG248" i="1"/>
  <c r="CI248" i="1"/>
  <c r="CK248" i="1"/>
  <c r="CM248" i="1"/>
  <c r="CO248" i="1"/>
  <c r="CE249" i="1"/>
  <c r="CG249" i="1"/>
  <c r="CI249" i="1"/>
  <c r="CK249" i="1"/>
  <c r="CM249" i="1"/>
  <c r="CO249" i="1"/>
  <c r="CE252" i="1"/>
  <c r="CG252" i="1"/>
  <c r="CI252" i="1"/>
  <c r="CK252" i="1"/>
  <c r="CM252" i="1"/>
  <c r="CO252" i="1"/>
  <c r="CE253" i="1"/>
  <c r="CG253" i="1"/>
  <c r="CI253" i="1"/>
  <c r="CK253" i="1"/>
  <c r="CM253" i="1"/>
  <c r="CO253" i="1"/>
  <c r="CE254" i="1"/>
  <c r="CG254" i="1"/>
  <c r="CI254" i="1"/>
  <c r="CK254" i="1"/>
  <c r="CM254" i="1"/>
  <c r="CO254" i="1"/>
  <c r="CE255" i="1"/>
  <c r="CG255" i="1"/>
  <c r="CI255" i="1"/>
  <c r="CK255" i="1"/>
  <c r="CM255" i="1"/>
  <c r="CO255" i="1"/>
  <c r="CE256" i="1"/>
  <c r="CG256" i="1"/>
  <c r="CI256" i="1"/>
  <c r="CK256" i="1"/>
  <c r="CM256" i="1"/>
  <c r="CO256" i="1"/>
  <c r="CD257" i="1"/>
  <c r="CF257" i="1"/>
  <c r="CH257" i="1"/>
  <c r="CJ257" i="1"/>
  <c r="CL257" i="1"/>
  <c r="CN257" i="1"/>
  <c r="CD258" i="1"/>
  <c r="CF258" i="1"/>
  <c r="CH258" i="1"/>
  <c r="CJ258" i="1"/>
  <c r="CL258" i="1"/>
  <c r="CN258" i="1"/>
  <c r="CD259" i="1"/>
  <c r="CF259" i="1"/>
  <c r="CH259" i="1"/>
  <c r="CJ259" i="1"/>
  <c r="CL259" i="1"/>
  <c r="CN259" i="1"/>
  <c r="CE260" i="1"/>
  <c r="CG260" i="1"/>
  <c r="CI260" i="1"/>
  <c r="CK260" i="1"/>
  <c r="CM260" i="1"/>
  <c r="CO260" i="1"/>
  <c r="CD261" i="1"/>
  <c r="CF261" i="1"/>
  <c r="CH261" i="1"/>
  <c r="CJ261" i="1"/>
  <c r="CL261" i="1"/>
  <c r="CN261" i="1"/>
  <c r="CD264" i="1"/>
  <c r="CF264" i="1"/>
  <c r="CH264" i="1"/>
  <c r="CJ264" i="1"/>
  <c r="CL264" i="1"/>
  <c r="CN264" i="1"/>
  <c r="CE266" i="1"/>
  <c r="CG266" i="1"/>
  <c r="CI266" i="1"/>
  <c r="CK266" i="1"/>
  <c r="CM266" i="1"/>
  <c r="CO266" i="1"/>
  <c r="CP271" i="1"/>
  <c r="CN271" i="1"/>
  <c r="CL271" i="1"/>
  <c r="CJ271" i="1"/>
  <c r="CH271" i="1"/>
  <c r="CF271" i="1"/>
  <c r="CD271" i="1"/>
  <c r="CE271" i="1"/>
  <c r="CI271" i="1"/>
  <c r="CM271" i="1"/>
  <c r="CQ271" i="1"/>
  <c r="CC279" i="1"/>
  <c r="BQ279" i="1"/>
  <c r="CC281" i="1"/>
  <c r="BQ281" i="1"/>
  <c r="CC283" i="1"/>
  <c r="BQ283" i="1"/>
  <c r="CC285" i="1"/>
  <c r="BQ285" i="1"/>
  <c r="CC287" i="1"/>
  <c r="BQ287" i="1"/>
  <c r="CC289" i="1"/>
  <c r="BQ289" i="1"/>
  <c r="CC291" i="1"/>
  <c r="BQ291" i="1"/>
  <c r="CC293" i="1"/>
  <c r="BQ293" i="1"/>
  <c r="CC295" i="1"/>
  <c r="BQ295" i="1"/>
  <c r="CC297" i="1"/>
  <c r="BQ297" i="1"/>
  <c r="CC299" i="1"/>
  <c r="BQ299" i="1"/>
  <c r="CC301" i="1"/>
  <c r="BQ301" i="1"/>
  <c r="CC303" i="1"/>
  <c r="BQ303" i="1"/>
  <c r="CC305" i="1"/>
  <c r="BQ305" i="1"/>
  <c r="CE270" i="1"/>
  <c r="CG270" i="1"/>
  <c r="CI270" i="1"/>
  <c r="CK270" i="1"/>
  <c r="CM270" i="1"/>
  <c r="CO270" i="1"/>
  <c r="CS5" i="1" l="1"/>
  <c r="BZ4" i="1" s="1"/>
  <c r="CR5" i="1"/>
  <c r="BY4" i="1" s="1"/>
  <c r="CC272" i="1"/>
  <c r="BQ115" i="1"/>
  <c r="CC278" i="1"/>
  <c r="CC269" i="1"/>
  <c r="CC235" i="1"/>
  <c r="BQ107" i="1"/>
  <c r="BQ9" i="1"/>
  <c r="BQ111" i="1"/>
  <c r="BQ10" i="1"/>
  <c r="BQ237" i="1"/>
  <c r="BQ217" i="1"/>
  <c r="CC201" i="1"/>
  <c r="CC274" i="1"/>
  <c r="BQ11" i="1"/>
  <c r="BQ14" i="1"/>
  <c r="BQ120" i="1"/>
  <c r="BQ116" i="1"/>
  <c r="BQ112" i="1"/>
  <c r="BQ108" i="1"/>
  <c r="BQ17" i="1"/>
  <c r="BQ13" i="1"/>
  <c r="CC275" i="1"/>
  <c r="BQ247" i="1"/>
  <c r="CC204" i="1"/>
  <c r="CC203" i="1"/>
  <c r="CC202" i="1"/>
  <c r="BQ257" i="1"/>
  <c r="CC277" i="1"/>
  <c r="CC273" i="1"/>
  <c r="BQ231" i="1"/>
  <c r="CC227" i="1"/>
  <c r="CC207" i="1"/>
  <c r="CC177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5" i="1"/>
  <c r="CC54" i="1"/>
  <c r="CC53" i="1"/>
  <c r="CC52" i="1"/>
  <c r="CC51" i="1"/>
  <c r="CC50" i="1"/>
  <c r="CC49" i="1"/>
  <c r="CQ5" i="1"/>
  <c r="BX4" i="1" s="1"/>
  <c r="CM5" i="1"/>
  <c r="BT4" i="1" s="1"/>
  <c r="CI5" i="1"/>
  <c r="CE5" i="1"/>
  <c r="CP5" i="1"/>
  <c r="BW4" i="1" s="1"/>
  <c r="CL5" i="1"/>
  <c r="CH5" i="1"/>
  <c r="CD5" i="1"/>
  <c r="CO5" i="1"/>
  <c r="BV4" i="1" s="1"/>
  <c r="CK5" i="1"/>
  <c r="CG5" i="1"/>
  <c r="CN5" i="1"/>
  <c r="BU4" i="1" s="1"/>
  <c r="CJ5" i="1"/>
  <c r="CF5" i="1"/>
</calcChain>
</file>

<file path=xl/comments1.xml><?xml version="1.0" encoding="utf-8"?>
<comments xmlns="http://schemas.openxmlformats.org/spreadsheetml/2006/main">
  <authors>
    <author>None</author>
  </authors>
  <commentList>
    <comment ref="B312" authorId="0">
      <text>
        <r>
          <rPr>
            <sz val="11"/>
            <rFont val="ＭＳ Ｐゴシック"/>
            <family val="3"/>
            <charset val="128"/>
          </rPr>
          <t>次回発注分から座にマジックテープがつく。
現在庫と混ざらないようにする。</t>
        </r>
      </text>
    </comment>
    <comment ref="BO333" authorId="0">
      <text>
        <r>
          <rPr>
            <sz val="11"/>
            <rFont val="ＭＳ Ｐゴシック"/>
            <family val="3"/>
            <charset val="128"/>
          </rPr>
          <t>南濃在庫　</t>
        </r>
      </text>
    </comment>
  </commentList>
</comments>
</file>

<file path=xl/sharedStrings.xml><?xml version="1.0" encoding="utf-8"?>
<sst xmlns="http://schemas.openxmlformats.org/spreadsheetml/2006/main" count="2364" uniqueCount="1088">
  <si>
    <t xml:space="preserve">  </t>
  </si>
  <si>
    <t>L/T　:　2.5ヵ月</t>
  </si>
  <si>
    <t>更新日</t>
  </si>
  <si>
    <t>合計容積</t>
  </si>
  <si>
    <t>品番</t>
  </si>
  <si>
    <t>発注書作成用　2017/6/30</t>
  </si>
  <si>
    <t>M3</t>
  </si>
  <si>
    <t>OM</t>
  </si>
  <si>
    <t>品種</t>
  </si>
  <si>
    <t>容積</t>
  </si>
  <si>
    <t>備考</t>
  </si>
  <si>
    <t>単価（＄）</t>
  </si>
  <si>
    <t>在庫単価</t>
  </si>
  <si>
    <t>2017年実績</t>
  </si>
  <si>
    <t>2018年</t>
  </si>
  <si>
    <t>消費実績</t>
  </si>
  <si>
    <t>月平均</t>
  </si>
  <si>
    <t>MAX</t>
  </si>
  <si>
    <t>MIN</t>
  </si>
  <si>
    <t>在庫数</t>
  </si>
  <si>
    <t>受注数</t>
  </si>
  <si>
    <t>有効残</t>
  </si>
  <si>
    <t>月数</t>
  </si>
  <si>
    <t>発注</t>
  </si>
  <si>
    <t>発注残</t>
  </si>
  <si>
    <t>ETD</t>
  </si>
  <si>
    <t>最終有効残</t>
  </si>
  <si>
    <t>消費予想月数</t>
  </si>
  <si>
    <t>VOL</t>
  </si>
  <si>
    <t>品目CD</t>
  </si>
  <si>
    <t>item</t>
  </si>
  <si>
    <t>description</t>
  </si>
  <si>
    <t>remarks</t>
  </si>
  <si>
    <t>unit</t>
  </si>
  <si>
    <t>u.price</t>
  </si>
  <si>
    <t>our item#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</si>
  <si>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</si>
  <si>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</si>
  <si>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</si>
  <si>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</si>
  <si>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</si>
  <si>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</si>
  <si>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</si>
  <si>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</si>
  <si>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</si>
  <si>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</si>
  <si>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</si>
  <si>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</si>
  <si>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実績</t>
  </si>
  <si>
    <t>必要数</t>
  </si>
  <si>
    <t>（月平均実績より）</t>
  </si>
  <si>
    <t>002SN/01</t>
  </si>
  <si>
    <t>SN/01</t>
  </si>
  <si>
    <t xml:space="preserve"> Fabric only </t>
  </si>
  <si>
    <t>CHILI:01(ﾍﾞｰｼﾞｭ）</t>
  </si>
  <si>
    <t>M</t>
  </si>
  <si>
    <t>SN/01[CHILI-01]</t>
  </si>
  <si>
    <t>布地</t>
  </si>
  <si>
    <t>CHILI1</t>
  </si>
  <si>
    <t>002SN/02</t>
  </si>
  <si>
    <t>SN/02</t>
  </si>
  <si>
    <t>CHILI:17(ブラック）</t>
  </si>
  <si>
    <t>SN/02[CHILI-17]</t>
  </si>
  <si>
    <t>CHILI17</t>
  </si>
  <si>
    <t>002SN/03</t>
  </si>
  <si>
    <t>SN/03</t>
  </si>
  <si>
    <t>CHILI:25(ｱｲﾎﾞﾘｰ）</t>
  </si>
  <si>
    <t>SN/03[CHILI-25]</t>
  </si>
  <si>
    <t>CHILI25</t>
  </si>
  <si>
    <t>002SP/122N</t>
  </si>
  <si>
    <t>SP/122N</t>
  </si>
  <si>
    <t xml:space="preserve"> Fabric only 新仕様</t>
  </si>
  <si>
    <t>シンコー(ベージュ）</t>
  </si>
  <si>
    <t>002SP/126N</t>
  </si>
  <si>
    <t>SP/126N</t>
  </si>
  <si>
    <t>シンコー(ブラウン）</t>
  </si>
  <si>
    <t>002SP/180</t>
  </si>
  <si>
    <t>SP/180　10387C-1</t>
  </si>
  <si>
    <t xml:space="preserve"> Fabric only</t>
  </si>
  <si>
    <t>アイボリー</t>
  </si>
  <si>
    <t>SP/180</t>
  </si>
  <si>
    <t>002SP/181</t>
  </si>
  <si>
    <t>SP/181　10387C-2</t>
  </si>
  <si>
    <t>ライトブラウン</t>
  </si>
  <si>
    <t>SP/181</t>
  </si>
  <si>
    <t>002SP/182</t>
  </si>
  <si>
    <t>SP/182　10387C-6C</t>
  </si>
  <si>
    <t>ダークブラウン</t>
  </si>
  <si>
    <t>SP/182</t>
  </si>
  <si>
    <t>002SP/183</t>
  </si>
  <si>
    <t>SP/183　10387C-8A</t>
  </si>
  <si>
    <t>グレー</t>
  </si>
  <si>
    <t>SP/183</t>
  </si>
  <si>
    <t>002SP/184</t>
  </si>
  <si>
    <t>SP/184　10387C-9</t>
  </si>
  <si>
    <t>グリーン</t>
  </si>
  <si>
    <t>SP/184</t>
  </si>
  <si>
    <t>014CH232W-35</t>
  </si>
  <si>
    <t>CH232W-35</t>
  </si>
  <si>
    <t>クッション　小35</t>
  </si>
  <si>
    <t>pcs</t>
  </si>
  <si>
    <t>ﾇｰﾄﾞ</t>
  </si>
  <si>
    <t>014CH232W-37</t>
  </si>
  <si>
    <t>CH232W-37</t>
  </si>
  <si>
    <t>クッション　大37</t>
  </si>
  <si>
    <t>014CH232W-03B</t>
  </si>
  <si>
    <t>CH232W-03B</t>
  </si>
  <si>
    <t>(大37）2ヶ</t>
  </si>
  <si>
    <t>set</t>
  </si>
  <si>
    <t>014CH232W-06B</t>
  </si>
  <si>
    <t>CH232W-06B</t>
  </si>
  <si>
    <t>(大37）1ヶ</t>
  </si>
  <si>
    <t>014CH232W-07B</t>
  </si>
  <si>
    <t>CH232W-07B</t>
  </si>
  <si>
    <t>０３＋０８／０９での</t>
  </si>
  <si>
    <t>014CH232W-08B</t>
  </si>
  <si>
    <t>CH232W-08B</t>
  </si>
  <si>
    <t>クッション　大37　×1のみ</t>
  </si>
  <si>
    <t>販売も多いので</t>
  </si>
  <si>
    <t>014CH232W-09B</t>
  </si>
  <si>
    <t>CH232W-09B</t>
  </si>
  <si>
    <t>４９／５０に対しては</t>
  </si>
  <si>
    <t>014CH232W-17B</t>
  </si>
  <si>
    <t>CH232W-17B</t>
  </si>
  <si>
    <t xml:space="preserve">Stool </t>
  </si>
  <si>
    <t>０８／０９を多く在庫必要</t>
  </si>
  <si>
    <t>014CH232W-49B</t>
  </si>
  <si>
    <t>CH232W-49B</t>
  </si>
  <si>
    <t>014CH232W-50B</t>
  </si>
  <si>
    <t>CH232W-50B</t>
  </si>
  <si>
    <t>014CH261-03B</t>
  </si>
  <si>
    <t>CH261-3PB+0.5PB</t>
  </si>
  <si>
    <t>アクロス　ボディ</t>
  </si>
  <si>
    <t>スツール同梱</t>
  </si>
  <si>
    <t>sets</t>
  </si>
  <si>
    <t>CH261-03B+17B</t>
  </si>
  <si>
    <t>2017新ﾋﾟｰｽ</t>
  </si>
  <si>
    <t>014CH261-02LB</t>
  </si>
  <si>
    <t>CH261-2.5PB</t>
  </si>
  <si>
    <t>CH261-02LB</t>
  </si>
  <si>
    <t>014CH261-17B</t>
  </si>
  <si>
    <t>CH261-17B</t>
  </si>
  <si>
    <t>014CH271-03B</t>
  </si>
  <si>
    <t>CH271-03B</t>
  </si>
  <si>
    <t>マチルダ</t>
  </si>
  <si>
    <t>014CH271-17B</t>
  </si>
  <si>
    <t>CH271-17B</t>
  </si>
  <si>
    <t xml:space="preserve">マチルダ　Stool </t>
  </si>
  <si>
    <t>014CH271-35</t>
  </si>
  <si>
    <t>CH271-35</t>
  </si>
  <si>
    <t>Cushion（小）　マチルダ</t>
  </si>
  <si>
    <t>014CH271-37</t>
  </si>
  <si>
    <t>CH271-37</t>
  </si>
  <si>
    <t>014CH271N-08B</t>
  </si>
  <si>
    <t>CH271N-08B</t>
  </si>
  <si>
    <t>014CH271N-09B</t>
  </si>
  <si>
    <t>CH271N-09B</t>
  </si>
  <si>
    <t>014CH271N-49B</t>
  </si>
  <si>
    <t>CH271N-49B</t>
  </si>
  <si>
    <t>014CH271N-50B</t>
  </si>
  <si>
    <t>CH271N-50B</t>
  </si>
  <si>
    <t>014CH271-41B</t>
  </si>
  <si>
    <t>CH271-41B</t>
  </si>
  <si>
    <t>014CH271-42B</t>
  </si>
  <si>
    <t>CH271-42B</t>
  </si>
  <si>
    <t>014CH351-02B</t>
  </si>
  <si>
    <t>CH351-02B</t>
  </si>
  <si>
    <t>Fugue-2.5 (351) Nude 2.5P Sofa</t>
  </si>
  <si>
    <t>014CH351-03B</t>
  </si>
  <si>
    <t>CH351-03B</t>
  </si>
  <si>
    <t>Fugue-03 (351) Nude 3P Sofa</t>
  </si>
  <si>
    <t>014CH351-06B</t>
  </si>
  <si>
    <t>CH351-06B</t>
  </si>
  <si>
    <t>Fugue-06 (351) Nude Sofa</t>
  </si>
  <si>
    <t>014CH351-07B</t>
  </si>
  <si>
    <t>CH351-07B</t>
  </si>
  <si>
    <t>Fugue-07 (351) Nude Sofa</t>
  </si>
  <si>
    <t>014CH351-17B</t>
  </si>
  <si>
    <t>CH351-17B</t>
  </si>
  <si>
    <t xml:space="preserve">Fugue Nude Stool </t>
  </si>
  <si>
    <t>014CH351-17LB</t>
  </si>
  <si>
    <t>CH351-17LB</t>
  </si>
  <si>
    <t>Fugue large stool</t>
  </si>
  <si>
    <t>014CH351-49B</t>
  </si>
  <si>
    <t>CH351-49B</t>
  </si>
  <si>
    <t>Fugue-49 (351) Nude Couch</t>
  </si>
  <si>
    <t>014CH351-50B</t>
  </si>
  <si>
    <t>CH351-50B</t>
  </si>
  <si>
    <t>Fugue-50 (351) Nude Couch</t>
  </si>
  <si>
    <t>014CH356-59B</t>
  </si>
  <si>
    <t>CHS356-59B</t>
  </si>
  <si>
    <t>Head-rest nude body</t>
  </si>
  <si>
    <t>CH356-59B</t>
  </si>
  <si>
    <t>014KL294-08/09B</t>
  </si>
  <si>
    <t>KL294-08/09(UG294-08/09)</t>
  </si>
  <si>
    <t>肘は取り付けないでください。 (08/09共通)</t>
  </si>
  <si>
    <t>UG294-08/09</t>
  </si>
  <si>
    <t>KL294-08/09</t>
  </si>
  <si>
    <t>014KL686-17B</t>
  </si>
  <si>
    <t>KL686-17(UG686-17)</t>
  </si>
  <si>
    <t>UG686-17</t>
  </si>
  <si>
    <t>KL686-17</t>
  </si>
  <si>
    <t>014KL686-41NB</t>
  </si>
  <si>
    <t>KL686-41N(UG686-41)</t>
  </si>
  <si>
    <t>座、背は組まずに納品してください。</t>
  </si>
  <si>
    <t>KL686-41N</t>
  </si>
  <si>
    <t>014KL686-42NB</t>
  </si>
  <si>
    <t>KL686-42N(UG686-42)</t>
  </si>
  <si>
    <t>KL686-42N</t>
  </si>
  <si>
    <t>014KL172-35</t>
  </si>
  <si>
    <t>KL172-35</t>
  </si>
  <si>
    <t>腰当て用クッション</t>
  </si>
  <si>
    <t>ｸｯｼｮﾝ</t>
  </si>
  <si>
    <t>014KL172-ARM</t>
  </si>
  <si>
    <t>KL172-ARM</t>
  </si>
  <si>
    <t>肘当て用クッション</t>
  </si>
  <si>
    <t>014N419-35</t>
  </si>
  <si>
    <t>N419-702S</t>
  </si>
  <si>
    <t>014N419-37</t>
  </si>
  <si>
    <t>N419-37</t>
  </si>
  <si>
    <t>N419-702(背クッション　37　Ｗ＝720）</t>
  </si>
  <si>
    <t>N419-702L</t>
  </si>
  <si>
    <t>014N419-41/42ZA</t>
  </si>
  <si>
    <t>014N419-49/50ZA</t>
  </si>
  <si>
    <t>N419-49/50ZA</t>
  </si>
  <si>
    <t>N419-700(49/50座パッド）</t>
  </si>
  <si>
    <t>N419-700</t>
  </si>
  <si>
    <t>014N528-03SE</t>
  </si>
  <si>
    <t>N528-708(03背パッド）</t>
  </si>
  <si>
    <t>N528-03SE</t>
  </si>
  <si>
    <t>03×1　只有羽毛</t>
  </si>
  <si>
    <t>014N528-03ZA</t>
  </si>
  <si>
    <t>N528N-709(03座パッド）</t>
  </si>
  <si>
    <t>N528-03ZA</t>
  </si>
  <si>
    <t>014N528-17ZA</t>
  </si>
  <si>
    <t>N528N-710(17座パッド）</t>
  </si>
  <si>
    <t>N528-17ZA</t>
  </si>
  <si>
    <t>17×1　只有羽毛</t>
  </si>
  <si>
    <t>014N528-35</t>
  </si>
  <si>
    <t>N528-705(背クッション35）</t>
  </si>
  <si>
    <t>N528-35</t>
  </si>
  <si>
    <t>35×1</t>
  </si>
  <si>
    <t>014N528-36</t>
  </si>
  <si>
    <t>N528-706(背クッション36）</t>
  </si>
  <si>
    <t>N528-36</t>
  </si>
  <si>
    <t>36×1</t>
  </si>
  <si>
    <t>014N528-37</t>
  </si>
  <si>
    <t>N528-707(背クッション37）</t>
  </si>
  <si>
    <t>N528-37</t>
  </si>
  <si>
    <t>37×1</t>
  </si>
  <si>
    <t>014N528-41/42SE</t>
  </si>
  <si>
    <t>N528-700(41/42背パッド）</t>
  </si>
  <si>
    <t>N528-41/42SE</t>
  </si>
  <si>
    <t>41/42各×1　只有羽毛</t>
  </si>
  <si>
    <t>014N528-41/42ZA</t>
  </si>
  <si>
    <t>N528N-703(41/42座パッド）</t>
  </si>
  <si>
    <t>N528-41/42ZA</t>
  </si>
  <si>
    <t>014N528-49/50/03ARM</t>
  </si>
  <si>
    <t>N528-702</t>
  </si>
  <si>
    <t>N528-49/50/03ARM</t>
  </si>
  <si>
    <t>49/50各×1、03×2　只有羽毛</t>
  </si>
  <si>
    <t>014N528-49/50SE</t>
  </si>
  <si>
    <t>N528-701(49/50背パッド）</t>
  </si>
  <si>
    <t>N528-49/50SE</t>
  </si>
  <si>
    <t>49/50各×1　只有羽毛</t>
  </si>
  <si>
    <t>014N528-49/50ZA</t>
  </si>
  <si>
    <t>N528N-704(49/50座パッド）</t>
  </si>
  <si>
    <t>N528-49/50ZA</t>
  </si>
  <si>
    <t>N528-704(49/50座パッド）</t>
  </si>
  <si>
    <t>追加ピース</t>
  </si>
  <si>
    <t>014N528-02SE</t>
  </si>
  <si>
    <t>N528-711(02L背パッド)</t>
  </si>
  <si>
    <t>N528-02LSE</t>
  </si>
  <si>
    <t>014N528-711(02L背パッド)</t>
  </si>
  <si>
    <t>014N528-02ZA</t>
  </si>
  <si>
    <t>N528N-712(02L座パッド)</t>
  </si>
  <si>
    <t>N528-02LZA</t>
  </si>
  <si>
    <t>014N528-712(02L座パッド)</t>
  </si>
  <si>
    <t>014N528-41S/42SSE</t>
  </si>
  <si>
    <t>N528-713(41S/42S背パッド)</t>
  </si>
  <si>
    <t>N528-41S/42SSE</t>
  </si>
  <si>
    <t>014N528-713(41S/42S背パッド)</t>
  </si>
  <si>
    <t>014N528-41S/42SZA</t>
  </si>
  <si>
    <t>N528N-714(41S/42S座パッド)</t>
  </si>
  <si>
    <t>N528-41S/42SZA</t>
  </si>
  <si>
    <t>014N528-714(41S/42S座パッド)</t>
  </si>
  <si>
    <t>014N749-03ZA</t>
  </si>
  <si>
    <t>N749-03ZA</t>
  </si>
  <si>
    <t>コルチナ2用  03座ｸｯｼｮﾝ</t>
  </si>
  <si>
    <t>014N749-17ZA</t>
  </si>
  <si>
    <t>N749-17ZA</t>
  </si>
  <si>
    <t>N749-17座　コルチナ2用</t>
  </si>
  <si>
    <t>有海棉</t>
  </si>
  <si>
    <t>014N749-35</t>
  </si>
  <si>
    <t>N749-35</t>
  </si>
  <si>
    <t>コルチナ2用　背ｸｯｼｮﾝ</t>
  </si>
  <si>
    <t>014N749-36</t>
  </si>
  <si>
    <t>N749-36</t>
  </si>
  <si>
    <t>014N749-37</t>
  </si>
  <si>
    <t>014N749-49ZA</t>
  </si>
  <si>
    <t>014N749-50ZA</t>
  </si>
  <si>
    <t>014T429-03SE</t>
  </si>
  <si>
    <t>T429-03SE</t>
  </si>
  <si>
    <t>03用　背ｸｯｼｮﾝ</t>
  </si>
  <si>
    <t>確認中</t>
  </si>
  <si>
    <t>014T429-03ZA</t>
  </si>
  <si>
    <t>T429-03ZA</t>
  </si>
  <si>
    <t>03用　座ｸｯｼｮﾝ</t>
  </si>
  <si>
    <t>014T429-06/07SE-A</t>
  </si>
  <si>
    <t>T429-06/07SE-A</t>
  </si>
  <si>
    <t>014T429-06/07SE-B</t>
  </si>
  <si>
    <t>T429-06/07SE-B</t>
  </si>
  <si>
    <t>014T429-06/07ZA</t>
  </si>
  <si>
    <t>T429-06/07ZA</t>
  </si>
  <si>
    <t>T429  06/07用座ｸｯｼｮﾝ</t>
  </si>
  <si>
    <t>014T429-49/50SE</t>
  </si>
  <si>
    <t>T429-49/50SE</t>
  </si>
  <si>
    <t>T429  49/50用背ｸｯｼｮﾝ</t>
  </si>
  <si>
    <t>014T429-49ZA</t>
  </si>
  <si>
    <t>014T429-50ZA</t>
  </si>
  <si>
    <t>T429-50ZA</t>
  </si>
  <si>
    <t>Ｔ429　50用座ｸｯｼｮﾝ</t>
  </si>
  <si>
    <t>014T429-ARM</t>
  </si>
  <si>
    <t>014T517-08/09/10ZA</t>
  </si>
  <si>
    <t>T517-700(08/09/10座パッド）</t>
  </si>
  <si>
    <t>T517-08/09/10ZA　只有羽毛</t>
  </si>
  <si>
    <t>10x1　08/09各×2</t>
  </si>
  <si>
    <t>T517-08/09/10ZA</t>
  </si>
  <si>
    <t>014T517-08/09SEL</t>
  </si>
  <si>
    <t>T517-701 L(08/09背パッド　W=1120)</t>
  </si>
  <si>
    <t>T517-08/09SE　L　只有羽毛</t>
  </si>
  <si>
    <t>08/09各×1</t>
  </si>
  <si>
    <t>T517-08/09SE　L</t>
  </si>
  <si>
    <t>014T517-10/08/09SES</t>
  </si>
  <si>
    <t>T517-701 S(08/09背パッド　W=910）</t>
  </si>
  <si>
    <t>T517-10/08/09SE　S　只有羽毛</t>
  </si>
  <si>
    <t>10/08/09各×1</t>
  </si>
  <si>
    <t>T517-10/08/09SE　S</t>
  </si>
  <si>
    <t>014T517-17LZA</t>
  </si>
  <si>
    <t>T517-702(17Ｌ用座パッド）</t>
  </si>
  <si>
    <t>T517-17ZA　L　只有羽毛</t>
  </si>
  <si>
    <t>17Ｌ×1　W=940</t>
  </si>
  <si>
    <t>T517-17ZA　L</t>
  </si>
  <si>
    <t>014T517-17SZA</t>
  </si>
  <si>
    <t>T517-703(17Ｓ用座パッド）</t>
  </si>
  <si>
    <t>T517-17ZA　S　只有羽毛</t>
  </si>
  <si>
    <t>17S×1　W=560</t>
  </si>
  <si>
    <t>T517-17ZA　S</t>
  </si>
  <si>
    <t>014T517-20ZA</t>
  </si>
  <si>
    <t>T517-704(20座パッド)</t>
  </si>
  <si>
    <t>T517-20ZA</t>
  </si>
  <si>
    <t>014T517-20SE</t>
  </si>
  <si>
    <t>T517-705(20背パッド)</t>
  </si>
  <si>
    <t>T517-20SE</t>
  </si>
  <si>
    <t>014T517-06/07ZA</t>
  </si>
  <si>
    <t>T517-706(06/07座パッド)</t>
  </si>
  <si>
    <t>T517-06/07ZA</t>
  </si>
  <si>
    <t>014T517-06/07SE</t>
  </si>
  <si>
    <t>T517-707(06/07背パッド)</t>
  </si>
  <si>
    <t>T517-06/07SE</t>
  </si>
  <si>
    <t>014T517-49/50ZA-1</t>
  </si>
  <si>
    <t>T517-708(49/50座パッド①)</t>
  </si>
  <si>
    <t>T517-49/50ZA①</t>
  </si>
  <si>
    <t>新仕様（寸法変更）</t>
  </si>
  <si>
    <t>014T517-49/50ZA-2</t>
  </si>
  <si>
    <t>T517-709(49/50座パッド②)</t>
  </si>
  <si>
    <t>T517-49/50ZA②</t>
  </si>
  <si>
    <t>014T517-49/50SE-1</t>
  </si>
  <si>
    <t>T517-710(49/50背パッド①)</t>
  </si>
  <si>
    <t>T517-49/50SE①</t>
  </si>
  <si>
    <t>014T517-49/50SE-2</t>
  </si>
  <si>
    <t>T517-711(49/50背パッド②)</t>
  </si>
  <si>
    <t>T517-49/50SE②</t>
  </si>
  <si>
    <t>014T517-49/50ARM</t>
  </si>
  <si>
    <t>T517-712(49/50肘パッド)</t>
  </si>
  <si>
    <t>T517-49/50ARM</t>
  </si>
  <si>
    <t>014CH261ﾎｼﾞｮｱｼ</t>
  </si>
  <si>
    <t>CH261 CENTER LEG 補助脚（木製）</t>
  </si>
  <si>
    <t>Only assist center leg for (CH261/T523) Sofa</t>
  </si>
  <si>
    <t>CH261ﾎｼﾞｮｱｼ</t>
  </si>
  <si>
    <t>脚</t>
  </si>
  <si>
    <t>Ｔ523使用</t>
  </si>
  <si>
    <t>014CH271-LEG DB</t>
  </si>
  <si>
    <t>CH271LEG DB</t>
  </si>
  <si>
    <t>Only legs for (CH271) Sofa DB色</t>
  </si>
  <si>
    <t>4本/1セット</t>
  </si>
  <si>
    <t>014CH271-LEG NA</t>
  </si>
  <si>
    <t>CH271LEG NA</t>
  </si>
  <si>
    <t>Only legs for (CH271) Sofa NA色</t>
  </si>
  <si>
    <t>014CH351LEG</t>
  </si>
  <si>
    <t>Ｔ429使用</t>
  </si>
  <si>
    <t>014LEG60PI-DB</t>
  </si>
  <si>
    <t>LEG60PI-DB</t>
  </si>
  <si>
    <t>Wooden leg 60 diameter col. DB</t>
  </si>
  <si>
    <t>60パイ木脚</t>
  </si>
  <si>
    <t>014LEG60PI-NA</t>
  </si>
  <si>
    <t>LEG60PI-NA</t>
  </si>
  <si>
    <t>Wooden leg 60 diameter col. NA</t>
  </si>
  <si>
    <t>014N666LEG-DB</t>
  </si>
  <si>
    <t>N666LEG col. DB</t>
  </si>
  <si>
    <t>Only leg for Sofa N666</t>
  </si>
  <si>
    <t>N666LEG-DB</t>
  </si>
  <si>
    <t>014N666LEG-NA</t>
  </si>
  <si>
    <t>N666LEG col. NA</t>
  </si>
  <si>
    <t>N666LEG-NA</t>
  </si>
  <si>
    <t>014T516LEG</t>
  </si>
  <si>
    <t>T516LEG(T748ｱｼ）</t>
  </si>
  <si>
    <t>Ｔ748使用</t>
  </si>
  <si>
    <t>014T323LEG-DB</t>
  </si>
  <si>
    <t>T323LEG col. DB</t>
  </si>
  <si>
    <t>Only leg for Sofa T323</t>
  </si>
  <si>
    <t>T323LEG-DB</t>
  </si>
  <si>
    <t>014T323LEG-NA</t>
  </si>
  <si>
    <t>T323LEG col. NA</t>
  </si>
  <si>
    <t>T323LEG-NA</t>
  </si>
  <si>
    <t>014T523LEG-DB</t>
  </si>
  <si>
    <t>T523LEG-DB</t>
  </si>
  <si>
    <t>Wooden leg col.DB</t>
  </si>
  <si>
    <t>木脚</t>
  </si>
  <si>
    <t>014T523LEG-NA</t>
  </si>
  <si>
    <t>T523LEG-NA</t>
  </si>
  <si>
    <t>Wooden leg col.NA</t>
  </si>
  <si>
    <t>014T725LEG-DB</t>
  </si>
  <si>
    <t>T725LEG-DB</t>
  </si>
  <si>
    <t>014T725LEG-NA</t>
  </si>
  <si>
    <t>T725LEG-NA</t>
  </si>
  <si>
    <t>014N528-F</t>
  </si>
  <si>
    <t>N528-F</t>
  </si>
  <si>
    <t>N528　カストール金属脚</t>
  </si>
  <si>
    <t>N528/Ｔ517</t>
  </si>
  <si>
    <t>014N264-F</t>
  </si>
  <si>
    <t>N264-F</t>
  </si>
  <si>
    <t>N264　フィナンシェ金属脚</t>
  </si>
  <si>
    <t>014CE88-ﾊﾞﾈ</t>
  </si>
  <si>
    <t>CE-88　コイルバネ</t>
  </si>
  <si>
    <t>CE-88用コイルバネ</t>
  </si>
  <si>
    <t>CE88-ﾊﾞﾈ</t>
  </si>
  <si>
    <t>バネ</t>
  </si>
  <si>
    <t>013CH232WI-03C SN/01</t>
  </si>
  <si>
    <t>CH232W-03C SN/01</t>
  </si>
  <si>
    <t>only cover レコルタⅡ（新仕様）</t>
  </si>
  <si>
    <t>CHILI:01 （ﾍﾞｰｼﾞｭ）</t>
  </si>
  <si>
    <t>CH232W-03C SN/01[CHILI-01]</t>
  </si>
  <si>
    <t>ｶﾊﾞｰ</t>
  </si>
  <si>
    <t>013CH232WI-06C SN/01</t>
  </si>
  <si>
    <t>CH232W-06C SN/01</t>
  </si>
  <si>
    <t>CH232W-06C SN/01[CHILI-01]</t>
  </si>
  <si>
    <t>013CH232WI-07C SN/01</t>
  </si>
  <si>
    <t>CH232W-07C SN/01</t>
  </si>
  <si>
    <t>CH232W-07C SN/01[CHILI-01]</t>
  </si>
  <si>
    <t>013CH232WI-08C SN/01</t>
  </si>
  <si>
    <t>CH232W-08C SN/01</t>
  </si>
  <si>
    <t>CH232W-08C SN/01[CHILI-01]</t>
  </si>
  <si>
    <t>013CH232WI-09C SN/01</t>
  </si>
  <si>
    <t>CH232W-09C SN/01</t>
  </si>
  <si>
    <t>CH232W-09C SN/01[CHILI-01]</t>
  </si>
  <si>
    <t>013CH232WI-17C SN/01</t>
  </si>
  <si>
    <t>CH232W-17C SN/01</t>
  </si>
  <si>
    <t>CH232W-17C SN/01[CHILI-01]</t>
  </si>
  <si>
    <t>013CH232W-35C SN/01</t>
  </si>
  <si>
    <t>CH232W-35C SN/01</t>
  </si>
  <si>
    <t>CH232W-35C SN/01[CHILI-01]</t>
  </si>
  <si>
    <t>013CH232W-37C SN/01</t>
  </si>
  <si>
    <t>CH232W-37C SN/01</t>
  </si>
  <si>
    <t>CH232W-37C SN/01[CHILI-01]</t>
  </si>
  <si>
    <t>013CH232WI-49C SN/01</t>
  </si>
  <si>
    <t>CH232W-49C SN/01</t>
  </si>
  <si>
    <t>CH232W-49C SN/01[CHILI-01]</t>
  </si>
  <si>
    <t>013CH232WI-50C SN/01</t>
  </si>
  <si>
    <t>CH232W-50C SN/01</t>
  </si>
  <si>
    <t>CH232W-50C SN/01[CHILI-01]</t>
  </si>
  <si>
    <t>013CH232WI-03C SN/02</t>
  </si>
  <si>
    <t>CH232W-03C SN/02</t>
  </si>
  <si>
    <t>CHILI:17 （ブラック）</t>
  </si>
  <si>
    <t>CH232W-03C SN/02[CHILI-17]</t>
  </si>
  <si>
    <t>013CH232WI-06C SN/02</t>
  </si>
  <si>
    <t>CH232W-06C SN/02</t>
  </si>
  <si>
    <t>CH232W-06C SN/02[CHILI-17]</t>
  </si>
  <si>
    <t>013CH232WI-07C SN/02</t>
  </si>
  <si>
    <t>CH232W-07C SN/02</t>
  </si>
  <si>
    <t>CH232W-07C SN/02[CHILI-17]</t>
  </si>
  <si>
    <t>013CH232WI-08C SN/02</t>
  </si>
  <si>
    <t>CH232W-08C SN/02</t>
  </si>
  <si>
    <t>CH232W-08C SN/02[CHILI-17]</t>
  </si>
  <si>
    <t>013CH232WI-09C SN/02</t>
  </si>
  <si>
    <t>CH232W-09C SN/02</t>
  </si>
  <si>
    <t>CH232W-09C SN/02[CHILI-17]</t>
  </si>
  <si>
    <t>013CH232WI-17C SN/02</t>
  </si>
  <si>
    <t>CH232W-17C SN/02</t>
  </si>
  <si>
    <t>CH232W-17C SN/02[CHILI-17]</t>
  </si>
  <si>
    <t>013CH232W-35C SN/02</t>
  </si>
  <si>
    <t>CH232W-35C SN/02</t>
  </si>
  <si>
    <t>CH232W-35C SN/02[CHILI-17]</t>
  </si>
  <si>
    <t>013CH232W-37C SN/02</t>
  </si>
  <si>
    <t>CH232W-37C SN/02</t>
  </si>
  <si>
    <t>CH232W-37C SN/02[CHILI-17]</t>
  </si>
  <si>
    <t>013CH232WI-49C SN/02</t>
  </si>
  <si>
    <t>CH232W-49C SN/02</t>
  </si>
  <si>
    <t>CH232W-49C SN/02[CHILI-17]</t>
  </si>
  <si>
    <t>013CH232WI-50C SN/02</t>
  </si>
  <si>
    <t>CH232W-50C SN/02</t>
  </si>
  <si>
    <t>CH232W-50C SN/02[CHILI-17]</t>
  </si>
  <si>
    <t>013CH232WI-03C SN/03</t>
  </si>
  <si>
    <t>CH232W-03C SN/03</t>
  </si>
  <si>
    <t>CHILI:25 （ｱｲﾎﾞﾘｰ）</t>
  </si>
  <si>
    <t>CH232W-03C SN/03[CHILI-25]</t>
  </si>
  <si>
    <t>013CH232WI-06C SN/03</t>
  </si>
  <si>
    <t>CH232W-06C SN/03</t>
  </si>
  <si>
    <t>CH232W-06C SN/03[CHILI-25]</t>
  </si>
  <si>
    <t>013CH232WI-07C SN/03</t>
  </si>
  <si>
    <t>CH232W-07C SN/03</t>
  </si>
  <si>
    <t>CH232W-07C SN/03[CHILI-25]</t>
  </si>
  <si>
    <t>013CH232WI-08C SN/03</t>
  </si>
  <si>
    <t>CH232W-08C SN/03</t>
  </si>
  <si>
    <t>CH232W-08C SN/03[CHILI-25]</t>
  </si>
  <si>
    <t>013CH232WI-09C SN/03</t>
  </si>
  <si>
    <t>CH232W-09C SN/03</t>
  </si>
  <si>
    <t>CH232W-09C SN/03[CHILI-25]</t>
  </si>
  <si>
    <t>013CH232WI-17C SN/03</t>
  </si>
  <si>
    <t>CH232W-17C SN/03</t>
  </si>
  <si>
    <t>CH232W-17C SN/03[CHILI-25]</t>
  </si>
  <si>
    <t>013CH232W-35C SN/03</t>
  </si>
  <si>
    <t>CH232W-35C SN/03</t>
  </si>
  <si>
    <t>CH232W-35C SN/03[CHILI-25]</t>
  </si>
  <si>
    <t>013CH232W-37C SN/03</t>
  </si>
  <si>
    <t>CH232W-37C SN/03</t>
  </si>
  <si>
    <t>CH232W-37C SN/03[CHILI-25]</t>
  </si>
  <si>
    <t>013CH232WI-49C SN/03</t>
  </si>
  <si>
    <t>CH232W-49C SN/03</t>
  </si>
  <si>
    <t>CH232W-49C SN/03[CHILI-25]</t>
  </si>
  <si>
    <t>013CH232WI-50C SN/03</t>
  </si>
  <si>
    <t>CH232W-50C SN/03</t>
  </si>
  <si>
    <t>CH232W-50C SN/03[CHILI-25]</t>
  </si>
  <si>
    <t>013CH232WI-03C SP/122N</t>
  </si>
  <si>
    <t>CH232W-03C SP/122N</t>
  </si>
  <si>
    <t>013CH232WI-06C SP/122N</t>
  </si>
  <si>
    <t>CH232W-06C SP/122N</t>
  </si>
  <si>
    <t>013CH232WI-07C SP/122N</t>
  </si>
  <si>
    <t>CH232W-07C SP/122N</t>
  </si>
  <si>
    <t>013CH232WI-08C SP/122N</t>
  </si>
  <si>
    <t>CH232W-08C SP/122N</t>
  </si>
  <si>
    <t>013CH232WI-09C SP/122N</t>
  </si>
  <si>
    <t>CH232W-09C SP/122N</t>
  </si>
  <si>
    <t>013CH232WI-17C SP/122N</t>
  </si>
  <si>
    <t>CH232W-17C SP/122N</t>
  </si>
  <si>
    <t>013CH232W-35C SP/122N</t>
  </si>
  <si>
    <t>CH232W-35C SP/122N</t>
  </si>
  <si>
    <t>013CH232W-37C SP/122N</t>
  </si>
  <si>
    <t>CH232W-37C SP/122N</t>
  </si>
  <si>
    <t>013CH232WI-49C SP/122N</t>
  </si>
  <si>
    <t>CH232W-49C SP/122N</t>
  </si>
  <si>
    <t>013CH232WI-50C SP/122N</t>
  </si>
  <si>
    <t>CH232W-50C SP/122N</t>
  </si>
  <si>
    <t>013CH232WI-03C SP/126N</t>
  </si>
  <si>
    <t>CH232W-03C SP/126N</t>
  </si>
  <si>
    <t>013CH232WI-06C SP/126N</t>
  </si>
  <si>
    <t>CH232W-06C SP/126N</t>
  </si>
  <si>
    <t>013CH232WI-07C SP/126N</t>
  </si>
  <si>
    <t>CH232W-07C SP/126N</t>
  </si>
  <si>
    <t>013CH232WI-08C SP/126N</t>
  </si>
  <si>
    <t>CH232W-08C SP/126N</t>
  </si>
  <si>
    <t>013CH232WI-09C SP/126N</t>
  </si>
  <si>
    <t>CH232W-09C SP/126N</t>
  </si>
  <si>
    <t>013CH232WI-17C SP/126N</t>
  </si>
  <si>
    <t>CH232W-17C SP/126N</t>
  </si>
  <si>
    <t>013CH232W-35C SP/126N</t>
  </si>
  <si>
    <t>CH232W-35C SP/126N</t>
  </si>
  <si>
    <t>013CH232W-37C SP/126N</t>
  </si>
  <si>
    <t>CH232W-37C SP/126N</t>
  </si>
  <si>
    <t>013CH232WI-49C SP/126N</t>
  </si>
  <si>
    <t>CH232W-49C SP/126N</t>
  </si>
  <si>
    <t>013CH271I-03C SN/01</t>
  </si>
  <si>
    <t>CH271-03C SN/01</t>
  </si>
  <si>
    <t>only cover</t>
  </si>
  <si>
    <t>CH271-03C SN/01[CHILI-01]</t>
  </si>
  <si>
    <t>013CH271I-08C SN/01</t>
  </si>
  <si>
    <t>CH271-08C SN/01</t>
  </si>
  <si>
    <t>CH271-08C SN/01[CHILI-01]</t>
  </si>
  <si>
    <t>013CH271I-09C SN/01</t>
  </si>
  <si>
    <t>CH271-09C SN/01</t>
  </si>
  <si>
    <t>CH271-09C SN/01[CHILI-01]</t>
  </si>
  <si>
    <t>013CH271I-17C SN/01</t>
  </si>
  <si>
    <t>CH271-17C SN/01</t>
  </si>
  <si>
    <t>CH271-17C SN/01[CHILI-01]</t>
  </si>
  <si>
    <t>013CH271-35C SN/01</t>
  </si>
  <si>
    <t>CH271-35C SN/01</t>
  </si>
  <si>
    <t>CH271-35C SN/01[CHILI-01]</t>
  </si>
  <si>
    <t>013CH271-37C SN/01</t>
  </si>
  <si>
    <t>CH271-37C SN/01</t>
  </si>
  <si>
    <t>CH271-37C SN/01[CHILI-01]</t>
  </si>
  <si>
    <t>013CH271I-49C SN/01</t>
  </si>
  <si>
    <t>CH271-49C SN/01</t>
  </si>
  <si>
    <t>CH271-49C SN/01[CHILI-01]</t>
  </si>
  <si>
    <t>013CH271I-50C SN/01</t>
  </si>
  <si>
    <t>CH271-50C SN/01</t>
  </si>
  <si>
    <t>CH271-50C SN/01[CHILI-01]</t>
  </si>
  <si>
    <t>013CH271I-41C SN/01</t>
  </si>
  <si>
    <t>CH271-41C SN/01</t>
  </si>
  <si>
    <t>CH271-41C SN/01[CHILI-01]</t>
  </si>
  <si>
    <t>013CH271I-42C SN/01</t>
  </si>
  <si>
    <t>CH271-42C SN/01</t>
  </si>
  <si>
    <t>CH271-42C SN/01[CHILI-01]</t>
  </si>
  <si>
    <t>013CH271I-03C SN/02</t>
  </si>
  <si>
    <t>CH271-03C SN/02</t>
  </si>
  <si>
    <t>CH271-03C SN/02[CHILI-17]</t>
  </si>
  <si>
    <t>013CH271I-08C SN/02</t>
  </si>
  <si>
    <t>CH271-08C SN/02</t>
  </si>
  <si>
    <t>CH271-08C SN/02[CHILI-17]</t>
  </si>
  <si>
    <t>013CH271I-09C SN/02</t>
  </si>
  <si>
    <t>CH271-09C SN/02</t>
  </si>
  <si>
    <t>CH271-09C SN/02[CHILI-17]</t>
  </si>
  <si>
    <t>013CH271I-17C SN/02</t>
  </si>
  <si>
    <t>CH271-17C SN/02</t>
  </si>
  <si>
    <t>CH271-17C SN/02[CHILI-17]</t>
  </si>
  <si>
    <t>013CH271-35C SN/02</t>
  </si>
  <si>
    <t>CH271-35C SN/02</t>
  </si>
  <si>
    <t>CH271-35C SN/02[CHILI-17]</t>
  </si>
  <si>
    <t>013CH271-37C SN/02</t>
  </si>
  <si>
    <t>CH271-37C SN/02</t>
  </si>
  <si>
    <t>CH271-37C SN/02[CHILI-17]</t>
  </si>
  <si>
    <t>013CH271I-49C SN/02</t>
  </si>
  <si>
    <t>CH271-49C SN/02</t>
  </si>
  <si>
    <t>CH271-49C SN/02[CHILI-17]</t>
  </si>
  <si>
    <t>013CH271I-50C SN/02</t>
  </si>
  <si>
    <t>CH271-50C SN/02</t>
  </si>
  <si>
    <t>CH271-50C SN/02[CHILI-17]</t>
  </si>
  <si>
    <t>013CH271I-41C SN/02</t>
  </si>
  <si>
    <t>CH271-41C SN/02</t>
  </si>
  <si>
    <t>CH271-41C SN/02[CHILI-17]</t>
  </si>
  <si>
    <t>013CH271I-42C SN/02</t>
  </si>
  <si>
    <t>CH271-42C SN/02</t>
  </si>
  <si>
    <t>CH271-42C SN/02[CHILI-17]</t>
  </si>
  <si>
    <t>013CH271I-03C SN/03</t>
  </si>
  <si>
    <t>CH271-03C SN/03</t>
  </si>
  <si>
    <t>CH271-03C SN/03[CHILI-25]</t>
  </si>
  <si>
    <t>013CH271I-08C SN/03</t>
  </si>
  <si>
    <t>CH271-08C SN/03</t>
  </si>
  <si>
    <t>CH271-08C SN/03[CHILI-25]</t>
  </si>
  <si>
    <t>013CH271I-09C SN/03</t>
  </si>
  <si>
    <t>CH271-09C SN/03</t>
  </si>
  <si>
    <t>CH271-09C SN/03[CHILI-25]</t>
  </si>
  <si>
    <t>013CH271I-17C SN/03</t>
  </si>
  <si>
    <t>CH271-17C SN/03</t>
  </si>
  <si>
    <t>CH271-17C SN/03[CHILI-25]</t>
  </si>
  <si>
    <t>013CH271-35C SN/03</t>
  </si>
  <si>
    <t>CH271-35C SN/03</t>
  </si>
  <si>
    <t>CH271-35C SN/03[CHILI-25]</t>
  </si>
  <si>
    <t>013CH271-37C SN/03</t>
  </si>
  <si>
    <t>CH271-37C SN/03</t>
  </si>
  <si>
    <t>CH271-37C SN/03[CHILI-25]</t>
  </si>
  <si>
    <t>013CH271I-49C SN/03</t>
  </si>
  <si>
    <t>CH271-49C SN/03</t>
  </si>
  <si>
    <t>CH271-49C SN/03[CHILI-25]</t>
  </si>
  <si>
    <t>013CH271I-50C SN/03</t>
  </si>
  <si>
    <t>CH271-50C SN/03</t>
  </si>
  <si>
    <t>CH271-50C SN/03[CHILI-25]</t>
  </si>
  <si>
    <t>013CH271I-41C SN/03</t>
  </si>
  <si>
    <t>CH271-41C SN/03</t>
  </si>
  <si>
    <t>CH271-41C SN/03[CHILI-25]</t>
  </si>
  <si>
    <t>013CH271I-42C SN/03</t>
  </si>
  <si>
    <t>CH271-42C SN/03</t>
  </si>
  <si>
    <t>CH271-42C SN/03[CHILI-25]</t>
  </si>
  <si>
    <t>013CH271I-03C SP/122N</t>
  </si>
  <si>
    <t>CH271-03C SP/122N</t>
  </si>
  <si>
    <t>013CH271I-08C SP/122N</t>
  </si>
  <si>
    <t>CH271-08C SP/122N</t>
  </si>
  <si>
    <t>013CH271I-09C SP/122N</t>
  </si>
  <si>
    <t>CH271-09C SP/122N</t>
  </si>
  <si>
    <t>013CH271I-17C SP/122N</t>
  </si>
  <si>
    <t>CH271-17C SP/122N</t>
  </si>
  <si>
    <t>013CH271-35C SP/122N</t>
  </si>
  <si>
    <t>CH271-35C SP/122N</t>
  </si>
  <si>
    <t>013CH271-37C SP/122N</t>
  </si>
  <si>
    <t>CH271-37C SP/122N</t>
  </si>
  <si>
    <t>013CH271I-49C SP/122N</t>
  </si>
  <si>
    <t>CH271-49C SP/122N</t>
  </si>
  <si>
    <t>013CH271I-50C SP/122N</t>
  </si>
  <si>
    <t>CH271-50C SP/122N</t>
  </si>
  <si>
    <t>013CH271I-41C SP/122N</t>
  </si>
  <si>
    <t>CH271-41C SP/122N</t>
  </si>
  <si>
    <t>013CH271I-42C SP/122N</t>
  </si>
  <si>
    <t>CH27I-42C SP/122N</t>
  </si>
  <si>
    <t>CH271-42C SP/122N</t>
  </si>
  <si>
    <t>013CH271I-03C SP/126N</t>
  </si>
  <si>
    <t>CH271-03C SP/126N</t>
  </si>
  <si>
    <t>013CH271I-08C SP/126N</t>
  </si>
  <si>
    <t>CH271-08C SP/126N</t>
  </si>
  <si>
    <t>013CH271I-09C SP/126N</t>
  </si>
  <si>
    <t>CH271-09C SP/126N</t>
  </si>
  <si>
    <t>013CH271I-17C SP/126N</t>
  </si>
  <si>
    <t>CH271-17C SP/126N</t>
  </si>
  <si>
    <t>013CH271-35C SP/126N</t>
  </si>
  <si>
    <t>CH271-35C SP/126N</t>
  </si>
  <si>
    <t>013CH271-37C SP/126N</t>
  </si>
  <si>
    <t>CH271-37C SP/126N</t>
  </si>
  <si>
    <t>013CH271I-49C SP/126N</t>
  </si>
  <si>
    <t>CH271-49C SP/126N</t>
  </si>
  <si>
    <t>013CH271I-50C SP/126N</t>
  </si>
  <si>
    <t>CH271-50C SP/126N</t>
  </si>
  <si>
    <t>013CH271I-41C SP/126N</t>
  </si>
  <si>
    <t>CH271-41C SP/126N</t>
  </si>
  <si>
    <t>013CH271I-42C SP/126N</t>
  </si>
  <si>
    <t>CH271-42C SP/126N</t>
  </si>
  <si>
    <t>013CH271I-03C SP/180</t>
  </si>
  <si>
    <t>CH271-03C SP/180</t>
  </si>
  <si>
    <t>013CH271I-08C SP/180</t>
  </si>
  <si>
    <t>CH271-08C SP/180</t>
  </si>
  <si>
    <t>013CH271I-09C SP/180</t>
  </si>
  <si>
    <t>CH271-09C SP/180</t>
  </si>
  <si>
    <t>013CH271I-17C SP/180</t>
  </si>
  <si>
    <t>CH271-17C SP/180</t>
  </si>
  <si>
    <t>013CH271-35C SP/180</t>
  </si>
  <si>
    <t>CH271-35C SP/180</t>
  </si>
  <si>
    <t>013CH271-37C SP/180</t>
  </si>
  <si>
    <t>CH271-37C SP/180</t>
  </si>
  <si>
    <t>013CH271I-49C SP/180</t>
  </si>
  <si>
    <t>CH271-49C SP/180</t>
  </si>
  <si>
    <t>013CH271I-50C SP/180</t>
  </si>
  <si>
    <t>CH271-50C SP/180</t>
  </si>
  <si>
    <t>013CH271I-41C SP/180</t>
  </si>
  <si>
    <t>013CH271I-42C SP/180</t>
  </si>
  <si>
    <t>013CH271I-03C SP/181</t>
  </si>
  <si>
    <t>CH271-03C SP/181</t>
  </si>
  <si>
    <t>013CH271I-08C SP/181</t>
  </si>
  <si>
    <t>CH271-08C SP/181</t>
  </si>
  <si>
    <t>013CH271I-09C SP/181</t>
  </si>
  <si>
    <t>CH271-09C SP/181</t>
  </si>
  <si>
    <t>013CH271I-17C SP/181</t>
  </si>
  <si>
    <t>CH271-17C SP/181</t>
  </si>
  <si>
    <t>013CH271-35C SP/181</t>
  </si>
  <si>
    <t>CH271-35C SP/181</t>
  </si>
  <si>
    <t>013CH271-37C SP/181</t>
  </si>
  <si>
    <t>CH271-37C SP/181</t>
  </si>
  <si>
    <t>013CH271I-49C SP/181</t>
  </si>
  <si>
    <t>CH271-49C SP/181</t>
  </si>
  <si>
    <t>013CH271I-50C SP/181</t>
  </si>
  <si>
    <t>CH271-50C SP/181</t>
  </si>
  <si>
    <t>013CH271I-41C SP/181</t>
  </si>
  <si>
    <t>CH271I-41C SP/181</t>
  </si>
  <si>
    <t>013CH271I-42C SP/181</t>
  </si>
  <si>
    <t>CH271I-42C SP/181</t>
  </si>
  <si>
    <t>013CH271I-03C SP/182</t>
  </si>
  <si>
    <t>CH271-03C SP/182</t>
  </si>
  <si>
    <t>013CH271I-08C SP/182</t>
  </si>
  <si>
    <t>CH271-08C SP/182</t>
  </si>
  <si>
    <t>013CH271I-09C SP/182</t>
  </si>
  <si>
    <t>CH271-09C SP/182</t>
  </si>
  <si>
    <t>013CH271I-17C SP/182</t>
  </si>
  <si>
    <t>CH271-17C SP/182</t>
  </si>
  <si>
    <t>013CH271-35C SP/182</t>
  </si>
  <si>
    <t>CH271-35C SP/182</t>
  </si>
  <si>
    <t>013CH271-37C SP/182</t>
  </si>
  <si>
    <t>CH271-37C SP/182</t>
  </si>
  <si>
    <t>013CH271I-49C SP/182</t>
  </si>
  <si>
    <t>CH271-49C SP/182</t>
  </si>
  <si>
    <t>013CH271I-50C SP/182</t>
  </si>
  <si>
    <t>CH271-50C SP/182</t>
  </si>
  <si>
    <t>013CH271I-41C SP/182</t>
  </si>
  <si>
    <t>CH271I-41C SP/182</t>
  </si>
  <si>
    <t>013CH271I-42C SP/182</t>
  </si>
  <si>
    <t>CH271I-42C SP/182</t>
  </si>
  <si>
    <t>013CH271I-03C SP/183</t>
  </si>
  <si>
    <t>CH271-03C SP/183</t>
  </si>
  <si>
    <t>013CH271I-08C SP/183</t>
  </si>
  <si>
    <t>CH271-08C SP/183</t>
  </si>
  <si>
    <t>013CH271I-09C SP/183</t>
  </si>
  <si>
    <t>CH271-09C SP/183</t>
  </si>
  <si>
    <t>013CH271I-17C SP/183</t>
  </si>
  <si>
    <t>CH271-17C SP/183</t>
  </si>
  <si>
    <t>013CH271-35C SP/183</t>
  </si>
  <si>
    <t>CH271-35C SP/183</t>
  </si>
  <si>
    <t>013CH271-37C SP/183</t>
  </si>
  <si>
    <t>CH271-37C SP/183</t>
  </si>
  <si>
    <t>013CH271I-49C SP/183</t>
  </si>
  <si>
    <t>CH271-49C SP/183</t>
  </si>
  <si>
    <t>013CH271I-50C SP/183</t>
  </si>
  <si>
    <t>CH271-50C SP/183</t>
  </si>
  <si>
    <t>013CH271I-41C SP/183</t>
  </si>
  <si>
    <t>CH271I-41C SP/183</t>
  </si>
  <si>
    <t>013CH271I-42C SP/183</t>
  </si>
  <si>
    <t>CH271I-42C SP/183</t>
  </si>
  <si>
    <t>013CH271I-03C SP/184</t>
  </si>
  <si>
    <t>CH271I-03C SP/184</t>
  </si>
  <si>
    <t>013CH271I-08C SP/184</t>
  </si>
  <si>
    <t>CH271I-08C SP/184</t>
  </si>
  <si>
    <t>013CH271I-09C SP/184</t>
  </si>
  <si>
    <t>CH271I-09C SP/184</t>
  </si>
  <si>
    <t>013CH271I-17C SP/184</t>
  </si>
  <si>
    <t>CH271I-17C SP/184</t>
  </si>
  <si>
    <t>013CH271-35C SP/184</t>
  </si>
  <si>
    <t>CH271-35C SP/184</t>
  </si>
  <si>
    <t>彩アクセントとして35のみSP/184を採用</t>
  </si>
  <si>
    <t>013CH271-37C SP/184</t>
  </si>
  <si>
    <t>CH271-37C SP/184</t>
  </si>
  <si>
    <t>013CH271I-49C SP/184</t>
  </si>
  <si>
    <t>CH271I-49C SP/184</t>
  </si>
  <si>
    <t>013CH271I-50C SP/184</t>
  </si>
  <si>
    <t>CH271I-50C SP/184</t>
  </si>
  <si>
    <t>013CH271I-41C SP/184</t>
  </si>
  <si>
    <t>CH271I-41C SP/184</t>
  </si>
  <si>
    <t>013CH271I-42C SP/184</t>
  </si>
  <si>
    <t>CH271I-42C SP/184</t>
  </si>
  <si>
    <t>013CH1069-03C SP/176</t>
  </si>
  <si>
    <t>CH1069-3PC SP/176</t>
  </si>
  <si>
    <t>総幅(W):2000mm Cover Only</t>
  </si>
  <si>
    <t>CH1069-03C SP/176[ASH-BR]</t>
  </si>
  <si>
    <t>013CH1069-03C SP/178</t>
  </si>
  <si>
    <t>CH1069-3PC SP/178</t>
  </si>
  <si>
    <t>CH1069-03C SP/178[ASH-GY]</t>
  </si>
  <si>
    <t>013CH1069-03C SP/197</t>
  </si>
  <si>
    <t>CH1069-3PC SP/197</t>
  </si>
  <si>
    <t>CH1069-03C SP/197[LARC-14(BL)]</t>
  </si>
  <si>
    <t>013CH1069-03C SP/198</t>
  </si>
  <si>
    <t>CH1069-3PC SP/198</t>
  </si>
  <si>
    <t>CH1069-03C SP/198[LARC-27(NV)]</t>
  </si>
  <si>
    <t>013CH1069-02C SP/176</t>
  </si>
  <si>
    <t>CH1069-2PC SP/176</t>
  </si>
  <si>
    <t>総幅(W):1800mm Cover Only</t>
  </si>
  <si>
    <t>CH1069-02C SP/176[ASH-BR]</t>
  </si>
  <si>
    <t>013CH1069-02C SP/178</t>
  </si>
  <si>
    <t>CH1069-2PC SP/178</t>
  </si>
  <si>
    <t>CH1069-02C SP/178[ASH-GY]</t>
  </si>
  <si>
    <t>013CH1069-02C SP/197</t>
  </si>
  <si>
    <t>CH1069-2PC SP/197</t>
  </si>
  <si>
    <t>CH1069-02C SP/197[LARC-14(BL)]</t>
  </si>
  <si>
    <t>013CH1069-02C SP/198</t>
  </si>
  <si>
    <t>CH1069-2PC SP/198</t>
  </si>
  <si>
    <t>CH1069-02C SP/198[LARC-27(NV)]</t>
  </si>
  <si>
    <t>013CH1069-59C SP/176</t>
  </si>
  <si>
    <t>CH1069-HRC SP/176</t>
  </si>
  <si>
    <t>Head-rest Cover Only</t>
  </si>
  <si>
    <t>CH1069-59C SP/176[ASH-BR]</t>
  </si>
  <si>
    <t>013CH1069-59C SP/178</t>
  </si>
  <si>
    <t>CH1069-HRC SP/178</t>
  </si>
  <si>
    <t>CH1069-59C SP/178[ASH-GY]</t>
  </si>
  <si>
    <t>013CH1069-59C SP/197</t>
  </si>
  <si>
    <t>CH1069-HRC SP/197</t>
  </si>
  <si>
    <t>CH1069-59C SP/197[LARC-14(BL)]</t>
  </si>
  <si>
    <t>013CH1069-59C SP/198</t>
  </si>
  <si>
    <t>CH1069-HRC SP/198</t>
  </si>
  <si>
    <t>CH1069-59C SP/198[LARC-27(NV)]</t>
  </si>
  <si>
    <t>013CH1070-17C SP/176</t>
  </si>
  <si>
    <t>CH1070-0.5C SP/176</t>
  </si>
  <si>
    <t>Stool Cover Only</t>
  </si>
  <si>
    <t>CH1070-17C SP/176[ASH-BR]</t>
  </si>
  <si>
    <t>013CH1070-17C SP/178</t>
  </si>
  <si>
    <t>CH1070-0.5C SP/178</t>
  </si>
  <si>
    <t>CH1070-17C SP/178[ASH-GY]</t>
  </si>
  <si>
    <t>013CH1070-17C SP/197</t>
  </si>
  <si>
    <t>CH1070-0.5C SP/197</t>
  </si>
  <si>
    <t>CH1070-17C SP/197[LARC-14(BL)]</t>
  </si>
  <si>
    <t>013CH1070-17C SP/198</t>
  </si>
  <si>
    <t>CH1070-0.5C SP/198</t>
  </si>
  <si>
    <t>CH1070-17C SP/198[LARC-27(NV)]</t>
  </si>
  <si>
    <t>013CH1070-03LC SN/02</t>
  </si>
  <si>
    <t>CH1070-3.5PC SN/02</t>
  </si>
  <si>
    <t>総幅(W):2200mm Cover Only</t>
  </si>
  <si>
    <t>CH1070-03LC SN/02[CHILI-17]</t>
  </si>
  <si>
    <t>013CH1070-03LC SN/03</t>
  </si>
  <si>
    <t>CH1070-3.5PC SN/03</t>
  </si>
  <si>
    <t>CH1070-03LC SN/03[CHILI-25]</t>
  </si>
  <si>
    <t>013CH1070-03LC SP/180</t>
  </si>
  <si>
    <t>CH1070-3.5PC SP/180</t>
  </si>
  <si>
    <t>CH1070-03LC SP/180</t>
  </si>
  <si>
    <t>013CH1070-03LC SP/183</t>
  </si>
  <si>
    <t>CH1070-3.5PC SP/183</t>
  </si>
  <si>
    <t>CH1070-03LC SP/183</t>
  </si>
  <si>
    <t>013CH1070-03C SN/02</t>
  </si>
  <si>
    <t>CH1070-3PC SN/02</t>
  </si>
  <si>
    <t>総幅(W):1900mm Cover Only</t>
  </si>
  <si>
    <t>CH1070-03C SN/02[CHILI-17]</t>
  </si>
  <si>
    <t>013CH1070-03C SN/03</t>
  </si>
  <si>
    <t>CH1070-3PC SN/03</t>
  </si>
  <si>
    <t>CH1070-03C SN/03[CHILI-25]</t>
  </si>
  <si>
    <t>013CH1070-03C SP/180</t>
  </si>
  <si>
    <t>CH1070-3PC SP/180</t>
  </si>
  <si>
    <t>CH1070-03C SP/180</t>
  </si>
  <si>
    <t>013CH1070-03C SP/183</t>
  </si>
  <si>
    <t>CH1070-3PC SP/183</t>
  </si>
  <si>
    <t>CH1070-03C SP/183</t>
  </si>
  <si>
    <t>013CH1070-17C SN/02</t>
  </si>
  <si>
    <t>CH1070-0.5C SN/02</t>
  </si>
  <si>
    <t>CH1070-17C SN/02[CHILI-17]</t>
  </si>
  <si>
    <t>013CH1070-17C SN/03</t>
  </si>
  <si>
    <t>CH1070-0.5C SN/03</t>
  </si>
  <si>
    <t>CH1070-17C SN/03[CHILI-25]</t>
  </si>
  <si>
    <t>013CH1070-17C SP/180</t>
  </si>
  <si>
    <t>CH1070-0.5C SP/180</t>
  </si>
  <si>
    <t>CH1070-17C SP/180</t>
  </si>
  <si>
    <t>013CH1070-17C SP/183</t>
  </si>
  <si>
    <t>CH1070-0.5C SP/183</t>
  </si>
  <si>
    <t>CH1070-17C SP/183</t>
  </si>
  <si>
    <t>014CH1069-03B</t>
  </si>
  <si>
    <t>CH1069-3PB</t>
  </si>
  <si>
    <t>総幅(W)：2000mm</t>
  </si>
  <si>
    <t>ヌードボディーのみ</t>
  </si>
  <si>
    <t>CH1069-03B</t>
  </si>
  <si>
    <t>014CH1069-02B</t>
  </si>
  <si>
    <t>CH1069-2PB</t>
  </si>
  <si>
    <t>総幅(W):1800mm</t>
  </si>
  <si>
    <t>CH1069-02B</t>
  </si>
  <si>
    <t>014CH1069-59B</t>
  </si>
  <si>
    <t>CH1069-HRB</t>
  </si>
  <si>
    <t>Head-rest</t>
  </si>
  <si>
    <t>CH1069-59B</t>
  </si>
  <si>
    <t>014CH1070-03LB</t>
  </si>
  <si>
    <t>CH1070-3.5PB</t>
  </si>
  <si>
    <t>総幅(W):2200mm</t>
  </si>
  <si>
    <t>CH1070-03LB</t>
  </si>
  <si>
    <t>014CH1070-03B</t>
  </si>
  <si>
    <t>CH1070-3PB</t>
  </si>
  <si>
    <t>総幅(W):1900mm</t>
  </si>
  <si>
    <t>CH1070-03B</t>
  </si>
  <si>
    <t>014CH1070-17B</t>
  </si>
  <si>
    <t>CH1070-0.5PB</t>
  </si>
  <si>
    <t>Stool</t>
  </si>
  <si>
    <t>CH1070-17B</t>
  </si>
  <si>
    <t>CH1069  S  10025</t>
  </si>
  <si>
    <t>CH1069-03 SP/172</t>
  </si>
  <si>
    <t>CH1069-3P ｱｯｼｭBE</t>
  </si>
  <si>
    <t>布地：アッシュ(BE)</t>
  </si>
  <si>
    <t>CH1069-03 SP/172[ASH-BE]</t>
  </si>
  <si>
    <t>CH1069  S  10023</t>
  </si>
  <si>
    <t>CH1069-03 SP/176</t>
  </si>
  <si>
    <t>CH1069-3P ｱｯｼｭBR</t>
  </si>
  <si>
    <t>布地：アッシュ(BR)</t>
  </si>
  <si>
    <t>CH1069-03 SP/176[ASH-BR]</t>
  </si>
  <si>
    <t>CH1069  S  10021</t>
  </si>
  <si>
    <t>CH1069-03 SP/178</t>
  </si>
  <si>
    <t>CH1069-3P ｱｯｼｭGY</t>
  </si>
  <si>
    <t>布地：アッシュ(GY)</t>
  </si>
  <si>
    <t>CH1069-03 SP/178[ASH-GY]</t>
  </si>
  <si>
    <t>CH1069  S  10026</t>
  </si>
  <si>
    <t>CH1069-59 SP/172</t>
  </si>
  <si>
    <t>CH1069-HR ｱｯｼｭBE</t>
  </si>
  <si>
    <t>CH1069-59 SP/172[ASH-BE]</t>
  </si>
  <si>
    <t>CH1069  S  10024</t>
  </si>
  <si>
    <t>CH1069-59 SP/176</t>
  </si>
  <si>
    <t>CH1069-HR ｱｯｼｭBR</t>
  </si>
  <si>
    <t>CH1069-59 SP/176[ASH-BR]</t>
  </si>
  <si>
    <t>CH1069  S  10022</t>
  </si>
  <si>
    <t>CH1069-59 SP/178</t>
  </si>
  <si>
    <t>CH1069-HR ｱｯｼｭGY</t>
  </si>
  <si>
    <t>CH1069-59 SP/178[ASH-GY]</t>
  </si>
  <si>
    <t>CH1070  S  10023</t>
  </si>
  <si>
    <t>CH1070-03L SP/180</t>
  </si>
  <si>
    <t>CH1070-3.5P SP/180</t>
  </si>
  <si>
    <t>総幅(W)：2200mm</t>
  </si>
  <si>
    <t>CH1070  S  10024</t>
  </si>
  <si>
    <t>CH1070-03L SP/182</t>
  </si>
  <si>
    <t>CH1070-3.5P SP/182</t>
  </si>
  <si>
    <t>CH1070  S  10018</t>
  </si>
  <si>
    <t>CH1070-03L SP/183</t>
  </si>
  <si>
    <t>CH1070-3.5P SP/183</t>
  </si>
  <si>
    <t>CH1070  S  10025</t>
  </si>
  <si>
    <t>CH1070-17 SP/180</t>
  </si>
  <si>
    <t>CH1070-0.5P SP/180</t>
  </si>
  <si>
    <t>CH1070  S  10022</t>
  </si>
  <si>
    <t>CH1070-17 SP/182</t>
  </si>
  <si>
    <t>CH1070-0.5P SP/182</t>
  </si>
  <si>
    <t>CH1070  S  10019</t>
  </si>
  <si>
    <t>CH1070-17 SP/183</t>
  </si>
  <si>
    <t>CH1070-0.5P SP/183</t>
  </si>
  <si>
    <t>CH1070  S  10026</t>
  </si>
  <si>
    <t>CH1070-17 SP/172</t>
  </si>
  <si>
    <t>CH1070-0.5P ｱｯｼｭBE</t>
  </si>
  <si>
    <t>CH1070-17 SP/172[ASH-BE]</t>
  </si>
  <si>
    <t>CH1070  S  10027</t>
  </si>
  <si>
    <t>CH1070-17 SP/176</t>
  </si>
  <si>
    <t>CH1070-0.5P ｱｯｼｭBR</t>
  </si>
  <si>
    <t>CH1070-17 SP/176[ASH-BR]</t>
  </si>
  <si>
    <t>CH1070  S  10020</t>
  </si>
  <si>
    <t>CH1070-17 SP/178</t>
  </si>
  <si>
    <t>CH1070-0.5P ｱｯｼｭGY</t>
  </si>
  <si>
    <t>CH1070-17 SP/178[ASH-GY]</t>
  </si>
  <si>
    <t>CH1071  SN 10023</t>
  </si>
  <si>
    <t>CH1071N-3P+0.5P SN/01</t>
  </si>
  <si>
    <t>肘ノックダウン仕様</t>
  </si>
  <si>
    <t>肘ｸｯｼｮﾝ 2個　DB脚同梱</t>
  </si>
  <si>
    <t>CH1071N-03+17 SN/01[CHILI-01]</t>
  </si>
  <si>
    <t>CH1071  SN 10017</t>
  </si>
  <si>
    <t>CH1071N-03SET SN/02</t>
  </si>
  <si>
    <t>CH1071N-3P+0.5P SN/02</t>
  </si>
  <si>
    <t>CH1071N-03+17 SN/02[CHILI-17]</t>
  </si>
  <si>
    <t>CH1071  SN 10009</t>
  </si>
  <si>
    <t>CH1071N-03SET SN/03</t>
  </si>
  <si>
    <t>CH1071N-3P+0.5P SN/03</t>
  </si>
  <si>
    <t>CH1071N-03+17 SN/03[CHILI-25]</t>
  </si>
  <si>
    <t>CH1072  S  10034</t>
  </si>
  <si>
    <t>CH1072-31LSET SP/209</t>
  </si>
  <si>
    <t>CH1072-30L SP/209</t>
  </si>
  <si>
    <t>背ｸｯｼｮﾝ 大1個/小1個</t>
  </si>
  <si>
    <t>布地：Zhida社 FREE93</t>
  </si>
  <si>
    <t>CH1072-31L SP/209[FREE-93]</t>
  </si>
  <si>
    <t>CH1072  S  10038</t>
  </si>
  <si>
    <t>CH1072-31LSET SP/207</t>
  </si>
  <si>
    <t>CH1072-30L SP/207</t>
  </si>
  <si>
    <t>布地：Zhida社 FREE96</t>
  </si>
  <si>
    <t>CH1072-31L SP/207[FREE-96]</t>
  </si>
  <si>
    <t>CH1072  S  10039</t>
  </si>
  <si>
    <t>CH1072-31LSET SP/206</t>
  </si>
  <si>
    <t>CH1072-30L SP/206</t>
  </si>
  <si>
    <t>布地：Zhida社 FREE97</t>
  </si>
  <si>
    <t>CH1072-31L SP/206[FREE-97]</t>
  </si>
  <si>
    <t>CH1072  S  10041</t>
  </si>
  <si>
    <t>CH1072-32LSET SP/209</t>
  </si>
  <si>
    <t>CH1072-30R SP/209</t>
  </si>
  <si>
    <t>CH1072-32L SP/209[FREE-93]</t>
  </si>
  <si>
    <t>CH1072  S  10030</t>
  </si>
  <si>
    <t>CH1072-32LSET SP/207</t>
  </si>
  <si>
    <t>CH1072-30R SP/207</t>
  </si>
  <si>
    <t>CH1072-32L SP/207[FREE-96]</t>
  </si>
  <si>
    <t>CH1072  S  10040</t>
  </si>
  <si>
    <t>CH1072-32LSET SP/206</t>
  </si>
  <si>
    <t>CH1072-30R SP/206</t>
  </si>
  <si>
    <t>CH1072-32L SP/206[FREE-97]</t>
  </si>
  <si>
    <t>CH1072  S  10035</t>
  </si>
  <si>
    <t>CH1072-20SET SP/209</t>
  </si>
  <si>
    <t>CH1072-30N SP/209</t>
  </si>
  <si>
    <t>CH1072-20 SP/209[FREE-93]</t>
  </si>
  <si>
    <t>CH1072  S  10031</t>
  </si>
  <si>
    <t>CH1072-20SET SP/207</t>
  </si>
  <si>
    <t>CH1072-30N SP/207</t>
  </si>
  <si>
    <t>CH1072-20 SP/207[FREE-96]</t>
  </si>
  <si>
    <t>CH1072  S  10042</t>
  </si>
  <si>
    <t>CH1072-20SET SP/206</t>
  </si>
  <si>
    <t>CH1072-30N SP/206</t>
  </si>
  <si>
    <t>CH1072-20 SP/206[FREE-97]</t>
  </si>
  <si>
    <t>014CH1071LEG-NA</t>
  </si>
  <si>
    <t>CH1071-LEG NA</t>
  </si>
  <si>
    <t>本体　4ヶ　Stool　4ヶ　中央脚　1ヶ</t>
  </si>
  <si>
    <t>CH1068-STEELLEG BL</t>
  </si>
  <si>
    <t>LH03SLEG-L(TFC保管分)</t>
  </si>
  <si>
    <t>LH03SLEG-Ｓ（ＴＦＣ保管分）</t>
  </si>
  <si>
    <t>CH907-03  SP/122N</t>
  </si>
  <si>
    <t>ロザーナ 本体+37クッションはSP/122N</t>
  </si>
  <si>
    <t>37クッション×2付き</t>
  </si>
  <si>
    <t>ﾛｻﾞｰﾅ</t>
  </si>
  <si>
    <t>CH907-03  SP/126N</t>
  </si>
  <si>
    <t>ロザーナ 本体+37クッションはSP/126N</t>
  </si>
  <si>
    <t>CH907-06  SP/122N,SP/126N</t>
  </si>
  <si>
    <t>ロザーナ 本体+37クッションはSP/122N, 35クッションはSP/126N</t>
  </si>
  <si>
    <t>35クッション×1，37クッション×1付き</t>
  </si>
  <si>
    <t>CH907-06  SP/122</t>
  </si>
  <si>
    <t>CH907-06  SP/126N,SP/122N</t>
  </si>
  <si>
    <t>ロザーナ 本体+37クッションはSP/126N, 35クッションはSP/122N</t>
  </si>
  <si>
    <t>CH907-06  SP/126</t>
  </si>
  <si>
    <t>CH907-07  SP/122N,SP/126N</t>
  </si>
  <si>
    <t>CH907-07  SP/122</t>
  </si>
  <si>
    <t>CH907-07  SP/126N,SP/122N</t>
  </si>
  <si>
    <t>CH907-07  SP/126</t>
  </si>
  <si>
    <t>CH907-17  SP/122N</t>
  </si>
  <si>
    <t>ロザーナ SP/122N</t>
  </si>
  <si>
    <t>CH907-17  SP/126N</t>
  </si>
  <si>
    <t>ロザーナ SP/126N</t>
  </si>
  <si>
    <t>CH907-49  SP/122N,SP/126N</t>
  </si>
  <si>
    <t>CH907-49  SP/122</t>
  </si>
  <si>
    <t>CH907-49  SP/126N,SP/122N</t>
  </si>
  <si>
    <t>CH907-49  SP/126</t>
  </si>
  <si>
    <t>CH907-50  SP/122N,SP/126N</t>
  </si>
  <si>
    <t>CH907-50  SP/122</t>
  </si>
  <si>
    <t>CH907-50  SP/126N,SP/122N</t>
  </si>
  <si>
    <t>CH907-50  SP/126</t>
  </si>
  <si>
    <t>ETD</t>
    <phoneticPr fontId="16"/>
  </si>
  <si>
    <t>CH271-41C SP/180</t>
  </si>
  <si>
    <t>CH271-42C SP/180</t>
  </si>
  <si>
    <t>CH271-42C SP/181</t>
  </si>
  <si>
    <t>CH27I-41C SP/182</t>
  </si>
  <si>
    <t>CH271-42C SP/182</t>
  </si>
  <si>
    <t>CH271-41C SP/183</t>
  </si>
  <si>
    <t>ETD</t>
    <phoneticPr fontId="16"/>
  </si>
  <si>
    <t>05/30(木)</t>
  </si>
  <si>
    <t>作成日：2019.05.30</t>
    <phoneticPr fontId="16"/>
  </si>
  <si>
    <t>TI190518C-2</t>
  </si>
  <si>
    <t>TI190525D</t>
  </si>
  <si>
    <t>H207505</t>
  </si>
  <si>
    <t>H207506</t>
  </si>
  <si>
    <t>H207511</t>
  </si>
  <si>
    <t>H207513</t>
  </si>
  <si>
    <t>H207517</t>
  </si>
  <si>
    <t>H207522</t>
  </si>
  <si>
    <t>ETD</t>
    <phoneticPr fontId="16"/>
  </si>
  <si>
    <t>CH1071N-03SET SN/01</t>
    <phoneticPr fontId="16"/>
  </si>
  <si>
    <t>11</t>
  </si>
  <si>
    <t>2</t>
  </si>
  <si>
    <t>4</t>
  </si>
  <si>
    <t>19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</si>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</sst>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¥&quot;#,##0;[Red]&quot;¥&quot;\-#,##0"/>
    <numFmt numFmtId="176" formatCode="0.00_);[Red]\(0.00\)"/>
    <numFmt numFmtId="177" formatCode="yyyy/mm/dd"/>
    <numFmt numFmtId="178" formatCode="m/d;@"/>
    <numFmt numFmtId="179" formatCode="mm&quot;月&quot;dd&quot;日&quot;"/>
    <numFmt numFmtId="180" formatCode="0.0"/>
    <numFmt numFmtId="181" formatCode="0_ ;[Red]\-0\ "/>
    <numFmt numFmtId="182" formatCode="0.0_ ;[Red]\-0.0\ "/>
  </numFmts>
  <fonts count="1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color rgb="FF17375E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17375E"/>
      <name val="ＭＳ Ｐゴシック"/>
      <family val="3"/>
      <charset val="128"/>
    </font>
    <font>
      <b/>
      <sz val="12"/>
      <color rgb="FF17375E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1F497D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rgb="FF1F497D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4C7E7"/>
        <bgColor rgb="FFD9D9D9"/>
      </patternFill>
    </fill>
    <fill>
      <patternFill patternType="solid">
        <fgColor rgb="FFFFCC66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9C3"/>
      </patternFill>
    </fill>
    <fill>
      <patternFill patternType="solid">
        <fgColor rgb="FFDCE6F2"/>
        <bgColor rgb="FFDAE3F3"/>
      </patternFill>
    </fill>
    <fill>
      <patternFill patternType="solid">
        <fgColor rgb="FF00B0F0"/>
        <bgColor rgb="FF33CCCC"/>
      </patternFill>
    </fill>
    <fill>
      <patternFill patternType="solid">
        <fgColor rgb="FFDEEBF7"/>
        <bgColor rgb="FFDCE6F2"/>
      </patternFill>
    </fill>
    <fill>
      <patternFill patternType="solid">
        <fgColor rgb="FFEBF1DE"/>
        <bgColor rgb="FFE2F0D9"/>
      </patternFill>
    </fill>
    <fill>
      <patternFill patternType="solid">
        <fgColor rgb="FFE2F0D9"/>
        <bgColor rgb="FFEBF1DE"/>
      </patternFill>
    </fill>
    <fill>
      <patternFill patternType="solid">
        <fgColor rgb="FFE6E0EC"/>
        <bgColor rgb="FFDAE3F3"/>
      </patternFill>
    </fill>
    <fill>
      <patternFill patternType="solid">
        <fgColor rgb="FFDDD9C3"/>
        <bgColor rgb="FFD9D9D9"/>
      </patternFill>
    </fill>
    <fill>
      <patternFill patternType="solid">
        <fgColor rgb="FFFCD5B5"/>
        <bgColor rgb="FFFEE5D0"/>
      </patternFill>
    </fill>
    <fill>
      <patternFill patternType="solid">
        <fgColor rgb="FFFEE5D0"/>
        <bgColor rgb="FFEBF1D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EBF1DE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</borders>
  <cellStyleXfs count="12575">
    <xf numFmtId="0" fontId="0" fillId="0" borderId="0"/>
    <xf numFmtId="0" fontId="15" fillId="0" borderId="0"/>
    <xf numFmtId="0" fontId="14" fillId="0" borderId="0"/>
    <xf numFmtId="0" fontId="15" fillId="0" borderId="0"/>
    <xf numFmtId="0" fontId="17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" fillId="0" borderId="0">
      <alignment vertical="center"/>
    </xf>
    <xf numFmtId="6" fontId="15" fillId="0" borderId="0"/>
    <xf numFmtId="0" fontId="18" fillId="0" borderId="0"/>
    <xf numFmtId="0" fontId="17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</cellStyleXfs>
  <cellXfs count="587">
    <xf numFmtId="0" fontId="0" fillId="0" borderId="0" xfId="0"/>
    <xf numFmtId="0" fontId="2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1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vertical="center"/>
    </xf>
    <xf numFmtId="0" fontId="0" fillId="0" borderId="9" xfId="1" applyFont="1" applyBorder="1" applyAlignment="1">
      <alignment vertical="center"/>
    </xf>
    <xf numFmtId="0" fontId="0" fillId="0" borderId="10" xfId="1" applyFont="1" applyBorder="1" applyAlignment="1">
      <alignment vertical="center"/>
    </xf>
    <xf numFmtId="0" fontId="0" fillId="0" borderId="11" xfId="1" applyFont="1" applyBorder="1" applyAlignment="1">
      <alignment vertical="center"/>
    </xf>
    <xf numFmtId="0" fontId="0" fillId="0" borderId="9" xfId="1" applyFont="1" applyBorder="1" applyAlignment="1">
      <alignment horizontal="center" vertical="center"/>
    </xf>
    <xf numFmtId="0" fontId="0" fillId="0" borderId="7" xfId="1" applyFont="1" applyBorder="1" applyAlignment="1">
      <alignment vertical="center"/>
    </xf>
    <xf numFmtId="0" fontId="2" fillId="0" borderId="1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shrinkToFit="1"/>
    </xf>
    <xf numFmtId="0" fontId="6" fillId="0" borderId="1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0" fillId="4" borderId="13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 shrinkToFit="1"/>
    </xf>
    <xf numFmtId="0" fontId="10" fillId="5" borderId="7" xfId="1" applyFont="1" applyFill="1" applyBorder="1" applyAlignment="1">
      <alignment horizontal="center" vertical="center" wrapText="1"/>
    </xf>
    <xf numFmtId="0" fontId="0" fillId="0" borderId="14" xfId="1" applyFont="1" applyBorder="1" applyAlignment="1">
      <alignment horizontal="left" vertical="center"/>
    </xf>
    <xf numFmtId="0" fontId="0" fillId="3" borderId="14" xfId="1" applyFont="1" applyFill="1" applyBorder="1" applyAlignment="1">
      <alignment vertical="center"/>
    </xf>
    <xf numFmtId="0" fontId="2" fillId="3" borderId="14" xfId="1" applyFont="1" applyFill="1" applyBorder="1" applyAlignment="1">
      <alignment vertical="center"/>
    </xf>
    <xf numFmtId="0" fontId="0" fillId="0" borderId="14" xfId="1" applyFont="1" applyBorder="1" applyAlignment="1">
      <alignment horizontal="center" vertical="center"/>
    </xf>
    <xf numFmtId="0" fontId="0" fillId="4" borderId="14" xfId="1" applyFont="1" applyFill="1" applyBorder="1" applyAlignment="1">
      <alignment horizontal="center" vertical="center"/>
    </xf>
    <xf numFmtId="0" fontId="0" fillId="0" borderId="14" xfId="1" applyFont="1" applyBorder="1" applyAlignment="1">
      <alignment vertical="center"/>
    </xf>
    <xf numFmtId="0" fontId="4" fillId="0" borderId="14" xfId="1" applyFont="1" applyBorder="1" applyAlignment="1">
      <alignment horizontal="center" vertical="center" shrinkToFit="1"/>
    </xf>
    <xf numFmtId="0" fontId="0" fillId="0" borderId="18" xfId="1" applyFont="1" applyBorder="1" applyAlignment="1">
      <alignment horizontal="center" vertical="center"/>
    </xf>
    <xf numFmtId="0" fontId="3" fillId="0" borderId="14" xfId="1" applyFont="1" applyBorder="1" applyAlignment="1">
      <alignment vertical="center" shrinkToFit="1"/>
    </xf>
    <xf numFmtId="0" fontId="0" fillId="6" borderId="19" xfId="1" applyFont="1" applyFill="1" applyBorder="1" applyAlignment="1">
      <alignment horizontal="left" vertical="center"/>
    </xf>
    <xf numFmtId="0" fontId="0" fillId="6" borderId="19" xfId="1" applyFont="1" applyFill="1" applyBorder="1" applyAlignment="1">
      <alignment vertical="center"/>
    </xf>
    <xf numFmtId="0" fontId="2" fillId="6" borderId="19" xfId="1" applyFont="1" applyFill="1" applyBorder="1" applyAlignment="1">
      <alignment vertical="center"/>
    </xf>
    <xf numFmtId="0" fontId="0" fillId="6" borderId="19" xfId="1" applyFont="1" applyFill="1" applyBorder="1" applyAlignment="1">
      <alignment horizontal="center" vertical="center"/>
    </xf>
    <xf numFmtId="38" fontId="0" fillId="6" borderId="20" xfId="1" applyNumberFormat="1" applyFont="1" applyFill="1" applyBorder="1" applyAlignment="1">
      <alignment horizontal="center" vertical="center"/>
    </xf>
    <xf numFmtId="38" fontId="0" fillId="6" borderId="21" xfId="1" applyNumberFormat="1" applyFont="1" applyFill="1" applyBorder="1" applyAlignment="1">
      <alignment horizontal="center" vertical="center"/>
    </xf>
    <xf numFmtId="38" fontId="0" fillId="6" borderId="22" xfId="1" applyNumberFormat="1" applyFont="1" applyFill="1" applyBorder="1" applyAlignment="1">
      <alignment horizontal="center" vertical="center"/>
    </xf>
    <xf numFmtId="38" fontId="0" fillId="6" borderId="23" xfId="1" applyNumberFormat="1" applyFont="1" applyFill="1" applyBorder="1" applyAlignment="1">
      <alignment horizontal="center" vertical="center"/>
    </xf>
    <xf numFmtId="38" fontId="0" fillId="6" borderId="24" xfId="1" applyNumberFormat="1" applyFont="1" applyFill="1" applyBorder="1" applyAlignment="1">
      <alignment horizontal="center" vertical="center"/>
    </xf>
    <xf numFmtId="40" fontId="0" fillId="6" borderId="20" xfId="1" applyNumberFormat="1" applyFont="1" applyFill="1" applyBorder="1" applyAlignment="1">
      <alignment horizontal="center" vertical="center"/>
    </xf>
    <xf numFmtId="0" fontId="0" fillId="6" borderId="20" xfId="1" applyFont="1" applyFill="1" applyBorder="1" applyAlignment="1">
      <alignment horizontal="left" vertical="center"/>
    </xf>
    <xf numFmtId="0" fontId="0" fillId="6" borderId="20" xfId="1" applyFont="1" applyFill="1" applyBorder="1" applyAlignment="1">
      <alignment vertical="center"/>
    </xf>
    <xf numFmtId="0" fontId="2" fillId="6" borderId="20" xfId="1" applyFont="1" applyFill="1" applyBorder="1" applyAlignment="1">
      <alignment vertical="center"/>
    </xf>
    <xf numFmtId="0" fontId="0" fillId="6" borderId="20" xfId="1" applyFont="1" applyFill="1" applyBorder="1" applyAlignment="1">
      <alignment horizontal="center" vertical="center"/>
    </xf>
    <xf numFmtId="0" fontId="0" fillId="6" borderId="25" xfId="1" applyFont="1" applyFill="1" applyBorder="1" applyAlignment="1">
      <alignment horizontal="left" vertical="center"/>
    </xf>
    <xf numFmtId="0" fontId="0" fillId="6" borderId="25" xfId="1" applyFont="1" applyFill="1" applyBorder="1" applyAlignment="1">
      <alignment vertical="center"/>
    </xf>
    <xf numFmtId="0" fontId="2" fillId="6" borderId="25" xfId="1" applyFont="1" applyFill="1" applyBorder="1" applyAlignment="1">
      <alignment vertical="center"/>
    </xf>
    <xf numFmtId="0" fontId="0" fillId="6" borderId="25" xfId="1" applyFont="1" applyFill="1" applyBorder="1" applyAlignment="1">
      <alignment horizontal="center" vertical="center"/>
    </xf>
    <xf numFmtId="38" fontId="0" fillId="6" borderId="26" xfId="1" applyNumberFormat="1" applyFont="1" applyFill="1" applyBorder="1" applyAlignment="1">
      <alignment horizontal="center" vertical="center"/>
    </xf>
    <xf numFmtId="38" fontId="0" fillId="6" borderId="27" xfId="1" applyNumberFormat="1" applyFont="1" applyFill="1" applyBorder="1" applyAlignment="1">
      <alignment horizontal="center" vertical="center"/>
    </xf>
    <xf numFmtId="38" fontId="0" fillId="6" borderId="28" xfId="1" applyNumberFormat="1" applyFont="1" applyFill="1" applyBorder="1" applyAlignment="1">
      <alignment horizontal="center" vertical="center"/>
    </xf>
    <xf numFmtId="38" fontId="0" fillId="6" borderId="29" xfId="1" applyNumberFormat="1" applyFont="1" applyFill="1" applyBorder="1" applyAlignment="1">
      <alignment horizontal="center" vertical="center"/>
    </xf>
    <xf numFmtId="38" fontId="0" fillId="6" borderId="30" xfId="1" applyNumberFormat="1" applyFont="1" applyFill="1" applyBorder="1" applyAlignment="1">
      <alignment horizontal="center" vertical="center"/>
    </xf>
    <xf numFmtId="40" fontId="0" fillId="6" borderId="26" xfId="1" applyNumberFormat="1" applyFont="1" applyFill="1" applyBorder="1" applyAlignment="1">
      <alignment horizontal="center" vertical="center"/>
    </xf>
    <xf numFmtId="0" fontId="0" fillId="6" borderId="31" xfId="1" applyFont="1" applyFill="1" applyBorder="1" applyAlignment="1">
      <alignment horizontal="left" vertical="center"/>
    </xf>
    <xf numFmtId="0" fontId="0" fillId="6" borderId="31" xfId="1" applyFont="1" applyFill="1" applyBorder="1" applyAlignment="1">
      <alignment vertical="center"/>
    </xf>
    <xf numFmtId="0" fontId="2" fillId="6" borderId="31" xfId="1" applyFont="1" applyFill="1" applyBorder="1" applyAlignment="1">
      <alignment vertical="center"/>
    </xf>
    <xf numFmtId="0" fontId="0" fillId="6" borderId="31" xfId="1" applyFont="1" applyFill="1" applyBorder="1" applyAlignment="1">
      <alignment horizontal="center" vertical="center"/>
    </xf>
    <xf numFmtId="38" fontId="0" fillId="6" borderId="31" xfId="1" applyNumberFormat="1" applyFont="1" applyFill="1" applyBorder="1" applyAlignment="1">
      <alignment horizontal="center" vertical="center"/>
    </xf>
    <xf numFmtId="38" fontId="0" fillId="8" borderId="32" xfId="1" applyNumberFormat="1" applyFont="1" applyFill="1" applyBorder="1" applyAlignment="1">
      <alignment horizontal="center" vertical="center"/>
    </xf>
    <xf numFmtId="38" fontId="0" fillId="8" borderId="33" xfId="1" applyNumberFormat="1" applyFont="1" applyFill="1" applyBorder="1" applyAlignment="1">
      <alignment horizontal="center" vertical="center"/>
    </xf>
    <xf numFmtId="38" fontId="0" fillId="8" borderId="34" xfId="1" applyNumberFormat="1" applyFont="1" applyFill="1" applyBorder="1" applyAlignment="1">
      <alignment horizontal="center" vertical="center"/>
    </xf>
    <xf numFmtId="38" fontId="0" fillId="6" borderId="35" xfId="1" applyNumberFormat="1" applyFont="1" applyFill="1" applyBorder="1" applyAlignment="1">
      <alignment horizontal="center" vertical="center"/>
    </xf>
    <xf numFmtId="40" fontId="0" fillId="6" borderId="31" xfId="1" applyNumberFormat="1" applyFont="1" applyFill="1" applyBorder="1" applyAlignment="1">
      <alignment horizontal="center" vertical="center"/>
    </xf>
    <xf numFmtId="0" fontId="0" fillId="6" borderId="26" xfId="1" applyFont="1" applyFill="1" applyBorder="1" applyAlignment="1">
      <alignment horizontal="left" vertical="center"/>
    </xf>
    <xf numFmtId="0" fontId="0" fillId="6" borderId="26" xfId="1" applyFont="1" applyFill="1" applyBorder="1" applyAlignment="1">
      <alignment vertical="center"/>
    </xf>
    <xf numFmtId="0" fontId="2" fillId="6" borderId="26" xfId="1" applyFont="1" applyFill="1" applyBorder="1" applyAlignment="1">
      <alignment vertical="center"/>
    </xf>
    <xf numFmtId="0" fontId="0" fillId="6" borderId="26" xfId="1" applyFont="1" applyFill="1" applyBorder="1" applyAlignment="1">
      <alignment horizontal="center" vertical="center"/>
    </xf>
    <xf numFmtId="0" fontId="0" fillId="6" borderId="36" xfId="1" applyFont="1" applyFill="1" applyBorder="1" applyAlignment="1">
      <alignment horizontal="left" vertical="center"/>
    </xf>
    <xf numFmtId="0" fontId="0" fillId="6" borderId="36" xfId="1" applyFont="1" applyFill="1" applyBorder="1" applyAlignment="1">
      <alignment vertical="center"/>
    </xf>
    <xf numFmtId="0" fontId="2" fillId="6" borderId="36" xfId="1" applyFont="1" applyFill="1" applyBorder="1" applyAlignment="1">
      <alignment vertical="center"/>
    </xf>
    <xf numFmtId="0" fontId="0" fillId="6" borderId="36" xfId="1" applyFont="1" applyFill="1" applyBorder="1" applyAlignment="1">
      <alignment horizontal="center" vertical="center"/>
    </xf>
    <xf numFmtId="38" fontId="0" fillId="6" borderId="36" xfId="1" applyNumberFormat="1" applyFont="1" applyFill="1" applyBorder="1" applyAlignment="1">
      <alignment horizontal="center" vertical="center"/>
    </xf>
    <xf numFmtId="38" fontId="0" fillId="6" borderId="8" xfId="1" applyNumberFormat="1" applyFont="1" applyFill="1" applyBorder="1" applyAlignment="1">
      <alignment horizontal="center" vertical="center"/>
    </xf>
    <xf numFmtId="38" fontId="0" fillId="6" borderId="37" xfId="1" applyNumberFormat="1" applyFont="1" applyFill="1" applyBorder="1" applyAlignment="1">
      <alignment horizontal="center" vertical="center"/>
    </xf>
    <xf numFmtId="38" fontId="0" fillId="6" borderId="38" xfId="1" applyNumberFormat="1" applyFont="1" applyFill="1" applyBorder="1" applyAlignment="1">
      <alignment horizontal="center" vertical="center"/>
    </xf>
    <xf numFmtId="38" fontId="0" fillId="6" borderId="39" xfId="1" applyNumberFormat="1" applyFont="1" applyFill="1" applyBorder="1" applyAlignment="1">
      <alignment horizontal="center" vertical="center"/>
    </xf>
    <xf numFmtId="40" fontId="0" fillId="6" borderId="36" xfId="1" applyNumberFormat="1" applyFont="1" applyFill="1" applyBorder="1" applyAlignment="1">
      <alignment horizontal="center" vertical="center"/>
    </xf>
    <xf numFmtId="38" fontId="0" fillId="6" borderId="25" xfId="1" applyNumberFormat="1" applyFont="1" applyFill="1" applyBorder="1" applyAlignment="1">
      <alignment horizontal="center" vertical="center"/>
    </xf>
    <xf numFmtId="38" fontId="0" fillId="6" borderId="40" xfId="1" applyNumberFormat="1" applyFont="1" applyFill="1" applyBorder="1" applyAlignment="1">
      <alignment horizontal="center" vertical="center"/>
    </xf>
    <xf numFmtId="38" fontId="0" fillId="6" borderId="41" xfId="1" applyNumberFormat="1" applyFont="1" applyFill="1" applyBorder="1" applyAlignment="1">
      <alignment horizontal="center" vertical="center"/>
    </xf>
    <xf numFmtId="38" fontId="0" fillId="6" borderId="42" xfId="1" applyNumberFormat="1" applyFont="1" applyFill="1" applyBorder="1" applyAlignment="1">
      <alignment horizontal="center" vertical="center"/>
    </xf>
    <xf numFmtId="38" fontId="0" fillId="6" borderId="43" xfId="1" applyNumberFormat="1" applyFont="1" applyFill="1" applyBorder="1" applyAlignment="1">
      <alignment horizontal="center" vertical="center"/>
    </xf>
    <xf numFmtId="0" fontId="2" fillId="0" borderId="44" xfId="1" applyFont="1" applyBorder="1" applyAlignment="1">
      <alignment vertical="center"/>
    </xf>
    <xf numFmtId="0" fontId="0" fillId="9" borderId="31" xfId="1" applyFont="1" applyFill="1" applyBorder="1" applyAlignment="1">
      <alignment horizontal="left" vertical="center"/>
    </xf>
    <xf numFmtId="0" fontId="0" fillId="9" borderId="31" xfId="1" applyFont="1" applyFill="1" applyBorder="1" applyAlignment="1">
      <alignment vertical="center"/>
    </xf>
    <xf numFmtId="0" fontId="2" fillId="9" borderId="31" xfId="1" applyFont="1" applyFill="1" applyBorder="1" applyAlignment="1">
      <alignment vertical="center"/>
    </xf>
    <xf numFmtId="0" fontId="0" fillId="9" borderId="31" xfId="1" applyFont="1" applyFill="1" applyBorder="1" applyAlignment="1">
      <alignment horizontal="center" vertical="center"/>
    </xf>
    <xf numFmtId="0" fontId="0" fillId="10" borderId="36" xfId="1" applyFont="1" applyFill="1" applyBorder="1" applyAlignment="1">
      <alignment vertical="center"/>
    </xf>
    <xf numFmtId="38" fontId="0" fillId="9" borderId="31" xfId="1" applyNumberFormat="1" applyFont="1" applyFill="1" applyBorder="1" applyAlignment="1">
      <alignment horizontal="center" vertical="center"/>
    </xf>
    <xf numFmtId="38" fontId="0" fillId="9" borderId="32" xfId="1" applyNumberFormat="1" applyFont="1" applyFill="1" applyBorder="1" applyAlignment="1">
      <alignment horizontal="center" vertical="center"/>
    </xf>
    <xf numFmtId="38" fontId="0" fillId="9" borderId="33" xfId="1" applyNumberFormat="1" applyFont="1" applyFill="1" applyBorder="1" applyAlignment="1">
      <alignment horizontal="center" vertical="center"/>
    </xf>
    <xf numFmtId="38" fontId="0" fillId="9" borderId="34" xfId="1" applyNumberFormat="1" applyFont="1" applyFill="1" applyBorder="1" applyAlignment="1">
      <alignment horizontal="center" vertical="center"/>
    </xf>
    <xf numFmtId="38" fontId="0" fillId="9" borderId="35" xfId="1" applyNumberFormat="1" applyFont="1" applyFill="1" applyBorder="1" applyAlignment="1">
      <alignment horizontal="center" vertical="center"/>
    </xf>
    <xf numFmtId="0" fontId="0" fillId="0" borderId="44" xfId="1" applyFont="1" applyBorder="1" applyAlignment="1">
      <alignment vertical="center"/>
    </xf>
    <xf numFmtId="0" fontId="0" fillId="9" borderId="20" xfId="1" applyFont="1" applyFill="1" applyBorder="1" applyAlignment="1">
      <alignment horizontal="left" vertical="center"/>
    </xf>
    <xf numFmtId="0" fontId="0" fillId="9" borderId="20" xfId="1" applyFont="1" applyFill="1" applyBorder="1" applyAlignment="1">
      <alignment vertical="center"/>
    </xf>
    <xf numFmtId="0" fontId="2" fillId="9" borderId="20" xfId="1" applyFont="1" applyFill="1" applyBorder="1" applyAlignment="1">
      <alignment vertical="center"/>
    </xf>
    <xf numFmtId="0" fontId="0" fillId="9" borderId="20" xfId="1" applyFont="1" applyFill="1" applyBorder="1" applyAlignment="1">
      <alignment horizontal="center" vertical="center"/>
    </xf>
    <xf numFmtId="38" fontId="0" fillId="9" borderId="20" xfId="1" applyNumberFormat="1" applyFont="1" applyFill="1" applyBorder="1" applyAlignment="1">
      <alignment horizontal="center" vertical="center"/>
    </xf>
    <xf numFmtId="38" fontId="0" fillId="9" borderId="21" xfId="1" applyNumberFormat="1" applyFont="1" applyFill="1" applyBorder="1" applyAlignment="1">
      <alignment horizontal="center" vertical="center"/>
    </xf>
    <xf numFmtId="38" fontId="0" fillId="9" borderId="22" xfId="1" applyNumberFormat="1" applyFont="1" applyFill="1" applyBorder="1" applyAlignment="1">
      <alignment horizontal="center" vertical="center"/>
    </xf>
    <xf numFmtId="38" fontId="0" fillId="9" borderId="23" xfId="1" applyNumberFormat="1" applyFont="1" applyFill="1" applyBorder="1" applyAlignment="1">
      <alignment horizontal="center" vertical="center"/>
    </xf>
    <xf numFmtId="38" fontId="0" fillId="9" borderId="24" xfId="1" applyNumberFormat="1" applyFont="1" applyFill="1" applyBorder="1" applyAlignment="1">
      <alignment horizontal="center" vertical="center"/>
    </xf>
    <xf numFmtId="38" fontId="0" fillId="10" borderId="21" xfId="1" applyNumberFormat="1" applyFont="1" applyFill="1" applyBorder="1" applyAlignment="1">
      <alignment horizontal="center" vertical="center"/>
    </xf>
    <xf numFmtId="38" fontId="0" fillId="10" borderId="22" xfId="1" applyNumberFormat="1" applyFont="1" applyFill="1" applyBorder="1" applyAlignment="1">
      <alignment horizontal="center" vertical="center"/>
    </xf>
    <xf numFmtId="38" fontId="0" fillId="10" borderId="23" xfId="1" applyNumberFormat="1" applyFont="1" applyFill="1" applyBorder="1" applyAlignment="1">
      <alignment horizontal="center" vertical="center"/>
    </xf>
    <xf numFmtId="0" fontId="0" fillId="9" borderId="26" xfId="1" applyFont="1" applyFill="1" applyBorder="1" applyAlignment="1">
      <alignment horizontal="left" vertical="center"/>
    </xf>
    <xf numFmtId="0" fontId="0" fillId="9" borderId="26" xfId="1" applyFont="1" applyFill="1" applyBorder="1" applyAlignment="1">
      <alignment vertical="center"/>
    </xf>
    <xf numFmtId="0" fontId="2" fillId="9" borderId="26" xfId="1" applyFont="1" applyFill="1" applyBorder="1" applyAlignment="1">
      <alignment vertical="center"/>
    </xf>
    <xf numFmtId="0" fontId="0" fillId="9" borderId="26" xfId="1" applyFont="1" applyFill="1" applyBorder="1" applyAlignment="1">
      <alignment horizontal="center" vertical="center"/>
    </xf>
    <xf numFmtId="38" fontId="0" fillId="9" borderId="26" xfId="1" applyNumberFormat="1" applyFont="1" applyFill="1" applyBorder="1" applyAlignment="1">
      <alignment horizontal="center" vertical="center"/>
    </xf>
    <xf numFmtId="38" fontId="0" fillId="10" borderId="27" xfId="1" applyNumberFormat="1" applyFont="1" applyFill="1" applyBorder="1" applyAlignment="1">
      <alignment horizontal="center" vertical="center"/>
    </xf>
    <xf numFmtId="38" fontId="0" fillId="10" borderId="28" xfId="1" applyNumberFormat="1" applyFont="1" applyFill="1" applyBorder="1" applyAlignment="1">
      <alignment horizontal="center" vertical="center"/>
    </xf>
    <xf numFmtId="38" fontId="0" fillId="10" borderId="29" xfId="1" applyNumberFormat="1" applyFont="1" applyFill="1" applyBorder="1" applyAlignment="1">
      <alignment horizontal="center" vertical="center"/>
    </xf>
    <xf numFmtId="38" fontId="0" fillId="9" borderId="30" xfId="1" applyNumberFormat="1" applyFont="1" applyFill="1" applyBorder="1" applyAlignment="1">
      <alignment horizontal="center" vertical="center"/>
    </xf>
    <xf numFmtId="0" fontId="0" fillId="9" borderId="36" xfId="1" applyFont="1" applyFill="1" applyBorder="1" applyAlignment="1">
      <alignment horizontal="left" vertical="center"/>
    </xf>
    <xf numFmtId="0" fontId="0" fillId="9" borderId="36" xfId="1" applyFont="1" applyFill="1" applyBorder="1" applyAlignment="1">
      <alignment vertical="center"/>
    </xf>
    <xf numFmtId="0" fontId="2" fillId="9" borderId="36" xfId="1" applyFont="1" applyFill="1" applyBorder="1" applyAlignment="1">
      <alignment vertical="center"/>
    </xf>
    <xf numFmtId="0" fontId="0" fillId="9" borderId="36" xfId="1" applyFont="1" applyFill="1" applyBorder="1" applyAlignment="1">
      <alignment horizontal="center" vertical="center"/>
    </xf>
    <xf numFmtId="38" fontId="0" fillId="9" borderId="36" xfId="1" applyNumberFormat="1" applyFont="1" applyFill="1" applyBorder="1" applyAlignment="1">
      <alignment horizontal="center" vertical="center"/>
    </xf>
    <xf numFmtId="38" fontId="0" fillId="10" borderId="8" xfId="1" applyNumberFormat="1" applyFont="1" applyFill="1" applyBorder="1" applyAlignment="1">
      <alignment horizontal="center" vertical="center"/>
    </xf>
    <xf numFmtId="38" fontId="0" fillId="10" borderId="37" xfId="1" applyNumberFormat="1" applyFont="1" applyFill="1" applyBorder="1" applyAlignment="1">
      <alignment horizontal="center" vertical="center"/>
    </xf>
    <xf numFmtId="38" fontId="0" fillId="10" borderId="38" xfId="1" applyNumberFormat="1" applyFont="1" applyFill="1" applyBorder="1" applyAlignment="1">
      <alignment horizontal="center" vertical="center"/>
    </xf>
    <xf numFmtId="38" fontId="0" fillId="9" borderId="39" xfId="1" applyNumberFormat="1" applyFont="1" applyFill="1" applyBorder="1" applyAlignment="1">
      <alignment horizontal="center" vertical="center"/>
    </xf>
    <xf numFmtId="0" fontId="0" fillId="9" borderId="45" xfId="1" applyFont="1" applyFill="1" applyBorder="1" applyAlignment="1">
      <alignment horizontal="left" vertical="center"/>
    </xf>
    <xf numFmtId="0" fontId="0" fillId="9" borderId="45" xfId="1" applyFont="1" applyFill="1" applyBorder="1" applyAlignment="1">
      <alignment vertical="center"/>
    </xf>
    <xf numFmtId="0" fontId="2" fillId="9" borderId="45" xfId="1" applyFont="1" applyFill="1" applyBorder="1" applyAlignment="1">
      <alignment vertical="center"/>
    </xf>
    <xf numFmtId="0" fontId="0" fillId="9" borderId="45" xfId="1" applyFont="1" applyFill="1" applyBorder="1" applyAlignment="1">
      <alignment horizontal="center" vertical="center"/>
    </xf>
    <xf numFmtId="38" fontId="0" fillId="9" borderId="45" xfId="1" applyNumberFormat="1" applyFont="1" applyFill="1" applyBorder="1" applyAlignment="1">
      <alignment horizontal="center" vertical="center"/>
    </xf>
    <xf numFmtId="38" fontId="0" fillId="10" borderId="4" xfId="1" applyNumberFormat="1" applyFont="1" applyFill="1" applyBorder="1" applyAlignment="1">
      <alignment horizontal="center" vertical="center"/>
    </xf>
    <xf numFmtId="38" fontId="0" fillId="10" borderId="5" xfId="1" applyNumberFormat="1" applyFont="1" applyFill="1" applyBorder="1" applyAlignment="1">
      <alignment horizontal="center" vertical="center"/>
    </xf>
    <xf numFmtId="38" fontId="0" fillId="10" borderId="6" xfId="1" applyNumberFormat="1" applyFont="1" applyFill="1" applyBorder="1" applyAlignment="1">
      <alignment horizontal="center" vertical="center"/>
    </xf>
    <xf numFmtId="38" fontId="0" fillId="9" borderId="46" xfId="1" applyNumberFormat="1" applyFont="1" applyFill="1" applyBorder="1" applyAlignment="1">
      <alignment horizontal="center" vertical="center"/>
    </xf>
    <xf numFmtId="0" fontId="0" fillId="9" borderId="25" xfId="1" applyFont="1" applyFill="1" applyBorder="1" applyAlignment="1">
      <alignment horizontal="left" vertical="center"/>
    </xf>
    <xf numFmtId="0" fontId="0" fillId="9" borderId="25" xfId="1" applyFont="1" applyFill="1" applyBorder="1" applyAlignment="1">
      <alignment vertical="center"/>
    </xf>
    <xf numFmtId="0" fontId="2" fillId="9" borderId="25" xfId="1" applyFont="1" applyFill="1" applyBorder="1" applyAlignment="1">
      <alignment vertical="center"/>
    </xf>
    <xf numFmtId="0" fontId="0" fillId="9" borderId="25" xfId="1" applyFont="1" applyFill="1" applyBorder="1" applyAlignment="1">
      <alignment horizontal="center" vertical="center"/>
    </xf>
    <xf numFmtId="38" fontId="0" fillId="9" borderId="25" xfId="1" applyNumberFormat="1" applyFont="1" applyFill="1" applyBorder="1" applyAlignment="1">
      <alignment horizontal="center" vertical="center"/>
    </xf>
    <xf numFmtId="38" fontId="0" fillId="10" borderId="40" xfId="1" applyNumberFormat="1" applyFont="1" applyFill="1" applyBorder="1" applyAlignment="1">
      <alignment horizontal="center" vertical="center"/>
    </xf>
    <xf numFmtId="38" fontId="0" fillId="10" borderId="41" xfId="1" applyNumberFormat="1" applyFont="1" applyFill="1" applyBorder="1" applyAlignment="1">
      <alignment horizontal="center" vertical="center"/>
    </xf>
    <xf numFmtId="38" fontId="0" fillId="10" borderId="42" xfId="1" applyNumberFormat="1" applyFont="1" applyFill="1" applyBorder="1" applyAlignment="1">
      <alignment horizontal="center" vertical="center"/>
    </xf>
    <xf numFmtId="38" fontId="0" fillId="9" borderId="43" xfId="1" applyNumberFormat="1" applyFont="1" applyFill="1" applyBorder="1" applyAlignment="1">
      <alignment horizontal="center" vertical="center"/>
    </xf>
    <xf numFmtId="38" fontId="0" fillId="10" borderId="32" xfId="1" applyNumberFormat="1" applyFont="1" applyFill="1" applyBorder="1" applyAlignment="1">
      <alignment horizontal="center" vertical="center"/>
    </xf>
    <xf numFmtId="38" fontId="0" fillId="10" borderId="33" xfId="1" applyNumberFormat="1" applyFont="1" applyFill="1" applyBorder="1" applyAlignment="1">
      <alignment horizontal="center" vertical="center"/>
    </xf>
    <xf numFmtId="38" fontId="0" fillId="10" borderId="34" xfId="1" applyNumberFormat="1" applyFont="1" applyFill="1" applyBorder="1" applyAlignment="1">
      <alignment horizontal="center" vertical="center"/>
    </xf>
    <xf numFmtId="38" fontId="0" fillId="4" borderId="21" xfId="1" applyNumberFormat="1" applyFont="1" applyFill="1" applyBorder="1" applyAlignment="1">
      <alignment horizontal="center" vertical="center"/>
    </xf>
    <xf numFmtId="38" fontId="0" fillId="4" borderId="22" xfId="1" applyNumberFormat="1" applyFont="1" applyFill="1" applyBorder="1" applyAlignment="1">
      <alignment horizontal="center" vertical="center"/>
    </xf>
    <xf numFmtId="38" fontId="0" fillId="4" borderId="23" xfId="1" applyNumberFormat="1" applyFont="1" applyFill="1" applyBorder="1" applyAlignment="1">
      <alignment horizontal="center" vertical="center"/>
    </xf>
    <xf numFmtId="0" fontId="9" fillId="9" borderId="25" xfId="1" applyFont="1" applyFill="1" applyBorder="1" applyAlignment="1">
      <alignment vertical="center"/>
    </xf>
    <xf numFmtId="38" fontId="0" fillId="9" borderId="40" xfId="1" applyNumberFormat="1" applyFont="1" applyFill="1" applyBorder="1" applyAlignment="1">
      <alignment horizontal="center" vertical="center"/>
    </xf>
    <xf numFmtId="38" fontId="0" fillId="4" borderId="40" xfId="1" applyNumberFormat="1" applyFont="1" applyFill="1" applyBorder="1" applyAlignment="1">
      <alignment horizontal="center" vertical="center"/>
    </xf>
    <xf numFmtId="38" fontId="0" fillId="4" borderId="41" xfId="1" applyNumberFormat="1" applyFont="1" applyFill="1" applyBorder="1" applyAlignment="1">
      <alignment horizontal="center" vertical="center"/>
    </xf>
    <xf numFmtId="38" fontId="0" fillId="4" borderId="42" xfId="1" applyNumberFormat="1" applyFont="1" applyFill="1" applyBorder="1" applyAlignment="1">
      <alignment horizontal="center" vertical="center"/>
    </xf>
    <xf numFmtId="38" fontId="0" fillId="9" borderId="27" xfId="1" applyNumberFormat="1" applyFont="1" applyFill="1" applyBorder="1" applyAlignment="1">
      <alignment horizontal="center" vertical="center"/>
    </xf>
    <xf numFmtId="38" fontId="0" fillId="4" borderId="27" xfId="1" applyNumberFormat="1" applyFont="1" applyFill="1" applyBorder="1" applyAlignment="1">
      <alignment horizontal="center" vertical="center"/>
    </xf>
    <xf numFmtId="38" fontId="0" fillId="4" borderId="28" xfId="1" applyNumberFormat="1" applyFont="1" applyFill="1" applyBorder="1" applyAlignment="1">
      <alignment horizontal="center" vertical="center"/>
    </xf>
    <xf numFmtId="38" fontId="0" fillId="4" borderId="29" xfId="1" applyNumberFormat="1" applyFont="1" applyFill="1" applyBorder="1" applyAlignment="1">
      <alignment horizontal="center" vertical="center"/>
    </xf>
    <xf numFmtId="38" fontId="0" fillId="9" borderId="41" xfId="1" applyNumberFormat="1" applyFont="1" applyFill="1" applyBorder="1" applyAlignment="1">
      <alignment horizontal="center" vertical="center"/>
    </xf>
    <xf numFmtId="38" fontId="0" fillId="9" borderId="42" xfId="1" applyNumberFormat="1" applyFont="1" applyFill="1" applyBorder="1" applyAlignment="1">
      <alignment horizontal="center" vertical="center"/>
    </xf>
    <xf numFmtId="38" fontId="0" fillId="9" borderId="28" xfId="1" applyNumberFormat="1" applyFont="1" applyFill="1" applyBorder="1" applyAlignment="1">
      <alignment horizontal="center" vertical="center"/>
    </xf>
    <xf numFmtId="38" fontId="0" fillId="9" borderId="29" xfId="1" applyNumberFormat="1" applyFont="1" applyFill="1" applyBorder="1" applyAlignment="1">
      <alignment horizontal="center" vertical="center"/>
    </xf>
    <xf numFmtId="0" fontId="0" fillId="9" borderId="47" xfId="1" applyFont="1" applyFill="1" applyBorder="1" applyAlignment="1">
      <alignment horizontal="left" vertical="center"/>
    </xf>
    <xf numFmtId="0" fontId="0" fillId="9" borderId="47" xfId="1" applyFont="1" applyFill="1" applyBorder="1" applyAlignment="1">
      <alignment vertical="center"/>
    </xf>
    <xf numFmtId="0" fontId="2" fillId="9" borderId="47" xfId="1" applyFont="1" applyFill="1" applyBorder="1" applyAlignment="1">
      <alignment vertical="center"/>
    </xf>
    <xf numFmtId="0" fontId="0" fillId="9" borderId="47" xfId="1" applyFont="1" applyFill="1" applyBorder="1" applyAlignment="1">
      <alignment horizontal="center" vertical="center"/>
    </xf>
    <xf numFmtId="38" fontId="0" fillId="9" borderId="47" xfId="1" applyNumberFormat="1" applyFont="1" applyFill="1" applyBorder="1" applyAlignment="1">
      <alignment horizontal="center" vertical="center"/>
    </xf>
    <xf numFmtId="38" fontId="0" fillId="9" borderId="48" xfId="1" applyNumberFormat="1" applyFont="1" applyFill="1" applyBorder="1" applyAlignment="1">
      <alignment horizontal="center" vertical="center"/>
    </xf>
    <xf numFmtId="38" fontId="0" fillId="9" borderId="49" xfId="1" applyNumberFormat="1" applyFont="1" applyFill="1" applyBorder="1" applyAlignment="1">
      <alignment horizontal="center" vertical="center"/>
    </xf>
    <xf numFmtId="38" fontId="0" fillId="9" borderId="50" xfId="1" applyNumberFormat="1" applyFont="1" applyFill="1" applyBorder="1" applyAlignment="1">
      <alignment horizontal="center" vertical="center"/>
    </xf>
    <xf numFmtId="38" fontId="0" fillId="9" borderId="51" xfId="1" applyNumberFormat="1" applyFont="1" applyFill="1" applyBorder="1" applyAlignment="1">
      <alignment horizontal="center" vertical="center"/>
    </xf>
    <xf numFmtId="38" fontId="0" fillId="9" borderId="8" xfId="1" applyNumberFormat="1" applyFont="1" applyFill="1" applyBorder="1" applyAlignment="1">
      <alignment horizontal="center" vertical="center"/>
    </xf>
    <xf numFmtId="38" fontId="0" fillId="9" borderId="37" xfId="1" applyNumberFormat="1" applyFont="1" applyFill="1" applyBorder="1" applyAlignment="1">
      <alignment horizontal="center" vertical="center"/>
    </xf>
    <xf numFmtId="38" fontId="0" fillId="9" borderId="38" xfId="1" applyNumberFormat="1" applyFont="1" applyFill="1" applyBorder="1" applyAlignment="1">
      <alignment horizontal="center" vertical="center"/>
    </xf>
    <xf numFmtId="0" fontId="0" fillId="11" borderId="31" xfId="1" applyFont="1" applyFill="1" applyBorder="1" applyAlignment="1">
      <alignment horizontal="left" vertical="center"/>
    </xf>
    <xf numFmtId="0" fontId="0" fillId="11" borderId="31" xfId="1" applyFont="1" applyFill="1" applyBorder="1" applyAlignment="1">
      <alignment vertical="center"/>
    </xf>
    <xf numFmtId="0" fontId="2" fillId="11" borderId="31" xfId="1" applyFont="1" applyFill="1" applyBorder="1" applyAlignment="1">
      <alignment vertical="center"/>
    </xf>
    <xf numFmtId="0" fontId="0" fillId="11" borderId="31" xfId="1" applyFont="1" applyFill="1" applyBorder="1" applyAlignment="1">
      <alignment horizontal="center" vertical="center"/>
    </xf>
    <xf numFmtId="38" fontId="0" fillId="11" borderId="31" xfId="1" applyNumberFormat="1" applyFont="1" applyFill="1" applyBorder="1" applyAlignment="1">
      <alignment horizontal="center" vertical="center"/>
    </xf>
    <xf numFmtId="38" fontId="0" fillId="11" borderId="32" xfId="1" applyNumberFormat="1" applyFont="1" applyFill="1" applyBorder="1" applyAlignment="1">
      <alignment horizontal="center" vertical="center"/>
    </xf>
    <xf numFmtId="38" fontId="0" fillId="11" borderId="33" xfId="1" applyNumberFormat="1" applyFont="1" applyFill="1" applyBorder="1" applyAlignment="1">
      <alignment horizontal="center" vertical="center"/>
    </xf>
    <xf numFmtId="38" fontId="0" fillId="11" borderId="34" xfId="1" applyNumberFormat="1" applyFont="1" applyFill="1" applyBorder="1" applyAlignment="1">
      <alignment horizontal="center" vertical="center"/>
    </xf>
    <xf numFmtId="38" fontId="0" fillId="11" borderId="35" xfId="1" applyNumberFormat="1" applyFont="1" applyFill="1" applyBorder="1" applyAlignment="1">
      <alignment horizontal="center" vertical="center"/>
    </xf>
    <xf numFmtId="0" fontId="0" fillId="11" borderId="25" xfId="1" applyFont="1" applyFill="1" applyBorder="1" applyAlignment="1">
      <alignment horizontal="left" vertical="center"/>
    </xf>
    <xf numFmtId="0" fontId="0" fillId="11" borderId="25" xfId="1" applyFont="1" applyFill="1" applyBorder="1" applyAlignment="1">
      <alignment vertical="center"/>
    </xf>
    <xf numFmtId="0" fontId="2" fillId="11" borderId="25" xfId="1" applyFont="1" applyFill="1" applyBorder="1" applyAlignment="1">
      <alignment vertical="center"/>
    </xf>
    <xf numFmtId="0" fontId="0" fillId="11" borderId="25" xfId="1" applyFont="1" applyFill="1" applyBorder="1" applyAlignment="1">
      <alignment horizontal="center" vertical="center"/>
    </xf>
    <xf numFmtId="38" fontId="0" fillId="11" borderId="25" xfId="1" applyNumberFormat="1" applyFont="1" applyFill="1" applyBorder="1" applyAlignment="1">
      <alignment horizontal="center" vertical="center"/>
    </xf>
    <xf numFmtId="38" fontId="0" fillId="11" borderId="40" xfId="1" applyNumberFormat="1" applyFont="1" applyFill="1" applyBorder="1" applyAlignment="1">
      <alignment horizontal="center" vertical="center"/>
    </xf>
    <xf numFmtId="38" fontId="0" fillId="11" borderId="41" xfId="1" applyNumberFormat="1" applyFont="1" applyFill="1" applyBorder="1" applyAlignment="1">
      <alignment horizontal="center" vertical="center"/>
    </xf>
    <xf numFmtId="38" fontId="0" fillId="11" borderId="42" xfId="1" applyNumberFormat="1" applyFont="1" applyFill="1" applyBorder="1" applyAlignment="1">
      <alignment horizontal="center" vertical="center"/>
    </xf>
    <xf numFmtId="38" fontId="0" fillId="11" borderId="43" xfId="1" applyNumberFormat="1" applyFont="1" applyFill="1" applyBorder="1" applyAlignment="1">
      <alignment horizontal="center" vertical="center"/>
    </xf>
    <xf numFmtId="0" fontId="0" fillId="11" borderId="31" xfId="1" applyFont="1" applyFill="1" applyBorder="1" applyAlignment="1">
      <alignment vertical="center" wrapText="1"/>
    </xf>
    <xf numFmtId="0" fontId="0" fillId="11" borderId="20" xfId="1" applyFont="1" applyFill="1" applyBorder="1" applyAlignment="1">
      <alignment horizontal="left" vertical="center"/>
    </xf>
    <xf numFmtId="0" fontId="0" fillId="11" borderId="20" xfId="1" applyFont="1" applyFill="1" applyBorder="1" applyAlignment="1">
      <alignment vertical="center"/>
    </xf>
    <xf numFmtId="0" fontId="2" fillId="11" borderId="20" xfId="1" applyFont="1" applyFill="1" applyBorder="1" applyAlignment="1">
      <alignment vertical="center"/>
    </xf>
    <xf numFmtId="0" fontId="0" fillId="11" borderId="20" xfId="1" applyFont="1" applyFill="1" applyBorder="1" applyAlignment="1">
      <alignment horizontal="center" vertical="center"/>
    </xf>
    <xf numFmtId="0" fontId="0" fillId="11" borderId="20" xfId="1" applyFont="1" applyFill="1" applyBorder="1" applyAlignment="1">
      <alignment vertical="center" wrapText="1"/>
    </xf>
    <xf numFmtId="38" fontId="0" fillId="11" borderId="20" xfId="1" applyNumberFormat="1" applyFont="1" applyFill="1" applyBorder="1" applyAlignment="1">
      <alignment horizontal="center" vertical="center"/>
    </xf>
    <xf numFmtId="38" fontId="0" fillId="11" borderId="21" xfId="1" applyNumberFormat="1" applyFont="1" applyFill="1" applyBorder="1" applyAlignment="1">
      <alignment horizontal="center" vertical="center"/>
    </xf>
    <xf numFmtId="38" fontId="0" fillId="11" borderId="22" xfId="1" applyNumberFormat="1" applyFont="1" applyFill="1" applyBorder="1" applyAlignment="1">
      <alignment horizontal="center" vertical="center"/>
    </xf>
    <xf numFmtId="38" fontId="0" fillId="11" borderId="23" xfId="1" applyNumberFormat="1" applyFont="1" applyFill="1" applyBorder="1" applyAlignment="1">
      <alignment horizontal="center" vertical="center"/>
    </xf>
    <xf numFmtId="38" fontId="0" fillId="11" borderId="24" xfId="1" applyNumberFormat="1" applyFont="1" applyFill="1" applyBorder="1" applyAlignment="1">
      <alignment horizontal="center" vertical="center"/>
    </xf>
    <xf numFmtId="0" fontId="0" fillId="11" borderId="26" xfId="1" applyFont="1" applyFill="1" applyBorder="1" applyAlignment="1">
      <alignment horizontal="left" vertical="center"/>
    </xf>
    <xf numFmtId="0" fontId="0" fillId="11" borderId="26" xfId="1" applyFont="1" applyFill="1" applyBorder="1" applyAlignment="1">
      <alignment vertical="center"/>
    </xf>
    <xf numFmtId="0" fontId="2" fillId="11" borderId="26" xfId="1" applyFont="1" applyFill="1" applyBorder="1" applyAlignment="1">
      <alignment vertical="center"/>
    </xf>
    <xf numFmtId="0" fontId="0" fillId="11" borderId="26" xfId="1" applyFont="1" applyFill="1" applyBorder="1" applyAlignment="1">
      <alignment horizontal="center" vertical="center"/>
    </xf>
    <xf numFmtId="0" fontId="0" fillId="11" borderId="26" xfId="1" applyFont="1" applyFill="1" applyBorder="1" applyAlignment="1">
      <alignment vertical="center" wrapText="1"/>
    </xf>
    <xf numFmtId="38" fontId="0" fillId="11" borderId="26" xfId="1" applyNumberFormat="1" applyFont="1" applyFill="1" applyBorder="1" applyAlignment="1">
      <alignment horizontal="center" vertical="center"/>
    </xf>
    <xf numFmtId="38" fontId="0" fillId="11" borderId="27" xfId="1" applyNumberFormat="1" applyFont="1" applyFill="1" applyBorder="1" applyAlignment="1">
      <alignment horizontal="center" vertical="center"/>
    </xf>
    <xf numFmtId="38" fontId="0" fillId="11" borderId="28" xfId="1" applyNumberFormat="1" applyFont="1" applyFill="1" applyBorder="1" applyAlignment="1">
      <alignment horizontal="center" vertical="center"/>
    </xf>
    <xf numFmtId="38" fontId="0" fillId="11" borderId="29" xfId="1" applyNumberFormat="1" applyFont="1" applyFill="1" applyBorder="1" applyAlignment="1">
      <alignment horizontal="center" vertical="center"/>
    </xf>
    <xf numFmtId="38" fontId="0" fillId="11" borderId="30" xfId="1" applyNumberFormat="1" applyFont="1" applyFill="1" applyBorder="1" applyAlignment="1">
      <alignment horizontal="center" vertical="center"/>
    </xf>
    <xf numFmtId="0" fontId="0" fillId="11" borderId="36" xfId="1" applyFont="1" applyFill="1" applyBorder="1" applyAlignment="1">
      <alignment horizontal="left" vertical="center"/>
    </xf>
    <xf numFmtId="0" fontId="0" fillId="11" borderId="36" xfId="1" applyFont="1" applyFill="1" applyBorder="1" applyAlignment="1">
      <alignment vertical="center"/>
    </xf>
    <xf numFmtId="0" fontId="2" fillId="11" borderId="36" xfId="1" applyFont="1" applyFill="1" applyBorder="1" applyAlignment="1">
      <alignment vertical="center"/>
    </xf>
    <xf numFmtId="0" fontId="0" fillId="11" borderId="36" xfId="1" applyFont="1" applyFill="1" applyBorder="1" applyAlignment="1">
      <alignment horizontal="center" vertical="center"/>
    </xf>
    <xf numFmtId="38" fontId="0" fillId="11" borderId="36" xfId="1" applyNumberFormat="1" applyFont="1" applyFill="1" applyBorder="1" applyAlignment="1">
      <alignment horizontal="center" vertical="center"/>
    </xf>
    <xf numFmtId="38" fontId="0" fillId="11" borderId="8" xfId="1" applyNumberFormat="1" applyFont="1" applyFill="1" applyBorder="1" applyAlignment="1">
      <alignment horizontal="center" vertical="center"/>
    </xf>
    <xf numFmtId="38" fontId="0" fillId="11" borderId="37" xfId="1" applyNumberFormat="1" applyFont="1" applyFill="1" applyBorder="1" applyAlignment="1">
      <alignment horizontal="center" vertical="center"/>
    </xf>
    <xf numFmtId="38" fontId="0" fillId="11" borderId="38" xfId="1" applyNumberFormat="1" applyFont="1" applyFill="1" applyBorder="1" applyAlignment="1">
      <alignment horizontal="center" vertical="center"/>
    </xf>
    <xf numFmtId="38" fontId="0" fillId="11" borderId="39" xfId="1" applyNumberFormat="1" applyFont="1" applyFill="1" applyBorder="1" applyAlignment="1">
      <alignment horizontal="center" vertical="center"/>
    </xf>
    <xf numFmtId="0" fontId="0" fillId="12" borderId="31" xfId="1" applyFont="1" applyFill="1" applyBorder="1" applyAlignment="1">
      <alignment horizontal="left" vertical="center"/>
    </xf>
    <xf numFmtId="0" fontId="0" fillId="12" borderId="31" xfId="1" applyFont="1" applyFill="1" applyBorder="1" applyAlignment="1">
      <alignment vertical="center"/>
    </xf>
    <xf numFmtId="0" fontId="2" fillId="12" borderId="31" xfId="1" applyFont="1" applyFill="1" applyBorder="1" applyAlignment="1">
      <alignment vertical="center"/>
    </xf>
    <xf numFmtId="0" fontId="0" fillId="12" borderId="31" xfId="1" applyFont="1" applyFill="1" applyBorder="1" applyAlignment="1">
      <alignment horizontal="center" vertical="center"/>
    </xf>
    <xf numFmtId="38" fontId="0" fillId="12" borderId="31" xfId="1" applyNumberFormat="1" applyFont="1" applyFill="1" applyBorder="1" applyAlignment="1">
      <alignment horizontal="center" vertical="center"/>
    </xf>
    <xf numFmtId="38" fontId="0" fillId="12" borderId="32" xfId="1" applyNumberFormat="1" applyFont="1" applyFill="1" applyBorder="1" applyAlignment="1">
      <alignment horizontal="center" vertical="center"/>
    </xf>
    <xf numFmtId="38" fontId="0" fillId="12" borderId="33" xfId="1" applyNumberFormat="1" applyFont="1" applyFill="1" applyBorder="1" applyAlignment="1">
      <alignment horizontal="center" vertical="center"/>
    </xf>
    <xf numFmtId="38" fontId="0" fillId="12" borderId="34" xfId="1" applyNumberFormat="1" applyFont="1" applyFill="1" applyBorder="1" applyAlignment="1">
      <alignment horizontal="center" vertical="center"/>
    </xf>
    <xf numFmtId="38" fontId="0" fillId="12" borderId="35" xfId="1" applyNumberFormat="1" applyFont="1" applyFill="1" applyBorder="1" applyAlignment="1">
      <alignment horizontal="center" vertical="center"/>
    </xf>
    <xf numFmtId="0" fontId="0" fillId="12" borderId="20" xfId="1" applyFont="1" applyFill="1" applyBorder="1" applyAlignment="1">
      <alignment horizontal="left" vertical="center"/>
    </xf>
    <xf numFmtId="0" fontId="0" fillId="12" borderId="20" xfId="1" applyFont="1" applyFill="1" applyBorder="1" applyAlignment="1">
      <alignment vertical="center"/>
    </xf>
    <xf numFmtId="0" fontId="2" fillId="12" borderId="20" xfId="1" applyFont="1" applyFill="1" applyBorder="1" applyAlignment="1">
      <alignment vertical="center"/>
    </xf>
    <xf numFmtId="0" fontId="0" fillId="12" borderId="20" xfId="1" applyFont="1" applyFill="1" applyBorder="1" applyAlignment="1">
      <alignment horizontal="center" vertical="center"/>
    </xf>
    <xf numFmtId="38" fontId="0" fillId="12" borderId="20" xfId="1" applyNumberFormat="1" applyFont="1" applyFill="1" applyBorder="1" applyAlignment="1">
      <alignment horizontal="center" vertical="center"/>
    </xf>
    <xf numFmtId="38" fontId="0" fillId="12" borderId="21" xfId="1" applyNumberFormat="1" applyFont="1" applyFill="1" applyBorder="1" applyAlignment="1">
      <alignment horizontal="center" vertical="center"/>
    </xf>
    <xf numFmtId="38" fontId="0" fillId="12" borderId="22" xfId="1" applyNumberFormat="1" applyFont="1" applyFill="1" applyBorder="1" applyAlignment="1">
      <alignment horizontal="center" vertical="center"/>
    </xf>
    <xf numFmtId="38" fontId="0" fillId="12" borderId="23" xfId="1" applyNumberFormat="1" applyFont="1" applyFill="1" applyBorder="1" applyAlignment="1">
      <alignment horizontal="center" vertical="center"/>
    </xf>
    <xf numFmtId="38" fontId="0" fillId="12" borderId="24" xfId="1" applyNumberFormat="1" applyFont="1" applyFill="1" applyBorder="1" applyAlignment="1">
      <alignment horizontal="center" vertical="center"/>
    </xf>
    <xf numFmtId="0" fontId="0" fillId="12" borderId="25" xfId="1" applyFont="1" applyFill="1" applyBorder="1" applyAlignment="1">
      <alignment horizontal="left" vertical="center"/>
    </xf>
    <xf numFmtId="0" fontId="0" fillId="12" borderId="25" xfId="1" applyFont="1" applyFill="1" applyBorder="1" applyAlignment="1">
      <alignment vertical="center"/>
    </xf>
    <xf numFmtId="0" fontId="2" fillId="12" borderId="25" xfId="1" applyFont="1" applyFill="1" applyBorder="1" applyAlignment="1">
      <alignment vertical="center"/>
    </xf>
    <xf numFmtId="0" fontId="0" fillId="12" borderId="25" xfId="1" applyFont="1" applyFill="1" applyBorder="1" applyAlignment="1">
      <alignment horizontal="center" vertical="center"/>
    </xf>
    <xf numFmtId="38" fontId="0" fillId="12" borderId="25" xfId="1" applyNumberFormat="1" applyFont="1" applyFill="1" applyBorder="1" applyAlignment="1">
      <alignment horizontal="center" vertical="center"/>
    </xf>
    <xf numFmtId="38" fontId="0" fillId="12" borderId="40" xfId="1" applyNumberFormat="1" applyFont="1" applyFill="1" applyBorder="1" applyAlignment="1">
      <alignment horizontal="center" vertical="center"/>
    </xf>
    <xf numFmtId="38" fontId="0" fillId="12" borderId="41" xfId="1" applyNumberFormat="1" applyFont="1" applyFill="1" applyBorder="1" applyAlignment="1">
      <alignment horizontal="center" vertical="center"/>
    </xf>
    <xf numFmtId="38" fontId="0" fillId="12" borderId="42" xfId="1" applyNumberFormat="1" applyFont="1" applyFill="1" applyBorder="1" applyAlignment="1">
      <alignment horizontal="center" vertical="center"/>
    </xf>
    <xf numFmtId="38" fontId="0" fillId="12" borderId="43" xfId="1" applyNumberFormat="1" applyFont="1" applyFill="1" applyBorder="1" applyAlignment="1">
      <alignment horizontal="center" vertical="center"/>
    </xf>
    <xf numFmtId="0" fontId="0" fillId="12" borderId="7" xfId="1" applyFont="1" applyFill="1" applyBorder="1" applyAlignment="1">
      <alignment horizontal="left" vertical="center"/>
    </xf>
    <xf numFmtId="0" fontId="0" fillId="12" borderId="7" xfId="1" applyFont="1" applyFill="1" applyBorder="1" applyAlignment="1">
      <alignment vertical="center"/>
    </xf>
    <xf numFmtId="0" fontId="2" fillId="12" borderId="7" xfId="1" applyFont="1" applyFill="1" applyBorder="1" applyAlignment="1">
      <alignment vertical="center"/>
    </xf>
    <xf numFmtId="0" fontId="0" fillId="12" borderId="7" xfId="1" applyFont="1" applyFill="1" applyBorder="1" applyAlignment="1">
      <alignment horizontal="center" vertical="center"/>
    </xf>
    <xf numFmtId="38" fontId="0" fillId="12" borderId="7" xfId="1" applyNumberFormat="1" applyFont="1" applyFill="1" applyBorder="1" applyAlignment="1">
      <alignment horizontal="center" vertical="center"/>
    </xf>
    <xf numFmtId="38" fontId="0" fillId="12" borderId="11" xfId="1" applyNumberFormat="1" applyFont="1" applyFill="1" applyBorder="1" applyAlignment="1">
      <alignment horizontal="center" vertical="center"/>
    </xf>
    <xf numFmtId="38" fontId="0" fillId="12" borderId="52" xfId="1" applyNumberFormat="1" applyFont="1" applyFill="1" applyBorder="1" applyAlignment="1">
      <alignment horizontal="center" vertical="center"/>
    </xf>
    <xf numFmtId="38" fontId="0" fillId="12" borderId="53" xfId="1" applyNumberFormat="1" applyFont="1" applyFill="1" applyBorder="1" applyAlignment="1">
      <alignment horizontal="center" vertical="center"/>
    </xf>
    <xf numFmtId="38" fontId="0" fillId="12" borderId="10" xfId="1" applyNumberFormat="1" applyFont="1" applyFill="1" applyBorder="1" applyAlignment="1">
      <alignment horizontal="center" vertical="center"/>
    </xf>
    <xf numFmtId="0" fontId="2" fillId="0" borderId="54" xfId="1" applyFont="1" applyBorder="1" applyAlignment="1">
      <alignment vertical="center"/>
    </xf>
    <xf numFmtId="0" fontId="0" fillId="13" borderId="47" xfId="1" applyFont="1" applyFill="1" applyBorder="1" applyAlignment="1">
      <alignment horizontal="left" vertical="center"/>
    </xf>
    <xf numFmtId="0" fontId="0" fillId="13" borderId="47" xfId="1" applyFont="1" applyFill="1" applyBorder="1" applyAlignment="1">
      <alignment vertical="center"/>
    </xf>
    <xf numFmtId="0" fontId="2" fillId="13" borderId="47" xfId="1" applyFont="1" applyFill="1" applyBorder="1" applyAlignment="1">
      <alignment vertical="center"/>
    </xf>
    <xf numFmtId="0" fontId="0" fillId="13" borderId="47" xfId="1" applyFont="1" applyFill="1" applyBorder="1" applyAlignment="1">
      <alignment horizontal="center" vertical="center"/>
    </xf>
    <xf numFmtId="38" fontId="0" fillId="13" borderId="47" xfId="1" applyNumberFormat="1" applyFont="1" applyFill="1" applyBorder="1" applyAlignment="1">
      <alignment horizontal="center" vertical="center"/>
    </xf>
    <xf numFmtId="38" fontId="0" fillId="13" borderId="48" xfId="1" applyNumberFormat="1" applyFont="1" applyFill="1" applyBorder="1" applyAlignment="1">
      <alignment horizontal="center" vertical="center"/>
    </xf>
    <xf numFmtId="38" fontId="0" fillId="13" borderId="49" xfId="1" applyNumberFormat="1" applyFont="1" applyFill="1" applyBorder="1" applyAlignment="1">
      <alignment horizontal="center" vertical="center"/>
    </xf>
    <xf numFmtId="38" fontId="0" fillId="13" borderId="50" xfId="1" applyNumberFormat="1" applyFont="1" applyFill="1" applyBorder="1" applyAlignment="1">
      <alignment horizontal="center" vertical="center"/>
    </xf>
    <xf numFmtId="38" fontId="0" fillId="13" borderId="51" xfId="1" applyNumberFormat="1" applyFont="1" applyFill="1" applyBorder="1" applyAlignment="1">
      <alignment horizontal="center" vertical="center"/>
    </xf>
    <xf numFmtId="0" fontId="0" fillId="0" borderId="54" xfId="1" applyFont="1" applyBorder="1" applyAlignment="1">
      <alignment vertical="center"/>
    </xf>
    <xf numFmtId="0" fontId="0" fillId="0" borderId="31" xfId="1" applyFont="1" applyBorder="1" applyAlignment="1">
      <alignment horizontal="left" vertical="center"/>
    </xf>
    <xf numFmtId="0" fontId="0" fillId="0" borderId="31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0" fillId="0" borderId="31" xfId="1" applyFont="1" applyBorder="1" applyAlignment="1">
      <alignment horizontal="center" vertical="center"/>
    </xf>
    <xf numFmtId="0" fontId="0" fillId="0" borderId="32" xfId="1" applyFont="1" applyBorder="1" applyAlignment="1">
      <alignment vertical="center"/>
    </xf>
    <xf numFmtId="0" fontId="0" fillId="0" borderId="33" xfId="1" applyFont="1" applyBorder="1" applyAlignment="1">
      <alignment vertical="center"/>
    </xf>
    <xf numFmtId="0" fontId="0" fillId="0" borderId="34" xfId="1" applyFont="1" applyBorder="1" applyAlignment="1">
      <alignment vertical="center"/>
    </xf>
    <xf numFmtId="0" fontId="0" fillId="0" borderId="35" xfId="1" applyFont="1" applyBorder="1" applyAlignment="1">
      <alignment horizontal="center" vertical="center"/>
    </xf>
    <xf numFmtId="0" fontId="0" fillId="0" borderId="20" xfId="1" applyFont="1" applyBorder="1" applyAlignment="1">
      <alignment horizontal="left" vertical="center"/>
    </xf>
    <xf numFmtId="0" fontId="0" fillId="0" borderId="20" xfId="1" applyFont="1" applyBorder="1" applyAlignment="1">
      <alignment vertical="center"/>
    </xf>
    <xf numFmtId="0" fontId="2" fillId="0" borderId="20" xfId="1" applyFont="1" applyBorder="1" applyAlignment="1">
      <alignment vertical="center"/>
    </xf>
    <xf numFmtId="0" fontId="0" fillId="0" borderId="20" xfId="1" applyFont="1" applyBorder="1" applyAlignment="1">
      <alignment horizontal="center" vertical="center"/>
    </xf>
    <xf numFmtId="0" fontId="0" fillId="0" borderId="21" xfId="1" applyFont="1" applyBorder="1" applyAlignment="1">
      <alignment vertical="center"/>
    </xf>
    <xf numFmtId="0" fontId="0" fillId="0" borderId="22" xfId="1" applyFont="1" applyBorder="1" applyAlignment="1">
      <alignment vertical="center"/>
    </xf>
    <xf numFmtId="0" fontId="0" fillId="0" borderId="23" xfId="1" applyFont="1" applyBorder="1" applyAlignment="1">
      <alignment vertical="center"/>
    </xf>
    <xf numFmtId="0" fontId="0" fillId="0" borderId="24" xfId="1" applyFont="1" applyBorder="1" applyAlignment="1">
      <alignment horizontal="center" vertical="center"/>
    </xf>
    <xf numFmtId="0" fontId="0" fillId="4" borderId="21" xfId="1" applyFont="1" applyFill="1" applyBorder="1" applyAlignment="1">
      <alignment vertical="center"/>
    </xf>
    <xf numFmtId="0" fontId="0" fillId="4" borderId="22" xfId="1" applyFont="1" applyFill="1" applyBorder="1" applyAlignment="1">
      <alignment vertical="center"/>
    </xf>
    <xf numFmtId="0" fontId="0" fillId="4" borderId="23" xfId="1" applyFont="1" applyFill="1" applyBorder="1" applyAlignment="1">
      <alignment vertical="center"/>
    </xf>
    <xf numFmtId="0" fontId="0" fillId="0" borderId="45" xfId="1" applyFont="1" applyBorder="1" applyAlignment="1">
      <alignment horizontal="left" vertical="center"/>
    </xf>
    <xf numFmtId="0" fontId="0" fillId="0" borderId="45" xfId="1" applyFont="1" applyBorder="1" applyAlignment="1">
      <alignment vertical="center"/>
    </xf>
    <xf numFmtId="0" fontId="2" fillId="0" borderId="45" xfId="1" applyFont="1" applyBorder="1" applyAlignment="1">
      <alignment vertical="center"/>
    </xf>
    <xf numFmtId="0" fontId="0" fillId="0" borderId="45" xfId="1" applyFont="1" applyBorder="1" applyAlignment="1">
      <alignment horizontal="center" vertical="center"/>
    </xf>
    <xf numFmtId="0" fontId="0" fillId="0" borderId="4" xfId="1" applyFont="1" applyBorder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46" xfId="1" applyFont="1" applyBorder="1" applyAlignment="1">
      <alignment horizontal="center" vertical="center"/>
    </xf>
    <xf numFmtId="0" fontId="0" fillId="0" borderId="55" xfId="1" applyFont="1" applyBorder="1" applyAlignment="1">
      <alignment horizontal="left" vertical="center"/>
    </xf>
    <xf numFmtId="0" fontId="0" fillId="0" borderId="55" xfId="1" applyFont="1" applyBorder="1" applyAlignment="1">
      <alignment vertical="center"/>
    </xf>
    <xf numFmtId="0" fontId="2" fillId="0" borderId="55" xfId="1" applyFont="1" applyBorder="1" applyAlignment="1">
      <alignment vertical="center"/>
    </xf>
    <xf numFmtId="0" fontId="0" fillId="0" borderId="55" xfId="1" applyFont="1" applyBorder="1" applyAlignment="1">
      <alignment horizontal="center" vertical="center"/>
    </xf>
    <xf numFmtId="0" fontId="0" fillId="0" borderId="56" xfId="1" applyFont="1" applyBorder="1" applyAlignment="1">
      <alignment vertical="center"/>
    </xf>
    <xf numFmtId="0" fontId="0" fillId="0" borderId="57" xfId="1" applyFont="1" applyBorder="1" applyAlignment="1">
      <alignment vertical="center"/>
    </xf>
    <xf numFmtId="0" fontId="0" fillId="0" borderId="58" xfId="1" applyFont="1" applyBorder="1" applyAlignment="1">
      <alignment vertical="center"/>
    </xf>
    <xf numFmtId="0" fontId="0" fillId="0" borderId="59" xfId="1" applyFont="1" applyBorder="1" applyAlignment="1">
      <alignment horizontal="center" vertical="center"/>
    </xf>
    <xf numFmtId="0" fontId="0" fillId="0" borderId="25" xfId="1" applyFont="1" applyBorder="1" applyAlignment="1">
      <alignment horizontal="left" vertical="center"/>
    </xf>
    <xf numFmtId="0" fontId="0" fillId="0" borderId="25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0" fillId="0" borderId="25" xfId="1" applyFont="1" applyBorder="1" applyAlignment="1">
      <alignment horizontal="center" vertical="center"/>
    </xf>
    <xf numFmtId="0" fontId="0" fillId="0" borderId="40" xfId="1" applyFont="1" applyBorder="1" applyAlignment="1">
      <alignment vertical="center"/>
    </xf>
    <xf numFmtId="0" fontId="0" fillId="0" borderId="41" xfId="1" applyFont="1" applyBorder="1" applyAlignment="1">
      <alignment vertical="center"/>
    </xf>
    <xf numFmtId="0" fontId="0" fillId="0" borderId="42" xfId="1" applyFont="1" applyBorder="1" applyAlignment="1">
      <alignment vertical="center"/>
    </xf>
    <xf numFmtId="0" fontId="0" fillId="0" borderId="43" xfId="1" applyFont="1" applyBorder="1" applyAlignment="1">
      <alignment horizontal="center" vertical="center"/>
    </xf>
    <xf numFmtId="0" fontId="0" fillId="0" borderId="26" xfId="1" applyFont="1" applyBorder="1" applyAlignment="1">
      <alignment horizontal="left" vertical="center"/>
    </xf>
    <xf numFmtId="0" fontId="0" fillId="0" borderId="26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0" fillId="0" borderId="26" xfId="1" applyFont="1" applyBorder="1" applyAlignment="1">
      <alignment horizontal="center" vertical="center"/>
    </xf>
    <xf numFmtId="0" fontId="0" fillId="0" borderId="27" xfId="1" applyFont="1" applyBorder="1" applyAlignment="1">
      <alignment vertical="center"/>
    </xf>
    <xf numFmtId="0" fontId="0" fillId="0" borderId="28" xfId="1" applyFont="1" applyBorder="1" applyAlignment="1">
      <alignment vertical="center"/>
    </xf>
    <xf numFmtId="0" fontId="0" fillId="0" borderId="29" xfId="1" applyFont="1" applyBorder="1" applyAlignment="1">
      <alignment vertical="center"/>
    </xf>
    <xf numFmtId="0" fontId="0" fillId="0" borderId="30" xfId="1" applyFont="1" applyBorder="1" applyAlignment="1">
      <alignment horizontal="center" vertical="center"/>
    </xf>
    <xf numFmtId="0" fontId="0" fillId="10" borderId="36" xfId="1" applyFont="1" applyFill="1" applyBorder="1" applyAlignment="1">
      <alignment horizontal="left" vertical="center"/>
    </xf>
    <xf numFmtId="0" fontId="0" fillId="10" borderId="45" xfId="1" applyFont="1" applyFill="1" applyBorder="1" applyAlignment="1">
      <alignment horizontal="left" vertical="center"/>
    </xf>
    <xf numFmtId="0" fontId="0" fillId="0" borderId="36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0" fillId="10" borderId="45" xfId="1" applyFont="1" applyFill="1" applyBorder="1" applyAlignment="1">
      <alignment horizontal="center" vertical="center"/>
    </xf>
    <xf numFmtId="0" fontId="0" fillId="10" borderId="36" xfId="1" applyFont="1" applyFill="1" applyBorder="1" applyAlignment="1">
      <alignment horizontal="center" vertical="center"/>
    </xf>
    <xf numFmtId="0" fontId="0" fillId="10" borderId="8" xfId="1" applyFont="1" applyFill="1" applyBorder="1" applyAlignment="1">
      <alignment vertical="center"/>
    </xf>
    <xf numFmtId="0" fontId="0" fillId="10" borderId="37" xfId="1" applyFont="1" applyFill="1" applyBorder="1" applyAlignment="1">
      <alignment vertical="center"/>
    </xf>
    <xf numFmtId="0" fontId="0" fillId="10" borderId="38" xfId="1" applyFont="1" applyFill="1" applyBorder="1" applyAlignment="1">
      <alignment vertical="center"/>
    </xf>
    <xf numFmtId="0" fontId="0" fillId="10" borderId="39" xfId="1" applyFont="1" applyFill="1" applyBorder="1" applyAlignment="1">
      <alignment horizontal="center" vertical="center"/>
    </xf>
    <xf numFmtId="0" fontId="0" fillId="10" borderId="20" xfId="1" applyFont="1" applyFill="1" applyBorder="1" applyAlignment="1">
      <alignment vertical="center"/>
    </xf>
    <xf numFmtId="0" fontId="0" fillId="10" borderId="21" xfId="1" applyFont="1" applyFill="1" applyBorder="1" applyAlignment="1">
      <alignment vertical="center"/>
    </xf>
    <xf numFmtId="0" fontId="0" fillId="10" borderId="22" xfId="1" applyFont="1" applyFill="1" applyBorder="1" applyAlignment="1">
      <alignment vertical="center"/>
    </xf>
    <xf numFmtId="0" fontId="0" fillId="10" borderId="23" xfId="1" applyFont="1" applyFill="1" applyBorder="1" applyAlignment="1">
      <alignment vertical="center"/>
    </xf>
    <xf numFmtId="0" fontId="0" fillId="10" borderId="24" xfId="1" applyFont="1" applyFill="1" applyBorder="1" applyAlignment="1">
      <alignment horizontal="center" vertical="center"/>
    </xf>
    <xf numFmtId="0" fontId="0" fillId="10" borderId="26" xfId="1" applyFont="1" applyFill="1" applyBorder="1" applyAlignment="1">
      <alignment vertical="center"/>
    </xf>
    <xf numFmtId="0" fontId="0" fillId="10" borderId="27" xfId="1" applyFont="1" applyFill="1" applyBorder="1" applyAlignment="1">
      <alignment vertical="center"/>
    </xf>
    <xf numFmtId="0" fontId="0" fillId="4" borderId="27" xfId="1" applyFont="1" applyFill="1" applyBorder="1" applyAlignment="1">
      <alignment vertical="center"/>
    </xf>
    <xf numFmtId="0" fontId="0" fillId="4" borderId="28" xfId="1" applyFont="1" applyFill="1" applyBorder="1" applyAlignment="1">
      <alignment vertical="center"/>
    </xf>
    <xf numFmtId="0" fontId="0" fillId="4" borderId="29" xfId="1" applyFont="1" applyFill="1" applyBorder="1" applyAlignment="1">
      <alignment vertical="center"/>
    </xf>
    <xf numFmtId="0" fontId="0" fillId="10" borderId="30" xfId="1" applyFont="1" applyFill="1" applyBorder="1" applyAlignment="1">
      <alignment horizontal="center" vertical="center"/>
    </xf>
    <xf numFmtId="0" fontId="0" fillId="5" borderId="31" xfId="1" applyFont="1" applyFill="1" applyBorder="1" applyAlignment="1">
      <alignment horizontal="left" vertical="center"/>
    </xf>
    <xf numFmtId="0" fontId="0" fillId="5" borderId="36" xfId="1" applyFont="1" applyFill="1" applyBorder="1" applyAlignment="1">
      <alignment horizontal="left" vertical="center"/>
    </xf>
    <xf numFmtId="0" fontId="0" fillId="5" borderId="31" xfId="1" applyFont="1" applyFill="1" applyBorder="1" applyAlignment="1">
      <alignment vertical="center"/>
    </xf>
    <xf numFmtId="0" fontId="2" fillId="5" borderId="31" xfId="1" applyFont="1" applyFill="1" applyBorder="1" applyAlignment="1">
      <alignment vertical="center"/>
    </xf>
    <xf numFmtId="0" fontId="0" fillId="5" borderId="31" xfId="1" applyFont="1" applyFill="1" applyBorder="1" applyAlignment="1">
      <alignment horizontal="center" vertical="center"/>
    </xf>
    <xf numFmtId="0" fontId="0" fillId="5" borderId="36" xfId="1" applyFont="1" applyFill="1" applyBorder="1" applyAlignment="1">
      <alignment vertical="center"/>
    </xf>
    <xf numFmtId="0" fontId="0" fillId="5" borderId="8" xfId="1" applyFont="1" applyFill="1" applyBorder="1" applyAlignment="1">
      <alignment vertical="center"/>
    </xf>
    <xf numFmtId="0" fontId="0" fillId="5" borderId="37" xfId="1" applyFont="1" applyFill="1" applyBorder="1" applyAlignment="1">
      <alignment vertical="center"/>
    </xf>
    <xf numFmtId="0" fontId="0" fillId="5" borderId="38" xfId="1" applyFont="1" applyFill="1" applyBorder="1" applyAlignment="1">
      <alignment vertical="center"/>
    </xf>
    <xf numFmtId="0" fontId="0" fillId="5" borderId="39" xfId="1" applyFont="1" applyFill="1" applyBorder="1" applyAlignment="1">
      <alignment horizontal="center" vertical="center"/>
    </xf>
    <xf numFmtId="0" fontId="0" fillId="5" borderId="20" xfId="1" applyFont="1" applyFill="1" applyBorder="1" applyAlignment="1">
      <alignment horizontal="left" vertical="center"/>
    </xf>
    <xf numFmtId="0" fontId="0" fillId="5" borderId="20" xfId="1" applyFont="1" applyFill="1" applyBorder="1" applyAlignment="1">
      <alignment vertical="center"/>
    </xf>
    <xf numFmtId="0" fontId="2" fillId="5" borderId="20" xfId="1" applyFont="1" applyFill="1" applyBorder="1" applyAlignment="1">
      <alignment vertical="center"/>
    </xf>
    <xf numFmtId="0" fontId="0" fillId="5" borderId="20" xfId="1" applyFont="1" applyFill="1" applyBorder="1" applyAlignment="1">
      <alignment horizontal="center" vertical="center"/>
    </xf>
    <xf numFmtId="0" fontId="0" fillId="5" borderId="21" xfId="1" applyFont="1" applyFill="1" applyBorder="1" applyAlignment="1">
      <alignment vertical="center"/>
    </xf>
    <xf numFmtId="0" fontId="0" fillId="5" borderId="22" xfId="1" applyFont="1" applyFill="1" applyBorder="1" applyAlignment="1">
      <alignment vertical="center"/>
    </xf>
    <xf numFmtId="0" fontId="0" fillId="5" borderId="23" xfId="1" applyFont="1" applyFill="1" applyBorder="1" applyAlignment="1">
      <alignment vertical="center"/>
    </xf>
    <xf numFmtId="0" fontId="0" fillId="5" borderId="24" xfId="1" applyFont="1" applyFill="1" applyBorder="1" applyAlignment="1">
      <alignment horizontal="center" vertical="center"/>
    </xf>
    <xf numFmtId="0" fontId="0" fillId="14" borderId="20" xfId="1" applyFont="1" applyFill="1" applyBorder="1" applyAlignment="1">
      <alignment horizontal="left" vertical="center"/>
    </xf>
    <xf numFmtId="0" fontId="0" fillId="14" borderId="20" xfId="1" applyFont="1" applyFill="1" applyBorder="1" applyAlignment="1">
      <alignment vertical="center"/>
    </xf>
    <xf numFmtId="0" fontId="2" fillId="14" borderId="20" xfId="1" applyFont="1" applyFill="1" applyBorder="1" applyAlignment="1">
      <alignment vertical="center"/>
    </xf>
    <xf numFmtId="0" fontId="0" fillId="14" borderId="20" xfId="1" applyFont="1" applyFill="1" applyBorder="1" applyAlignment="1">
      <alignment horizontal="center" vertical="center"/>
    </xf>
    <xf numFmtId="0" fontId="0" fillId="14" borderId="21" xfId="1" applyFont="1" applyFill="1" applyBorder="1" applyAlignment="1">
      <alignment vertical="center"/>
    </xf>
    <xf numFmtId="0" fontId="0" fillId="14" borderId="4" xfId="1" applyFont="1" applyFill="1" applyBorder="1" applyAlignment="1">
      <alignment vertical="center"/>
    </xf>
    <xf numFmtId="0" fontId="0" fillId="14" borderId="22" xfId="1" applyFont="1" applyFill="1" applyBorder="1" applyAlignment="1">
      <alignment vertical="center"/>
    </xf>
    <xf numFmtId="0" fontId="0" fillId="14" borderId="23" xfId="1" applyFont="1" applyFill="1" applyBorder="1" applyAlignment="1">
      <alignment vertical="center"/>
    </xf>
    <xf numFmtId="0" fontId="0" fillId="14" borderId="24" xfId="1" applyFont="1" applyFill="1" applyBorder="1" applyAlignment="1">
      <alignment horizontal="center" vertical="center"/>
    </xf>
    <xf numFmtId="0" fontId="0" fillId="14" borderId="26" xfId="1" applyFont="1" applyFill="1" applyBorder="1" applyAlignment="1">
      <alignment horizontal="left" vertical="center"/>
    </xf>
    <xf numFmtId="0" fontId="0" fillId="14" borderId="26" xfId="1" applyFont="1" applyFill="1" applyBorder="1" applyAlignment="1">
      <alignment vertical="center"/>
    </xf>
    <xf numFmtId="0" fontId="2" fillId="14" borderId="26" xfId="1" applyFont="1" applyFill="1" applyBorder="1" applyAlignment="1">
      <alignment vertical="center"/>
    </xf>
    <xf numFmtId="0" fontId="0" fillId="14" borderId="26" xfId="1" applyFont="1" applyFill="1" applyBorder="1" applyAlignment="1">
      <alignment horizontal="center" vertical="center"/>
    </xf>
    <xf numFmtId="0" fontId="0" fillId="14" borderId="25" xfId="1" applyFont="1" applyFill="1" applyBorder="1" applyAlignment="1">
      <alignment vertical="center"/>
    </xf>
    <xf numFmtId="0" fontId="0" fillId="14" borderId="40" xfId="1" applyFont="1" applyFill="1" applyBorder="1" applyAlignment="1">
      <alignment vertical="center"/>
    </xf>
    <xf numFmtId="0" fontId="0" fillId="14" borderId="31" xfId="1" applyFont="1" applyFill="1" applyBorder="1" applyAlignment="1">
      <alignment horizontal="left" vertical="center"/>
    </xf>
    <xf numFmtId="0" fontId="0" fillId="14" borderId="31" xfId="1" applyFont="1" applyFill="1" applyBorder="1" applyAlignment="1">
      <alignment vertical="center"/>
    </xf>
    <xf numFmtId="0" fontId="2" fillId="14" borderId="31" xfId="1" applyFont="1" applyFill="1" applyBorder="1" applyAlignment="1">
      <alignment vertical="center"/>
    </xf>
    <xf numFmtId="0" fontId="0" fillId="14" borderId="31" xfId="1" applyFont="1" applyFill="1" applyBorder="1" applyAlignment="1">
      <alignment horizontal="center" vertical="center"/>
    </xf>
    <xf numFmtId="0" fontId="0" fillId="14" borderId="32" xfId="1" applyFont="1" applyFill="1" applyBorder="1" applyAlignment="1">
      <alignment horizontal="center" vertical="center"/>
    </xf>
    <xf numFmtId="0" fontId="0" fillId="14" borderId="35" xfId="1" applyFont="1" applyFill="1" applyBorder="1" applyAlignment="1">
      <alignment horizontal="center" vertical="center"/>
    </xf>
    <xf numFmtId="0" fontId="0" fillId="14" borderId="33" xfId="1" applyFont="1" applyFill="1" applyBorder="1" applyAlignment="1">
      <alignment horizontal="center" vertical="center"/>
    </xf>
    <xf numFmtId="0" fontId="0" fillId="14" borderId="34" xfId="1" applyFont="1" applyFill="1" applyBorder="1" applyAlignment="1">
      <alignment horizontal="center" vertical="center"/>
    </xf>
    <xf numFmtId="0" fontId="0" fillId="14" borderId="45" xfId="1" applyFont="1" applyFill="1" applyBorder="1" applyAlignment="1">
      <alignment horizontal="left" vertical="center"/>
    </xf>
    <xf numFmtId="0" fontId="0" fillId="14" borderId="45" xfId="1" applyFont="1" applyFill="1" applyBorder="1" applyAlignment="1">
      <alignment vertical="center"/>
    </xf>
    <xf numFmtId="0" fontId="2" fillId="14" borderId="45" xfId="1" applyFont="1" applyFill="1" applyBorder="1" applyAlignment="1">
      <alignment vertical="center"/>
    </xf>
    <xf numFmtId="0" fontId="0" fillId="14" borderId="45" xfId="1" applyFont="1" applyFill="1" applyBorder="1" applyAlignment="1">
      <alignment horizontal="center" vertical="center"/>
    </xf>
    <xf numFmtId="0" fontId="0" fillId="14" borderId="4" xfId="1" applyFont="1" applyFill="1" applyBorder="1" applyAlignment="1">
      <alignment horizontal="center" vertical="center"/>
    </xf>
    <xf numFmtId="0" fontId="0" fillId="14" borderId="5" xfId="1" applyFont="1" applyFill="1" applyBorder="1" applyAlignment="1">
      <alignment horizontal="center" vertical="center"/>
    </xf>
    <xf numFmtId="0" fontId="0" fillId="14" borderId="6" xfId="1" applyFont="1" applyFill="1" applyBorder="1" applyAlignment="1">
      <alignment horizontal="center" vertical="center"/>
    </xf>
    <xf numFmtId="0" fontId="0" fillId="14" borderId="46" xfId="1" applyFont="1" applyFill="1" applyBorder="1" applyAlignment="1">
      <alignment horizontal="center" vertical="center"/>
    </xf>
    <xf numFmtId="0" fontId="0" fillId="14" borderId="32" xfId="1" applyFont="1" applyFill="1" applyBorder="1" applyAlignment="1">
      <alignment vertical="center"/>
    </xf>
    <xf numFmtId="0" fontId="0" fillId="14" borderId="33" xfId="1" applyFont="1" applyFill="1" applyBorder="1" applyAlignment="1">
      <alignment vertical="center"/>
    </xf>
    <xf numFmtId="0" fontId="0" fillId="14" borderId="34" xfId="1" applyFont="1" applyFill="1" applyBorder="1" applyAlignment="1">
      <alignment vertical="center"/>
    </xf>
    <xf numFmtId="0" fontId="0" fillId="14" borderId="5" xfId="1" applyFont="1" applyFill="1" applyBorder="1" applyAlignment="1">
      <alignment vertical="center"/>
    </xf>
    <xf numFmtId="0" fontId="0" fillId="14" borderId="6" xfId="1" applyFont="1" applyFill="1" applyBorder="1" applyAlignment="1">
      <alignment vertical="center"/>
    </xf>
    <xf numFmtId="0" fontId="0" fillId="9" borderId="32" xfId="1" applyFont="1" applyFill="1" applyBorder="1" applyAlignment="1">
      <alignment vertical="center"/>
    </xf>
    <xf numFmtId="0" fontId="0" fillId="9" borderId="33" xfId="1" applyFont="1" applyFill="1" applyBorder="1" applyAlignment="1">
      <alignment vertical="center"/>
    </xf>
    <xf numFmtId="0" fontId="0" fillId="9" borderId="34" xfId="1" applyFont="1" applyFill="1" applyBorder="1" applyAlignment="1">
      <alignment vertical="center"/>
    </xf>
    <xf numFmtId="0" fontId="0" fillId="9" borderId="35" xfId="1" applyFont="1" applyFill="1" applyBorder="1" applyAlignment="1">
      <alignment horizontal="center" vertical="center"/>
    </xf>
    <xf numFmtId="0" fontId="0" fillId="9" borderId="21" xfId="1" applyFont="1" applyFill="1" applyBorder="1" applyAlignment="1">
      <alignment vertical="center"/>
    </xf>
    <xf numFmtId="0" fontId="0" fillId="9" borderId="22" xfId="1" applyFont="1" applyFill="1" applyBorder="1" applyAlignment="1">
      <alignment vertical="center"/>
    </xf>
    <xf numFmtId="0" fontId="0" fillId="9" borderId="23" xfId="1" applyFont="1" applyFill="1" applyBorder="1" applyAlignment="1">
      <alignment vertical="center"/>
    </xf>
    <xf numFmtId="0" fontId="0" fillId="9" borderId="24" xfId="1" applyFont="1" applyFill="1" applyBorder="1" applyAlignment="1">
      <alignment horizontal="center" vertical="center"/>
    </xf>
    <xf numFmtId="0" fontId="0" fillId="9" borderId="60" xfId="1" applyFont="1" applyFill="1" applyBorder="1" applyAlignment="1">
      <alignment vertical="center"/>
    </xf>
    <xf numFmtId="0" fontId="0" fillId="9" borderId="61" xfId="1" applyFont="1" applyFill="1" applyBorder="1" applyAlignment="1">
      <alignment vertical="center"/>
    </xf>
    <xf numFmtId="176" fontId="0" fillId="2" borderId="3" xfId="1" applyNumberFormat="1" applyFont="1" applyFill="1" applyBorder="1" applyAlignment="1">
      <alignment vertical="center"/>
    </xf>
    <xf numFmtId="176" fontId="5" fillId="0" borderId="0" xfId="1" applyNumberFormat="1" applyFont="1" applyAlignment="1">
      <alignment vertical="center"/>
    </xf>
    <xf numFmtId="176" fontId="5" fillId="0" borderId="4" xfId="1" applyNumberFormat="1" applyFont="1" applyBorder="1" applyAlignment="1">
      <alignment vertical="center"/>
    </xf>
    <xf numFmtId="176" fontId="5" fillId="2" borderId="6" xfId="1" applyNumberFormat="1" applyFont="1" applyFill="1" applyBorder="1" applyAlignment="1">
      <alignment vertical="center"/>
    </xf>
    <xf numFmtId="177" fontId="6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vertical="center"/>
    </xf>
    <xf numFmtId="177" fontId="4" fillId="0" borderId="0" xfId="1" applyNumberFormat="1" applyFont="1" applyAlignment="1">
      <alignment vertical="center"/>
    </xf>
    <xf numFmtId="178" fontId="3" fillId="0" borderId="0" xfId="1" applyNumberFormat="1" applyFont="1" applyAlignment="1">
      <alignment horizontal="center" vertical="center"/>
    </xf>
    <xf numFmtId="178" fontId="15" fillId="0" borderId="0" xfId="1" applyNumberFormat="1" applyAlignment="1">
      <alignment horizontal="center" vertical="center"/>
    </xf>
    <xf numFmtId="178" fontId="15" fillId="15" borderId="6" xfId="1" applyNumberForma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179" fontId="11" fillId="0" borderId="14" xfId="1" applyNumberFormat="1" applyFont="1" applyBorder="1" applyAlignment="1">
      <alignment horizontal="center" vertical="center" shrinkToFit="1"/>
    </xf>
    <xf numFmtId="179" fontId="11" fillId="0" borderId="15" xfId="1" applyNumberFormat="1" applyFont="1" applyBorder="1" applyAlignment="1">
      <alignment horizontal="center" vertical="center" shrinkToFit="1"/>
    </xf>
    <xf numFmtId="179" fontId="11" fillId="2" borderId="17" xfId="1" applyNumberFormat="1" applyFont="1" applyFill="1" applyBorder="1" applyAlignment="1">
      <alignment horizontal="center" vertical="center" shrinkToFit="1"/>
    </xf>
    <xf numFmtId="179" fontId="12" fillId="5" borderId="14" xfId="1" applyNumberFormat="1" applyFont="1" applyFill="1" applyBorder="1" applyAlignment="1">
      <alignment horizontal="center" vertical="center" shrinkToFit="1"/>
    </xf>
    <xf numFmtId="180" fontId="0" fillId="6" borderId="19" xfId="1" applyNumberFormat="1" applyFont="1" applyFill="1" applyBorder="1" applyAlignment="1">
      <alignment vertical="center"/>
    </xf>
    <xf numFmtId="181" fontId="0" fillId="6" borderId="19" xfId="1" applyNumberFormat="1" applyFont="1" applyFill="1" applyBorder="1" applyAlignment="1">
      <alignment horizontal="center" vertical="center"/>
    </xf>
    <xf numFmtId="182" fontId="0" fillId="6" borderId="19" xfId="1" applyNumberFormat="1" applyFont="1" applyFill="1" applyBorder="1" applyAlignment="1">
      <alignment horizontal="center" vertical="center"/>
    </xf>
    <xf numFmtId="180" fontId="0" fillId="6" borderId="20" xfId="1" applyNumberFormat="1" applyFont="1" applyFill="1" applyBorder="1" applyAlignment="1">
      <alignment vertical="center"/>
    </xf>
    <xf numFmtId="181" fontId="0" fillId="6" borderId="20" xfId="1" applyNumberFormat="1" applyFont="1" applyFill="1" applyBorder="1" applyAlignment="1">
      <alignment horizontal="center" vertical="center"/>
    </xf>
    <xf numFmtId="182" fontId="0" fillId="6" borderId="20" xfId="1" applyNumberFormat="1" applyFont="1" applyFill="1" applyBorder="1" applyAlignment="1">
      <alignment horizontal="center" vertical="center"/>
    </xf>
    <xf numFmtId="180" fontId="0" fillId="6" borderId="25" xfId="1" applyNumberFormat="1" applyFont="1" applyFill="1" applyBorder="1" applyAlignment="1">
      <alignment vertical="center"/>
    </xf>
    <xf numFmtId="181" fontId="0" fillId="6" borderId="25" xfId="1" applyNumberFormat="1" applyFont="1" applyFill="1" applyBorder="1" applyAlignment="1">
      <alignment horizontal="center" vertical="center"/>
    </xf>
    <xf numFmtId="182" fontId="0" fillId="6" borderId="25" xfId="1" applyNumberFormat="1" applyFont="1" applyFill="1" applyBorder="1" applyAlignment="1">
      <alignment horizontal="center" vertical="center"/>
    </xf>
    <xf numFmtId="180" fontId="0" fillId="6" borderId="31" xfId="1" applyNumberFormat="1" applyFont="1" applyFill="1" applyBorder="1" applyAlignment="1">
      <alignment horizontal="center" vertical="center"/>
    </xf>
    <xf numFmtId="180" fontId="0" fillId="6" borderId="31" xfId="1" applyNumberFormat="1" applyFont="1" applyFill="1" applyBorder="1" applyAlignment="1">
      <alignment vertical="center"/>
    </xf>
    <xf numFmtId="181" fontId="0" fillId="6" borderId="31" xfId="1" applyNumberFormat="1" applyFont="1" applyFill="1" applyBorder="1" applyAlignment="1">
      <alignment horizontal="center" vertical="center"/>
    </xf>
    <xf numFmtId="182" fontId="0" fillId="6" borderId="31" xfId="1" applyNumberFormat="1" applyFont="1" applyFill="1" applyBorder="1" applyAlignment="1">
      <alignment horizontal="center" vertical="center"/>
    </xf>
    <xf numFmtId="180" fontId="0" fillId="6" borderId="26" xfId="1" applyNumberFormat="1" applyFont="1" applyFill="1" applyBorder="1" applyAlignment="1">
      <alignment horizontal="center" vertical="center"/>
    </xf>
    <xf numFmtId="180" fontId="0" fillId="6" borderId="26" xfId="1" applyNumberFormat="1" applyFont="1" applyFill="1" applyBorder="1" applyAlignment="1">
      <alignment vertical="center"/>
    </xf>
    <xf numFmtId="181" fontId="0" fillId="6" borderId="26" xfId="1" applyNumberFormat="1" applyFont="1" applyFill="1" applyBorder="1" applyAlignment="1">
      <alignment horizontal="center" vertical="center"/>
    </xf>
    <xf numFmtId="182" fontId="0" fillId="6" borderId="26" xfId="1" applyNumberFormat="1" applyFont="1" applyFill="1" applyBorder="1" applyAlignment="1">
      <alignment horizontal="center" vertical="center"/>
    </xf>
    <xf numFmtId="180" fontId="0" fillId="6" borderId="36" xfId="1" applyNumberFormat="1" applyFont="1" applyFill="1" applyBorder="1" applyAlignment="1">
      <alignment vertical="center"/>
    </xf>
    <xf numFmtId="181" fontId="0" fillId="6" borderId="36" xfId="1" applyNumberFormat="1" applyFont="1" applyFill="1" applyBorder="1" applyAlignment="1">
      <alignment horizontal="center" vertical="center"/>
    </xf>
    <xf numFmtId="182" fontId="0" fillId="6" borderId="36" xfId="1" applyNumberFormat="1" applyFont="1" applyFill="1" applyBorder="1" applyAlignment="1">
      <alignment horizontal="center" vertical="center"/>
    </xf>
    <xf numFmtId="176" fontId="0" fillId="6" borderId="20" xfId="1" applyNumberFormat="1" applyFont="1" applyFill="1" applyBorder="1" applyAlignment="1">
      <alignment horizontal="center" vertical="center"/>
    </xf>
    <xf numFmtId="176" fontId="0" fillId="6" borderId="25" xfId="1" applyNumberFormat="1" applyFont="1" applyFill="1" applyBorder="1" applyAlignment="1">
      <alignment horizontal="center" vertical="center"/>
    </xf>
    <xf numFmtId="181" fontId="13" fillId="4" borderId="31" xfId="1" applyNumberFormat="1" applyFont="1" applyFill="1" applyBorder="1" applyAlignment="1">
      <alignment horizontal="center" vertical="center"/>
    </xf>
    <xf numFmtId="181" fontId="0" fillId="9" borderId="31" xfId="1" applyNumberFormat="1" applyFont="1" applyFill="1" applyBorder="1" applyAlignment="1">
      <alignment horizontal="center" vertical="center"/>
    </xf>
    <xf numFmtId="182" fontId="13" fillId="9" borderId="31" xfId="1" applyNumberFormat="1" applyFont="1" applyFill="1" applyBorder="1" applyAlignment="1">
      <alignment horizontal="center" vertical="center"/>
    </xf>
    <xf numFmtId="176" fontId="0" fillId="9" borderId="31" xfId="1" applyNumberFormat="1" applyFont="1" applyFill="1" applyBorder="1" applyAlignment="1">
      <alignment horizontal="center" vertical="center"/>
    </xf>
    <xf numFmtId="181" fontId="13" fillId="4" borderId="20" xfId="1" applyNumberFormat="1" applyFont="1" applyFill="1" applyBorder="1" applyAlignment="1">
      <alignment horizontal="center" vertical="center"/>
    </xf>
    <xf numFmtId="181" fontId="0" fillId="9" borderId="20" xfId="1" applyNumberFormat="1" applyFont="1" applyFill="1" applyBorder="1" applyAlignment="1">
      <alignment horizontal="center" vertical="center"/>
    </xf>
    <xf numFmtId="182" fontId="13" fillId="9" borderId="20" xfId="1" applyNumberFormat="1" applyFont="1" applyFill="1" applyBorder="1" applyAlignment="1">
      <alignment horizontal="center" vertical="center"/>
    </xf>
    <xf numFmtId="176" fontId="0" fillId="9" borderId="20" xfId="1" applyNumberFormat="1" applyFont="1" applyFill="1" applyBorder="1" applyAlignment="1">
      <alignment horizontal="center" vertical="center"/>
    </xf>
    <xf numFmtId="181" fontId="13" fillId="4" borderId="26" xfId="1" applyNumberFormat="1" applyFont="1" applyFill="1" applyBorder="1" applyAlignment="1">
      <alignment horizontal="center" vertical="center"/>
    </xf>
    <xf numFmtId="181" fontId="0" fillId="9" borderId="26" xfId="1" applyNumberFormat="1" applyFont="1" applyFill="1" applyBorder="1" applyAlignment="1">
      <alignment horizontal="center" vertical="center"/>
    </xf>
    <xf numFmtId="182" fontId="13" fillId="9" borderId="26" xfId="1" applyNumberFormat="1" applyFont="1" applyFill="1" applyBorder="1" applyAlignment="1">
      <alignment horizontal="center" vertical="center"/>
    </xf>
    <xf numFmtId="176" fontId="0" fillId="9" borderId="26" xfId="1" applyNumberFormat="1" applyFont="1" applyFill="1" applyBorder="1" applyAlignment="1">
      <alignment horizontal="center" vertical="center"/>
    </xf>
    <xf numFmtId="181" fontId="13" fillId="4" borderId="36" xfId="1" applyNumberFormat="1" applyFont="1" applyFill="1" applyBorder="1" applyAlignment="1">
      <alignment horizontal="center" vertical="center"/>
    </xf>
    <xf numFmtId="181" fontId="0" fillId="9" borderId="36" xfId="1" applyNumberFormat="1" applyFont="1" applyFill="1" applyBorder="1" applyAlignment="1">
      <alignment horizontal="center" vertical="center"/>
    </xf>
    <xf numFmtId="182" fontId="13" fillId="9" borderId="36" xfId="1" applyNumberFormat="1" applyFont="1" applyFill="1" applyBorder="1" applyAlignment="1">
      <alignment horizontal="center" vertical="center"/>
    </xf>
    <xf numFmtId="176" fontId="0" fillId="9" borderId="36" xfId="1" applyNumberFormat="1" applyFont="1" applyFill="1" applyBorder="1" applyAlignment="1">
      <alignment horizontal="center" vertical="center"/>
    </xf>
    <xf numFmtId="181" fontId="13" fillId="4" borderId="45" xfId="1" applyNumberFormat="1" applyFont="1" applyFill="1" applyBorder="1" applyAlignment="1">
      <alignment horizontal="center" vertical="center"/>
    </xf>
    <xf numFmtId="182" fontId="13" fillId="9" borderId="45" xfId="1" applyNumberFormat="1" applyFont="1" applyFill="1" applyBorder="1" applyAlignment="1">
      <alignment horizontal="center" vertical="center"/>
    </xf>
    <xf numFmtId="176" fontId="0" fillId="9" borderId="45" xfId="1" applyNumberFormat="1" applyFont="1" applyFill="1" applyBorder="1" applyAlignment="1">
      <alignment horizontal="center" vertical="center"/>
    </xf>
    <xf numFmtId="181" fontId="13" fillId="4" borderId="25" xfId="1" applyNumberFormat="1" applyFont="1" applyFill="1" applyBorder="1" applyAlignment="1">
      <alignment horizontal="center" vertical="center"/>
    </xf>
    <xf numFmtId="181" fontId="0" fillId="9" borderId="25" xfId="1" applyNumberFormat="1" applyFont="1" applyFill="1" applyBorder="1" applyAlignment="1">
      <alignment horizontal="center" vertical="center"/>
    </xf>
    <xf numFmtId="182" fontId="13" fillId="9" borderId="25" xfId="1" applyNumberFormat="1" applyFont="1" applyFill="1" applyBorder="1" applyAlignment="1">
      <alignment horizontal="center" vertical="center"/>
    </xf>
    <xf numFmtId="176" fontId="0" fillId="9" borderId="25" xfId="1" applyNumberFormat="1" applyFont="1" applyFill="1" applyBorder="1" applyAlignment="1">
      <alignment horizontal="center" vertical="center"/>
    </xf>
    <xf numFmtId="180" fontId="0" fillId="9" borderId="26" xfId="1" applyNumberFormat="1" applyFont="1" applyFill="1" applyBorder="1" applyAlignment="1">
      <alignment vertical="center"/>
    </xf>
    <xf numFmtId="182" fontId="0" fillId="9" borderId="26" xfId="1" applyNumberFormat="1" applyFont="1" applyFill="1" applyBorder="1" applyAlignment="1">
      <alignment horizontal="center" vertical="center"/>
    </xf>
    <xf numFmtId="180" fontId="0" fillId="9" borderId="47" xfId="1" applyNumberFormat="1" applyFont="1" applyFill="1" applyBorder="1" applyAlignment="1">
      <alignment vertical="center"/>
    </xf>
    <xf numFmtId="181" fontId="0" fillId="9" borderId="47" xfId="1" applyNumberFormat="1" applyFont="1" applyFill="1" applyBorder="1" applyAlignment="1">
      <alignment horizontal="center" vertical="center"/>
    </xf>
    <xf numFmtId="182" fontId="0" fillId="9" borderId="47" xfId="1" applyNumberFormat="1" applyFont="1" applyFill="1" applyBorder="1" applyAlignment="1">
      <alignment horizontal="center" vertical="center"/>
    </xf>
    <xf numFmtId="176" fontId="0" fillId="9" borderId="47" xfId="1" applyNumberFormat="1" applyFont="1" applyFill="1" applyBorder="1" applyAlignment="1">
      <alignment horizontal="center" vertical="center"/>
    </xf>
    <xf numFmtId="180" fontId="0" fillId="9" borderId="36" xfId="1" applyNumberFormat="1" applyFont="1" applyFill="1" applyBorder="1" applyAlignment="1">
      <alignment vertical="center"/>
    </xf>
    <xf numFmtId="182" fontId="0" fillId="9" borderId="36" xfId="1" applyNumberFormat="1" applyFont="1" applyFill="1" applyBorder="1" applyAlignment="1">
      <alignment horizontal="center" vertical="center"/>
    </xf>
    <xf numFmtId="180" fontId="0" fillId="9" borderId="20" xfId="1" applyNumberFormat="1" applyFont="1" applyFill="1" applyBorder="1" applyAlignment="1">
      <alignment vertical="center"/>
    </xf>
    <xf numFmtId="182" fontId="0" fillId="9" borderId="20" xfId="1" applyNumberFormat="1" applyFont="1" applyFill="1" applyBorder="1" applyAlignment="1">
      <alignment horizontal="center" vertical="center"/>
    </xf>
    <xf numFmtId="180" fontId="0" fillId="9" borderId="25" xfId="1" applyNumberFormat="1" applyFont="1" applyFill="1" applyBorder="1" applyAlignment="1">
      <alignment vertical="center"/>
    </xf>
    <xf numFmtId="182" fontId="0" fillId="9" borderId="25" xfId="1" applyNumberFormat="1" applyFont="1" applyFill="1" applyBorder="1" applyAlignment="1">
      <alignment horizontal="center" vertical="center"/>
    </xf>
    <xf numFmtId="180" fontId="0" fillId="11" borderId="31" xfId="1" applyNumberFormat="1" applyFont="1" applyFill="1" applyBorder="1" applyAlignment="1">
      <alignment vertical="center"/>
    </xf>
    <xf numFmtId="181" fontId="0" fillId="11" borderId="31" xfId="1" applyNumberFormat="1" applyFont="1" applyFill="1" applyBorder="1" applyAlignment="1">
      <alignment horizontal="center" vertical="center"/>
    </xf>
    <xf numFmtId="182" fontId="0" fillId="11" borderId="31" xfId="1" applyNumberFormat="1" applyFont="1" applyFill="1" applyBorder="1" applyAlignment="1">
      <alignment horizontal="center" vertical="center"/>
    </xf>
    <xf numFmtId="176" fontId="0" fillId="11" borderId="31" xfId="1" applyNumberFormat="1" applyFont="1" applyFill="1" applyBorder="1" applyAlignment="1">
      <alignment horizontal="center" vertical="center"/>
    </xf>
    <xf numFmtId="180" fontId="0" fillId="11" borderId="25" xfId="1" applyNumberFormat="1" applyFont="1" applyFill="1" applyBorder="1" applyAlignment="1">
      <alignment vertical="center"/>
    </xf>
    <xf numFmtId="181" fontId="0" fillId="11" borderId="25" xfId="1" applyNumberFormat="1" applyFont="1" applyFill="1" applyBorder="1" applyAlignment="1">
      <alignment horizontal="center" vertical="center"/>
    </xf>
    <xf numFmtId="182" fontId="0" fillId="11" borderId="25" xfId="1" applyNumberFormat="1" applyFont="1" applyFill="1" applyBorder="1" applyAlignment="1">
      <alignment horizontal="center" vertical="center"/>
    </xf>
    <xf numFmtId="176" fontId="0" fillId="11" borderId="25" xfId="1" applyNumberFormat="1" applyFont="1" applyFill="1" applyBorder="1" applyAlignment="1">
      <alignment horizontal="center" vertical="center"/>
    </xf>
    <xf numFmtId="180" fontId="0" fillId="11" borderId="20" xfId="1" applyNumberFormat="1" applyFont="1" applyFill="1" applyBorder="1" applyAlignment="1">
      <alignment vertical="center"/>
    </xf>
    <xf numFmtId="181" fontId="0" fillId="11" borderId="20" xfId="1" applyNumberFormat="1" applyFont="1" applyFill="1" applyBorder="1" applyAlignment="1">
      <alignment horizontal="center" vertical="center"/>
    </xf>
    <xf numFmtId="182" fontId="0" fillId="11" borderId="20" xfId="1" applyNumberFormat="1" applyFont="1" applyFill="1" applyBorder="1" applyAlignment="1">
      <alignment horizontal="center" vertical="center"/>
    </xf>
    <xf numFmtId="176" fontId="0" fillId="11" borderId="20" xfId="1" applyNumberFormat="1" applyFont="1" applyFill="1" applyBorder="1" applyAlignment="1">
      <alignment horizontal="center" vertical="center"/>
    </xf>
    <xf numFmtId="180" fontId="0" fillId="11" borderId="26" xfId="1" applyNumberFormat="1" applyFont="1" applyFill="1" applyBorder="1" applyAlignment="1">
      <alignment vertical="center"/>
    </xf>
    <xf numFmtId="181" fontId="0" fillId="11" borderId="26" xfId="1" applyNumberFormat="1" applyFont="1" applyFill="1" applyBorder="1" applyAlignment="1">
      <alignment horizontal="center" vertical="center"/>
    </xf>
    <xf numFmtId="182" fontId="0" fillId="11" borderId="26" xfId="1" applyNumberFormat="1" applyFont="1" applyFill="1" applyBorder="1" applyAlignment="1">
      <alignment horizontal="center" vertical="center"/>
    </xf>
    <xf numFmtId="176" fontId="0" fillId="11" borderId="26" xfId="1" applyNumberFormat="1" applyFont="1" applyFill="1" applyBorder="1" applyAlignment="1">
      <alignment horizontal="center" vertical="center"/>
    </xf>
    <xf numFmtId="180" fontId="0" fillId="11" borderId="36" xfId="1" applyNumberFormat="1" applyFont="1" applyFill="1" applyBorder="1" applyAlignment="1">
      <alignment vertical="center"/>
    </xf>
    <xf numFmtId="181" fontId="0" fillId="11" borderId="36" xfId="1" applyNumberFormat="1" applyFont="1" applyFill="1" applyBorder="1" applyAlignment="1">
      <alignment horizontal="center" vertical="center"/>
    </xf>
    <xf numFmtId="182" fontId="0" fillId="11" borderId="36" xfId="1" applyNumberFormat="1" applyFont="1" applyFill="1" applyBorder="1" applyAlignment="1">
      <alignment horizontal="center" vertical="center"/>
    </xf>
    <xf numFmtId="176" fontId="0" fillId="11" borderId="36" xfId="1" applyNumberFormat="1" applyFont="1" applyFill="1" applyBorder="1" applyAlignment="1">
      <alignment horizontal="center" vertical="center"/>
    </xf>
    <xf numFmtId="180" fontId="0" fillId="12" borderId="31" xfId="1" applyNumberFormat="1" applyFont="1" applyFill="1" applyBorder="1" applyAlignment="1">
      <alignment vertical="center"/>
    </xf>
    <xf numFmtId="181" fontId="0" fillId="12" borderId="31" xfId="1" applyNumberFormat="1" applyFont="1" applyFill="1" applyBorder="1" applyAlignment="1">
      <alignment horizontal="center" vertical="center"/>
    </xf>
    <xf numFmtId="176" fontId="0" fillId="12" borderId="31" xfId="1" applyNumberFormat="1" applyFont="1" applyFill="1" applyBorder="1" applyAlignment="1">
      <alignment horizontal="center" vertical="center"/>
    </xf>
    <xf numFmtId="180" fontId="0" fillId="12" borderId="20" xfId="1" applyNumberFormat="1" applyFont="1" applyFill="1" applyBorder="1" applyAlignment="1">
      <alignment vertical="center"/>
    </xf>
    <xf numFmtId="181" fontId="0" fillId="12" borderId="20" xfId="1" applyNumberFormat="1" applyFont="1" applyFill="1" applyBorder="1" applyAlignment="1">
      <alignment horizontal="center" vertical="center"/>
    </xf>
    <xf numFmtId="176" fontId="0" fillId="12" borderId="20" xfId="1" applyNumberFormat="1" applyFont="1" applyFill="1" applyBorder="1" applyAlignment="1">
      <alignment horizontal="center" vertical="center"/>
    </xf>
    <xf numFmtId="180" fontId="0" fillId="12" borderId="25" xfId="1" applyNumberFormat="1" applyFont="1" applyFill="1" applyBorder="1" applyAlignment="1">
      <alignment vertical="center"/>
    </xf>
    <xf numFmtId="181" fontId="0" fillId="12" borderId="25" xfId="1" applyNumberFormat="1" applyFont="1" applyFill="1" applyBorder="1" applyAlignment="1">
      <alignment horizontal="center" vertical="center"/>
    </xf>
    <xf numFmtId="176" fontId="0" fillId="12" borderId="25" xfId="1" applyNumberFormat="1" applyFont="1" applyFill="1" applyBorder="1" applyAlignment="1">
      <alignment horizontal="center" vertical="center"/>
    </xf>
    <xf numFmtId="180" fontId="0" fillId="12" borderId="7" xfId="1" applyNumberFormat="1" applyFont="1" applyFill="1" applyBorder="1" applyAlignment="1">
      <alignment vertical="center"/>
    </xf>
    <xf numFmtId="181" fontId="0" fillId="12" borderId="7" xfId="1" applyNumberFormat="1" applyFont="1" applyFill="1" applyBorder="1" applyAlignment="1">
      <alignment horizontal="center" vertical="center"/>
    </xf>
    <xf numFmtId="176" fontId="0" fillId="12" borderId="7" xfId="1" applyNumberFormat="1" applyFont="1" applyFill="1" applyBorder="1" applyAlignment="1">
      <alignment horizontal="center" vertical="center"/>
    </xf>
    <xf numFmtId="180" fontId="0" fillId="13" borderId="47" xfId="1" applyNumberFormat="1" applyFont="1" applyFill="1" applyBorder="1" applyAlignment="1">
      <alignment vertical="center"/>
    </xf>
    <xf numFmtId="181" fontId="0" fillId="13" borderId="47" xfId="1" applyNumberFormat="1" applyFont="1" applyFill="1" applyBorder="1" applyAlignment="1">
      <alignment horizontal="center" vertical="center"/>
    </xf>
    <xf numFmtId="176" fontId="0" fillId="13" borderId="47" xfId="1" applyNumberFormat="1" applyFont="1" applyFill="1" applyBorder="1" applyAlignment="1">
      <alignment horizontal="center" vertical="center"/>
    </xf>
    <xf numFmtId="182" fontId="13" fillId="0" borderId="20" xfId="1" applyNumberFormat="1" applyFont="1" applyBorder="1" applyAlignment="1">
      <alignment horizontal="center" vertical="center"/>
    </xf>
    <xf numFmtId="176" fontId="0" fillId="0" borderId="31" xfId="1" applyNumberFormat="1" applyFont="1" applyBorder="1" applyAlignment="1">
      <alignment vertical="center"/>
    </xf>
    <xf numFmtId="176" fontId="0" fillId="0" borderId="20" xfId="1" applyNumberFormat="1" applyFont="1" applyBorder="1" applyAlignment="1">
      <alignment vertical="center"/>
    </xf>
    <xf numFmtId="181" fontId="13" fillId="7" borderId="20" xfId="1" applyNumberFormat="1" applyFont="1" applyFill="1" applyBorder="1" applyAlignment="1">
      <alignment horizontal="center" vertical="center"/>
    </xf>
    <xf numFmtId="182" fontId="13" fillId="0" borderId="45" xfId="1" applyNumberFormat="1" applyFont="1" applyBorder="1" applyAlignment="1">
      <alignment horizontal="center" vertical="center"/>
    </xf>
    <xf numFmtId="176" fontId="0" fillId="0" borderId="45" xfId="1" applyNumberFormat="1" applyFont="1" applyBorder="1" applyAlignment="1">
      <alignment vertical="center"/>
    </xf>
    <xf numFmtId="181" fontId="13" fillId="7" borderId="45" xfId="1" applyNumberFormat="1" applyFont="1" applyFill="1" applyBorder="1" applyAlignment="1">
      <alignment horizontal="center" vertical="center"/>
    </xf>
    <xf numFmtId="181" fontId="13" fillId="4" borderId="55" xfId="1" applyNumberFormat="1" applyFont="1" applyFill="1" applyBorder="1" applyAlignment="1">
      <alignment horizontal="center" vertical="center"/>
    </xf>
    <xf numFmtId="182" fontId="13" fillId="0" borderId="55" xfId="1" applyNumberFormat="1" applyFont="1" applyBorder="1" applyAlignment="1">
      <alignment horizontal="center" vertical="center"/>
    </xf>
    <xf numFmtId="176" fontId="0" fillId="0" borderId="55" xfId="1" applyNumberFormat="1" applyFont="1" applyBorder="1" applyAlignment="1">
      <alignment vertical="center"/>
    </xf>
    <xf numFmtId="182" fontId="13" fillId="0" borderId="25" xfId="1" applyNumberFormat="1" applyFont="1" applyBorder="1" applyAlignment="1">
      <alignment horizontal="center" vertical="center"/>
    </xf>
    <xf numFmtId="176" fontId="0" fillId="0" borderId="25" xfId="1" applyNumberFormat="1" applyFont="1" applyBorder="1" applyAlignment="1">
      <alignment vertical="center"/>
    </xf>
    <xf numFmtId="182" fontId="13" fillId="0" borderId="26" xfId="1" applyNumberFormat="1" applyFont="1" applyBorder="1" applyAlignment="1">
      <alignment horizontal="center" vertical="center"/>
    </xf>
    <xf numFmtId="176" fontId="0" fillId="0" borderId="26" xfId="1" applyNumberFormat="1" applyFont="1" applyBorder="1" applyAlignment="1">
      <alignment vertical="center"/>
    </xf>
    <xf numFmtId="182" fontId="13" fillId="10" borderId="36" xfId="1" applyNumberFormat="1" applyFont="1" applyFill="1" applyBorder="1" applyAlignment="1">
      <alignment horizontal="center" vertical="center"/>
    </xf>
    <xf numFmtId="176" fontId="0" fillId="10" borderId="36" xfId="1" applyNumberFormat="1" applyFont="1" applyFill="1" applyBorder="1" applyAlignment="1">
      <alignment vertical="center"/>
    </xf>
    <xf numFmtId="176" fontId="0" fillId="10" borderId="20" xfId="1" applyNumberFormat="1" applyFont="1" applyFill="1" applyBorder="1" applyAlignment="1">
      <alignment vertical="center"/>
    </xf>
    <xf numFmtId="176" fontId="0" fillId="10" borderId="26" xfId="1" applyNumberFormat="1" applyFont="1" applyFill="1" applyBorder="1" applyAlignment="1">
      <alignment vertical="center"/>
    </xf>
    <xf numFmtId="180" fontId="0" fillId="5" borderId="31" xfId="1" applyNumberFormat="1" applyFont="1" applyFill="1" applyBorder="1" applyAlignment="1">
      <alignment vertical="center"/>
    </xf>
    <xf numFmtId="181" fontId="0" fillId="5" borderId="31" xfId="1" applyNumberFormat="1" applyFont="1" applyFill="1" applyBorder="1" applyAlignment="1">
      <alignment horizontal="center" vertical="center"/>
    </xf>
    <xf numFmtId="176" fontId="0" fillId="5" borderId="36" xfId="1" applyNumberFormat="1" applyFont="1" applyFill="1" applyBorder="1" applyAlignment="1">
      <alignment vertical="center"/>
    </xf>
    <xf numFmtId="180" fontId="0" fillId="5" borderId="20" xfId="1" applyNumberFormat="1" applyFont="1" applyFill="1" applyBorder="1" applyAlignment="1">
      <alignment vertical="center"/>
    </xf>
    <xf numFmtId="182" fontId="0" fillId="5" borderId="20" xfId="1" applyNumberFormat="1" applyFont="1" applyFill="1" applyBorder="1" applyAlignment="1">
      <alignment horizontal="center" vertical="center"/>
    </xf>
    <xf numFmtId="176" fontId="0" fillId="5" borderId="20" xfId="1" applyNumberFormat="1" applyFont="1" applyFill="1" applyBorder="1" applyAlignment="1">
      <alignment vertical="center"/>
    </xf>
    <xf numFmtId="180" fontId="0" fillId="14" borderId="20" xfId="1" applyNumberFormat="1" applyFont="1" applyFill="1" applyBorder="1" applyAlignment="1">
      <alignment vertical="center"/>
    </xf>
    <xf numFmtId="182" fontId="0" fillId="14" borderId="20" xfId="1" applyNumberFormat="1" applyFont="1" applyFill="1" applyBorder="1" applyAlignment="1">
      <alignment horizontal="center" vertical="center"/>
    </xf>
    <xf numFmtId="176" fontId="0" fillId="14" borderId="20" xfId="1" applyNumberFormat="1" applyFont="1" applyFill="1" applyBorder="1" applyAlignment="1">
      <alignment vertical="center"/>
    </xf>
    <xf numFmtId="180" fontId="0" fillId="14" borderId="26" xfId="1" applyNumberFormat="1" applyFont="1" applyFill="1" applyBorder="1" applyAlignment="1">
      <alignment vertical="center"/>
    </xf>
    <xf numFmtId="182" fontId="0" fillId="14" borderId="26" xfId="1" applyNumberFormat="1" applyFont="1" applyFill="1" applyBorder="1" applyAlignment="1">
      <alignment horizontal="center" vertical="center"/>
    </xf>
    <xf numFmtId="176" fontId="0" fillId="14" borderId="26" xfId="1" applyNumberFormat="1" applyFont="1" applyFill="1" applyBorder="1" applyAlignment="1">
      <alignment vertical="center"/>
    </xf>
    <xf numFmtId="180" fontId="0" fillId="14" borderId="31" xfId="1" applyNumberFormat="1" applyFont="1" applyFill="1" applyBorder="1" applyAlignment="1">
      <alignment vertical="center"/>
    </xf>
    <xf numFmtId="182" fontId="0" fillId="14" borderId="31" xfId="1" applyNumberFormat="1" applyFont="1" applyFill="1" applyBorder="1" applyAlignment="1">
      <alignment horizontal="center" vertical="center"/>
    </xf>
    <xf numFmtId="176" fontId="0" fillId="14" borderId="31" xfId="1" applyNumberFormat="1" applyFont="1" applyFill="1" applyBorder="1" applyAlignment="1">
      <alignment horizontal="center" vertical="center"/>
    </xf>
    <xf numFmtId="180" fontId="0" fillId="14" borderId="45" xfId="1" applyNumberFormat="1" applyFont="1" applyFill="1" applyBorder="1" applyAlignment="1">
      <alignment vertical="center"/>
    </xf>
    <xf numFmtId="182" fontId="0" fillId="14" borderId="45" xfId="1" applyNumberFormat="1" applyFont="1" applyFill="1" applyBorder="1" applyAlignment="1">
      <alignment horizontal="center" vertical="center"/>
    </xf>
    <xf numFmtId="176" fontId="0" fillId="14" borderId="45" xfId="1" applyNumberFormat="1" applyFont="1" applyFill="1" applyBorder="1" applyAlignment="1">
      <alignment horizontal="center" vertical="center"/>
    </xf>
    <xf numFmtId="176" fontId="0" fillId="14" borderId="31" xfId="1" applyNumberFormat="1" applyFont="1" applyFill="1" applyBorder="1" applyAlignment="1">
      <alignment vertical="center"/>
    </xf>
    <xf numFmtId="176" fontId="0" fillId="14" borderId="45" xfId="1" applyNumberFormat="1" applyFont="1" applyFill="1" applyBorder="1" applyAlignment="1">
      <alignment vertical="center"/>
    </xf>
    <xf numFmtId="176" fontId="0" fillId="9" borderId="31" xfId="1" applyNumberFormat="1" applyFont="1" applyFill="1" applyBorder="1" applyAlignment="1">
      <alignment vertical="center"/>
    </xf>
    <xf numFmtId="176" fontId="0" fillId="9" borderId="20" xfId="1" applyNumberFormat="1" applyFont="1" applyFill="1" applyBorder="1" applyAlignment="1">
      <alignment vertical="center"/>
    </xf>
    <xf numFmtId="179" fontId="11" fillId="0" borderId="16" xfId="1" applyNumberFormat="1" applyFont="1" applyFill="1" applyBorder="1" applyAlignment="1">
      <alignment horizontal="center" vertical="center" shrinkToFit="1"/>
    </xf>
    <xf numFmtId="0" fontId="6" fillId="2" borderId="53" xfId="1" applyFont="1" applyFill="1" applyBorder="1" applyAlignment="1">
      <alignment horizontal="center" vertical="center" wrapText="1"/>
    </xf>
    <xf numFmtId="0" fontId="0" fillId="16" borderId="23" xfId="1" applyFont="1" applyFill="1" applyBorder="1" applyAlignment="1">
      <alignment vertical="center"/>
    </xf>
    <xf numFmtId="0" fontId="0" fillId="16" borderId="42" xfId="1" applyFont="1" applyFill="1" applyBorder="1" applyAlignment="1">
      <alignment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vertical="center"/>
    </xf>
    <xf numFmtId="38" fontId="0" fillId="6" borderId="32" xfId="1" applyNumberFormat="1" applyFont="1" applyFill="1" applyBorder="1" applyAlignment="1">
      <alignment horizontal="center" vertical="center"/>
    </xf>
    <xf numFmtId="38" fontId="0" fillId="9" borderId="4" xfId="1" applyNumberFormat="1" applyFont="1" applyFill="1" applyBorder="1" applyAlignment="1">
      <alignment horizontal="center" vertical="center"/>
    </xf>
    <xf numFmtId="0" fontId="0" fillId="0" borderId="8" xfId="1" applyFont="1" applyBorder="1" applyAlignment="1">
      <alignment vertical="center"/>
    </xf>
    <xf numFmtId="176" fontId="0" fillId="0" borderId="0" xfId="1" applyNumberFormat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178" fontId="15" fillId="0" borderId="62" xfId="1" applyNumberForma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179" fontId="11" fillId="0" borderId="15" xfId="1" applyNumberFormat="1" applyFont="1" applyFill="1" applyBorder="1" applyAlignment="1">
      <alignment horizontal="center" vertical="center" shrinkToFit="1"/>
    </xf>
    <xf numFmtId="0" fontId="0" fillId="9" borderId="40" xfId="1" applyFont="1" applyFill="1" applyBorder="1" applyAlignment="1">
      <alignment vertical="center"/>
    </xf>
    <xf numFmtId="0" fontId="0" fillId="16" borderId="22" xfId="1" applyFont="1" applyFill="1" applyBorder="1" applyAlignment="1">
      <alignment vertical="center"/>
    </xf>
    <xf numFmtId="0" fontId="0" fillId="16" borderId="41" xfId="1" applyFont="1" applyFill="1" applyBorder="1" applyAlignment="1">
      <alignment vertical="center"/>
    </xf>
    <xf numFmtId="0" fontId="0" fillId="9" borderId="63" xfId="1" applyFont="1" applyFill="1" applyBorder="1" applyAlignment="1">
      <alignment vertical="center"/>
    </xf>
    <xf numFmtId="176" fontId="0" fillId="0" borderId="2" xfId="1" applyNumberFormat="1" applyFont="1" applyFill="1" applyBorder="1" applyAlignment="1">
      <alignment vertical="center"/>
    </xf>
    <xf numFmtId="176" fontId="5" fillId="0" borderId="5" xfId="1" applyNumberFormat="1" applyFont="1" applyFill="1" applyBorder="1" applyAlignment="1">
      <alignment vertical="center"/>
    </xf>
    <xf numFmtId="178" fontId="15" fillId="0" borderId="5" xfId="1" applyNumberFormat="1" applyFill="1" applyBorder="1" applyAlignment="1">
      <alignment horizontal="center" vertical="center"/>
    </xf>
    <xf numFmtId="0" fontId="6" fillId="0" borderId="52" xfId="1" applyFont="1" applyFill="1" applyBorder="1" applyAlignment="1">
      <alignment horizontal="center" vertical="center" wrapText="1"/>
    </xf>
    <xf numFmtId="176" fontId="0" fillId="0" borderId="1" xfId="1" applyNumberFormat="1" applyFont="1" applyFill="1" applyBorder="1" applyAlignment="1">
      <alignment vertical="center"/>
    </xf>
    <xf numFmtId="176" fontId="5" fillId="0" borderId="4" xfId="1" applyNumberFormat="1" applyFont="1" applyFill="1" applyBorder="1" applyAlignment="1">
      <alignment vertical="center"/>
    </xf>
    <xf numFmtId="178" fontId="15" fillId="0" borderId="4" xfId="1" applyNumberForma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 wrapText="1"/>
    </xf>
    <xf numFmtId="0" fontId="0" fillId="16" borderId="21" xfId="1" applyFont="1" applyFill="1" applyBorder="1" applyAlignment="1">
      <alignment vertical="center"/>
    </xf>
    <xf numFmtId="0" fontId="0" fillId="16" borderId="40" xfId="1" applyFont="1" applyFill="1" applyBorder="1" applyAlignment="1">
      <alignment vertical="center"/>
    </xf>
    <xf numFmtId="0" fontId="0" fillId="14" borderId="20" xfId="1" applyFont="1" applyFill="1" applyBorder="1" applyAlignment="1">
      <alignment horizontal="right" vertical="center"/>
    </xf>
    <xf numFmtId="0" fontId="0" fillId="3" borderId="8" xfId="1" applyFont="1" applyFill="1" applyBorder="1" applyAlignment="1">
      <alignment horizontal="center" vertical="center"/>
    </xf>
    <xf numFmtId="0" fontId="0" fillId="0" borderId="0" xfId="1" applyFont="1" applyAlignment="1">
      <alignment vertical="center"/>
    </xf>
  </cellXfs>
  <cellStyles count="12575">
    <cellStyle name="パーセント 2" xfId="21"/>
    <cellStyle name="パーセント 2 10" xfId="492"/>
    <cellStyle name="パーセント 2 10 2" xfId="1404"/>
    <cellStyle name="パーセント 2 10 2 2" xfId="6763"/>
    <cellStyle name="パーセント 2 10 2 2 2" xfId="12123"/>
    <cellStyle name="パーセント 2 10 2 3" xfId="4027"/>
    <cellStyle name="パーセント 2 10 2 4" xfId="9387"/>
    <cellStyle name="パーセント 2 10 3" xfId="4939"/>
    <cellStyle name="パーセント 2 10 3 2" xfId="10299"/>
    <cellStyle name="パーセント 2 10 4" xfId="5851"/>
    <cellStyle name="パーセント 2 10 4 2" xfId="11211"/>
    <cellStyle name="パーセント 2 10 5" xfId="2202"/>
    <cellStyle name="パーセント 2 10 6" xfId="7563"/>
    <cellStyle name="パーセント 2 11" xfId="948"/>
    <cellStyle name="パーセント 2 11 2" xfId="6307"/>
    <cellStyle name="パーセント 2 11 2 2" xfId="11667"/>
    <cellStyle name="パーセント 2 11 3" xfId="2658"/>
    <cellStyle name="パーセント 2 11 4" xfId="8019"/>
    <cellStyle name="パーセント 2 12" xfId="3114"/>
    <cellStyle name="パーセント 2 12 2" xfId="8475"/>
    <cellStyle name="パーセント 2 13" xfId="3571"/>
    <cellStyle name="パーセント 2 13 2" xfId="8931"/>
    <cellStyle name="パーセント 2 14" xfId="4483"/>
    <cellStyle name="パーセント 2 14 2" xfId="9843"/>
    <cellStyle name="パーセント 2 15" xfId="5395"/>
    <cellStyle name="パーセント 2 15 2" xfId="10755"/>
    <cellStyle name="パーセント 2 16" xfId="1860"/>
    <cellStyle name="パーセント 2 17" xfId="7221"/>
    <cellStyle name="パーセント 2 2" xfId="38"/>
    <cellStyle name="パーセント 2 2 10" xfId="3128"/>
    <cellStyle name="パーセント 2 2 10 2" xfId="8489"/>
    <cellStyle name="パーセント 2 2 11" xfId="3585"/>
    <cellStyle name="パーセント 2 2 11 2" xfId="8945"/>
    <cellStyle name="パーセント 2 2 12" xfId="4497"/>
    <cellStyle name="パーセント 2 2 12 2" xfId="9857"/>
    <cellStyle name="パーセント 2 2 13" xfId="5409"/>
    <cellStyle name="パーセント 2 2 13 2" xfId="10769"/>
    <cellStyle name="パーセント 2 2 14" xfId="1874"/>
    <cellStyle name="パーセント 2 2 15" xfId="7235"/>
    <cellStyle name="パーセント 2 2 2" xfId="84"/>
    <cellStyle name="パーセント 2 2 2 10" xfId="4533"/>
    <cellStyle name="パーセント 2 2 2 10 2" xfId="9893"/>
    <cellStyle name="パーセント 2 2 2 11" xfId="5445"/>
    <cellStyle name="パーセント 2 2 2 11 2" xfId="10805"/>
    <cellStyle name="パーセント 2 2 2 12" xfId="1910"/>
    <cellStyle name="パーセント 2 2 2 13" xfId="7271"/>
    <cellStyle name="パーセント 2 2 2 2" xfId="142"/>
    <cellStyle name="パーセント 2 2 2 2 10" xfId="5502"/>
    <cellStyle name="パーセント 2 2 2 2 10 2" xfId="10862"/>
    <cellStyle name="パーセント 2 2 2 2 11" xfId="1967"/>
    <cellStyle name="パーセント 2 2 2 2 12" xfId="7328"/>
    <cellStyle name="パーセント 2 2 2 2 2" xfId="371"/>
    <cellStyle name="パーセント 2 2 2 2 2 2" xfId="827"/>
    <cellStyle name="パーセント 2 2 2 2 2 2 2" xfId="1739"/>
    <cellStyle name="パーセント 2 2 2 2 2 2 2 2" xfId="7098"/>
    <cellStyle name="パーセント 2 2 2 2 2 2 2 2 2" xfId="12458"/>
    <cellStyle name="パーセント 2 2 2 2 2 2 2 3" xfId="4362"/>
    <cellStyle name="パーセント 2 2 2 2 2 2 2 4" xfId="9722"/>
    <cellStyle name="パーセント 2 2 2 2 2 2 3" xfId="5274"/>
    <cellStyle name="パーセント 2 2 2 2 2 2 3 2" xfId="10634"/>
    <cellStyle name="パーセント 2 2 2 2 2 2 4" xfId="6186"/>
    <cellStyle name="パーセント 2 2 2 2 2 2 4 2" xfId="11546"/>
    <cellStyle name="パーセント 2 2 2 2 2 2 5" xfId="2537"/>
    <cellStyle name="パーセント 2 2 2 2 2 2 6" xfId="7898"/>
    <cellStyle name="パーセント 2 2 2 2 2 3" xfId="1283"/>
    <cellStyle name="パーセント 2 2 2 2 2 3 2" xfId="6642"/>
    <cellStyle name="パーセント 2 2 2 2 2 3 2 2" xfId="12002"/>
    <cellStyle name="パーセント 2 2 2 2 2 3 3" xfId="2993"/>
    <cellStyle name="パーセント 2 2 2 2 2 3 4" xfId="8354"/>
    <cellStyle name="パーセント 2 2 2 2 2 4" xfId="3449"/>
    <cellStyle name="パーセント 2 2 2 2 2 4 2" xfId="8810"/>
    <cellStyle name="パーセント 2 2 2 2 2 5" xfId="3906"/>
    <cellStyle name="パーセント 2 2 2 2 2 5 2" xfId="9266"/>
    <cellStyle name="パーセント 2 2 2 2 2 6" xfId="4818"/>
    <cellStyle name="パーセント 2 2 2 2 2 6 2" xfId="10178"/>
    <cellStyle name="パーセント 2 2 2 2 2 7" xfId="5730"/>
    <cellStyle name="パーセント 2 2 2 2 2 7 2" xfId="11090"/>
    <cellStyle name="パーセント 2 2 2 2 2 8" xfId="2081"/>
    <cellStyle name="パーセント 2 2 2 2 2 9" xfId="7442"/>
    <cellStyle name="パーセント 2 2 2 2 3" xfId="485"/>
    <cellStyle name="パーセント 2 2 2 2 3 2" xfId="941"/>
    <cellStyle name="パーセント 2 2 2 2 3 2 2" xfId="1853"/>
    <cellStyle name="パーセント 2 2 2 2 3 2 2 2" xfId="7212"/>
    <cellStyle name="パーセント 2 2 2 2 3 2 2 2 2" xfId="12572"/>
    <cellStyle name="パーセント 2 2 2 2 3 2 2 3" xfId="4476"/>
    <cellStyle name="パーセント 2 2 2 2 3 2 2 4" xfId="9836"/>
    <cellStyle name="パーセント 2 2 2 2 3 2 3" xfId="5388"/>
    <cellStyle name="パーセント 2 2 2 2 3 2 3 2" xfId="10748"/>
    <cellStyle name="パーセント 2 2 2 2 3 2 4" xfId="6300"/>
    <cellStyle name="パーセント 2 2 2 2 3 2 4 2" xfId="11660"/>
    <cellStyle name="パーセント 2 2 2 2 3 2 5" xfId="2651"/>
    <cellStyle name="パーセント 2 2 2 2 3 2 6" xfId="8012"/>
    <cellStyle name="パーセント 2 2 2 2 3 3" xfId="1397"/>
    <cellStyle name="パーセント 2 2 2 2 3 3 2" xfId="6756"/>
    <cellStyle name="パーセント 2 2 2 2 3 3 2 2" xfId="12116"/>
    <cellStyle name="パーセント 2 2 2 2 3 3 3" xfId="3107"/>
    <cellStyle name="パーセント 2 2 2 2 3 3 4" xfId="8468"/>
    <cellStyle name="パーセント 2 2 2 2 3 4" xfId="3563"/>
    <cellStyle name="パーセント 2 2 2 2 3 4 2" xfId="8924"/>
    <cellStyle name="パーセント 2 2 2 2 3 5" xfId="4020"/>
    <cellStyle name="パーセント 2 2 2 2 3 5 2" xfId="9380"/>
    <cellStyle name="パーセント 2 2 2 2 3 6" xfId="4932"/>
    <cellStyle name="パーセント 2 2 2 2 3 6 2" xfId="10292"/>
    <cellStyle name="パーセント 2 2 2 2 3 7" xfId="5844"/>
    <cellStyle name="パーセント 2 2 2 2 3 7 2" xfId="11204"/>
    <cellStyle name="パーセント 2 2 2 2 3 8" xfId="2195"/>
    <cellStyle name="パーセント 2 2 2 2 3 9" xfId="7556"/>
    <cellStyle name="パーセント 2 2 2 2 4" xfId="256"/>
    <cellStyle name="パーセント 2 2 2 2 4 2" xfId="713"/>
    <cellStyle name="パーセント 2 2 2 2 4 2 2" xfId="1625"/>
    <cellStyle name="パーセント 2 2 2 2 4 2 2 2" xfId="6984"/>
    <cellStyle name="パーセント 2 2 2 2 4 2 2 2 2" xfId="12344"/>
    <cellStyle name="パーセント 2 2 2 2 4 2 2 3" xfId="4248"/>
    <cellStyle name="パーセント 2 2 2 2 4 2 2 4" xfId="9608"/>
    <cellStyle name="パーセント 2 2 2 2 4 2 3" xfId="5160"/>
    <cellStyle name="パーセント 2 2 2 2 4 2 3 2" xfId="10520"/>
    <cellStyle name="パーセント 2 2 2 2 4 2 4" xfId="6072"/>
    <cellStyle name="パーセント 2 2 2 2 4 2 4 2" xfId="11432"/>
    <cellStyle name="パーセント 2 2 2 2 4 2 5" xfId="2879"/>
    <cellStyle name="パーセント 2 2 2 2 4 2 6" xfId="8240"/>
    <cellStyle name="パーセント 2 2 2 2 4 3" xfId="1169"/>
    <cellStyle name="パーセント 2 2 2 2 4 3 2" xfId="6528"/>
    <cellStyle name="パーセント 2 2 2 2 4 3 2 2" xfId="11888"/>
    <cellStyle name="パーセント 2 2 2 2 4 3 3" xfId="3335"/>
    <cellStyle name="パーセント 2 2 2 2 4 3 4" xfId="8696"/>
    <cellStyle name="パーセント 2 2 2 2 4 4" xfId="3792"/>
    <cellStyle name="パーセント 2 2 2 2 4 4 2" xfId="9152"/>
    <cellStyle name="パーセント 2 2 2 2 4 5" xfId="4704"/>
    <cellStyle name="パーセント 2 2 2 2 4 5 2" xfId="10064"/>
    <cellStyle name="パーセント 2 2 2 2 4 6" xfId="5616"/>
    <cellStyle name="パーセント 2 2 2 2 4 6 2" xfId="10976"/>
    <cellStyle name="パーセント 2 2 2 2 4 7" xfId="2423"/>
    <cellStyle name="パーセント 2 2 2 2 4 8" xfId="7784"/>
    <cellStyle name="パーセント 2 2 2 2 5" xfId="599"/>
    <cellStyle name="パーセント 2 2 2 2 5 2" xfId="1511"/>
    <cellStyle name="パーセント 2 2 2 2 5 2 2" xfId="6870"/>
    <cellStyle name="パーセント 2 2 2 2 5 2 2 2" xfId="12230"/>
    <cellStyle name="パーセント 2 2 2 2 5 2 3" xfId="4134"/>
    <cellStyle name="パーセント 2 2 2 2 5 2 4" xfId="9494"/>
    <cellStyle name="パーセント 2 2 2 2 5 3" xfId="5046"/>
    <cellStyle name="パーセント 2 2 2 2 5 3 2" xfId="10406"/>
    <cellStyle name="パーセント 2 2 2 2 5 4" xfId="5958"/>
    <cellStyle name="パーセント 2 2 2 2 5 4 2" xfId="11318"/>
    <cellStyle name="パーセント 2 2 2 2 5 5" xfId="2309"/>
    <cellStyle name="パーセント 2 2 2 2 5 6" xfId="7670"/>
    <cellStyle name="パーセント 2 2 2 2 6" xfId="1055"/>
    <cellStyle name="パーセント 2 2 2 2 6 2" xfId="6414"/>
    <cellStyle name="パーセント 2 2 2 2 6 2 2" xfId="11774"/>
    <cellStyle name="パーセント 2 2 2 2 6 3" xfId="2765"/>
    <cellStyle name="パーセント 2 2 2 2 6 4" xfId="8126"/>
    <cellStyle name="パーセント 2 2 2 2 7" xfId="3221"/>
    <cellStyle name="パーセント 2 2 2 2 7 2" xfId="8582"/>
    <cellStyle name="パーセント 2 2 2 2 8" xfId="3678"/>
    <cellStyle name="パーセント 2 2 2 2 8 2" xfId="9038"/>
    <cellStyle name="パーセント 2 2 2 2 9" xfId="4590"/>
    <cellStyle name="パーセント 2 2 2 2 9 2" xfId="9950"/>
    <cellStyle name="パーセント 2 2 2 3" xfId="314"/>
    <cellStyle name="パーセント 2 2 2 3 2" xfId="770"/>
    <cellStyle name="パーセント 2 2 2 3 2 2" xfId="1682"/>
    <cellStyle name="パーセント 2 2 2 3 2 2 2" xfId="7041"/>
    <cellStyle name="パーセント 2 2 2 3 2 2 2 2" xfId="12401"/>
    <cellStyle name="パーセント 2 2 2 3 2 2 3" xfId="4305"/>
    <cellStyle name="パーセント 2 2 2 3 2 2 4" xfId="9665"/>
    <cellStyle name="パーセント 2 2 2 3 2 3" xfId="5217"/>
    <cellStyle name="パーセント 2 2 2 3 2 3 2" xfId="10577"/>
    <cellStyle name="パーセント 2 2 2 3 2 4" xfId="6129"/>
    <cellStyle name="パーセント 2 2 2 3 2 4 2" xfId="11489"/>
    <cellStyle name="パーセント 2 2 2 3 2 5" xfId="2480"/>
    <cellStyle name="パーセント 2 2 2 3 2 6" xfId="7841"/>
    <cellStyle name="パーセント 2 2 2 3 3" xfId="1226"/>
    <cellStyle name="パーセント 2 2 2 3 3 2" xfId="6585"/>
    <cellStyle name="パーセント 2 2 2 3 3 2 2" xfId="11945"/>
    <cellStyle name="パーセント 2 2 2 3 3 3" xfId="2936"/>
    <cellStyle name="パーセント 2 2 2 3 3 4" xfId="8297"/>
    <cellStyle name="パーセント 2 2 2 3 4" xfId="3392"/>
    <cellStyle name="パーセント 2 2 2 3 4 2" xfId="8753"/>
    <cellStyle name="パーセント 2 2 2 3 5" xfId="3849"/>
    <cellStyle name="パーセント 2 2 2 3 5 2" xfId="9209"/>
    <cellStyle name="パーセント 2 2 2 3 6" xfId="4761"/>
    <cellStyle name="パーセント 2 2 2 3 6 2" xfId="10121"/>
    <cellStyle name="パーセント 2 2 2 3 7" xfId="5673"/>
    <cellStyle name="パーセント 2 2 2 3 7 2" xfId="11033"/>
    <cellStyle name="パーセント 2 2 2 3 8" xfId="2024"/>
    <cellStyle name="パーセント 2 2 2 3 9" xfId="7385"/>
    <cellStyle name="パーセント 2 2 2 4" xfId="428"/>
    <cellStyle name="パーセント 2 2 2 4 2" xfId="884"/>
    <cellStyle name="パーセント 2 2 2 4 2 2" xfId="1796"/>
    <cellStyle name="パーセント 2 2 2 4 2 2 2" xfId="7155"/>
    <cellStyle name="パーセント 2 2 2 4 2 2 2 2" xfId="12515"/>
    <cellStyle name="パーセント 2 2 2 4 2 2 3" xfId="4419"/>
    <cellStyle name="パーセント 2 2 2 4 2 2 4" xfId="9779"/>
    <cellStyle name="パーセント 2 2 2 4 2 3" xfId="5331"/>
    <cellStyle name="パーセント 2 2 2 4 2 3 2" xfId="10691"/>
    <cellStyle name="パーセント 2 2 2 4 2 4" xfId="6243"/>
    <cellStyle name="パーセント 2 2 2 4 2 4 2" xfId="11603"/>
    <cellStyle name="パーセント 2 2 2 4 2 5" xfId="2594"/>
    <cellStyle name="パーセント 2 2 2 4 2 6" xfId="7955"/>
    <cellStyle name="パーセント 2 2 2 4 3" xfId="1340"/>
    <cellStyle name="パーセント 2 2 2 4 3 2" xfId="6699"/>
    <cellStyle name="パーセント 2 2 2 4 3 2 2" xfId="12059"/>
    <cellStyle name="パーセント 2 2 2 4 3 3" xfId="3050"/>
    <cellStyle name="パーセント 2 2 2 4 3 4" xfId="8411"/>
    <cellStyle name="パーセント 2 2 2 4 4" xfId="3506"/>
    <cellStyle name="パーセント 2 2 2 4 4 2" xfId="8867"/>
    <cellStyle name="パーセント 2 2 2 4 5" xfId="3963"/>
    <cellStyle name="パーセント 2 2 2 4 5 2" xfId="9323"/>
    <cellStyle name="パーセント 2 2 2 4 6" xfId="4875"/>
    <cellStyle name="パーセント 2 2 2 4 6 2" xfId="10235"/>
    <cellStyle name="パーセント 2 2 2 4 7" xfId="5787"/>
    <cellStyle name="パーセント 2 2 2 4 7 2" xfId="11147"/>
    <cellStyle name="パーセント 2 2 2 4 8" xfId="2138"/>
    <cellStyle name="パーセント 2 2 2 4 9" xfId="7499"/>
    <cellStyle name="パーセント 2 2 2 5" xfId="199"/>
    <cellStyle name="パーセント 2 2 2 5 2" xfId="656"/>
    <cellStyle name="パーセント 2 2 2 5 2 2" xfId="1568"/>
    <cellStyle name="パーセント 2 2 2 5 2 2 2" xfId="6927"/>
    <cellStyle name="パーセント 2 2 2 5 2 2 2 2" xfId="12287"/>
    <cellStyle name="パーセント 2 2 2 5 2 2 3" xfId="4191"/>
    <cellStyle name="パーセント 2 2 2 5 2 2 4" xfId="9551"/>
    <cellStyle name="パーセント 2 2 2 5 2 3" xfId="5103"/>
    <cellStyle name="パーセント 2 2 2 5 2 3 2" xfId="10463"/>
    <cellStyle name="パーセント 2 2 2 5 2 4" xfId="6015"/>
    <cellStyle name="パーセント 2 2 2 5 2 4 2" xfId="11375"/>
    <cellStyle name="パーセント 2 2 2 5 2 5" xfId="2822"/>
    <cellStyle name="パーセント 2 2 2 5 2 6" xfId="8183"/>
    <cellStyle name="パーセント 2 2 2 5 3" xfId="1112"/>
    <cellStyle name="パーセント 2 2 2 5 3 2" xfId="6471"/>
    <cellStyle name="パーセント 2 2 2 5 3 2 2" xfId="11831"/>
    <cellStyle name="パーセント 2 2 2 5 3 3" xfId="3278"/>
    <cellStyle name="パーセント 2 2 2 5 3 4" xfId="8639"/>
    <cellStyle name="パーセント 2 2 2 5 4" xfId="3735"/>
    <cellStyle name="パーセント 2 2 2 5 4 2" xfId="9095"/>
    <cellStyle name="パーセント 2 2 2 5 5" xfId="4647"/>
    <cellStyle name="パーセント 2 2 2 5 5 2" xfId="10007"/>
    <cellStyle name="パーセント 2 2 2 5 6" xfId="5559"/>
    <cellStyle name="パーセント 2 2 2 5 6 2" xfId="10919"/>
    <cellStyle name="パーセント 2 2 2 5 7" xfId="2366"/>
    <cellStyle name="パーセント 2 2 2 5 8" xfId="7727"/>
    <cellStyle name="パーセント 2 2 2 6" xfId="542"/>
    <cellStyle name="パーセント 2 2 2 6 2" xfId="1454"/>
    <cellStyle name="パーセント 2 2 2 6 2 2" xfId="6813"/>
    <cellStyle name="パーセント 2 2 2 6 2 2 2" xfId="12173"/>
    <cellStyle name="パーセント 2 2 2 6 2 3" xfId="4077"/>
    <cellStyle name="パーセント 2 2 2 6 2 4" xfId="9437"/>
    <cellStyle name="パーセント 2 2 2 6 3" xfId="4989"/>
    <cellStyle name="パーセント 2 2 2 6 3 2" xfId="10349"/>
    <cellStyle name="パーセント 2 2 2 6 4" xfId="5901"/>
    <cellStyle name="パーセント 2 2 2 6 4 2" xfId="11261"/>
    <cellStyle name="パーセント 2 2 2 6 5" xfId="2252"/>
    <cellStyle name="パーセント 2 2 2 6 6" xfId="7613"/>
    <cellStyle name="パーセント 2 2 2 7" xfId="998"/>
    <cellStyle name="パーセント 2 2 2 7 2" xfId="6357"/>
    <cellStyle name="パーセント 2 2 2 7 2 2" xfId="11717"/>
    <cellStyle name="パーセント 2 2 2 7 3" xfId="2708"/>
    <cellStyle name="パーセント 2 2 2 7 4" xfId="8069"/>
    <cellStyle name="パーセント 2 2 2 8" xfId="3164"/>
    <cellStyle name="パーセント 2 2 2 8 2" xfId="8525"/>
    <cellStyle name="パーセント 2 2 2 9" xfId="3621"/>
    <cellStyle name="パーセント 2 2 2 9 2" xfId="8981"/>
    <cellStyle name="パーセント 2 2 3" xfId="52"/>
    <cellStyle name="パーセント 2 2 3 10" xfId="4511"/>
    <cellStyle name="パーセント 2 2 3 10 2" xfId="9871"/>
    <cellStyle name="パーセント 2 2 3 11" xfId="5423"/>
    <cellStyle name="パーセント 2 2 3 11 2" xfId="10783"/>
    <cellStyle name="パーセント 2 2 3 12" xfId="1888"/>
    <cellStyle name="パーセント 2 2 3 13" xfId="7249"/>
    <cellStyle name="パーセント 2 2 3 2" xfId="120"/>
    <cellStyle name="パーセント 2 2 3 2 10" xfId="5480"/>
    <cellStyle name="パーセント 2 2 3 2 10 2" xfId="10840"/>
    <cellStyle name="パーセント 2 2 3 2 11" xfId="1945"/>
    <cellStyle name="パーセント 2 2 3 2 12" xfId="7306"/>
    <cellStyle name="パーセント 2 2 3 2 2" xfId="349"/>
    <cellStyle name="パーセント 2 2 3 2 2 2" xfId="805"/>
    <cellStyle name="パーセント 2 2 3 2 2 2 2" xfId="1717"/>
    <cellStyle name="パーセント 2 2 3 2 2 2 2 2" xfId="7076"/>
    <cellStyle name="パーセント 2 2 3 2 2 2 2 2 2" xfId="12436"/>
    <cellStyle name="パーセント 2 2 3 2 2 2 2 3" xfId="4340"/>
    <cellStyle name="パーセント 2 2 3 2 2 2 2 4" xfId="9700"/>
    <cellStyle name="パーセント 2 2 3 2 2 2 3" xfId="5252"/>
    <cellStyle name="パーセント 2 2 3 2 2 2 3 2" xfId="10612"/>
    <cellStyle name="パーセント 2 2 3 2 2 2 4" xfId="6164"/>
    <cellStyle name="パーセント 2 2 3 2 2 2 4 2" xfId="11524"/>
    <cellStyle name="パーセント 2 2 3 2 2 2 5" xfId="2515"/>
    <cellStyle name="パーセント 2 2 3 2 2 2 6" xfId="7876"/>
    <cellStyle name="パーセント 2 2 3 2 2 3" xfId="1261"/>
    <cellStyle name="パーセント 2 2 3 2 2 3 2" xfId="6620"/>
    <cellStyle name="パーセント 2 2 3 2 2 3 2 2" xfId="11980"/>
    <cellStyle name="パーセント 2 2 3 2 2 3 3" xfId="2971"/>
    <cellStyle name="パーセント 2 2 3 2 2 3 4" xfId="8332"/>
    <cellStyle name="パーセント 2 2 3 2 2 4" xfId="3427"/>
    <cellStyle name="パーセント 2 2 3 2 2 4 2" xfId="8788"/>
    <cellStyle name="パーセント 2 2 3 2 2 5" xfId="3884"/>
    <cellStyle name="パーセント 2 2 3 2 2 5 2" xfId="9244"/>
    <cellStyle name="パーセント 2 2 3 2 2 6" xfId="4796"/>
    <cellStyle name="パーセント 2 2 3 2 2 6 2" xfId="10156"/>
    <cellStyle name="パーセント 2 2 3 2 2 7" xfId="5708"/>
    <cellStyle name="パーセント 2 2 3 2 2 7 2" xfId="11068"/>
    <cellStyle name="パーセント 2 2 3 2 2 8" xfId="2059"/>
    <cellStyle name="パーセント 2 2 3 2 2 9" xfId="7420"/>
    <cellStyle name="パーセント 2 2 3 2 3" xfId="463"/>
    <cellStyle name="パーセント 2 2 3 2 3 2" xfId="919"/>
    <cellStyle name="パーセント 2 2 3 2 3 2 2" xfId="1831"/>
    <cellStyle name="パーセント 2 2 3 2 3 2 2 2" xfId="7190"/>
    <cellStyle name="パーセント 2 2 3 2 3 2 2 2 2" xfId="12550"/>
    <cellStyle name="パーセント 2 2 3 2 3 2 2 3" xfId="4454"/>
    <cellStyle name="パーセント 2 2 3 2 3 2 2 4" xfId="9814"/>
    <cellStyle name="パーセント 2 2 3 2 3 2 3" xfId="5366"/>
    <cellStyle name="パーセント 2 2 3 2 3 2 3 2" xfId="10726"/>
    <cellStyle name="パーセント 2 2 3 2 3 2 4" xfId="6278"/>
    <cellStyle name="パーセント 2 2 3 2 3 2 4 2" xfId="11638"/>
    <cellStyle name="パーセント 2 2 3 2 3 2 5" xfId="2629"/>
    <cellStyle name="パーセント 2 2 3 2 3 2 6" xfId="7990"/>
    <cellStyle name="パーセント 2 2 3 2 3 3" xfId="1375"/>
    <cellStyle name="パーセント 2 2 3 2 3 3 2" xfId="6734"/>
    <cellStyle name="パーセント 2 2 3 2 3 3 2 2" xfId="12094"/>
    <cellStyle name="パーセント 2 2 3 2 3 3 3" xfId="3085"/>
    <cellStyle name="パーセント 2 2 3 2 3 3 4" xfId="8446"/>
    <cellStyle name="パーセント 2 2 3 2 3 4" xfId="3541"/>
    <cellStyle name="パーセント 2 2 3 2 3 4 2" xfId="8902"/>
    <cellStyle name="パーセント 2 2 3 2 3 5" xfId="3998"/>
    <cellStyle name="パーセント 2 2 3 2 3 5 2" xfId="9358"/>
    <cellStyle name="パーセント 2 2 3 2 3 6" xfId="4910"/>
    <cellStyle name="パーセント 2 2 3 2 3 6 2" xfId="10270"/>
    <cellStyle name="パーセント 2 2 3 2 3 7" xfId="5822"/>
    <cellStyle name="パーセント 2 2 3 2 3 7 2" xfId="11182"/>
    <cellStyle name="パーセント 2 2 3 2 3 8" xfId="2173"/>
    <cellStyle name="パーセント 2 2 3 2 3 9" xfId="7534"/>
    <cellStyle name="パーセント 2 2 3 2 4" xfId="234"/>
    <cellStyle name="パーセント 2 2 3 2 4 2" xfId="691"/>
    <cellStyle name="パーセント 2 2 3 2 4 2 2" xfId="1603"/>
    <cellStyle name="パーセント 2 2 3 2 4 2 2 2" xfId="6962"/>
    <cellStyle name="パーセント 2 2 3 2 4 2 2 2 2" xfId="12322"/>
    <cellStyle name="パーセント 2 2 3 2 4 2 2 3" xfId="4226"/>
    <cellStyle name="パーセント 2 2 3 2 4 2 2 4" xfId="9586"/>
    <cellStyle name="パーセント 2 2 3 2 4 2 3" xfId="5138"/>
    <cellStyle name="パーセント 2 2 3 2 4 2 3 2" xfId="10498"/>
    <cellStyle name="パーセント 2 2 3 2 4 2 4" xfId="6050"/>
    <cellStyle name="パーセント 2 2 3 2 4 2 4 2" xfId="11410"/>
    <cellStyle name="パーセント 2 2 3 2 4 2 5" xfId="2857"/>
    <cellStyle name="パーセント 2 2 3 2 4 2 6" xfId="8218"/>
    <cellStyle name="パーセント 2 2 3 2 4 3" xfId="1147"/>
    <cellStyle name="パーセント 2 2 3 2 4 3 2" xfId="6506"/>
    <cellStyle name="パーセント 2 2 3 2 4 3 2 2" xfId="11866"/>
    <cellStyle name="パーセント 2 2 3 2 4 3 3" xfId="3313"/>
    <cellStyle name="パーセント 2 2 3 2 4 3 4" xfId="8674"/>
    <cellStyle name="パーセント 2 2 3 2 4 4" xfId="3770"/>
    <cellStyle name="パーセント 2 2 3 2 4 4 2" xfId="9130"/>
    <cellStyle name="パーセント 2 2 3 2 4 5" xfId="4682"/>
    <cellStyle name="パーセント 2 2 3 2 4 5 2" xfId="10042"/>
    <cellStyle name="パーセント 2 2 3 2 4 6" xfId="5594"/>
    <cellStyle name="パーセント 2 2 3 2 4 6 2" xfId="10954"/>
    <cellStyle name="パーセント 2 2 3 2 4 7" xfId="2401"/>
    <cellStyle name="パーセント 2 2 3 2 4 8" xfId="7762"/>
    <cellStyle name="パーセント 2 2 3 2 5" xfId="577"/>
    <cellStyle name="パーセント 2 2 3 2 5 2" xfId="1489"/>
    <cellStyle name="パーセント 2 2 3 2 5 2 2" xfId="6848"/>
    <cellStyle name="パーセント 2 2 3 2 5 2 2 2" xfId="12208"/>
    <cellStyle name="パーセント 2 2 3 2 5 2 3" xfId="4112"/>
    <cellStyle name="パーセント 2 2 3 2 5 2 4" xfId="9472"/>
    <cellStyle name="パーセント 2 2 3 2 5 3" xfId="5024"/>
    <cellStyle name="パーセント 2 2 3 2 5 3 2" xfId="10384"/>
    <cellStyle name="パーセント 2 2 3 2 5 4" xfId="5936"/>
    <cellStyle name="パーセント 2 2 3 2 5 4 2" xfId="11296"/>
    <cellStyle name="パーセント 2 2 3 2 5 5" xfId="2287"/>
    <cellStyle name="パーセント 2 2 3 2 5 6" xfId="7648"/>
    <cellStyle name="パーセント 2 2 3 2 6" xfId="1033"/>
    <cellStyle name="パーセント 2 2 3 2 6 2" xfId="6392"/>
    <cellStyle name="パーセント 2 2 3 2 6 2 2" xfId="11752"/>
    <cellStyle name="パーセント 2 2 3 2 6 3" xfId="2743"/>
    <cellStyle name="パーセント 2 2 3 2 6 4" xfId="8104"/>
    <cellStyle name="パーセント 2 2 3 2 7" xfId="3199"/>
    <cellStyle name="パーセント 2 2 3 2 7 2" xfId="8560"/>
    <cellStyle name="パーセント 2 2 3 2 8" xfId="3656"/>
    <cellStyle name="パーセント 2 2 3 2 8 2" xfId="9016"/>
    <cellStyle name="パーセント 2 2 3 2 9" xfId="4568"/>
    <cellStyle name="パーセント 2 2 3 2 9 2" xfId="9928"/>
    <cellStyle name="パーセント 2 2 3 3" xfId="292"/>
    <cellStyle name="パーセント 2 2 3 3 2" xfId="748"/>
    <cellStyle name="パーセント 2 2 3 3 2 2" xfId="1660"/>
    <cellStyle name="パーセント 2 2 3 3 2 2 2" xfId="7019"/>
    <cellStyle name="パーセント 2 2 3 3 2 2 2 2" xfId="12379"/>
    <cellStyle name="パーセント 2 2 3 3 2 2 3" xfId="4283"/>
    <cellStyle name="パーセント 2 2 3 3 2 2 4" xfId="9643"/>
    <cellStyle name="パーセント 2 2 3 3 2 3" xfId="5195"/>
    <cellStyle name="パーセント 2 2 3 3 2 3 2" xfId="10555"/>
    <cellStyle name="パーセント 2 2 3 3 2 4" xfId="6107"/>
    <cellStyle name="パーセント 2 2 3 3 2 4 2" xfId="11467"/>
    <cellStyle name="パーセント 2 2 3 3 2 5" xfId="2458"/>
    <cellStyle name="パーセント 2 2 3 3 2 6" xfId="7819"/>
    <cellStyle name="パーセント 2 2 3 3 3" xfId="1204"/>
    <cellStyle name="パーセント 2 2 3 3 3 2" xfId="6563"/>
    <cellStyle name="パーセント 2 2 3 3 3 2 2" xfId="11923"/>
    <cellStyle name="パーセント 2 2 3 3 3 3" xfId="2914"/>
    <cellStyle name="パーセント 2 2 3 3 3 4" xfId="8275"/>
    <cellStyle name="パーセント 2 2 3 3 4" xfId="3370"/>
    <cellStyle name="パーセント 2 2 3 3 4 2" xfId="8731"/>
    <cellStyle name="パーセント 2 2 3 3 5" xfId="3827"/>
    <cellStyle name="パーセント 2 2 3 3 5 2" xfId="9187"/>
    <cellStyle name="パーセント 2 2 3 3 6" xfId="4739"/>
    <cellStyle name="パーセント 2 2 3 3 6 2" xfId="10099"/>
    <cellStyle name="パーセント 2 2 3 3 7" xfId="5651"/>
    <cellStyle name="パーセント 2 2 3 3 7 2" xfId="11011"/>
    <cellStyle name="パーセント 2 2 3 3 8" xfId="2002"/>
    <cellStyle name="パーセント 2 2 3 3 9" xfId="7363"/>
    <cellStyle name="パーセント 2 2 3 4" xfId="406"/>
    <cellStyle name="パーセント 2 2 3 4 2" xfId="862"/>
    <cellStyle name="パーセント 2 2 3 4 2 2" xfId="1774"/>
    <cellStyle name="パーセント 2 2 3 4 2 2 2" xfId="7133"/>
    <cellStyle name="パーセント 2 2 3 4 2 2 2 2" xfId="12493"/>
    <cellStyle name="パーセント 2 2 3 4 2 2 3" xfId="4397"/>
    <cellStyle name="パーセント 2 2 3 4 2 2 4" xfId="9757"/>
    <cellStyle name="パーセント 2 2 3 4 2 3" xfId="5309"/>
    <cellStyle name="パーセント 2 2 3 4 2 3 2" xfId="10669"/>
    <cellStyle name="パーセント 2 2 3 4 2 4" xfId="6221"/>
    <cellStyle name="パーセント 2 2 3 4 2 4 2" xfId="11581"/>
    <cellStyle name="パーセント 2 2 3 4 2 5" xfId="2572"/>
    <cellStyle name="パーセント 2 2 3 4 2 6" xfId="7933"/>
    <cellStyle name="パーセント 2 2 3 4 3" xfId="1318"/>
    <cellStyle name="パーセント 2 2 3 4 3 2" xfId="6677"/>
    <cellStyle name="パーセント 2 2 3 4 3 2 2" xfId="12037"/>
    <cellStyle name="パーセント 2 2 3 4 3 3" xfId="3028"/>
    <cellStyle name="パーセント 2 2 3 4 3 4" xfId="8389"/>
    <cellStyle name="パーセント 2 2 3 4 4" xfId="3484"/>
    <cellStyle name="パーセント 2 2 3 4 4 2" xfId="8845"/>
    <cellStyle name="パーセント 2 2 3 4 5" xfId="3941"/>
    <cellStyle name="パーセント 2 2 3 4 5 2" xfId="9301"/>
    <cellStyle name="パーセント 2 2 3 4 6" xfId="4853"/>
    <cellStyle name="パーセント 2 2 3 4 6 2" xfId="10213"/>
    <cellStyle name="パーセント 2 2 3 4 7" xfId="5765"/>
    <cellStyle name="パーセント 2 2 3 4 7 2" xfId="11125"/>
    <cellStyle name="パーセント 2 2 3 4 8" xfId="2116"/>
    <cellStyle name="パーセント 2 2 3 4 9" xfId="7477"/>
    <cellStyle name="パーセント 2 2 3 5" xfId="177"/>
    <cellStyle name="パーセント 2 2 3 5 2" xfId="634"/>
    <cellStyle name="パーセント 2 2 3 5 2 2" xfId="1546"/>
    <cellStyle name="パーセント 2 2 3 5 2 2 2" xfId="6905"/>
    <cellStyle name="パーセント 2 2 3 5 2 2 2 2" xfId="12265"/>
    <cellStyle name="パーセント 2 2 3 5 2 2 3" xfId="4169"/>
    <cellStyle name="パーセント 2 2 3 5 2 2 4" xfId="9529"/>
    <cellStyle name="パーセント 2 2 3 5 2 3" xfId="5081"/>
    <cellStyle name="パーセント 2 2 3 5 2 3 2" xfId="10441"/>
    <cellStyle name="パーセント 2 2 3 5 2 4" xfId="5993"/>
    <cellStyle name="パーセント 2 2 3 5 2 4 2" xfId="11353"/>
    <cellStyle name="パーセント 2 2 3 5 2 5" xfId="2800"/>
    <cellStyle name="パーセント 2 2 3 5 2 6" xfId="8161"/>
    <cellStyle name="パーセント 2 2 3 5 3" xfId="1090"/>
    <cellStyle name="パーセント 2 2 3 5 3 2" xfId="6449"/>
    <cellStyle name="パーセント 2 2 3 5 3 2 2" xfId="11809"/>
    <cellStyle name="パーセント 2 2 3 5 3 3" xfId="3256"/>
    <cellStyle name="パーセント 2 2 3 5 3 4" xfId="8617"/>
    <cellStyle name="パーセント 2 2 3 5 4" xfId="3713"/>
    <cellStyle name="パーセント 2 2 3 5 4 2" xfId="9073"/>
    <cellStyle name="パーセント 2 2 3 5 5" xfId="4625"/>
    <cellStyle name="パーセント 2 2 3 5 5 2" xfId="9985"/>
    <cellStyle name="パーセント 2 2 3 5 6" xfId="5537"/>
    <cellStyle name="パーセント 2 2 3 5 6 2" xfId="10897"/>
    <cellStyle name="パーセント 2 2 3 5 7" xfId="2344"/>
    <cellStyle name="パーセント 2 2 3 5 8" xfId="7705"/>
    <cellStyle name="パーセント 2 2 3 6" xfId="520"/>
    <cellStyle name="パーセント 2 2 3 6 2" xfId="1432"/>
    <cellStyle name="パーセント 2 2 3 6 2 2" xfId="6791"/>
    <cellStyle name="パーセント 2 2 3 6 2 2 2" xfId="12151"/>
    <cellStyle name="パーセント 2 2 3 6 2 3" xfId="4055"/>
    <cellStyle name="パーセント 2 2 3 6 2 4" xfId="9415"/>
    <cellStyle name="パーセント 2 2 3 6 3" xfId="4967"/>
    <cellStyle name="パーセント 2 2 3 6 3 2" xfId="10327"/>
    <cellStyle name="パーセント 2 2 3 6 4" xfId="5879"/>
    <cellStyle name="パーセント 2 2 3 6 4 2" xfId="11239"/>
    <cellStyle name="パーセント 2 2 3 6 5" xfId="2230"/>
    <cellStyle name="パーセント 2 2 3 6 6" xfId="7591"/>
    <cellStyle name="パーセント 2 2 3 7" xfId="976"/>
    <cellStyle name="パーセント 2 2 3 7 2" xfId="6335"/>
    <cellStyle name="パーセント 2 2 3 7 2 2" xfId="11695"/>
    <cellStyle name="パーセント 2 2 3 7 3" xfId="2686"/>
    <cellStyle name="パーセント 2 2 3 7 4" xfId="8047"/>
    <cellStyle name="パーセント 2 2 3 8" xfId="3142"/>
    <cellStyle name="パーセント 2 2 3 8 2" xfId="8503"/>
    <cellStyle name="パーセント 2 2 3 9" xfId="3599"/>
    <cellStyle name="パーセント 2 2 3 9 2" xfId="8959"/>
    <cellStyle name="パーセント 2 2 4" xfId="106"/>
    <cellStyle name="パーセント 2 2 4 10" xfId="5466"/>
    <cellStyle name="パーセント 2 2 4 10 2" xfId="10826"/>
    <cellStyle name="パーセント 2 2 4 11" xfId="1931"/>
    <cellStyle name="パーセント 2 2 4 12" xfId="7292"/>
    <cellStyle name="パーセント 2 2 4 2" xfId="335"/>
    <cellStyle name="パーセント 2 2 4 2 2" xfId="791"/>
    <cellStyle name="パーセント 2 2 4 2 2 2" xfId="1703"/>
    <cellStyle name="パーセント 2 2 4 2 2 2 2" xfId="7062"/>
    <cellStyle name="パーセント 2 2 4 2 2 2 2 2" xfId="12422"/>
    <cellStyle name="パーセント 2 2 4 2 2 2 3" xfId="4326"/>
    <cellStyle name="パーセント 2 2 4 2 2 2 4" xfId="9686"/>
    <cellStyle name="パーセント 2 2 4 2 2 3" xfId="5238"/>
    <cellStyle name="パーセント 2 2 4 2 2 3 2" xfId="10598"/>
    <cellStyle name="パーセント 2 2 4 2 2 4" xfId="6150"/>
    <cellStyle name="パーセント 2 2 4 2 2 4 2" xfId="11510"/>
    <cellStyle name="パーセント 2 2 4 2 2 5" xfId="2501"/>
    <cellStyle name="パーセント 2 2 4 2 2 6" xfId="7862"/>
    <cellStyle name="パーセント 2 2 4 2 3" xfId="1247"/>
    <cellStyle name="パーセント 2 2 4 2 3 2" xfId="6606"/>
    <cellStyle name="パーセント 2 2 4 2 3 2 2" xfId="11966"/>
    <cellStyle name="パーセント 2 2 4 2 3 3" xfId="2957"/>
    <cellStyle name="パーセント 2 2 4 2 3 4" xfId="8318"/>
    <cellStyle name="パーセント 2 2 4 2 4" xfId="3413"/>
    <cellStyle name="パーセント 2 2 4 2 4 2" xfId="8774"/>
    <cellStyle name="パーセント 2 2 4 2 5" xfId="3870"/>
    <cellStyle name="パーセント 2 2 4 2 5 2" xfId="9230"/>
    <cellStyle name="パーセント 2 2 4 2 6" xfId="4782"/>
    <cellStyle name="パーセント 2 2 4 2 6 2" xfId="10142"/>
    <cellStyle name="パーセント 2 2 4 2 7" xfId="5694"/>
    <cellStyle name="パーセント 2 2 4 2 7 2" xfId="11054"/>
    <cellStyle name="パーセント 2 2 4 2 8" xfId="2045"/>
    <cellStyle name="パーセント 2 2 4 2 9" xfId="7406"/>
    <cellStyle name="パーセント 2 2 4 3" xfId="449"/>
    <cellStyle name="パーセント 2 2 4 3 2" xfId="905"/>
    <cellStyle name="パーセント 2 2 4 3 2 2" xfId="1817"/>
    <cellStyle name="パーセント 2 2 4 3 2 2 2" xfId="7176"/>
    <cellStyle name="パーセント 2 2 4 3 2 2 2 2" xfId="12536"/>
    <cellStyle name="パーセント 2 2 4 3 2 2 3" xfId="4440"/>
    <cellStyle name="パーセント 2 2 4 3 2 2 4" xfId="9800"/>
    <cellStyle name="パーセント 2 2 4 3 2 3" xfId="5352"/>
    <cellStyle name="パーセント 2 2 4 3 2 3 2" xfId="10712"/>
    <cellStyle name="パーセント 2 2 4 3 2 4" xfId="6264"/>
    <cellStyle name="パーセント 2 2 4 3 2 4 2" xfId="11624"/>
    <cellStyle name="パーセント 2 2 4 3 2 5" xfId="2615"/>
    <cellStyle name="パーセント 2 2 4 3 2 6" xfId="7976"/>
    <cellStyle name="パーセント 2 2 4 3 3" xfId="1361"/>
    <cellStyle name="パーセント 2 2 4 3 3 2" xfId="6720"/>
    <cellStyle name="パーセント 2 2 4 3 3 2 2" xfId="12080"/>
    <cellStyle name="パーセント 2 2 4 3 3 3" xfId="3071"/>
    <cellStyle name="パーセント 2 2 4 3 3 4" xfId="8432"/>
    <cellStyle name="パーセント 2 2 4 3 4" xfId="3527"/>
    <cellStyle name="パーセント 2 2 4 3 4 2" xfId="8888"/>
    <cellStyle name="パーセント 2 2 4 3 5" xfId="3984"/>
    <cellStyle name="パーセント 2 2 4 3 5 2" xfId="9344"/>
    <cellStyle name="パーセント 2 2 4 3 6" xfId="4896"/>
    <cellStyle name="パーセント 2 2 4 3 6 2" xfId="10256"/>
    <cellStyle name="パーセント 2 2 4 3 7" xfId="5808"/>
    <cellStyle name="パーセント 2 2 4 3 7 2" xfId="11168"/>
    <cellStyle name="パーセント 2 2 4 3 8" xfId="2159"/>
    <cellStyle name="パーセント 2 2 4 3 9" xfId="7520"/>
    <cellStyle name="パーセント 2 2 4 4" xfId="220"/>
    <cellStyle name="パーセント 2 2 4 4 2" xfId="677"/>
    <cellStyle name="パーセント 2 2 4 4 2 2" xfId="1589"/>
    <cellStyle name="パーセント 2 2 4 4 2 2 2" xfId="6948"/>
    <cellStyle name="パーセント 2 2 4 4 2 2 2 2" xfId="12308"/>
    <cellStyle name="パーセント 2 2 4 4 2 2 3" xfId="4212"/>
    <cellStyle name="パーセント 2 2 4 4 2 2 4" xfId="9572"/>
    <cellStyle name="パーセント 2 2 4 4 2 3" xfId="5124"/>
    <cellStyle name="パーセント 2 2 4 4 2 3 2" xfId="10484"/>
    <cellStyle name="パーセント 2 2 4 4 2 4" xfId="6036"/>
    <cellStyle name="パーセント 2 2 4 4 2 4 2" xfId="11396"/>
    <cellStyle name="パーセント 2 2 4 4 2 5" xfId="2843"/>
    <cellStyle name="パーセント 2 2 4 4 2 6" xfId="8204"/>
    <cellStyle name="パーセント 2 2 4 4 3" xfId="1133"/>
    <cellStyle name="パーセント 2 2 4 4 3 2" xfId="6492"/>
    <cellStyle name="パーセント 2 2 4 4 3 2 2" xfId="11852"/>
    <cellStyle name="パーセント 2 2 4 4 3 3" xfId="3299"/>
    <cellStyle name="パーセント 2 2 4 4 3 4" xfId="8660"/>
    <cellStyle name="パーセント 2 2 4 4 4" xfId="3756"/>
    <cellStyle name="パーセント 2 2 4 4 4 2" xfId="9116"/>
    <cellStyle name="パーセント 2 2 4 4 5" xfId="4668"/>
    <cellStyle name="パーセント 2 2 4 4 5 2" xfId="10028"/>
    <cellStyle name="パーセント 2 2 4 4 6" xfId="5580"/>
    <cellStyle name="パーセント 2 2 4 4 6 2" xfId="10940"/>
    <cellStyle name="パーセント 2 2 4 4 7" xfId="2387"/>
    <cellStyle name="パーセント 2 2 4 4 8" xfId="7748"/>
    <cellStyle name="パーセント 2 2 4 5" xfId="563"/>
    <cellStyle name="パーセント 2 2 4 5 2" xfId="1475"/>
    <cellStyle name="パーセント 2 2 4 5 2 2" xfId="6834"/>
    <cellStyle name="パーセント 2 2 4 5 2 2 2" xfId="12194"/>
    <cellStyle name="パーセント 2 2 4 5 2 3" xfId="4098"/>
    <cellStyle name="パーセント 2 2 4 5 2 4" xfId="9458"/>
    <cellStyle name="パーセント 2 2 4 5 3" xfId="5010"/>
    <cellStyle name="パーセント 2 2 4 5 3 2" xfId="10370"/>
    <cellStyle name="パーセント 2 2 4 5 4" xfId="5922"/>
    <cellStyle name="パーセント 2 2 4 5 4 2" xfId="11282"/>
    <cellStyle name="パーセント 2 2 4 5 5" xfId="2273"/>
    <cellStyle name="パーセント 2 2 4 5 6" xfId="7634"/>
    <cellStyle name="パーセント 2 2 4 6" xfId="1019"/>
    <cellStyle name="パーセント 2 2 4 6 2" xfId="6378"/>
    <cellStyle name="パーセント 2 2 4 6 2 2" xfId="11738"/>
    <cellStyle name="パーセント 2 2 4 6 3" xfId="2729"/>
    <cellStyle name="パーセント 2 2 4 6 4" xfId="8090"/>
    <cellStyle name="パーセント 2 2 4 7" xfId="3185"/>
    <cellStyle name="パーセント 2 2 4 7 2" xfId="8546"/>
    <cellStyle name="パーセント 2 2 4 8" xfId="3642"/>
    <cellStyle name="パーセント 2 2 4 8 2" xfId="9002"/>
    <cellStyle name="パーセント 2 2 4 9" xfId="4554"/>
    <cellStyle name="パーセント 2 2 4 9 2" xfId="9914"/>
    <cellStyle name="パーセント 2 2 5" xfId="278"/>
    <cellStyle name="パーセント 2 2 5 2" xfId="734"/>
    <cellStyle name="パーセント 2 2 5 2 2" xfId="1646"/>
    <cellStyle name="パーセント 2 2 5 2 2 2" xfId="7005"/>
    <cellStyle name="パーセント 2 2 5 2 2 2 2" xfId="12365"/>
    <cellStyle name="パーセント 2 2 5 2 2 3" xfId="4269"/>
    <cellStyle name="パーセント 2 2 5 2 2 4" xfId="9629"/>
    <cellStyle name="パーセント 2 2 5 2 3" xfId="5181"/>
    <cellStyle name="パーセント 2 2 5 2 3 2" xfId="10541"/>
    <cellStyle name="パーセント 2 2 5 2 4" xfId="6093"/>
    <cellStyle name="パーセント 2 2 5 2 4 2" xfId="11453"/>
    <cellStyle name="パーセント 2 2 5 2 5" xfId="2444"/>
    <cellStyle name="パーセント 2 2 5 2 6" xfId="7805"/>
    <cellStyle name="パーセント 2 2 5 3" xfId="1190"/>
    <cellStyle name="パーセント 2 2 5 3 2" xfId="6549"/>
    <cellStyle name="パーセント 2 2 5 3 2 2" xfId="11909"/>
    <cellStyle name="パーセント 2 2 5 3 3" xfId="2900"/>
    <cellStyle name="パーセント 2 2 5 3 4" xfId="8261"/>
    <cellStyle name="パーセント 2 2 5 4" xfId="3356"/>
    <cellStyle name="パーセント 2 2 5 4 2" xfId="8717"/>
    <cellStyle name="パーセント 2 2 5 5" xfId="3813"/>
    <cellStyle name="パーセント 2 2 5 5 2" xfId="9173"/>
    <cellStyle name="パーセント 2 2 5 6" xfId="4725"/>
    <cellStyle name="パーセント 2 2 5 6 2" xfId="10085"/>
    <cellStyle name="パーセント 2 2 5 7" xfId="5637"/>
    <cellStyle name="パーセント 2 2 5 7 2" xfId="10997"/>
    <cellStyle name="パーセント 2 2 5 8" xfId="1988"/>
    <cellStyle name="パーセント 2 2 5 9" xfId="7349"/>
    <cellStyle name="パーセント 2 2 6" xfId="392"/>
    <cellStyle name="パーセント 2 2 6 2" xfId="848"/>
    <cellStyle name="パーセント 2 2 6 2 2" xfId="1760"/>
    <cellStyle name="パーセント 2 2 6 2 2 2" xfId="7119"/>
    <cellStyle name="パーセント 2 2 6 2 2 2 2" xfId="12479"/>
    <cellStyle name="パーセント 2 2 6 2 2 3" xfId="4383"/>
    <cellStyle name="パーセント 2 2 6 2 2 4" xfId="9743"/>
    <cellStyle name="パーセント 2 2 6 2 3" xfId="5295"/>
    <cellStyle name="パーセント 2 2 6 2 3 2" xfId="10655"/>
    <cellStyle name="パーセント 2 2 6 2 4" xfId="6207"/>
    <cellStyle name="パーセント 2 2 6 2 4 2" xfId="11567"/>
    <cellStyle name="パーセント 2 2 6 2 5" xfId="2558"/>
    <cellStyle name="パーセント 2 2 6 2 6" xfId="7919"/>
    <cellStyle name="パーセント 2 2 6 3" xfId="1304"/>
    <cellStyle name="パーセント 2 2 6 3 2" xfId="6663"/>
    <cellStyle name="パーセント 2 2 6 3 2 2" xfId="12023"/>
    <cellStyle name="パーセント 2 2 6 3 3" xfId="3014"/>
    <cellStyle name="パーセント 2 2 6 3 4" xfId="8375"/>
    <cellStyle name="パーセント 2 2 6 4" xfId="3470"/>
    <cellStyle name="パーセント 2 2 6 4 2" xfId="8831"/>
    <cellStyle name="パーセント 2 2 6 5" xfId="3927"/>
    <cellStyle name="パーセント 2 2 6 5 2" xfId="9287"/>
    <cellStyle name="パーセント 2 2 6 6" xfId="4839"/>
    <cellStyle name="パーセント 2 2 6 6 2" xfId="10199"/>
    <cellStyle name="パーセント 2 2 6 7" xfId="5751"/>
    <cellStyle name="パーセント 2 2 6 7 2" xfId="11111"/>
    <cellStyle name="パーセント 2 2 6 8" xfId="2102"/>
    <cellStyle name="パーセント 2 2 6 9" xfId="7463"/>
    <cellStyle name="パーセント 2 2 7" xfId="163"/>
    <cellStyle name="パーセント 2 2 7 2" xfId="620"/>
    <cellStyle name="パーセント 2 2 7 2 2" xfId="1532"/>
    <cellStyle name="パーセント 2 2 7 2 2 2" xfId="6891"/>
    <cellStyle name="パーセント 2 2 7 2 2 2 2" xfId="12251"/>
    <cellStyle name="パーセント 2 2 7 2 2 3" xfId="4155"/>
    <cellStyle name="パーセント 2 2 7 2 2 4" xfId="9515"/>
    <cellStyle name="パーセント 2 2 7 2 3" xfId="5067"/>
    <cellStyle name="パーセント 2 2 7 2 3 2" xfId="10427"/>
    <cellStyle name="パーセント 2 2 7 2 4" xfId="5979"/>
    <cellStyle name="パーセント 2 2 7 2 4 2" xfId="11339"/>
    <cellStyle name="パーセント 2 2 7 2 5" xfId="2786"/>
    <cellStyle name="パーセント 2 2 7 2 6" xfId="8147"/>
    <cellStyle name="パーセント 2 2 7 3" xfId="1076"/>
    <cellStyle name="パーセント 2 2 7 3 2" xfId="6435"/>
    <cellStyle name="パーセント 2 2 7 3 2 2" xfId="11795"/>
    <cellStyle name="パーセント 2 2 7 3 3" xfId="3242"/>
    <cellStyle name="パーセント 2 2 7 3 4" xfId="8603"/>
    <cellStyle name="パーセント 2 2 7 4" xfId="3699"/>
    <cellStyle name="パーセント 2 2 7 4 2" xfId="9059"/>
    <cellStyle name="パーセント 2 2 7 5" xfId="4611"/>
    <cellStyle name="パーセント 2 2 7 5 2" xfId="9971"/>
    <cellStyle name="パーセント 2 2 7 6" xfId="5523"/>
    <cellStyle name="パーセント 2 2 7 6 2" xfId="10883"/>
    <cellStyle name="パーセント 2 2 7 7" xfId="2330"/>
    <cellStyle name="パーセント 2 2 7 8" xfId="7691"/>
    <cellStyle name="パーセント 2 2 8" xfId="506"/>
    <cellStyle name="パーセント 2 2 8 2" xfId="1418"/>
    <cellStyle name="パーセント 2 2 8 2 2" xfId="6777"/>
    <cellStyle name="パーセント 2 2 8 2 2 2" xfId="12137"/>
    <cellStyle name="パーセント 2 2 8 2 3" xfId="4041"/>
    <cellStyle name="パーセント 2 2 8 2 4" xfId="9401"/>
    <cellStyle name="パーセント 2 2 8 3" xfId="4953"/>
    <cellStyle name="パーセント 2 2 8 3 2" xfId="10313"/>
    <cellStyle name="パーセント 2 2 8 4" xfId="5865"/>
    <cellStyle name="パーセント 2 2 8 4 2" xfId="11225"/>
    <cellStyle name="パーセント 2 2 8 5" xfId="2216"/>
    <cellStyle name="パーセント 2 2 8 6" xfId="7577"/>
    <cellStyle name="パーセント 2 2 9" xfId="962"/>
    <cellStyle name="パーセント 2 2 9 2" xfId="6321"/>
    <cellStyle name="パーセント 2 2 9 2 2" xfId="11681"/>
    <cellStyle name="パーセント 2 2 9 3" xfId="2672"/>
    <cellStyle name="パーセント 2 2 9 4" xfId="8033"/>
    <cellStyle name="パーセント 2 3" xfId="28"/>
    <cellStyle name="パーセント 2 3 10" xfId="3578"/>
    <cellStyle name="パーセント 2 3 10 2" xfId="8938"/>
    <cellStyle name="パーセント 2 3 11" xfId="4490"/>
    <cellStyle name="パーセント 2 3 11 2" xfId="9850"/>
    <cellStyle name="パーセント 2 3 12" xfId="5402"/>
    <cellStyle name="パーセント 2 3 12 2" xfId="10762"/>
    <cellStyle name="パーセント 2 3 13" xfId="1867"/>
    <cellStyle name="パーセント 2 3 14" xfId="7228"/>
    <cellStyle name="パーセント 2 3 2" xfId="74"/>
    <cellStyle name="パーセント 2 3 2 10" xfId="4526"/>
    <cellStyle name="パーセント 2 3 2 10 2" xfId="9886"/>
    <cellStyle name="パーセント 2 3 2 11" xfId="5438"/>
    <cellStyle name="パーセント 2 3 2 11 2" xfId="10798"/>
    <cellStyle name="パーセント 2 3 2 12" xfId="1903"/>
    <cellStyle name="パーセント 2 3 2 13" xfId="7264"/>
    <cellStyle name="パーセント 2 3 2 2" xfId="135"/>
    <cellStyle name="パーセント 2 3 2 2 10" xfId="5495"/>
    <cellStyle name="パーセント 2 3 2 2 10 2" xfId="10855"/>
    <cellStyle name="パーセント 2 3 2 2 11" xfId="1960"/>
    <cellStyle name="パーセント 2 3 2 2 12" xfId="7321"/>
    <cellStyle name="パーセント 2 3 2 2 2" xfId="364"/>
    <cellStyle name="パーセント 2 3 2 2 2 2" xfId="820"/>
    <cellStyle name="パーセント 2 3 2 2 2 2 2" xfId="1732"/>
    <cellStyle name="パーセント 2 3 2 2 2 2 2 2" xfId="7091"/>
    <cellStyle name="パーセント 2 3 2 2 2 2 2 2 2" xfId="12451"/>
    <cellStyle name="パーセント 2 3 2 2 2 2 2 3" xfId="4355"/>
    <cellStyle name="パーセント 2 3 2 2 2 2 2 4" xfId="9715"/>
    <cellStyle name="パーセント 2 3 2 2 2 2 3" xfId="5267"/>
    <cellStyle name="パーセント 2 3 2 2 2 2 3 2" xfId="10627"/>
    <cellStyle name="パーセント 2 3 2 2 2 2 4" xfId="6179"/>
    <cellStyle name="パーセント 2 3 2 2 2 2 4 2" xfId="11539"/>
    <cellStyle name="パーセント 2 3 2 2 2 2 5" xfId="2530"/>
    <cellStyle name="パーセント 2 3 2 2 2 2 6" xfId="7891"/>
    <cellStyle name="パーセント 2 3 2 2 2 3" xfId="1276"/>
    <cellStyle name="パーセント 2 3 2 2 2 3 2" xfId="6635"/>
    <cellStyle name="パーセント 2 3 2 2 2 3 2 2" xfId="11995"/>
    <cellStyle name="パーセント 2 3 2 2 2 3 3" xfId="2986"/>
    <cellStyle name="パーセント 2 3 2 2 2 3 4" xfId="8347"/>
    <cellStyle name="パーセント 2 3 2 2 2 4" xfId="3442"/>
    <cellStyle name="パーセント 2 3 2 2 2 4 2" xfId="8803"/>
    <cellStyle name="パーセント 2 3 2 2 2 5" xfId="3899"/>
    <cellStyle name="パーセント 2 3 2 2 2 5 2" xfId="9259"/>
    <cellStyle name="パーセント 2 3 2 2 2 6" xfId="4811"/>
    <cellStyle name="パーセント 2 3 2 2 2 6 2" xfId="10171"/>
    <cellStyle name="パーセント 2 3 2 2 2 7" xfId="5723"/>
    <cellStyle name="パーセント 2 3 2 2 2 7 2" xfId="11083"/>
    <cellStyle name="パーセント 2 3 2 2 2 8" xfId="2074"/>
    <cellStyle name="パーセント 2 3 2 2 2 9" xfId="7435"/>
    <cellStyle name="パーセント 2 3 2 2 3" xfId="478"/>
    <cellStyle name="パーセント 2 3 2 2 3 2" xfId="934"/>
    <cellStyle name="パーセント 2 3 2 2 3 2 2" xfId="1846"/>
    <cellStyle name="パーセント 2 3 2 2 3 2 2 2" xfId="7205"/>
    <cellStyle name="パーセント 2 3 2 2 3 2 2 2 2" xfId="12565"/>
    <cellStyle name="パーセント 2 3 2 2 3 2 2 3" xfId="4469"/>
    <cellStyle name="パーセント 2 3 2 2 3 2 2 4" xfId="9829"/>
    <cellStyle name="パーセント 2 3 2 2 3 2 3" xfId="5381"/>
    <cellStyle name="パーセント 2 3 2 2 3 2 3 2" xfId="10741"/>
    <cellStyle name="パーセント 2 3 2 2 3 2 4" xfId="6293"/>
    <cellStyle name="パーセント 2 3 2 2 3 2 4 2" xfId="11653"/>
    <cellStyle name="パーセント 2 3 2 2 3 2 5" xfId="2644"/>
    <cellStyle name="パーセント 2 3 2 2 3 2 6" xfId="8005"/>
    <cellStyle name="パーセント 2 3 2 2 3 3" xfId="1390"/>
    <cellStyle name="パーセント 2 3 2 2 3 3 2" xfId="6749"/>
    <cellStyle name="パーセント 2 3 2 2 3 3 2 2" xfId="12109"/>
    <cellStyle name="パーセント 2 3 2 2 3 3 3" xfId="3100"/>
    <cellStyle name="パーセント 2 3 2 2 3 3 4" xfId="8461"/>
    <cellStyle name="パーセント 2 3 2 2 3 4" xfId="3556"/>
    <cellStyle name="パーセント 2 3 2 2 3 4 2" xfId="8917"/>
    <cellStyle name="パーセント 2 3 2 2 3 5" xfId="4013"/>
    <cellStyle name="パーセント 2 3 2 2 3 5 2" xfId="9373"/>
    <cellStyle name="パーセント 2 3 2 2 3 6" xfId="4925"/>
    <cellStyle name="パーセント 2 3 2 2 3 6 2" xfId="10285"/>
    <cellStyle name="パーセント 2 3 2 2 3 7" xfId="5837"/>
    <cellStyle name="パーセント 2 3 2 2 3 7 2" xfId="11197"/>
    <cellStyle name="パーセント 2 3 2 2 3 8" xfId="2188"/>
    <cellStyle name="パーセント 2 3 2 2 3 9" xfId="7549"/>
    <cellStyle name="パーセント 2 3 2 2 4" xfId="249"/>
    <cellStyle name="パーセント 2 3 2 2 4 2" xfId="706"/>
    <cellStyle name="パーセント 2 3 2 2 4 2 2" xfId="1618"/>
    <cellStyle name="パーセント 2 3 2 2 4 2 2 2" xfId="6977"/>
    <cellStyle name="パーセント 2 3 2 2 4 2 2 2 2" xfId="12337"/>
    <cellStyle name="パーセント 2 3 2 2 4 2 2 3" xfId="4241"/>
    <cellStyle name="パーセント 2 3 2 2 4 2 2 4" xfId="9601"/>
    <cellStyle name="パーセント 2 3 2 2 4 2 3" xfId="5153"/>
    <cellStyle name="パーセント 2 3 2 2 4 2 3 2" xfId="10513"/>
    <cellStyle name="パーセント 2 3 2 2 4 2 4" xfId="6065"/>
    <cellStyle name="パーセント 2 3 2 2 4 2 4 2" xfId="11425"/>
    <cellStyle name="パーセント 2 3 2 2 4 2 5" xfId="2872"/>
    <cellStyle name="パーセント 2 3 2 2 4 2 6" xfId="8233"/>
    <cellStyle name="パーセント 2 3 2 2 4 3" xfId="1162"/>
    <cellStyle name="パーセント 2 3 2 2 4 3 2" xfId="6521"/>
    <cellStyle name="パーセント 2 3 2 2 4 3 2 2" xfId="11881"/>
    <cellStyle name="パーセント 2 3 2 2 4 3 3" xfId="3328"/>
    <cellStyle name="パーセント 2 3 2 2 4 3 4" xfId="8689"/>
    <cellStyle name="パーセント 2 3 2 2 4 4" xfId="3785"/>
    <cellStyle name="パーセント 2 3 2 2 4 4 2" xfId="9145"/>
    <cellStyle name="パーセント 2 3 2 2 4 5" xfId="4697"/>
    <cellStyle name="パーセント 2 3 2 2 4 5 2" xfId="10057"/>
    <cellStyle name="パーセント 2 3 2 2 4 6" xfId="5609"/>
    <cellStyle name="パーセント 2 3 2 2 4 6 2" xfId="10969"/>
    <cellStyle name="パーセント 2 3 2 2 4 7" xfId="2416"/>
    <cellStyle name="パーセント 2 3 2 2 4 8" xfId="7777"/>
    <cellStyle name="パーセント 2 3 2 2 5" xfId="592"/>
    <cellStyle name="パーセント 2 3 2 2 5 2" xfId="1504"/>
    <cellStyle name="パーセント 2 3 2 2 5 2 2" xfId="6863"/>
    <cellStyle name="パーセント 2 3 2 2 5 2 2 2" xfId="12223"/>
    <cellStyle name="パーセント 2 3 2 2 5 2 3" xfId="4127"/>
    <cellStyle name="パーセント 2 3 2 2 5 2 4" xfId="9487"/>
    <cellStyle name="パーセント 2 3 2 2 5 3" xfId="5039"/>
    <cellStyle name="パーセント 2 3 2 2 5 3 2" xfId="10399"/>
    <cellStyle name="パーセント 2 3 2 2 5 4" xfId="5951"/>
    <cellStyle name="パーセント 2 3 2 2 5 4 2" xfId="11311"/>
    <cellStyle name="パーセント 2 3 2 2 5 5" xfId="2302"/>
    <cellStyle name="パーセント 2 3 2 2 5 6" xfId="7663"/>
    <cellStyle name="パーセント 2 3 2 2 6" xfId="1048"/>
    <cellStyle name="パーセント 2 3 2 2 6 2" xfId="6407"/>
    <cellStyle name="パーセント 2 3 2 2 6 2 2" xfId="11767"/>
    <cellStyle name="パーセント 2 3 2 2 6 3" xfId="2758"/>
    <cellStyle name="パーセント 2 3 2 2 6 4" xfId="8119"/>
    <cellStyle name="パーセント 2 3 2 2 7" xfId="3214"/>
    <cellStyle name="パーセント 2 3 2 2 7 2" xfId="8575"/>
    <cellStyle name="パーセント 2 3 2 2 8" xfId="3671"/>
    <cellStyle name="パーセント 2 3 2 2 8 2" xfId="9031"/>
    <cellStyle name="パーセント 2 3 2 2 9" xfId="4583"/>
    <cellStyle name="パーセント 2 3 2 2 9 2" xfId="9943"/>
    <cellStyle name="パーセント 2 3 2 3" xfId="307"/>
    <cellStyle name="パーセント 2 3 2 3 2" xfId="763"/>
    <cellStyle name="パーセント 2 3 2 3 2 2" xfId="1675"/>
    <cellStyle name="パーセント 2 3 2 3 2 2 2" xfId="7034"/>
    <cellStyle name="パーセント 2 3 2 3 2 2 2 2" xfId="12394"/>
    <cellStyle name="パーセント 2 3 2 3 2 2 3" xfId="4298"/>
    <cellStyle name="パーセント 2 3 2 3 2 2 4" xfId="9658"/>
    <cellStyle name="パーセント 2 3 2 3 2 3" xfId="5210"/>
    <cellStyle name="パーセント 2 3 2 3 2 3 2" xfId="10570"/>
    <cellStyle name="パーセント 2 3 2 3 2 4" xfId="6122"/>
    <cellStyle name="パーセント 2 3 2 3 2 4 2" xfId="11482"/>
    <cellStyle name="パーセント 2 3 2 3 2 5" xfId="2473"/>
    <cellStyle name="パーセント 2 3 2 3 2 6" xfId="7834"/>
    <cellStyle name="パーセント 2 3 2 3 3" xfId="1219"/>
    <cellStyle name="パーセント 2 3 2 3 3 2" xfId="6578"/>
    <cellStyle name="パーセント 2 3 2 3 3 2 2" xfId="11938"/>
    <cellStyle name="パーセント 2 3 2 3 3 3" xfId="2929"/>
    <cellStyle name="パーセント 2 3 2 3 3 4" xfId="8290"/>
    <cellStyle name="パーセント 2 3 2 3 4" xfId="3385"/>
    <cellStyle name="パーセント 2 3 2 3 4 2" xfId="8746"/>
    <cellStyle name="パーセント 2 3 2 3 5" xfId="3842"/>
    <cellStyle name="パーセント 2 3 2 3 5 2" xfId="9202"/>
    <cellStyle name="パーセント 2 3 2 3 6" xfId="4754"/>
    <cellStyle name="パーセント 2 3 2 3 6 2" xfId="10114"/>
    <cellStyle name="パーセント 2 3 2 3 7" xfId="5666"/>
    <cellStyle name="パーセント 2 3 2 3 7 2" xfId="11026"/>
    <cellStyle name="パーセント 2 3 2 3 8" xfId="2017"/>
    <cellStyle name="パーセント 2 3 2 3 9" xfId="7378"/>
    <cellStyle name="パーセント 2 3 2 4" xfId="421"/>
    <cellStyle name="パーセント 2 3 2 4 2" xfId="877"/>
    <cellStyle name="パーセント 2 3 2 4 2 2" xfId="1789"/>
    <cellStyle name="パーセント 2 3 2 4 2 2 2" xfId="7148"/>
    <cellStyle name="パーセント 2 3 2 4 2 2 2 2" xfId="12508"/>
    <cellStyle name="パーセント 2 3 2 4 2 2 3" xfId="4412"/>
    <cellStyle name="パーセント 2 3 2 4 2 2 4" xfId="9772"/>
    <cellStyle name="パーセント 2 3 2 4 2 3" xfId="5324"/>
    <cellStyle name="パーセント 2 3 2 4 2 3 2" xfId="10684"/>
    <cellStyle name="パーセント 2 3 2 4 2 4" xfId="6236"/>
    <cellStyle name="パーセント 2 3 2 4 2 4 2" xfId="11596"/>
    <cellStyle name="パーセント 2 3 2 4 2 5" xfId="2587"/>
    <cellStyle name="パーセント 2 3 2 4 2 6" xfId="7948"/>
    <cellStyle name="パーセント 2 3 2 4 3" xfId="1333"/>
    <cellStyle name="パーセント 2 3 2 4 3 2" xfId="6692"/>
    <cellStyle name="パーセント 2 3 2 4 3 2 2" xfId="12052"/>
    <cellStyle name="パーセント 2 3 2 4 3 3" xfId="3043"/>
    <cellStyle name="パーセント 2 3 2 4 3 4" xfId="8404"/>
    <cellStyle name="パーセント 2 3 2 4 4" xfId="3499"/>
    <cellStyle name="パーセント 2 3 2 4 4 2" xfId="8860"/>
    <cellStyle name="パーセント 2 3 2 4 5" xfId="3956"/>
    <cellStyle name="パーセント 2 3 2 4 5 2" xfId="9316"/>
    <cellStyle name="パーセント 2 3 2 4 6" xfId="4868"/>
    <cellStyle name="パーセント 2 3 2 4 6 2" xfId="10228"/>
    <cellStyle name="パーセント 2 3 2 4 7" xfId="5780"/>
    <cellStyle name="パーセント 2 3 2 4 7 2" xfId="11140"/>
    <cellStyle name="パーセント 2 3 2 4 8" xfId="2131"/>
    <cellStyle name="パーセント 2 3 2 4 9" xfId="7492"/>
    <cellStyle name="パーセント 2 3 2 5" xfId="192"/>
    <cellStyle name="パーセント 2 3 2 5 2" xfId="649"/>
    <cellStyle name="パーセント 2 3 2 5 2 2" xfId="1561"/>
    <cellStyle name="パーセント 2 3 2 5 2 2 2" xfId="6920"/>
    <cellStyle name="パーセント 2 3 2 5 2 2 2 2" xfId="12280"/>
    <cellStyle name="パーセント 2 3 2 5 2 2 3" xfId="4184"/>
    <cellStyle name="パーセント 2 3 2 5 2 2 4" xfId="9544"/>
    <cellStyle name="パーセント 2 3 2 5 2 3" xfId="5096"/>
    <cellStyle name="パーセント 2 3 2 5 2 3 2" xfId="10456"/>
    <cellStyle name="パーセント 2 3 2 5 2 4" xfId="6008"/>
    <cellStyle name="パーセント 2 3 2 5 2 4 2" xfId="11368"/>
    <cellStyle name="パーセント 2 3 2 5 2 5" xfId="2815"/>
    <cellStyle name="パーセント 2 3 2 5 2 6" xfId="8176"/>
    <cellStyle name="パーセント 2 3 2 5 3" xfId="1105"/>
    <cellStyle name="パーセント 2 3 2 5 3 2" xfId="6464"/>
    <cellStyle name="パーセント 2 3 2 5 3 2 2" xfId="11824"/>
    <cellStyle name="パーセント 2 3 2 5 3 3" xfId="3271"/>
    <cellStyle name="パーセント 2 3 2 5 3 4" xfId="8632"/>
    <cellStyle name="パーセント 2 3 2 5 4" xfId="3728"/>
    <cellStyle name="パーセント 2 3 2 5 4 2" xfId="9088"/>
    <cellStyle name="パーセント 2 3 2 5 5" xfId="4640"/>
    <cellStyle name="パーセント 2 3 2 5 5 2" xfId="10000"/>
    <cellStyle name="パーセント 2 3 2 5 6" xfId="5552"/>
    <cellStyle name="パーセント 2 3 2 5 6 2" xfId="10912"/>
    <cellStyle name="パーセント 2 3 2 5 7" xfId="2359"/>
    <cellStyle name="パーセント 2 3 2 5 8" xfId="7720"/>
    <cellStyle name="パーセント 2 3 2 6" xfId="535"/>
    <cellStyle name="パーセント 2 3 2 6 2" xfId="1447"/>
    <cellStyle name="パーセント 2 3 2 6 2 2" xfId="6806"/>
    <cellStyle name="パーセント 2 3 2 6 2 2 2" xfId="12166"/>
    <cellStyle name="パーセント 2 3 2 6 2 3" xfId="4070"/>
    <cellStyle name="パーセント 2 3 2 6 2 4" xfId="9430"/>
    <cellStyle name="パーセント 2 3 2 6 3" xfId="4982"/>
    <cellStyle name="パーセント 2 3 2 6 3 2" xfId="10342"/>
    <cellStyle name="パーセント 2 3 2 6 4" xfId="5894"/>
    <cellStyle name="パーセント 2 3 2 6 4 2" xfId="11254"/>
    <cellStyle name="パーセント 2 3 2 6 5" xfId="2245"/>
    <cellStyle name="パーセント 2 3 2 6 6" xfId="7606"/>
    <cellStyle name="パーセント 2 3 2 7" xfId="991"/>
    <cellStyle name="パーセント 2 3 2 7 2" xfId="6350"/>
    <cellStyle name="パーセント 2 3 2 7 2 2" xfId="11710"/>
    <cellStyle name="パーセント 2 3 2 7 3" xfId="2701"/>
    <cellStyle name="パーセント 2 3 2 7 4" xfId="8062"/>
    <cellStyle name="パーセント 2 3 2 8" xfId="3157"/>
    <cellStyle name="パーセント 2 3 2 8 2" xfId="8518"/>
    <cellStyle name="パーセント 2 3 2 9" xfId="3614"/>
    <cellStyle name="パーセント 2 3 2 9 2" xfId="8974"/>
    <cellStyle name="パーセント 2 3 3" xfId="99"/>
    <cellStyle name="パーセント 2 3 3 10" xfId="5459"/>
    <cellStyle name="パーセント 2 3 3 10 2" xfId="10819"/>
    <cellStyle name="パーセント 2 3 3 11" xfId="1924"/>
    <cellStyle name="パーセント 2 3 3 12" xfId="7285"/>
    <cellStyle name="パーセント 2 3 3 2" xfId="328"/>
    <cellStyle name="パーセント 2 3 3 2 2" xfId="784"/>
    <cellStyle name="パーセント 2 3 3 2 2 2" xfId="1696"/>
    <cellStyle name="パーセント 2 3 3 2 2 2 2" xfId="7055"/>
    <cellStyle name="パーセント 2 3 3 2 2 2 2 2" xfId="12415"/>
    <cellStyle name="パーセント 2 3 3 2 2 2 3" xfId="4319"/>
    <cellStyle name="パーセント 2 3 3 2 2 2 4" xfId="9679"/>
    <cellStyle name="パーセント 2 3 3 2 2 3" xfId="5231"/>
    <cellStyle name="パーセント 2 3 3 2 2 3 2" xfId="10591"/>
    <cellStyle name="パーセント 2 3 3 2 2 4" xfId="6143"/>
    <cellStyle name="パーセント 2 3 3 2 2 4 2" xfId="11503"/>
    <cellStyle name="パーセント 2 3 3 2 2 5" xfId="2494"/>
    <cellStyle name="パーセント 2 3 3 2 2 6" xfId="7855"/>
    <cellStyle name="パーセント 2 3 3 2 3" xfId="1240"/>
    <cellStyle name="パーセント 2 3 3 2 3 2" xfId="6599"/>
    <cellStyle name="パーセント 2 3 3 2 3 2 2" xfId="11959"/>
    <cellStyle name="パーセント 2 3 3 2 3 3" xfId="2950"/>
    <cellStyle name="パーセント 2 3 3 2 3 4" xfId="8311"/>
    <cellStyle name="パーセント 2 3 3 2 4" xfId="3406"/>
    <cellStyle name="パーセント 2 3 3 2 4 2" xfId="8767"/>
    <cellStyle name="パーセント 2 3 3 2 5" xfId="3863"/>
    <cellStyle name="パーセント 2 3 3 2 5 2" xfId="9223"/>
    <cellStyle name="パーセント 2 3 3 2 6" xfId="4775"/>
    <cellStyle name="パーセント 2 3 3 2 6 2" xfId="10135"/>
    <cellStyle name="パーセント 2 3 3 2 7" xfId="5687"/>
    <cellStyle name="パーセント 2 3 3 2 7 2" xfId="11047"/>
    <cellStyle name="パーセント 2 3 3 2 8" xfId="2038"/>
    <cellStyle name="パーセント 2 3 3 2 9" xfId="7399"/>
    <cellStyle name="パーセント 2 3 3 3" xfId="442"/>
    <cellStyle name="パーセント 2 3 3 3 2" xfId="898"/>
    <cellStyle name="パーセント 2 3 3 3 2 2" xfId="1810"/>
    <cellStyle name="パーセント 2 3 3 3 2 2 2" xfId="7169"/>
    <cellStyle name="パーセント 2 3 3 3 2 2 2 2" xfId="12529"/>
    <cellStyle name="パーセント 2 3 3 3 2 2 3" xfId="4433"/>
    <cellStyle name="パーセント 2 3 3 3 2 2 4" xfId="9793"/>
    <cellStyle name="パーセント 2 3 3 3 2 3" xfId="5345"/>
    <cellStyle name="パーセント 2 3 3 3 2 3 2" xfId="10705"/>
    <cellStyle name="パーセント 2 3 3 3 2 4" xfId="6257"/>
    <cellStyle name="パーセント 2 3 3 3 2 4 2" xfId="11617"/>
    <cellStyle name="パーセント 2 3 3 3 2 5" xfId="2608"/>
    <cellStyle name="パーセント 2 3 3 3 2 6" xfId="7969"/>
    <cellStyle name="パーセント 2 3 3 3 3" xfId="1354"/>
    <cellStyle name="パーセント 2 3 3 3 3 2" xfId="6713"/>
    <cellStyle name="パーセント 2 3 3 3 3 2 2" xfId="12073"/>
    <cellStyle name="パーセント 2 3 3 3 3 3" xfId="3064"/>
    <cellStyle name="パーセント 2 3 3 3 3 4" xfId="8425"/>
    <cellStyle name="パーセント 2 3 3 3 4" xfId="3520"/>
    <cellStyle name="パーセント 2 3 3 3 4 2" xfId="8881"/>
    <cellStyle name="パーセント 2 3 3 3 5" xfId="3977"/>
    <cellStyle name="パーセント 2 3 3 3 5 2" xfId="9337"/>
    <cellStyle name="パーセント 2 3 3 3 6" xfId="4889"/>
    <cellStyle name="パーセント 2 3 3 3 6 2" xfId="10249"/>
    <cellStyle name="パーセント 2 3 3 3 7" xfId="5801"/>
    <cellStyle name="パーセント 2 3 3 3 7 2" xfId="11161"/>
    <cellStyle name="パーセント 2 3 3 3 8" xfId="2152"/>
    <cellStyle name="パーセント 2 3 3 3 9" xfId="7513"/>
    <cellStyle name="パーセント 2 3 3 4" xfId="213"/>
    <cellStyle name="パーセント 2 3 3 4 2" xfId="670"/>
    <cellStyle name="パーセント 2 3 3 4 2 2" xfId="1582"/>
    <cellStyle name="パーセント 2 3 3 4 2 2 2" xfId="6941"/>
    <cellStyle name="パーセント 2 3 3 4 2 2 2 2" xfId="12301"/>
    <cellStyle name="パーセント 2 3 3 4 2 2 3" xfId="4205"/>
    <cellStyle name="パーセント 2 3 3 4 2 2 4" xfId="9565"/>
    <cellStyle name="パーセント 2 3 3 4 2 3" xfId="5117"/>
    <cellStyle name="パーセント 2 3 3 4 2 3 2" xfId="10477"/>
    <cellStyle name="パーセント 2 3 3 4 2 4" xfId="6029"/>
    <cellStyle name="パーセント 2 3 3 4 2 4 2" xfId="11389"/>
    <cellStyle name="パーセント 2 3 3 4 2 5" xfId="2836"/>
    <cellStyle name="パーセント 2 3 3 4 2 6" xfId="8197"/>
    <cellStyle name="パーセント 2 3 3 4 3" xfId="1126"/>
    <cellStyle name="パーセント 2 3 3 4 3 2" xfId="6485"/>
    <cellStyle name="パーセント 2 3 3 4 3 2 2" xfId="11845"/>
    <cellStyle name="パーセント 2 3 3 4 3 3" xfId="3292"/>
    <cellStyle name="パーセント 2 3 3 4 3 4" xfId="8653"/>
    <cellStyle name="パーセント 2 3 3 4 4" xfId="3749"/>
    <cellStyle name="パーセント 2 3 3 4 4 2" xfId="9109"/>
    <cellStyle name="パーセント 2 3 3 4 5" xfId="4661"/>
    <cellStyle name="パーセント 2 3 3 4 5 2" xfId="10021"/>
    <cellStyle name="パーセント 2 3 3 4 6" xfId="5573"/>
    <cellStyle name="パーセント 2 3 3 4 6 2" xfId="10933"/>
    <cellStyle name="パーセント 2 3 3 4 7" xfId="2380"/>
    <cellStyle name="パーセント 2 3 3 4 8" xfId="7741"/>
    <cellStyle name="パーセント 2 3 3 5" xfId="556"/>
    <cellStyle name="パーセント 2 3 3 5 2" xfId="1468"/>
    <cellStyle name="パーセント 2 3 3 5 2 2" xfId="6827"/>
    <cellStyle name="パーセント 2 3 3 5 2 2 2" xfId="12187"/>
    <cellStyle name="パーセント 2 3 3 5 2 3" xfId="4091"/>
    <cellStyle name="パーセント 2 3 3 5 2 4" xfId="9451"/>
    <cellStyle name="パーセント 2 3 3 5 3" xfId="5003"/>
    <cellStyle name="パーセント 2 3 3 5 3 2" xfId="10363"/>
    <cellStyle name="パーセント 2 3 3 5 4" xfId="5915"/>
    <cellStyle name="パーセント 2 3 3 5 4 2" xfId="11275"/>
    <cellStyle name="パーセント 2 3 3 5 5" xfId="2266"/>
    <cellStyle name="パーセント 2 3 3 5 6" xfId="7627"/>
    <cellStyle name="パーセント 2 3 3 6" xfId="1012"/>
    <cellStyle name="パーセント 2 3 3 6 2" xfId="6371"/>
    <cellStyle name="パーセント 2 3 3 6 2 2" xfId="11731"/>
    <cellStyle name="パーセント 2 3 3 6 3" xfId="2722"/>
    <cellStyle name="パーセント 2 3 3 6 4" xfId="8083"/>
    <cellStyle name="パーセント 2 3 3 7" xfId="3178"/>
    <cellStyle name="パーセント 2 3 3 7 2" xfId="8539"/>
    <cellStyle name="パーセント 2 3 3 8" xfId="3635"/>
    <cellStyle name="パーセント 2 3 3 8 2" xfId="8995"/>
    <cellStyle name="パーセント 2 3 3 9" xfId="4547"/>
    <cellStyle name="パーセント 2 3 3 9 2" xfId="9907"/>
    <cellStyle name="パーセント 2 3 4" xfId="271"/>
    <cellStyle name="パーセント 2 3 4 2" xfId="727"/>
    <cellStyle name="パーセント 2 3 4 2 2" xfId="1639"/>
    <cellStyle name="パーセント 2 3 4 2 2 2" xfId="6998"/>
    <cellStyle name="パーセント 2 3 4 2 2 2 2" xfId="12358"/>
    <cellStyle name="パーセント 2 3 4 2 2 3" xfId="4262"/>
    <cellStyle name="パーセント 2 3 4 2 2 4" xfId="9622"/>
    <cellStyle name="パーセント 2 3 4 2 3" xfId="5174"/>
    <cellStyle name="パーセント 2 3 4 2 3 2" xfId="10534"/>
    <cellStyle name="パーセント 2 3 4 2 4" xfId="6086"/>
    <cellStyle name="パーセント 2 3 4 2 4 2" xfId="11446"/>
    <cellStyle name="パーセント 2 3 4 2 5" xfId="2437"/>
    <cellStyle name="パーセント 2 3 4 2 6" xfId="7798"/>
    <cellStyle name="パーセント 2 3 4 3" xfId="1183"/>
    <cellStyle name="パーセント 2 3 4 3 2" xfId="6542"/>
    <cellStyle name="パーセント 2 3 4 3 2 2" xfId="11902"/>
    <cellStyle name="パーセント 2 3 4 3 3" xfId="2893"/>
    <cellStyle name="パーセント 2 3 4 3 4" xfId="8254"/>
    <cellStyle name="パーセント 2 3 4 4" xfId="3349"/>
    <cellStyle name="パーセント 2 3 4 4 2" xfId="8710"/>
    <cellStyle name="パーセント 2 3 4 5" xfId="3806"/>
    <cellStyle name="パーセント 2 3 4 5 2" xfId="9166"/>
    <cellStyle name="パーセント 2 3 4 6" xfId="4718"/>
    <cellStyle name="パーセント 2 3 4 6 2" xfId="10078"/>
    <cellStyle name="パーセント 2 3 4 7" xfId="5630"/>
    <cellStyle name="パーセント 2 3 4 7 2" xfId="10990"/>
    <cellStyle name="パーセント 2 3 4 8" xfId="1981"/>
    <cellStyle name="パーセント 2 3 4 9" xfId="7342"/>
    <cellStyle name="パーセント 2 3 5" xfId="385"/>
    <cellStyle name="パーセント 2 3 5 2" xfId="841"/>
    <cellStyle name="パーセント 2 3 5 2 2" xfId="1753"/>
    <cellStyle name="パーセント 2 3 5 2 2 2" xfId="7112"/>
    <cellStyle name="パーセント 2 3 5 2 2 2 2" xfId="12472"/>
    <cellStyle name="パーセント 2 3 5 2 2 3" xfId="4376"/>
    <cellStyle name="パーセント 2 3 5 2 2 4" xfId="9736"/>
    <cellStyle name="パーセント 2 3 5 2 3" xfId="5288"/>
    <cellStyle name="パーセント 2 3 5 2 3 2" xfId="10648"/>
    <cellStyle name="パーセント 2 3 5 2 4" xfId="6200"/>
    <cellStyle name="パーセント 2 3 5 2 4 2" xfId="11560"/>
    <cellStyle name="パーセント 2 3 5 2 5" xfId="2551"/>
    <cellStyle name="パーセント 2 3 5 2 6" xfId="7912"/>
    <cellStyle name="パーセント 2 3 5 3" xfId="1297"/>
    <cellStyle name="パーセント 2 3 5 3 2" xfId="6656"/>
    <cellStyle name="パーセント 2 3 5 3 2 2" xfId="12016"/>
    <cellStyle name="パーセント 2 3 5 3 3" xfId="3007"/>
    <cellStyle name="パーセント 2 3 5 3 4" xfId="8368"/>
    <cellStyle name="パーセント 2 3 5 4" xfId="3463"/>
    <cellStyle name="パーセント 2 3 5 4 2" xfId="8824"/>
    <cellStyle name="パーセント 2 3 5 5" xfId="3920"/>
    <cellStyle name="パーセント 2 3 5 5 2" xfId="9280"/>
    <cellStyle name="パーセント 2 3 5 6" xfId="4832"/>
    <cellStyle name="パーセント 2 3 5 6 2" xfId="10192"/>
    <cellStyle name="パーセント 2 3 5 7" xfId="5744"/>
    <cellStyle name="パーセント 2 3 5 7 2" xfId="11104"/>
    <cellStyle name="パーセント 2 3 5 8" xfId="2095"/>
    <cellStyle name="パーセント 2 3 5 9" xfId="7456"/>
    <cellStyle name="パーセント 2 3 6" xfId="156"/>
    <cellStyle name="パーセント 2 3 6 2" xfId="613"/>
    <cellStyle name="パーセント 2 3 6 2 2" xfId="1525"/>
    <cellStyle name="パーセント 2 3 6 2 2 2" xfId="6884"/>
    <cellStyle name="パーセント 2 3 6 2 2 2 2" xfId="12244"/>
    <cellStyle name="パーセント 2 3 6 2 2 3" xfId="4148"/>
    <cellStyle name="パーセント 2 3 6 2 2 4" xfId="9508"/>
    <cellStyle name="パーセント 2 3 6 2 3" xfId="5060"/>
    <cellStyle name="パーセント 2 3 6 2 3 2" xfId="10420"/>
    <cellStyle name="パーセント 2 3 6 2 4" xfId="5972"/>
    <cellStyle name="パーセント 2 3 6 2 4 2" xfId="11332"/>
    <cellStyle name="パーセント 2 3 6 2 5" xfId="2779"/>
    <cellStyle name="パーセント 2 3 6 2 6" xfId="8140"/>
    <cellStyle name="パーセント 2 3 6 3" xfId="1069"/>
    <cellStyle name="パーセント 2 3 6 3 2" xfId="6428"/>
    <cellStyle name="パーセント 2 3 6 3 2 2" xfId="11788"/>
    <cellStyle name="パーセント 2 3 6 3 3" xfId="3235"/>
    <cellStyle name="パーセント 2 3 6 3 4" xfId="8596"/>
    <cellStyle name="パーセント 2 3 6 4" xfId="3692"/>
    <cellStyle name="パーセント 2 3 6 4 2" xfId="9052"/>
    <cellStyle name="パーセント 2 3 6 5" xfId="4604"/>
    <cellStyle name="パーセント 2 3 6 5 2" xfId="9964"/>
    <cellStyle name="パーセント 2 3 6 6" xfId="5516"/>
    <cellStyle name="パーセント 2 3 6 6 2" xfId="10876"/>
    <cellStyle name="パーセント 2 3 6 7" xfId="2323"/>
    <cellStyle name="パーセント 2 3 6 8" xfId="7684"/>
    <cellStyle name="パーセント 2 3 7" xfId="499"/>
    <cellStyle name="パーセント 2 3 7 2" xfId="1411"/>
    <cellStyle name="パーセント 2 3 7 2 2" xfId="6770"/>
    <cellStyle name="パーセント 2 3 7 2 2 2" xfId="12130"/>
    <cellStyle name="パーセント 2 3 7 2 3" xfId="4034"/>
    <cellStyle name="パーセント 2 3 7 2 4" xfId="9394"/>
    <cellStyle name="パーセント 2 3 7 3" xfId="4946"/>
    <cellStyle name="パーセント 2 3 7 3 2" xfId="10306"/>
    <cellStyle name="パーセント 2 3 7 4" xfId="5858"/>
    <cellStyle name="パーセント 2 3 7 4 2" xfId="11218"/>
    <cellStyle name="パーセント 2 3 7 5" xfId="2209"/>
    <cellStyle name="パーセント 2 3 7 6" xfId="7570"/>
    <cellStyle name="パーセント 2 3 8" xfId="955"/>
    <cellStyle name="パーセント 2 3 8 2" xfId="6314"/>
    <cellStyle name="パーセント 2 3 8 2 2" xfId="11674"/>
    <cellStyle name="パーセント 2 3 8 3" xfId="2665"/>
    <cellStyle name="パーセント 2 3 8 4" xfId="8026"/>
    <cellStyle name="パーセント 2 3 9" xfId="3121"/>
    <cellStyle name="パーセント 2 3 9 2" xfId="8482"/>
    <cellStyle name="パーセント 2 4" xfId="67"/>
    <cellStyle name="パーセント 2 4 10" xfId="4519"/>
    <cellStyle name="パーセント 2 4 10 2" xfId="9879"/>
    <cellStyle name="パーセント 2 4 11" xfId="5431"/>
    <cellStyle name="パーセント 2 4 11 2" xfId="10791"/>
    <cellStyle name="パーセント 2 4 12" xfId="1896"/>
    <cellStyle name="パーセント 2 4 13" xfId="7257"/>
    <cellStyle name="パーセント 2 4 2" xfId="128"/>
    <cellStyle name="パーセント 2 4 2 10" xfId="5488"/>
    <cellStyle name="パーセント 2 4 2 10 2" xfId="10848"/>
    <cellStyle name="パーセント 2 4 2 11" xfId="1953"/>
    <cellStyle name="パーセント 2 4 2 12" xfId="7314"/>
    <cellStyle name="パーセント 2 4 2 2" xfId="357"/>
    <cellStyle name="パーセント 2 4 2 2 2" xfId="813"/>
    <cellStyle name="パーセント 2 4 2 2 2 2" xfId="1725"/>
    <cellStyle name="パーセント 2 4 2 2 2 2 2" xfId="7084"/>
    <cellStyle name="パーセント 2 4 2 2 2 2 2 2" xfId="12444"/>
    <cellStyle name="パーセント 2 4 2 2 2 2 3" xfId="4348"/>
    <cellStyle name="パーセント 2 4 2 2 2 2 4" xfId="9708"/>
    <cellStyle name="パーセント 2 4 2 2 2 3" xfId="5260"/>
    <cellStyle name="パーセント 2 4 2 2 2 3 2" xfId="10620"/>
    <cellStyle name="パーセント 2 4 2 2 2 4" xfId="6172"/>
    <cellStyle name="パーセント 2 4 2 2 2 4 2" xfId="11532"/>
    <cellStyle name="パーセント 2 4 2 2 2 5" xfId="2523"/>
    <cellStyle name="パーセント 2 4 2 2 2 6" xfId="7884"/>
    <cellStyle name="パーセント 2 4 2 2 3" xfId="1269"/>
    <cellStyle name="パーセント 2 4 2 2 3 2" xfId="6628"/>
    <cellStyle name="パーセント 2 4 2 2 3 2 2" xfId="11988"/>
    <cellStyle name="パーセント 2 4 2 2 3 3" xfId="2979"/>
    <cellStyle name="パーセント 2 4 2 2 3 4" xfId="8340"/>
    <cellStyle name="パーセント 2 4 2 2 4" xfId="3435"/>
    <cellStyle name="パーセント 2 4 2 2 4 2" xfId="8796"/>
    <cellStyle name="パーセント 2 4 2 2 5" xfId="3892"/>
    <cellStyle name="パーセント 2 4 2 2 5 2" xfId="9252"/>
    <cellStyle name="パーセント 2 4 2 2 6" xfId="4804"/>
    <cellStyle name="パーセント 2 4 2 2 6 2" xfId="10164"/>
    <cellStyle name="パーセント 2 4 2 2 7" xfId="5716"/>
    <cellStyle name="パーセント 2 4 2 2 7 2" xfId="11076"/>
    <cellStyle name="パーセント 2 4 2 2 8" xfId="2067"/>
    <cellStyle name="パーセント 2 4 2 2 9" xfId="7428"/>
    <cellStyle name="パーセント 2 4 2 3" xfId="471"/>
    <cellStyle name="パーセント 2 4 2 3 2" xfId="927"/>
    <cellStyle name="パーセント 2 4 2 3 2 2" xfId="1839"/>
    <cellStyle name="パーセント 2 4 2 3 2 2 2" xfId="7198"/>
    <cellStyle name="パーセント 2 4 2 3 2 2 2 2" xfId="12558"/>
    <cellStyle name="パーセント 2 4 2 3 2 2 3" xfId="4462"/>
    <cellStyle name="パーセント 2 4 2 3 2 2 4" xfId="9822"/>
    <cellStyle name="パーセント 2 4 2 3 2 3" xfId="5374"/>
    <cellStyle name="パーセント 2 4 2 3 2 3 2" xfId="10734"/>
    <cellStyle name="パーセント 2 4 2 3 2 4" xfId="6286"/>
    <cellStyle name="パーセント 2 4 2 3 2 4 2" xfId="11646"/>
    <cellStyle name="パーセント 2 4 2 3 2 5" xfId="2637"/>
    <cellStyle name="パーセント 2 4 2 3 2 6" xfId="7998"/>
    <cellStyle name="パーセント 2 4 2 3 3" xfId="1383"/>
    <cellStyle name="パーセント 2 4 2 3 3 2" xfId="6742"/>
    <cellStyle name="パーセント 2 4 2 3 3 2 2" xfId="12102"/>
    <cellStyle name="パーセント 2 4 2 3 3 3" xfId="3093"/>
    <cellStyle name="パーセント 2 4 2 3 3 4" xfId="8454"/>
    <cellStyle name="パーセント 2 4 2 3 4" xfId="3549"/>
    <cellStyle name="パーセント 2 4 2 3 4 2" xfId="8910"/>
    <cellStyle name="パーセント 2 4 2 3 5" xfId="4006"/>
    <cellStyle name="パーセント 2 4 2 3 5 2" xfId="9366"/>
    <cellStyle name="パーセント 2 4 2 3 6" xfId="4918"/>
    <cellStyle name="パーセント 2 4 2 3 6 2" xfId="10278"/>
    <cellStyle name="パーセント 2 4 2 3 7" xfId="5830"/>
    <cellStyle name="パーセント 2 4 2 3 7 2" xfId="11190"/>
    <cellStyle name="パーセント 2 4 2 3 8" xfId="2181"/>
    <cellStyle name="パーセント 2 4 2 3 9" xfId="7542"/>
    <cellStyle name="パーセント 2 4 2 4" xfId="242"/>
    <cellStyle name="パーセント 2 4 2 4 2" xfId="699"/>
    <cellStyle name="パーセント 2 4 2 4 2 2" xfId="1611"/>
    <cellStyle name="パーセント 2 4 2 4 2 2 2" xfId="6970"/>
    <cellStyle name="パーセント 2 4 2 4 2 2 2 2" xfId="12330"/>
    <cellStyle name="パーセント 2 4 2 4 2 2 3" xfId="4234"/>
    <cellStyle name="パーセント 2 4 2 4 2 2 4" xfId="9594"/>
    <cellStyle name="パーセント 2 4 2 4 2 3" xfId="5146"/>
    <cellStyle name="パーセント 2 4 2 4 2 3 2" xfId="10506"/>
    <cellStyle name="パーセント 2 4 2 4 2 4" xfId="6058"/>
    <cellStyle name="パーセント 2 4 2 4 2 4 2" xfId="11418"/>
    <cellStyle name="パーセント 2 4 2 4 2 5" xfId="2865"/>
    <cellStyle name="パーセント 2 4 2 4 2 6" xfId="8226"/>
    <cellStyle name="パーセント 2 4 2 4 3" xfId="1155"/>
    <cellStyle name="パーセント 2 4 2 4 3 2" xfId="6514"/>
    <cellStyle name="パーセント 2 4 2 4 3 2 2" xfId="11874"/>
    <cellStyle name="パーセント 2 4 2 4 3 3" xfId="3321"/>
    <cellStyle name="パーセント 2 4 2 4 3 4" xfId="8682"/>
    <cellStyle name="パーセント 2 4 2 4 4" xfId="3778"/>
    <cellStyle name="パーセント 2 4 2 4 4 2" xfId="9138"/>
    <cellStyle name="パーセント 2 4 2 4 5" xfId="4690"/>
    <cellStyle name="パーセント 2 4 2 4 5 2" xfId="10050"/>
    <cellStyle name="パーセント 2 4 2 4 6" xfId="5602"/>
    <cellStyle name="パーセント 2 4 2 4 6 2" xfId="10962"/>
    <cellStyle name="パーセント 2 4 2 4 7" xfId="2409"/>
    <cellStyle name="パーセント 2 4 2 4 8" xfId="7770"/>
    <cellStyle name="パーセント 2 4 2 5" xfId="585"/>
    <cellStyle name="パーセント 2 4 2 5 2" xfId="1497"/>
    <cellStyle name="パーセント 2 4 2 5 2 2" xfId="6856"/>
    <cellStyle name="パーセント 2 4 2 5 2 2 2" xfId="12216"/>
    <cellStyle name="パーセント 2 4 2 5 2 3" xfId="4120"/>
    <cellStyle name="パーセント 2 4 2 5 2 4" xfId="9480"/>
    <cellStyle name="パーセント 2 4 2 5 3" xfId="5032"/>
    <cellStyle name="パーセント 2 4 2 5 3 2" xfId="10392"/>
    <cellStyle name="パーセント 2 4 2 5 4" xfId="5944"/>
    <cellStyle name="パーセント 2 4 2 5 4 2" xfId="11304"/>
    <cellStyle name="パーセント 2 4 2 5 5" xfId="2295"/>
    <cellStyle name="パーセント 2 4 2 5 6" xfId="7656"/>
    <cellStyle name="パーセント 2 4 2 6" xfId="1041"/>
    <cellStyle name="パーセント 2 4 2 6 2" xfId="6400"/>
    <cellStyle name="パーセント 2 4 2 6 2 2" xfId="11760"/>
    <cellStyle name="パーセント 2 4 2 6 3" xfId="2751"/>
    <cellStyle name="パーセント 2 4 2 6 4" xfId="8112"/>
    <cellStyle name="パーセント 2 4 2 7" xfId="3207"/>
    <cellStyle name="パーセント 2 4 2 7 2" xfId="8568"/>
    <cellStyle name="パーセント 2 4 2 8" xfId="3664"/>
    <cellStyle name="パーセント 2 4 2 8 2" xfId="9024"/>
    <cellStyle name="パーセント 2 4 2 9" xfId="4576"/>
    <cellStyle name="パーセント 2 4 2 9 2" xfId="9936"/>
    <cellStyle name="パーセント 2 4 3" xfId="300"/>
    <cellStyle name="パーセント 2 4 3 2" xfId="756"/>
    <cellStyle name="パーセント 2 4 3 2 2" xfId="1668"/>
    <cellStyle name="パーセント 2 4 3 2 2 2" xfId="7027"/>
    <cellStyle name="パーセント 2 4 3 2 2 2 2" xfId="12387"/>
    <cellStyle name="パーセント 2 4 3 2 2 3" xfId="4291"/>
    <cellStyle name="パーセント 2 4 3 2 2 4" xfId="9651"/>
    <cellStyle name="パーセント 2 4 3 2 3" xfId="5203"/>
    <cellStyle name="パーセント 2 4 3 2 3 2" xfId="10563"/>
    <cellStyle name="パーセント 2 4 3 2 4" xfId="6115"/>
    <cellStyle name="パーセント 2 4 3 2 4 2" xfId="11475"/>
    <cellStyle name="パーセント 2 4 3 2 5" xfId="2466"/>
    <cellStyle name="パーセント 2 4 3 2 6" xfId="7827"/>
    <cellStyle name="パーセント 2 4 3 3" xfId="1212"/>
    <cellStyle name="パーセント 2 4 3 3 2" xfId="6571"/>
    <cellStyle name="パーセント 2 4 3 3 2 2" xfId="11931"/>
    <cellStyle name="パーセント 2 4 3 3 3" xfId="2922"/>
    <cellStyle name="パーセント 2 4 3 3 4" xfId="8283"/>
    <cellStyle name="パーセント 2 4 3 4" xfId="3378"/>
    <cellStyle name="パーセント 2 4 3 4 2" xfId="8739"/>
    <cellStyle name="パーセント 2 4 3 5" xfId="3835"/>
    <cellStyle name="パーセント 2 4 3 5 2" xfId="9195"/>
    <cellStyle name="パーセント 2 4 3 6" xfId="4747"/>
    <cellStyle name="パーセント 2 4 3 6 2" xfId="10107"/>
    <cellStyle name="パーセント 2 4 3 7" xfId="5659"/>
    <cellStyle name="パーセント 2 4 3 7 2" xfId="11019"/>
    <cellStyle name="パーセント 2 4 3 8" xfId="2010"/>
    <cellStyle name="パーセント 2 4 3 9" xfId="7371"/>
    <cellStyle name="パーセント 2 4 4" xfId="414"/>
    <cellStyle name="パーセント 2 4 4 2" xfId="870"/>
    <cellStyle name="パーセント 2 4 4 2 2" xfId="1782"/>
    <cellStyle name="パーセント 2 4 4 2 2 2" xfId="7141"/>
    <cellStyle name="パーセント 2 4 4 2 2 2 2" xfId="12501"/>
    <cellStyle name="パーセント 2 4 4 2 2 3" xfId="4405"/>
    <cellStyle name="パーセント 2 4 4 2 2 4" xfId="9765"/>
    <cellStyle name="パーセント 2 4 4 2 3" xfId="5317"/>
    <cellStyle name="パーセント 2 4 4 2 3 2" xfId="10677"/>
    <cellStyle name="パーセント 2 4 4 2 4" xfId="6229"/>
    <cellStyle name="パーセント 2 4 4 2 4 2" xfId="11589"/>
    <cellStyle name="パーセント 2 4 4 2 5" xfId="2580"/>
    <cellStyle name="パーセント 2 4 4 2 6" xfId="7941"/>
    <cellStyle name="パーセント 2 4 4 3" xfId="1326"/>
    <cellStyle name="パーセント 2 4 4 3 2" xfId="6685"/>
    <cellStyle name="パーセント 2 4 4 3 2 2" xfId="12045"/>
    <cellStyle name="パーセント 2 4 4 3 3" xfId="3036"/>
    <cellStyle name="パーセント 2 4 4 3 4" xfId="8397"/>
    <cellStyle name="パーセント 2 4 4 4" xfId="3492"/>
    <cellStyle name="パーセント 2 4 4 4 2" xfId="8853"/>
    <cellStyle name="パーセント 2 4 4 5" xfId="3949"/>
    <cellStyle name="パーセント 2 4 4 5 2" xfId="9309"/>
    <cellStyle name="パーセント 2 4 4 6" xfId="4861"/>
    <cellStyle name="パーセント 2 4 4 6 2" xfId="10221"/>
    <cellStyle name="パーセント 2 4 4 7" xfId="5773"/>
    <cellStyle name="パーセント 2 4 4 7 2" xfId="11133"/>
    <cellStyle name="パーセント 2 4 4 8" xfId="2124"/>
    <cellStyle name="パーセント 2 4 4 9" xfId="7485"/>
    <cellStyle name="パーセント 2 4 5" xfId="185"/>
    <cellStyle name="パーセント 2 4 5 2" xfId="642"/>
    <cellStyle name="パーセント 2 4 5 2 2" xfId="1554"/>
    <cellStyle name="パーセント 2 4 5 2 2 2" xfId="6913"/>
    <cellStyle name="パーセント 2 4 5 2 2 2 2" xfId="12273"/>
    <cellStyle name="パーセント 2 4 5 2 2 3" xfId="4177"/>
    <cellStyle name="パーセント 2 4 5 2 2 4" xfId="9537"/>
    <cellStyle name="パーセント 2 4 5 2 3" xfId="5089"/>
    <cellStyle name="パーセント 2 4 5 2 3 2" xfId="10449"/>
    <cellStyle name="パーセント 2 4 5 2 4" xfId="6001"/>
    <cellStyle name="パーセント 2 4 5 2 4 2" xfId="11361"/>
    <cellStyle name="パーセント 2 4 5 2 5" xfId="2808"/>
    <cellStyle name="パーセント 2 4 5 2 6" xfId="8169"/>
    <cellStyle name="パーセント 2 4 5 3" xfId="1098"/>
    <cellStyle name="パーセント 2 4 5 3 2" xfId="6457"/>
    <cellStyle name="パーセント 2 4 5 3 2 2" xfId="11817"/>
    <cellStyle name="パーセント 2 4 5 3 3" xfId="3264"/>
    <cellStyle name="パーセント 2 4 5 3 4" xfId="8625"/>
    <cellStyle name="パーセント 2 4 5 4" xfId="3721"/>
    <cellStyle name="パーセント 2 4 5 4 2" xfId="9081"/>
    <cellStyle name="パーセント 2 4 5 5" xfId="4633"/>
    <cellStyle name="パーセント 2 4 5 5 2" xfId="9993"/>
    <cellStyle name="パーセント 2 4 5 6" xfId="5545"/>
    <cellStyle name="パーセント 2 4 5 6 2" xfId="10905"/>
    <cellStyle name="パーセント 2 4 5 7" xfId="2352"/>
    <cellStyle name="パーセント 2 4 5 8" xfId="7713"/>
    <cellStyle name="パーセント 2 4 6" xfId="528"/>
    <cellStyle name="パーセント 2 4 6 2" xfId="1440"/>
    <cellStyle name="パーセント 2 4 6 2 2" xfId="6799"/>
    <cellStyle name="パーセント 2 4 6 2 2 2" xfId="12159"/>
    <cellStyle name="パーセント 2 4 6 2 3" xfId="4063"/>
    <cellStyle name="パーセント 2 4 6 2 4" xfId="9423"/>
    <cellStyle name="パーセント 2 4 6 3" xfId="4975"/>
    <cellStyle name="パーセント 2 4 6 3 2" xfId="10335"/>
    <cellStyle name="パーセント 2 4 6 4" xfId="5887"/>
    <cellStyle name="パーセント 2 4 6 4 2" xfId="11247"/>
    <cellStyle name="パーセント 2 4 6 5" xfId="2238"/>
    <cellStyle name="パーセント 2 4 6 6" xfId="7599"/>
    <cellStyle name="パーセント 2 4 7" xfId="984"/>
    <cellStyle name="パーセント 2 4 7 2" xfId="6343"/>
    <cellStyle name="パーセント 2 4 7 2 2" xfId="11703"/>
    <cellStyle name="パーセント 2 4 7 3" xfId="2694"/>
    <cellStyle name="パーセント 2 4 7 4" xfId="8055"/>
    <cellStyle name="パーセント 2 4 8" xfId="3150"/>
    <cellStyle name="パーセント 2 4 8 2" xfId="8511"/>
    <cellStyle name="パーセント 2 4 9" xfId="3607"/>
    <cellStyle name="パーセント 2 4 9 2" xfId="8967"/>
    <cellStyle name="パーセント 2 5" xfId="45"/>
    <cellStyle name="パーセント 2 5 10" xfId="4504"/>
    <cellStyle name="パーセント 2 5 10 2" xfId="9864"/>
    <cellStyle name="パーセント 2 5 11" xfId="5416"/>
    <cellStyle name="パーセント 2 5 11 2" xfId="10776"/>
    <cellStyle name="パーセント 2 5 12" xfId="1881"/>
    <cellStyle name="パーセント 2 5 13" xfId="7242"/>
    <cellStyle name="パーセント 2 5 2" xfId="113"/>
    <cellStyle name="パーセント 2 5 2 10" xfId="5473"/>
    <cellStyle name="パーセント 2 5 2 10 2" xfId="10833"/>
    <cellStyle name="パーセント 2 5 2 11" xfId="1938"/>
    <cellStyle name="パーセント 2 5 2 12" xfId="7299"/>
    <cellStyle name="パーセント 2 5 2 2" xfId="342"/>
    <cellStyle name="パーセント 2 5 2 2 2" xfId="798"/>
    <cellStyle name="パーセント 2 5 2 2 2 2" xfId="1710"/>
    <cellStyle name="パーセント 2 5 2 2 2 2 2" xfId="7069"/>
    <cellStyle name="パーセント 2 5 2 2 2 2 2 2" xfId="12429"/>
    <cellStyle name="パーセント 2 5 2 2 2 2 3" xfId="4333"/>
    <cellStyle name="パーセント 2 5 2 2 2 2 4" xfId="9693"/>
    <cellStyle name="パーセント 2 5 2 2 2 3" xfId="5245"/>
    <cellStyle name="パーセント 2 5 2 2 2 3 2" xfId="10605"/>
    <cellStyle name="パーセント 2 5 2 2 2 4" xfId="6157"/>
    <cellStyle name="パーセント 2 5 2 2 2 4 2" xfId="11517"/>
    <cellStyle name="パーセント 2 5 2 2 2 5" xfId="2508"/>
    <cellStyle name="パーセント 2 5 2 2 2 6" xfId="7869"/>
    <cellStyle name="パーセント 2 5 2 2 3" xfId="1254"/>
    <cellStyle name="パーセント 2 5 2 2 3 2" xfId="6613"/>
    <cellStyle name="パーセント 2 5 2 2 3 2 2" xfId="11973"/>
    <cellStyle name="パーセント 2 5 2 2 3 3" xfId="2964"/>
    <cellStyle name="パーセント 2 5 2 2 3 4" xfId="8325"/>
    <cellStyle name="パーセント 2 5 2 2 4" xfId="3420"/>
    <cellStyle name="パーセント 2 5 2 2 4 2" xfId="8781"/>
    <cellStyle name="パーセント 2 5 2 2 5" xfId="3877"/>
    <cellStyle name="パーセント 2 5 2 2 5 2" xfId="9237"/>
    <cellStyle name="パーセント 2 5 2 2 6" xfId="4789"/>
    <cellStyle name="パーセント 2 5 2 2 6 2" xfId="10149"/>
    <cellStyle name="パーセント 2 5 2 2 7" xfId="5701"/>
    <cellStyle name="パーセント 2 5 2 2 7 2" xfId="11061"/>
    <cellStyle name="パーセント 2 5 2 2 8" xfId="2052"/>
    <cellStyle name="パーセント 2 5 2 2 9" xfId="7413"/>
    <cellStyle name="パーセント 2 5 2 3" xfId="456"/>
    <cellStyle name="パーセント 2 5 2 3 2" xfId="912"/>
    <cellStyle name="パーセント 2 5 2 3 2 2" xfId="1824"/>
    <cellStyle name="パーセント 2 5 2 3 2 2 2" xfId="7183"/>
    <cellStyle name="パーセント 2 5 2 3 2 2 2 2" xfId="12543"/>
    <cellStyle name="パーセント 2 5 2 3 2 2 3" xfId="4447"/>
    <cellStyle name="パーセント 2 5 2 3 2 2 4" xfId="9807"/>
    <cellStyle name="パーセント 2 5 2 3 2 3" xfId="5359"/>
    <cellStyle name="パーセント 2 5 2 3 2 3 2" xfId="10719"/>
    <cellStyle name="パーセント 2 5 2 3 2 4" xfId="6271"/>
    <cellStyle name="パーセント 2 5 2 3 2 4 2" xfId="11631"/>
    <cellStyle name="パーセント 2 5 2 3 2 5" xfId="2622"/>
    <cellStyle name="パーセント 2 5 2 3 2 6" xfId="7983"/>
    <cellStyle name="パーセント 2 5 2 3 3" xfId="1368"/>
    <cellStyle name="パーセント 2 5 2 3 3 2" xfId="6727"/>
    <cellStyle name="パーセント 2 5 2 3 3 2 2" xfId="12087"/>
    <cellStyle name="パーセント 2 5 2 3 3 3" xfId="3078"/>
    <cellStyle name="パーセント 2 5 2 3 3 4" xfId="8439"/>
    <cellStyle name="パーセント 2 5 2 3 4" xfId="3534"/>
    <cellStyle name="パーセント 2 5 2 3 4 2" xfId="8895"/>
    <cellStyle name="パーセント 2 5 2 3 5" xfId="3991"/>
    <cellStyle name="パーセント 2 5 2 3 5 2" xfId="9351"/>
    <cellStyle name="パーセント 2 5 2 3 6" xfId="4903"/>
    <cellStyle name="パーセント 2 5 2 3 6 2" xfId="10263"/>
    <cellStyle name="パーセント 2 5 2 3 7" xfId="5815"/>
    <cellStyle name="パーセント 2 5 2 3 7 2" xfId="11175"/>
    <cellStyle name="パーセント 2 5 2 3 8" xfId="2166"/>
    <cellStyle name="パーセント 2 5 2 3 9" xfId="7527"/>
    <cellStyle name="パーセント 2 5 2 4" xfId="227"/>
    <cellStyle name="パーセント 2 5 2 4 2" xfId="684"/>
    <cellStyle name="パーセント 2 5 2 4 2 2" xfId="1596"/>
    <cellStyle name="パーセント 2 5 2 4 2 2 2" xfId="6955"/>
    <cellStyle name="パーセント 2 5 2 4 2 2 2 2" xfId="12315"/>
    <cellStyle name="パーセント 2 5 2 4 2 2 3" xfId="4219"/>
    <cellStyle name="パーセント 2 5 2 4 2 2 4" xfId="9579"/>
    <cellStyle name="パーセント 2 5 2 4 2 3" xfId="5131"/>
    <cellStyle name="パーセント 2 5 2 4 2 3 2" xfId="10491"/>
    <cellStyle name="パーセント 2 5 2 4 2 4" xfId="6043"/>
    <cellStyle name="パーセント 2 5 2 4 2 4 2" xfId="11403"/>
    <cellStyle name="パーセント 2 5 2 4 2 5" xfId="2850"/>
    <cellStyle name="パーセント 2 5 2 4 2 6" xfId="8211"/>
    <cellStyle name="パーセント 2 5 2 4 3" xfId="1140"/>
    <cellStyle name="パーセント 2 5 2 4 3 2" xfId="6499"/>
    <cellStyle name="パーセント 2 5 2 4 3 2 2" xfId="11859"/>
    <cellStyle name="パーセント 2 5 2 4 3 3" xfId="3306"/>
    <cellStyle name="パーセント 2 5 2 4 3 4" xfId="8667"/>
    <cellStyle name="パーセント 2 5 2 4 4" xfId="3763"/>
    <cellStyle name="パーセント 2 5 2 4 4 2" xfId="9123"/>
    <cellStyle name="パーセント 2 5 2 4 5" xfId="4675"/>
    <cellStyle name="パーセント 2 5 2 4 5 2" xfId="10035"/>
    <cellStyle name="パーセント 2 5 2 4 6" xfId="5587"/>
    <cellStyle name="パーセント 2 5 2 4 6 2" xfId="10947"/>
    <cellStyle name="パーセント 2 5 2 4 7" xfId="2394"/>
    <cellStyle name="パーセント 2 5 2 4 8" xfId="7755"/>
    <cellStyle name="パーセント 2 5 2 5" xfId="570"/>
    <cellStyle name="パーセント 2 5 2 5 2" xfId="1482"/>
    <cellStyle name="パーセント 2 5 2 5 2 2" xfId="6841"/>
    <cellStyle name="パーセント 2 5 2 5 2 2 2" xfId="12201"/>
    <cellStyle name="パーセント 2 5 2 5 2 3" xfId="4105"/>
    <cellStyle name="パーセント 2 5 2 5 2 4" xfId="9465"/>
    <cellStyle name="パーセント 2 5 2 5 3" xfId="5017"/>
    <cellStyle name="パーセント 2 5 2 5 3 2" xfId="10377"/>
    <cellStyle name="パーセント 2 5 2 5 4" xfId="5929"/>
    <cellStyle name="パーセント 2 5 2 5 4 2" xfId="11289"/>
    <cellStyle name="パーセント 2 5 2 5 5" xfId="2280"/>
    <cellStyle name="パーセント 2 5 2 5 6" xfId="7641"/>
    <cellStyle name="パーセント 2 5 2 6" xfId="1026"/>
    <cellStyle name="パーセント 2 5 2 6 2" xfId="6385"/>
    <cellStyle name="パーセント 2 5 2 6 2 2" xfId="11745"/>
    <cellStyle name="パーセント 2 5 2 6 3" xfId="2736"/>
    <cellStyle name="パーセント 2 5 2 6 4" xfId="8097"/>
    <cellStyle name="パーセント 2 5 2 7" xfId="3192"/>
    <cellStyle name="パーセント 2 5 2 7 2" xfId="8553"/>
    <cellStyle name="パーセント 2 5 2 8" xfId="3649"/>
    <cellStyle name="パーセント 2 5 2 8 2" xfId="9009"/>
    <cellStyle name="パーセント 2 5 2 9" xfId="4561"/>
    <cellStyle name="パーセント 2 5 2 9 2" xfId="9921"/>
    <cellStyle name="パーセント 2 5 3" xfId="285"/>
    <cellStyle name="パーセント 2 5 3 2" xfId="741"/>
    <cellStyle name="パーセント 2 5 3 2 2" xfId="1653"/>
    <cellStyle name="パーセント 2 5 3 2 2 2" xfId="7012"/>
    <cellStyle name="パーセント 2 5 3 2 2 2 2" xfId="12372"/>
    <cellStyle name="パーセント 2 5 3 2 2 3" xfId="4276"/>
    <cellStyle name="パーセント 2 5 3 2 2 4" xfId="9636"/>
    <cellStyle name="パーセント 2 5 3 2 3" xfId="5188"/>
    <cellStyle name="パーセント 2 5 3 2 3 2" xfId="10548"/>
    <cellStyle name="パーセント 2 5 3 2 4" xfId="6100"/>
    <cellStyle name="パーセント 2 5 3 2 4 2" xfId="11460"/>
    <cellStyle name="パーセント 2 5 3 2 5" xfId="2451"/>
    <cellStyle name="パーセント 2 5 3 2 6" xfId="7812"/>
    <cellStyle name="パーセント 2 5 3 3" xfId="1197"/>
    <cellStyle name="パーセント 2 5 3 3 2" xfId="6556"/>
    <cellStyle name="パーセント 2 5 3 3 2 2" xfId="11916"/>
    <cellStyle name="パーセント 2 5 3 3 3" xfId="2907"/>
    <cellStyle name="パーセント 2 5 3 3 4" xfId="8268"/>
    <cellStyle name="パーセント 2 5 3 4" xfId="3363"/>
    <cellStyle name="パーセント 2 5 3 4 2" xfId="8724"/>
    <cellStyle name="パーセント 2 5 3 5" xfId="3820"/>
    <cellStyle name="パーセント 2 5 3 5 2" xfId="9180"/>
    <cellStyle name="パーセント 2 5 3 6" xfId="4732"/>
    <cellStyle name="パーセント 2 5 3 6 2" xfId="10092"/>
    <cellStyle name="パーセント 2 5 3 7" xfId="5644"/>
    <cellStyle name="パーセント 2 5 3 7 2" xfId="11004"/>
    <cellStyle name="パーセント 2 5 3 8" xfId="1995"/>
    <cellStyle name="パーセント 2 5 3 9" xfId="7356"/>
    <cellStyle name="パーセント 2 5 4" xfId="399"/>
    <cellStyle name="パーセント 2 5 4 2" xfId="855"/>
    <cellStyle name="パーセント 2 5 4 2 2" xfId="1767"/>
    <cellStyle name="パーセント 2 5 4 2 2 2" xfId="7126"/>
    <cellStyle name="パーセント 2 5 4 2 2 2 2" xfId="12486"/>
    <cellStyle name="パーセント 2 5 4 2 2 3" xfId="4390"/>
    <cellStyle name="パーセント 2 5 4 2 2 4" xfId="9750"/>
    <cellStyle name="パーセント 2 5 4 2 3" xfId="5302"/>
    <cellStyle name="パーセント 2 5 4 2 3 2" xfId="10662"/>
    <cellStyle name="パーセント 2 5 4 2 4" xfId="6214"/>
    <cellStyle name="パーセント 2 5 4 2 4 2" xfId="11574"/>
    <cellStyle name="パーセント 2 5 4 2 5" xfId="2565"/>
    <cellStyle name="パーセント 2 5 4 2 6" xfId="7926"/>
    <cellStyle name="パーセント 2 5 4 3" xfId="1311"/>
    <cellStyle name="パーセント 2 5 4 3 2" xfId="6670"/>
    <cellStyle name="パーセント 2 5 4 3 2 2" xfId="12030"/>
    <cellStyle name="パーセント 2 5 4 3 3" xfId="3021"/>
    <cellStyle name="パーセント 2 5 4 3 4" xfId="8382"/>
    <cellStyle name="パーセント 2 5 4 4" xfId="3477"/>
    <cellStyle name="パーセント 2 5 4 4 2" xfId="8838"/>
    <cellStyle name="パーセント 2 5 4 5" xfId="3934"/>
    <cellStyle name="パーセント 2 5 4 5 2" xfId="9294"/>
    <cellStyle name="パーセント 2 5 4 6" xfId="4846"/>
    <cellStyle name="パーセント 2 5 4 6 2" xfId="10206"/>
    <cellStyle name="パーセント 2 5 4 7" xfId="5758"/>
    <cellStyle name="パーセント 2 5 4 7 2" xfId="11118"/>
    <cellStyle name="パーセント 2 5 4 8" xfId="2109"/>
    <cellStyle name="パーセント 2 5 4 9" xfId="7470"/>
    <cellStyle name="パーセント 2 5 5" xfId="170"/>
    <cellStyle name="パーセント 2 5 5 2" xfId="627"/>
    <cellStyle name="パーセント 2 5 5 2 2" xfId="1539"/>
    <cellStyle name="パーセント 2 5 5 2 2 2" xfId="6898"/>
    <cellStyle name="パーセント 2 5 5 2 2 2 2" xfId="12258"/>
    <cellStyle name="パーセント 2 5 5 2 2 3" xfId="4162"/>
    <cellStyle name="パーセント 2 5 5 2 2 4" xfId="9522"/>
    <cellStyle name="パーセント 2 5 5 2 3" xfId="5074"/>
    <cellStyle name="パーセント 2 5 5 2 3 2" xfId="10434"/>
    <cellStyle name="パーセント 2 5 5 2 4" xfId="5986"/>
    <cellStyle name="パーセント 2 5 5 2 4 2" xfId="11346"/>
    <cellStyle name="パーセント 2 5 5 2 5" xfId="2793"/>
    <cellStyle name="パーセント 2 5 5 2 6" xfId="8154"/>
    <cellStyle name="パーセント 2 5 5 3" xfId="1083"/>
    <cellStyle name="パーセント 2 5 5 3 2" xfId="6442"/>
    <cellStyle name="パーセント 2 5 5 3 2 2" xfId="11802"/>
    <cellStyle name="パーセント 2 5 5 3 3" xfId="3249"/>
    <cellStyle name="パーセント 2 5 5 3 4" xfId="8610"/>
    <cellStyle name="パーセント 2 5 5 4" xfId="3706"/>
    <cellStyle name="パーセント 2 5 5 4 2" xfId="9066"/>
    <cellStyle name="パーセント 2 5 5 5" xfId="4618"/>
    <cellStyle name="パーセント 2 5 5 5 2" xfId="9978"/>
    <cellStyle name="パーセント 2 5 5 6" xfId="5530"/>
    <cellStyle name="パーセント 2 5 5 6 2" xfId="10890"/>
    <cellStyle name="パーセント 2 5 5 7" xfId="2337"/>
    <cellStyle name="パーセント 2 5 5 8" xfId="7698"/>
    <cellStyle name="パーセント 2 5 6" xfId="513"/>
    <cellStyle name="パーセント 2 5 6 2" xfId="1425"/>
    <cellStyle name="パーセント 2 5 6 2 2" xfId="6784"/>
    <cellStyle name="パーセント 2 5 6 2 2 2" xfId="12144"/>
    <cellStyle name="パーセント 2 5 6 2 3" xfId="4048"/>
    <cellStyle name="パーセント 2 5 6 2 4" xfId="9408"/>
    <cellStyle name="パーセント 2 5 6 3" xfId="4960"/>
    <cellStyle name="パーセント 2 5 6 3 2" xfId="10320"/>
    <cellStyle name="パーセント 2 5 6 4" xfId="5872"/>
    <cellStyle name="パーセント 2 5 6 4 2" xfId="11232"/>
    <cellStyle name="パーセント 2 5 6 5" xfId="2223"/>
    <cellStyle name="パーセント 2 5 6 6" xfId="7584"/>
    <cellStyle name="パーセント 2 5 7" xfId="969"/>
    <cellStyle name="パーセント 2 5 7 2" xfId="6328"/>
    <cellStyle name="パーセント 2 5 7 2 2" xfId="11688"/>
    <cellStyle name="パーセント 2 5 7 3" xfId="2679"/>
    <cellStyle name="パーセント 2 5 7 4" xfId="8040"/>
    <cellStyle name="パーセント 2 5 8" xfId="3135"/>
    <cellStyle name="パーセント 2 5 8 2" xfId="8496"/>
    <cellStyle name="パーセント 2 5 9" xfId="3592"/>
    <cellStyle name="パーセント 2 5 9 2" xfId="8952"/>
    <cellStyle name="パーセント 2 6" xfId="92"/>
    <cellStyle name="パーセント 2 6 10" xfId="5452"/>
    <cellStyle name="パーセント 2 6 10 2" xfId="10812"/>
    <cellStyle name="パーセント 2 6 11" xfId="1917"/>
    <cellStyle name="パーセント 2 6 12" xfId="7278"/>
    <cellStyle name="パーセント 2 6 2" xfId="321"/>
    <cellStyle name="パーセント 2 6 2 2" xfId="777"/>
    <cellStyle name="パーセント 2 6 2 2 2" xfId="1689"/>
    <cellStyle name="パーセント 2 6 2 2 2 2" xfId="7048"/>
    <cellStyle name="パーセント 2 6 2 2 2 2 2" xfId="12408"/>
    <cellStyle name="パーセント 2 6 2 2 2 3" xfId="4312"/>
    <cellStyle name="パーセント 2 6 2 2 2 4" xfId="9672"/>
    <cellStyle name="パーセント 2 6 2 2 3" xfId="5224"/>
    <cellStyle name="パーセント 2 6 2 2 3 2" xfId="10584"/>
    <cellStyle name="パーセント 2 6 2 2 4" xfId="6136"/>
    <cellStyle name="パーセント 2 6 2 2 4 2" xfId="11496"/>
    <cellStyle name="パーセント 2 6 2 2 5" xfId="2487"/>
    <cellStyle name="パーセント 2 6 2 2 6" xfId="7848"/>
    <cellStyle name="パーセント 2 6 2 3" xfId="1233"/>
    <cellStyle name="パーセント 2 6 2 3 2" xfId="6592"/>
    <cellStyle name="パーセント 2 6 2 3 2 2" xfId="11952"/>
    <cellStyle name="パーセント 2 6 2 3 3" xfId="2943"/>
    <cellStyle name="パーセント 2 6 2 3 4" xfId="8304"/>
    <cellStyle name="パーセント 2 6 2 4" xfId="3399"/>
    <cellStyle name="パーセント 2 6 2 4 2" xfId="8760"/>
    <cellStyle name="パーセント 2 6 2 5" xfId="3856"/>
    <cellStyle name="パーセント 2 6 2 5 2" xfId="9216"/>
    <cellStyle name="パーセント 2 6 2 6" xfId="4768"/>
    <cellStyle name="パーセント 2 6 2 6 2" xfId="10128"/>
    <cellStyle name="パーセント 2 6 2 7" xfId="5680"/>
    <cellStyle name="パーセント 2 6 2 7 2" xfId="11040"/>
    <cellStyle name="パーセント 2 6 2 8" xfId="2031"/>
    <cellStyle name="パーセント 2 6 2 9" xfId="7392"/>
    <cellStyle name="パーセント 2 6 3" xfId="435"/>
    <cellStyle name="パーセント 2 6 3 2" xfId="891"/>
    <cellStyle name="パーセント 2 6 3 2 2" xfId="1803"/>
    <cellStyle name="パーセント 2 6 3 2 2 2" xfId="7162"/>
    <cellStyle name="パーセント 2 6 3 2 2 2 2" xfId="12522"/>
    <cellStyle name="パーセント 2 6 3 2 2 3" xfId="4426"/>
    <cellStyle name="パーセント 2 6 3 2 2 4" xfId="9786"/>
    <cellStyle name="パーセント 2 6 3 2 3" xfId="5338"/>
    <cellStyle name="パーセント 2 6 3 2 3 2" xfId="10698"/>
    <cellStyle name="パーセント 2 6 3 2 4" xfId="6250"/>
    <cellStyle name="パーセント 2 6 3 2 4 2" xfId="11610"/>
    <cellStyle name="パーセント 2 6 3 2 5" xfId="2601"/>
    <cellStyle name="パーセント 2 6 3 2 6" xfId="7962"/>
    <cellStyle name="パーセント 2 6 3 3" xfId="1347"/>
    <cellStyle name="パーセント 2 6 3 3 2" xfId="6706"/>
    <cellStyle name="パーセント 2 6 3 3 2 2" xfId="12066"/>
    <cellStyle name="パーセント 2 6 3 3 3" xfId="3057"/>
    <cellStyle name="パーセント 2 6 3 3 4" xfId="8418"/>
    <cellStyle name="パーセント 2 6 3 4" xfId="3513"/>
    <cellStyle name="パーセント 2 6 3 4 2" xfId="8874"/>
    <cellStyle name="パーセント 2 6 3 5" xfId="3970"/>
    <cellStyle name="パーセント 2 6 3 5 2" xfId="9330"/>
    <cellStyle name="パーセント 2 6 3 6" xfId="4882"/>
    <cellStyle name="パーセント 2 6 3 6 2" xfId="10242"/>
    <cellStyle name="パーセント 2 6 3 7" xfId="5794"/>
    <cellStyle name="パーセント 2 6 3 7 2" xfId="11154"/>
    <cellStyle name="パーセント 2 6 3 8" xfId="2145"/>
    <cellStyle name="パーセント 2 6 3 9" xfId="7506"/>
    <cellStyle name="パーセント 2 6 4" xfId="206"/>
    <cellStyle name="パーセント 2 6 4 2" xfId="663"/>
    <cellStyle name="パーセント 2 6 4 2 2" xfId="1575"/>
    <cellStyle name="パーセント 2 6 4 2 2 2" xfId="6934"/>
    <cellStyle name="パーセント 2 6 4 2 2 2 2" xfId="12294"/>
    <cellStyle name="パーセント 2 6 4 2 2 3" xfId="4198"/>
    <cellStyle name="パーセント 2 6 4 2 2 4" xfId="9558"/>
    <cellStyle name="パーセント 2 6 4 2 3" xfId="5110"/>
    <cellStyle name="パーセント 2 6 4 2 3 2" xfId="10470"/>
    <cellStyle name="パーセント 2 6 4 2 4" xfId="6022"/>
    <cellStyle name="パーセント 2 6 4 2 4 2" xfId="11382"/>
    <cellStyle name="パーセント 2 6 4 2 5" xfId="2829"/>
    <cellStyle name="パーセント 2 6 4 2 6" xfId="8190"/>
    <cellStyle name="パーセント 2 6 4 3" xfId="1119"/>
    <cellStyle name="パーセント 2 6 4 3 2" xfId="6478"/>
    <cellStyle name="パーセント 2 6 4 3 2 2" xfId="11838"/>
    <cellStyle name="パーセント 2 6 4 3 3" xfId="3285"/>
    <cellStyle name="パーセント 2 6 4 3 4" xfId="8646"/>
    <cellStyle name="パーセント 2 6 4 4" xfId="3742"/>
    <cellStyle name="パーセント 2 6 4 4 2" xfId="9102"/>
    <cellStyle name="パーセント 2 6 4 5" xfId="4654"/>
    <cellStyle name="パーセント 2 6 4 5 2" xfId="10014"/>
    <cellStyle name="パーセント 2 6 4 6" xfId="5566"/>
    <cellStyle name="パーセント 2 6 4 6 2" xfId="10926"/>
    <cellStyle name="パーセント 2 6 4 7" xfId="2373"/>
    <cellStyle name="パーセント 2 6 4 8" xfId="7734"/>
    <cellStyle name="パーセント 2 6 5" xfId="549"/>
    <cellStyle name="パーセント 2 6 5 2" xfId="1461"/>
    <cellStyle name="パーセント 2 6 5 2 2" xfId="6820"/>
    <cellStyle name="パーセント 2 6 5 2 2 2" xfId="12180"/>
    <cellStyle name="パーセント 2 6 5 2 3" xfId="4084"/>
    <cellStyle name="パーセント 2 6 5 2 4" xfId="9444"/>
    <cellStyle name="パーセント 2 6 5 3" xfId="4996"/>
    <cellStyle name="パーセント 2 6 5 3 2" xfId="10356"/>
    <cellStyle name="パーセント 2 6 5 4" xfId="5908"/>
    <cellStyle name="パーセント 2 6 5 4 2" xfId="11268"/>
    <cellStyle name="パーセント 2 6 5 5" xfId="2259"/>
    <cellStyle name="パーセント 2 6 5 6" xfId="7620"/>
    <cellStyle name="パーセント 2 6 6" xfId="1005"/>
    <cellStyle name="パーセント 2 6 6 2" xfId="6364"/>
    <cellStyle name="パーセント 2 6 6 2 2" xfId="11724"/>
    <cellStyle name="パーセント 2 6 6 3" xfId="2715"/>
    <cellStyle name="パーセント 2 6 6 4" xfId="8076"/>
    <cellStyle name="パーセント 2 6 7" xfId="3171"/>
    <cellStyle name="パーセント 2 6 7 2" xfId="8532"/>
    <cellStyle name="パーセント 2 6 8" xfId="3628"/>
    <cellStyle name="パーセント 2 6 8 2" xfId="8988"/>
    <cellStyle name="パーセント 2 6 9" xfId="4540"/>
    <cellStyle name="パーセント 2 6 9 2" xfId="9900"/>
    <cellStyle name="パーセント 2 7" xfId="264"/>
    <cellStyle name="パーセント 2 7 2" xfId="720"/>
    <cellStyle name="パーセント 2 7 2 2" xfId="1632"/>
    <cellStyle name="パーセント 2 7 2 2 2" xfId="6991"/>
    <cellStyle name="パーセント 2 7 2 2 2 2" xfId="12351"/>
    <cellStyle name="パーセント 2 7 2 2 3" xfId="4255"/>
    <cellStyle name="パーセント 2 7 2 2 4" xfId="9615"/>
    <cellStyle name="パーセント 2 7 2 3" xfId="5167"/>
    <cellStyle name="パーセント 2 7 2 3 2" xfId="10527"/>
    <cellStyle name="パーセント 2 7 2 4" xfId="6079"/>
    <cellStyle name="パーセント 2 7 2 4 2" xfId="11439"/>
    <cellStyle name="パーセント 2 7 2 5" xfId="2430"/>
    <cellStyle name="パーセント 2 7 2 6" xfId="7791"/>
    <cellStyle name="パーセント 2 7 3" xfId="1176"/>
    <cellStyle name="パーセント 2 7 3 2" xfId="6535"/>
    <cellStyle name="パーセント 2 7 3 2 2" xfId="11895"/>
    <cellStyle name="パーセント 2 7 3 3" xfId="2886"/>
    <cellStyle name="パーセント 2 7 3 4" xfId="8247"/>
    <cellStyle name="パーセント 2 7 4" xfId="3342"/>
    <cellStyle name="パーセント 2 7 4 2" xfId="8703"/>
    <cellStyle name="パーセント 2 7 5" xfId="3799"/>
    <cellStyle name="パーセント 2 7 5 2" xfId="9159"/>
    <cellStyle name="パーセント 2 7 6" xfId="4711"/>
    <cellStyle name="パーセント 2 7 6 2" xfId="10071"/>
    <cellStyle name="パーセント 2 7 7" xfId="5623"/>
    <cellStyle name="パーセント 2 7 7 2" xfId="10983"/>
    <cellStyle name="パーセント 2 7 8" xfId="1974"/>
    <cellStyle name="パーセント 2 7 9" xfId="7335"/>
    <cellStyle name="パーセント 2 8" xfId="378"/>
    <cellStyle name="パーセント 2 8 2" xfId="834"/>
    <cellStyle name="パーセント 2 8 2 2" xfId="1746"/>
    <cellStyle name="パーセント 2 8 2 2 2" xfId="7105"/>
    <cellStyle name="パーセント 2 8 2 2 2 2" xfId="12465"/>
    <cellStyle name="パーセント 2 8 2 2 3" xfId="4369"/>
    <cellStyle name="パーセント 2 8 2 2 4" xfId="9729"/>
    <cellStyle name="パーセント 2 8 2 3" xfId="5281"/>
    <cellStyle name="パーセント 2 8 2 3 2" xfId="10641"/>
    <cellStyle name="パーセント 2 8 2 4" xfId="6193"/>
    <cellStyle name="パーセント 2 8 2 4 2" xfId="11553"/>
    <cellStyle name="パーセント 2 8 2 5" xfId="2544"/>
    <cellStyle name="パーセント 2 8 2 6" xfId="7905"/>
    <cellStyle name="パーセント 2 8 3" xfId="1290"/>
    <cellStyle name="パーセント 2 8 3 2" xfId="6649"/>
    <cellStyle name="パーセント 2 8 3 2 2" xfId="12009"/>
    <cellStyle name="パーセント 2 8 3 3" xfId="3000"/>
    <cellStyle name="パーセント 2 8 3 4" xfId="8361"/>
    <cellStyle name="パーセント 2 8 4" xfId="3456"/>
    <cellStyle name="パーセント 2 8 4 2" xfId="8817"/>
    <cellStyle name="パーセント 2 8 5" xfId="3913"/>
    <cellStyle name="パーセント 2 8 5 2" xfId="9273"/>
    <cellStyle name="パーセント 2 8 6" xfId="4825"/>
    <cellStyle name="パーセント 2 8 6 2" xfId="10185"/>
    <cellStyle name="パーセント 2 8 7" xfId="5737"/>
    <cellStyle name="パーセント 2 8 7 2" xfId="11097"/>
    <cellStyle name="パーセント 2 8 8" xfId="2088"/>
    <cellStyle name="パーセント 2 8 9" xfId="7449"/>
    <cellStyle name="パーセント 2 9" xfId="149"/>
    <cellStyle name="パーセント 2 9 2" xfId="606"/>
    <cellStyle name="パーセント 2 9 2 2" xfId="1518"/>
    <cellStyle name="パーセント 2 9 2 2 2" xfId="6877"/>
    <cellStyle name="パーセント 2 9 2 2 2 2" xfId="12237"/>
    <cellStyle name="パーセント 2 9 2 2 3" xfId="4141"/>
    <cellStyle name="パーセント 2 9 2 2 4" xfId="9501"/>
    <cellStyle name="パーセント 2 9 2 3" xfId="5053"/>
    <cellStyle name="パーセント 2 9 2 3 2" xfId="10413"/>
    <cellStyle name="パーセント 2 9 2 4" xfId="5965"/>
    <cellStyle name="パーセント 2 9 2 4 2" xfId="11325"/>
    <cellStyle name="パーセント 2 9 2 5" xfId="2772"/>
    <cellStyle name="パーセント 2 9 2 6" xfId="8133"/>
    <cellStyle name="パーセント 2 9 3" xfId="1062"/>
    <cellStyle name="パーセント 2 9 3 2" xfId="6421"/>
    <cellStyle name="パーセント 2 9 3 2 2" xfId="11781"/>
    <cellStyle name="パーセント 2 9 3 3" xfId="3228"/>
    <cellStyle name="パーセント 2 9 3 4" xfId="8589"/>
    <cellStyle name="パーセント 2 9 4" xfId="3685"/>
    <cellStyle name="パーセント 2 9 4 2" xfId="9045"/>
    <cellStyle name="パーセント 2 9 5" xfId="4597"/>
    <cellStyle name="パーセント 2 9 5 2" xfId="9957"/>
    <cellStyle name="パーセント 2 9 6" xfId="5509"/>
    <cellStyle name="パーセント 2 9 6 2" xfId="10869"/>
    <cellStyle name="パーセント 2 9 7" xfId="2316"/>
    <cellStyle name="パーセント 2 9 8" xfId="7677"/>
    <cellStyle name="桁区切り 10" xfId="7214"/>
    <cellStyle name="桁区切り 2" xfId="10"/>
    <cellStyle name="桁区切り 2 2" xfId="31"/>
    <cellStyle name="桁区切り 2 2 2" xfId="77"/>
    <cellStyle name="桁区切り 2 3" xfId="56"/>
    <cellStyle name="桁区切り 2 4" xfId="60"/>
    <cellStyle name="桁区切り 3" xfId="16"/>
    <cellStyle name="桁区切り 4" xfId="22"/>
    <cellStyle name="桁区切り 4 10" xfId="493"/>
    <cellStyle name="桁区切り 4 10 2" xfId="1405"/>
    <cellStyle name="桁区切り 4 10 2 2" xfId="6764"/>
    <cellStyle name="桁区切り 4 10 2 2 2" xfId="12124"/>
    <cellStyle name="桁区切り 4 10 2 3" xfId="4028"/>
    <cellStyle name="桁区切り 4 10 2 4" xfId="9388"/>
    <cellStyle name="桁区切り 4 10 3" xfId="4940"/>
    <cellStyle name="桁区切り 4 10 3 2" xfId="10300"/>
    <cellStyle name="桁区切り 4 10 4" xfId="5852"/>
    <cellStyle name="桁区切り 4 10 4 2" xfId="11212"/>
    <cellStyle name="桁区切り 4 10 5" xfId="2203"/>
    <cellStyle name="桁区切り 4 10 6" xfId="7564"/>
    <cellStyle name="桁区切り 4 11" xfId="949"/>
    <cellStyle name="桁区切り 4 11 2" xfId="6308"/>
    <cellStyle name="桁区切り 4 11 2 2" xfId="11668"/>
    <cellStyle name="桁区切り 4 11 3" xfId="2659"/>
    <cellStyle name="桁区切り 4 11 4" xfId="8020"/>
    <cellStyle name="桁区切り 4 12" xfId="3115"/>
    <cellStyle name="桁区切り 4 12 2" xfId="8476"/>
    <cellStyle name="桁区切り 4 13" xfId="3572"/>
    <cellStyle name="桁区切り 4 13 2" xfId="8932"/>
    <cellStyle name="桁区切り 4 14" xfId="4484"/>
    <cellStyle name="桁区切り 4 14 2" xfId="9844"/>
    <cellStyle name="桁区切り 4 15" xfId="5396"/>
    <cellStyle name="桁区切り 4 15 2" xfId="10756"/>
    <cellStyle name="桁区切り 4 16" xfId="1861"/>
    <cellStyle name="桁区切り 4 17" xfId="7222"/>
    <cellStyle name="桁区切り 4 2" xfId="39"/>
    <cellStyle name="桁区切り 4 2 10" xfId="3129"/>
    <cellStyle name="桁区切り 4 2 10 2" xfId="8490"/>
    <cellStyle name="桁区切り 4 2 11" xfId="3586"/>
    <cellStyle name="桁区切り 4 2 11 2" xfId="8946"/>
    <cellStyle name="桁区切り 4 2 12" xfId="4498"/>
    <cellStyle name="桁区切り 4 2 12 2" xfId="9858"/>
    <cellStyle name="桁区切り 4 2 13" xfId="5410"/>
    <cellStyle name="桁区切り 4 2 13 2" xfId="10770"/>
    <cellStyle name="桁区切り 4 2 14" xfId="1875"/>
    <cellStyle name="桁区切り 4 2 15" xfId="7236"/>
    <cellStyle name="桁区切り 4 2 2" xfId="85"/>
    <cellStyle name="桁区切り 4 2 2 10" xfId="4534"/>
    <cellStyle name="桁区切り 4 2 2 10 2" xfId="9894"/>
    <cellStyle name="桁区切り 4 2 2 11" xfId="5446"/>
    <cellStyle name="桁区切り 4 2 2 11 2" xfId="10806"/>
    <cellStyle name="桁区切り 4 2 2 12" xfId="1911"/>
    <cellStyle name="桁区切り 4 2 2 13" xfId="7272"/>
    <cellStyle name="桁区切り 4 2 2 2" xfId="143"/>
    <cellStyle name="桁区切り 4 2 2 2 10" xfId="5503"/>
    <cellStyle name="桁区切り 4 2 2 2 10 2" xfId="10863"/>
    <cellStyle name="桁区切り 4 2 2 2 11" xfId="1968"/>
    <cellStyle name="桁区切り 4 2 2 2 12" xfId="7329"/>
    <cellStyle name="桁区切り 4 2 2 2 2" xfId="372"/>
    <cellStyle name="桁区切り 4 2 2 2 2 2" xfId="828"/>
    <cellStyle name="桁区切り 4 2 2 2 2 2 2" xfId="1740"/>
    <cellStyle name="桁区切り 4 2 2 2 2 2 2 2" xfId="7099"/>
    <cellStyle name="桁区切り 4 2 2 2 2 2 2 2 2" xfId="12459"/>
    <cellStyle name="桁区切り 4 2 2 2 2 2 2 3" xfId="4363"/>
    <cellStyle name="桁区切り 4 2 2 2 2 2 2 4" xfId="9723"/>
    <cellStyle name="桁区切り 4 2 2 2 2 2 3" xfId="5275"/>
    <cellStyle name="桁区切り 4 2 2 2 2 2 3 2" xfId="10635"/>
    <cellStyle name="桁区切り 4 2 2 2 2 2 4" xfId="6187"/>
    <cellStyle name="桁区切り 4 2 2 2 2 2 4 2" xfId="11547"/>
    <cellStyle name="桁区切り 4 2 2 2 2 2 5" xfId="2538"/>
    <cellStyle name="桁区切り 4 2 2 2 2 2 6" xfId="7899"/>
    <cellStyle name="桁区切り 4 2 2 2 2 3" xfId="1284"/>
    <cellStyle name="桁区切り 4 2 2 2 2 3 2" xfId="6643"/>
    <cellStyle name="桁区切り 4 2 2 2 2 3 2 2" xfId="12003"/>
    <cellStyle name="桁区切り 4 2 2 2 2 3 3" xfId="2994"/>
    <cellStyle name="桁区切り 4 2 2 2 2 3 4" xfId="8355"/>
    <cellStyle name="桁区切り 4 2 2 2 2 4" xfId="3450"/>
    <cellStyle name="桁区切り 4 2 2 2 2 4 2" xfId="8811"/>
    <cellStyle name="桁区切り 4 2 2 2 2 5" xfId="3907"/>
    <cellStyle name="桁区切り 4 2 2 2 2 5 2" xfId="9267"/>
    <cellStyle name="桁区切り 4 2 2 2 2 6" xfId="4819"/>
    <cellStyle name="桁区切り 4 2 2 2 2 6 2" xfId="10179"/>
    <cellStyle name="桁区切り 4 2 2 2 2 7" xfId="5731"/>
    <cellStyle name="桁区切り 4 2 2 2 2 7 2" xfId="11091"/>
    <cellStyle name="桁区切り 4 2 2 2 2 8" xfId="2082"/>
    <cellStyle name="桁区切り 4 2 2 2 2 9" xfId="7443"/>
    <cellStyle name="桁区切り 4 2 2 2 3" xfId="486"/>
    <cellStyle name="桁区切り 4 2 2 2 3 2" xfId="942"/>
    <cellStyle name="桁区切り 4 2 2 2 3 2 2" xfId="1854"/>
    <cellStyle name="桁区切り 4 2 2 2 3 2 2 2" xfId="7213"/>
    <cellStyle name="桁区切り 4 2 2 2 3 2 2 2 2" xfId="12573"/>
    <cellStyle name="桁区切り 4 2 2 2 3 2 2 3" xfId="4477"/>
    <cellStyle name="桁区切り 4 2 2 2 3 2 2 4" xfId="9837"/>
    <cellStyle name="桁区切り 4 2 2 2 3 2 3" xfId="5389"/>
    <cellStyle name="桁区切り 4 2 2 2 3 2 3 2" xfId="10749"/>
    <cellStyle name="桁区切り 4 2 2 2 3 2 4" xfId="6301"/>
    <cellStyle name="桁区切り 4 2 2 2 3 2 4 2" xfId="11661"/>
    <cellStyle name="桁区切り 4 2 2 2 3 2 5" xfId="2652"/>
    <cellStyle name="桁区切り 4 2 2 2 3 2 6" xfId="8013"/>
    <cellStyle name="桁区切り 4 2 2 2 3 3" xfId="1398"/>
    <cellStyle name="桁区切り 4 2 2 2 3 3 2" xfId="6757"/>
    <cellStyle name="桁区切り 4 2 2 2 3 3 2 2" xfId="12117"/>
    <cellStyle name="桁区切り 4 2 2 2 3 3 3" xfId="3108"/>
    <cellStyle name="桁区切り 4 2 2 2 3 3 4" xfId="8469"/>
    <cellStyle name="桁区切り 4 2 2 2 3 4" xfId="3564"/>
    <cellStyle name="桁区切り 4 2 2 2 3 4 2" xfId="8925"/>
    <cellStyle name="桁区切り 4 2 2 2 3 5" xfId="4021"/>
    <cellStyle name="桁区切り 4 2 2 2 3 5 2" xfId="9381"/>
    <cellStyle name="桁区切り 4 2 2 2 3 6" xfId="4933"/>
    <cellStyle name="桁区切り 4 2 2 2 3 6 2" xfId="10293"/>
    <cellStyle name="桁区切り 4 2 2 2 3 7" xfId="5845"/>
    <cellStyle name="桁区切り 4 2 2 2 3 7 2" xfId="11205"/>
    <cellStyle name="桁区切り 4 2 2 2 3 8" xfId="2196"/>
    <cellStyle name="桁区切り 4 2 2 2 3 9" xfId="7557"/>
    <cellStyle name="桁区切り 4 2 2 2 4" xfId="257"/>
    <cellStyle name="桁区切り 4 2 2 2 4 2" xfId="714"/>
    <cellStyle name="桁区切り 4 2 2 2 4 2 2" xfId="1626"/>
    <cellStyle name="桁区切り 4 2 2 2 4 2 2 2" xfId="6985"/>
    <cellStyle name="桁区切り 4 2 2 2 4 2 2 2 2" xfId="12345"/>
    <cellStyle name="桁区切り 4 2 2 2 4 2 2 3" xfId="4249"/>
    <cellStyle name="桁区切り 4 2 2 2 4 2 2 4" xfId="9609"/>
    <cellStyle name="桁区切り 4 2 2 2 4 2 3" xfId="5161"/>
    <cellStyle name="桁区切り 4 2 2 2 4 2 3 2" xfId="10521"/>
    <cellStyle name="桁区切り 4 2 2 2 4 2 4" xfId="6073"/>
    <cellStyle name="桁区切り 4 2 2 2 4 2 4 2" xfId="11433"/>
    <cellStyle name="桁区切り 4 2 2 2 4 2 5" xfId="2880"/>
    <cellStyle name="桁区切り 4 2 2 2 4 2 6" xfId="8241"/>
    <cellStyle name="桁区切り 4 2 2 2 4 3" xfId="1170"/>
    <cellStyle name="桁区切り 4 2 2 2 4 3 2" xfId="6529"/>
    <cellStyle name="桁区切り 4 2 2 2 4 3 2 2" xfId="11889"/>
    <cellStyle name="桁区切り 4 2 2 2 4 3 3" xfId="3336"/>
    <cellStyle name="桁区切り 4 2 2 2 4 3 4" xfId="8697"/>
    <cellStyle name="桁区切り 4 2 2 2 4 4" xfId="3793"/>
    <cellStyle name="桁区切り 4 2 2 2 4 4 2" xfId="9153"/>
    <cellStyle name="桁区切り 4 2 2 2 4 5" xfId="4705"/>
    <cellStyle name="桁区切り 4 2 2 2 4 5 2" xfId="10065"/>
    <cellStyle name="桁区切り 4 2 2 2 4 6" xfId="5617"/>
    <cellStyle name="桁区切り 4 2 2 2 4 6 2" xfId="10977"/>
    <cellStyle name="桁区切り 4 2 2 2 4 7" xfId="2424"/>
    <cellStyle name="桁区切り 4 2 2 2 4 8" xfId="7785"/>
    <cellStyle name="桁区切り 4 2 2 2 5" xfId="600"/>
    <cellStyle name="桁区切り 4 2 2 2 5 2" xfId="1512"/>
    <cellStyle name="桁区切り 4 2 2 2 5 2 2" xfId="6871"/>
    <cellStyle name="桁区切り 4 2 2 2 5 2 2 2" xfId="12231"/>
    <cellStyle name="桁区切り 4 2 2 2 5 2 3" xfId="4135"/>
    <cellStyle name="桁区切り 4 2 2 2 5 2 4" xfId="9495"/>
    <cellStyle name="桁区切り 4 2 2 2 5 3" xfId="5047"/>
    <cellStyle name="桁区切り 4 2 2 2 5 3 2" xfId="10407"/>
    <cellStyle name="桁区切り 4 2 2 2 5 4" xfId="5959"/>
    <cellStyle name="桁区切り 4 2 2 2 5 4 2" xfId="11319"/>
    <cellStyle name="桁区切り 4 2 2 2 5 5" xfId="2310"/>
    <cellStyle name="桁区切り 4 2 2 2 5 6" xfId="7671"/>
    <cellStyle name="桁区切り 4 2 2 2 6" xfId="1056"/>
    <cellStyle name="桁区切り 4 2 2 2 6 2" xfId="6415"/>
    <cellStyle name="桁区切り 4 2 2 2 6 2 2" xfId="11775"/>
    <cellStyle name="桁区切り 4 2 2 2 6 3" xfId="2766"/>
    <cellStyle name="桁区切り 4 2 2 2 6 4" xfId="8127"/>
    <cellStyle name="桁区切り 4 2 2 2 7" xfId="3222"/>
    <cellStyle name="桁区切り 4 2 2 2 7 2" xfId="8583"/>
    <cellStyle name="桁区切り 4 2 2 2 8" xfId="3679"/>
    <cellStyle name="桁区切り 4 2 2 2 8 2" xfId="9039"/>
    <cellStyle name="桁区切り 4 2 2 2 9" xfId="4591"/>
    <cellStyle name="桁区切り 4 2 2 2 9 2" xfId="9951"/>
    <cellStyle name="桁区切り 4 2 2 3" xfId="315"/>
    <cellStyle name="桁区切り 4 2 2 3 2" xfId="771"/>
    <cellStyle name="桁区切り 4 2 2 3 2 2" xfId="1683"/>
    <cellStyle name="桁区切り 4 2 2 3 2 2 2" xfId="7042"/>
    <cellStyle name="桁区切り 4 2 2 3 2 2 2 2" xfId="12402"/>
    <cellStyle name="桁区切り 4 2 2 3 2 2 3" xfId="4306"/>
    <cellStyle name="桁区切り 4 2 2 3 2 2 4" xfId="9666"/>
    <cellStyle name="桁区切り 4 2 2 3 2 3" xfId="5218"/>
    <cellStyle name="桁区切り 4 2 2 3 2 3 2" xfId="10578"/>
    <cellStyle name="桁区切り 4 2 2 3 2 4" xfId="6130"/>
    <cellStyle name="桁区切り 4 2 2 3 2 4 2" xfId="11490"/>
    <cellStyle name="桁区切り 4 2 2 3 2 5" xfId="2481"/>
    <cellStyle name="桁区切り 4 2 2 3 2 6" xfId="7842"/>
    <cellStyle name="桁区切り 4 2 2 3 3" xfId="1227"/>
    <cellStyle name="桁区切り 4 2 2 3 3 2" xfId="6586"/>
    <cellStyle name="桁区切り 4 2 2 3 3 2 2" xfId="11946"/>
    <cellStyle name="桁区切り 4 2 2 3 3 3" xfId="2937"/>
    <cellStyle name="桁区切り 4 2 2 3 3 4" xfId="8298"/>
    <cellStyle name="桁区切り 4 2 2 3 4" xfId="3393"/>
    <cellStyle name="桁区切り 4 2 2 3 4 2" xfId="8754"/>
    <cellStyle name="桁区切り 4 2 2 3 5" xfId="3850"/>
    <cellStyle name="桁区切り 4 2 2 3 5 2" xfId="9210"/>
    <cellStyle name="桁区切り 4 2 2 3 6" xfId="4762"/>
    <cellStyle name="桁区切り 4 2 2 3 6 2" xfId="10122"/>
    <cellStyle name="桁区切り 4 2 2 3 7" xfId="5674"/>
    <cellStyle name="桁区切り 4 2 2 3 7 2" xfId="11034"/>
    <cellStyle name="桁区切り 4 2 2 3 8" xfId="2025"/>
    <cellStyle name="桁区切り 4 2 2 3 9" xfId="7386"/>
    <cellStyle name="桁区切り 4 2 2 4" xfId="429"/>
    <cellStyle name="桁区切り 4 2 2 4 2" xfId="885"/>
    <cellStyle name="桁区切り 4 2 2 4 2 2" xfId="1797"/>
    <cellStyle name="桁区切り 4 2 2 4 2 2 2" xfId="7156"/>
    <cellStyle name="桁区切り 4 2 2 4 2 2 2 2" xfId="12516"/>
    <cellStyle name="桁区切り 4 2 2 4 2 2 3" xfId="4420"/>
    <cellStyle name="桁区切り 4 2 2 4 2 2 4" xfId="9780"/>
    <cellStyle name="桁区切り 4 2 2 4 2 3" xfId="5332"/>
    <cellStyle name="桁区切り 4 2 2 4 2 3 2" xfId="10692"/>
    <cellStyle name="桁区切り 4 2 2 4 2 4" xfId="6244"/>
    <cellStyle name="桁区切り 4 2 2 4 2 4 2" xfId="11604"/>
    <cellStyle name="桁区切り 4 2 2 4 2 5" xfId="2595"/>
    <cellStyle name="桁区切り 4 2 2 4 2 6" xfId="7956"/>
    <cellStyle name="桁区切り 4 2 2 4 3" xfId="1341"/>
    <cellStyle name="桁区切り 4 2 2 4 3 2" xfId="6700"/>
    <cellStyle name="桁区切り 4 2 2 4 3 2 2" xfId="12060"/>
    <cellStyle name="桁区切り 4 2 2 4 3 3" xfId="3051"/>
    <cellStyle name="桁区切り 4 2 2 4 3 4" xfId="8412"/>
    <cellStyle name="桁区切り 4 2 2 4 4" xfId="3507"/>
    <cellStyle name="桁区切り 4 2 2 4 4 2" xfId="8868"/>
    <cellStyle name="桁区切り 4 2 2 4 5" xfId="3964"/>
    <cellStyle name="桁区切り 4 2 2 4 5 2" xfId="9324"/>
    <cellStyle name="桁区切り 4 2 2 4 6" xfId="4876"/>
    <cellStyle name="桁区切り 4 2 2 4 6 2" xfId="10236"/>
    <cellStyle name="桁区切り 4 2 2 4 7" xfId="5788"/>
    <cellStyle name="桁区切り 4 2 2 4 7 2" xfId="11148"/>
    <cellStyle name="桁区切り 4 2 2 4 8" xfId="2139"/>
    <cellStyle name="桁区切り 4 2 2 4 9" xfId="7500"/>
    <cellStyle name="桁区切り 4 2 2 5" xfId="200"/>
    <cellStyle name="桁区切り 4 2 2 5 2" xfId="657"/>
    <cellStyle name="桁区切り 4 2 2 5 2 2" xfId="1569"/>
    <cellStyle name="桁区切り 4 2 2 5 2 2 2" xfId="6928"/>
    <cellStyle name="桁区切り 4 2 2 5 2 2 2 2" xfId="12288"/>
    <cellStyle name="桁区切り 4 2 2 5 2 2 3" xfId="4192"/>
    <cellStyle name="桁区切り 4 2 2 5 2 2 4" xfId="9552"/>
    <cellStyle name="桁区切り 4 2 2 5 2 3" xfId="5104"/>
    <cellStyle name="桁区切り 4 2 2 5 2 3 2" xfId="10464"/>
    <cellStyle name="桁区切り 4 2 2 5 2 4" xfId="6016"/>
    <cellStyle name="桁区切り 4 2 2 5 2 4 2" xfId="11376"/>
    <cellStyle name="桁区切り 4 2 2 5 2 5" xfId="2823"/>
    <cellStyle name="桁区切り 4 2 2 5 2 6" xfId="8184"/>
    <cellStyle name="桁区切り 4 2 2 5 3" xfId="1113"/>
    <cellStyle name="桁区切り 4 2 2 5 3 2" xfId="6472"/>
    <cellStyle name="桁区切り 4 2 2 5 3 2 2" xfId="11832"/>
    <cellStyle name="桁区切り 4 2 2 5 3 3" xfId="3279"/>
    <cellStyle name="桁区切り 4 2 2 5 3 4" xfId="8640"/>
    <cellStyle name="桁区切り 4 2 2 5 4" xfId="3736"/>
    <cellStyle name="桁区切り 4 2 2 5 4 2" xfId="9096"/>
    <cellStyle name="桁区切り 4 2 2 5 5" xfId="4648"/>
    <cellStyle name="桁区切り 4 2 2 5 5 2" xfId="10008"/>
    <cellStyle name="桁区切り 4 2 2 5 6" xfId="5560"/>
    <cellStyle name="桁区切り 4 2 2 5 6 2" xfId="10920"/>
    <cellStyle name="桁区切り 4 2 2 5 7" xfId="2367"/>
    <cellStyle name="桁区切り 4 2 2 5 8" xfId="7728"/>
    <cellStyle name="桁区切り 4 2 2 6" xfId="543"/>
    <cellStyle name="桁区切り 4 2 2 6 2" xfId="1455"/>
    <cellStyle name="桁区切り 4 2 2 6 2 2" xfId="6814"/>
    <cellStyle name="桁区切り 4 2 2 6 2 2 2" xfId="12174"/>
    <cellStyle name="桁区切り 4 2 2 6 2 3" xfId="4078"/>
    <cellStyle name="桁区切り 4 2 2 6 2 4" xfId="9438"/>
    <cellStyle name="桁区切り 4 2 2 6 3" xfId="4990"/>
    <cellStyle name="桁区切り 4 2 2 6 3 2" xfId="10350"/>
    <cellStyle name="桁区切り 4 2 2 6 4" xfId="5902"/>
    <cellStyle name="桁区切り 4 2 2 6 4 2" xfId="11262"/>
    <cellStyle name="桁区切り 4 2 2 6 5" xfId="2253"/>
    <cellStyle name="桁区切り 4 2 2 6 6" xfId="7614"/>
    <cellStyle name="桁区切り 4 2 2 7" xfId="999"/>
    <cellStyle name="桁区切り 4 2 2 7 2" xfId="6358"/>
    <cellStyle name="桁区切り 4 2 2 7 2 2" xfId="11718"/>
    <cellStyle name="桁区切り 4 2 2 7 3" xfId="2709"/>
    <cellStyle name="桁区切り 4 2 2 7 4" xfId="8070"/>
    <cellStyle name="桁区切り 4 2 2 8" xfId="3165"/>
    <cellStyle name="桁区切り 4 2 2 8 2" xfId="8526"/>
    <cellStyle name="桁区切り 4 2 2 9" xfId="3622"/>
    <cellStyle name="桁区切り 4 2 2 9 2" xfId="8982"/>
    <cellStyle name="桁区切り 4 2 3" xfId="53"/>
    <cellStyle name="桁区切り 4 2 3 10" xfId="4512"/>
    <cellStyle name="桁区切り 4 2 3 10 2" xfId="9872"/>
    <cellStyle name="桁区切り 4 2 3 11" xfId="5424"/>
    <cellStyle name="桁区切り 4 2 3 11 2" xfId="10784"/>
    <cellStyle name="桁区切り 4 2 3 12" xfId="1889"/>
    <cellStyle name="桁区切り 4 2 3 13" xfId="7250"/>
    <cellStyle name="桁区切り 4 2 3 2" xfId="121"/>
    <cellStyle name="桁区切り 4 2 3 2 10" xfId="5481"/>
    <cellStyle name="桁区切り 4 2 3 2 10 2" xfId="10841"/>
    <cellStyle name="桁区切り 4 2 3 2 11" xfId="1946"/>
    <cellStyle name="桁区切り 4 2 3 2 12" xfId="7307"/>
    <cellStyle name="桁区切り 4 2 3 2 2" xfId="350"/>
    <cellStyle name="桁区切り 4 2 3 2 2 2" xfId="806"/>
    <cellStyle name="桁区切り 4 2 3 2 2 2 2" xfId="1718"/>
    <cellStyle name="桁区切り 4 2 3 2 2 2 2 2" xfId="7077"/>
    <cellStyle name="桁区切り 4 2 3 2 2 2 2 2 2" xfId="12437"/>
    <cellStyle name="桁区切り 4 2 3 2 2 2 2 3" xfId="4341"/>
    <cellStyle name="桁区切り 4 2 3 2 2 2 2 4" xfId="9701"/>
    <cellStyle name="桁区切り 4 2 3 2 2 2 3" xfId="5253"/>
    <cellStyle name="桁区切り 4 2 3 2 2 2 3 2" xfId="10613"/>
    <cellStyle name="桁区切り 4 2 3 2 2 2 4" xfId="6165"/>
    <cellStyle name="桁区切り 4 2 3 2 2 2 4 2" xfId="11525"/>
    <cellStyle name="桁区切り 4 2 3 2 2 2 5" xfId="2516"/>
    <cellStyle name="桁区切り 4 2 3 2 2 2 6" xfId="7877"/>
    <cellStyle name="桁区切り 4 2 3 2 2 3" xfId="1262"/>
    <cellStyle name="桁区切り 4 2 3 2 2 3 2" xfId="6621"/>
    <cellStyle name="桁区切り 4 2 3 2 2 3 2 2" xfId="11981"/>
    <cellStyle name="桁区切り 4 2 3 2 2 3 3" xfId="2972"/>
    <cellStyle name="桁区切り 4 2 3 2 2 3 4" xfId="8333"/>
    <cellStyle name="桁区切り 4 2 3 2 2 4" xfId="3428"/>
    <cellStyle name="桁区切り 4 2 3 2 2 4 2" xfId="8789"/>
    <cellStyle name="桁区切り 4 2 3 2 2 5" xfId="3885"/>
    <cellStyle name="桁区切り 4 2 3 2 2 5 2" xfId="9245"/>
    <cellStyle name="桁区切り 4 2 3 2 2 6" xfId="4797"/>
    <cellStyle name="桁区切り 4 2 3 2 2 6 2" xfId="10157"/>
    <cellStyle name="桁区切り 4 2 3 2 2 7" xfId="5709"/>
    <cellStyle name="桁区切り 4 2 3 2 2 7 2" xfId="11069"/>
    <cellStyle name="桁区切り 4 2 3 2 2 8" xfId="2060"/>
    <cellStyle name="桁区切り 4 2 3 2 2 9" xfId="7421"/>
    <cellStyle name="桁区切り 4 2 3 2 3" xfId="464"/>
    <cellStyle name="桁区切り 4 2 3 2 3 2" xfId="920"/>
    <cellStyle name="桁区切り 4 2 3 2 3 2 2" xfId="1832"/>
    <cellStyle name="桁区切り 4 2 3 2 3 2 2 2" xfId="7191"/>
    <cellStyle name="桁区切り 4 2 3 2 3 2 2 2 2" xfId="12551"/>
    <cellStyle name="桁区切り 4 2 3 2 3 2 2 3" xfId="4455"/>
    <cellStyle name="桁区切り 4 2 3 2 3 2 2 4" xfId="9815"/>
    <cellStyle name="桁区切り 4 2 3 2 3 2 3" xfId="5367"/>
    <cellStyle name="桁区切り 4 2 3 2 3 2 3 2" xfId="10727"/>
    <cellStyle name="桁区切り 4 2 3 2 3 2 4" xfId="6279"/>
    <cellStyle name="桁区切り 4 2 3 2 3 2 4 2" xfId="11639"/>
    <cellStyle name="桁区切り 4 2 3 2 3 2 5" xfId="2630"/>
    <cellStyle name="桁区切り 4 2 3 2 3 2 6" xfId="7991"/>
    <cellStyle name="桁区切り 4 2 3 2 3 3" xfId="1376"/>
    <cellStyle name="桁区切り 4 2 3 2 3 3 2" xfId="6735"/>
    <cellStyle name="桁区切り 4 2 3 2 3 3 2 2" xfId="12095"/>
    <cellStyle name="桁区切り 4 2 3 2 3 3 3" xfId="3086"/>
    <cellStyle name="桁区切り 4 2 3 2 3 3 4" xfId="8447"/>
    <cellStyle name="桁区切り 4 2 3 2 3 4" xfId="3542"/>
    <cellStyle name="桁区切り 4 2 3 2 3 4 2" xfId="8903"/>
    <cellStyle name="桁区切り 4 2 3 2 3 5" xfId="3999"/>
    <cellStyle name="桁区切り 4 2 3 2 3 5 2" xfId="9359"/>
    <cellStyle name="桁区切り 4 2 3 2 3 6" xfId="4911"/>
    <cellStyle name="桁区切り 4 2 3 2 3 6 2" xfId="10271"/>
    <cellStyle name="桁区切り 4 2 3 2 3 7" xfId="5823"/>
    <cellStyle name="桁区切り 4 2 3 2 3 7 2" xfId="11183"/>
    <cellStyle name="桁区切り 4 2 3 2 3 8" xfId="2174"/>
    <cellStyle name="桁区切り 4 2 3 2 3 9" xfId="7535"/>
    <cellStyle name="桁区切り 4 2 3 2 4" xfId="235"/>
    <cellStyle name="桁区切り 4 2 3 2 4 2" xfId="692"/>
    <cellStyle name="桁区切り 4 2 3 2 4 2 2" xfId="1604"/>
    <cellStyle name="桁区切り 4 2 3 2 4 2 2 2" xfId="6963"/>
    <cellStyle name="桁区切り 4 2 3 2 4 2 2 2 2" xfId="12323"/>
    <cellStyle name="桁区切り 4 2 3 2 4 2 2 3" xfId="4227"/>
    <cellStyle name="桁区切り 4 2 3 2 4 2 2 4" xfId="9587"/>
    <cellStyle name="桁区切り 4 2 3 2 4 2 3" xfId="5139"/>
    <cellStyle name="桁区切り 4 2 3 2 4 2 3 2" xfId="10499"/>
    <cellStyle name="桁区切り 4 2 3 2 4 2 4" xfId="6051"/>
    <cellStyle name="桁区切り 4 2 3 2 4 2 4 2" xfId="11411"/>
    <cellStyle name="桁区切り 4 2 3 2 4 2 5" xfId="2858"/>
    <cellStyle name="桁区切り 4 2 3 2 4 2 6" xfId="8219"/>
    <cellStyle name="桁区切り 4 2 3 2 4 3" xfId="1148"/>
    <cellStyle name="桁区切り 4 2 3 2 4 3 2" xfId="6507"/>
    <cellStyle name="桁区切り 4 2 3 2 4 3 2 2" xfId="11867"/>
    <cellStyle name="桁区切り 4 2 3 2 4 3 3" xfId="3314"/>
    <cellStyle name="桁区切り 4 2 3 2 4 3 4" xfId="8675"/>
    <cellStyle name="桁区切り 4 2 3 2 4 4" xfId="3771"/>
    <cellStyle name="桁区切り 4 2 3 2 4 4 2" xfId="9131"/>
    <cellStyle name="桁区切り 4 2 3 2 4 5" xfId="4683"/>
    <cellStyle name="桁区切り 4 2 3 2 4 5 2" xfId="10043"/>
    <cellStyle name="桁区切り 4 2 3 2 4 6" xfId="5595"/>
    <cellStyle name="桁区切り 4 2 3 2 4 6 2" xfId="10955"/>
    <cellStyle name="桁区切り 4 2 3 2 4 7" xfId="2402"/>
    <cellStyle name="桁区切り 4 2 3 2 4 8" xfId="7763"/>
    <cellStyle name="桁区切り 4 2 3 2 5" xfId="578"/>
    <cellStyle name="桁区切り 4 2 3 2 5 2" xfId="1490"/>
    <cellStyle name="桁区切り 4 2 3 2 5 2 2" xfId="6849"/>
    <cellStyle name="桁区切り 4 2 3 2 5 2 2 2" xfId="12209"/>
    <cellStyle name="桁区切り 4 2 3 2 5 2 3" xfId="4113"/>
    <cellStyle name="桁区切り 4 2 3 2 5 2 4" xfId="9473"/>
    <cellStyle name="桁区切り 4 2 3 2 5 3" xfId="5025"/>
    <cellStyle name="桁区切り 4 2 3 2 5 3 2" xfId="10385"/>
    <cellStyle name="桁区切り 4 2 3 2 5 4" xfId="5937"/>
    <cellStyle name="桁区切り 4 2 3 2 5 4 2" xfId="11297"/>
    <cellStyle name="桁区切り 4 2 3 2 5 5" xfId="2288"/>
    <cellStyle name="桁区切り 4 2 3 2 5 6" xfId="7649"/>
    <cellStyle name="桁区切り 4 2 3 2 6" xfId="1034"/>
    <cellStyle name="桁区切り 4 2 3 2 6 2" xfId="6393"/>
    <cellStyle name="桁区切り 4 2 3 2 6 2 2" xfId="11753"/>
    <cellStyle name="桁区切り 4 2 3 2 6 3" xfId="2744"/>
    <cellStyle name="桁区切り 4 2 3 2 6 4" xfId="8105"/>
    <cellStyle name="桁区切り 4 2 3 2 7" xfId="3200"/>
    <cellStyle name="桁区切り 4 2 3 2 7 2" xfId="8561"/>
    <cellStyle name="桁区切り 4 2 3 2 8" xfId="3657"/>
    <cellStyle name="桁区切り 4 2 3 2 8 2" xfId="9017"/>
    <cellStyle name="桁区切り 4 2 3 2 9" xfId="4569"/>
    <cellStyle name="桁区切り 4 2 3 2 9 2" xfId="9929"/>
    <cellStyle name="桁区切り 4 2 3 3" xfId="293"/>
    <cellStyle name="桁区切り 4 2 3 3 2" xfId="749"/>
    <cellStyle name="桁区切り 4 2 3 3 2 2" xfId="1661"/>
    <cellStyle name="桁区切り 4 2 3 3 2 2 2" xfId="7020"/>
    <cellStyle name="桁区切り 4 2 3 3 2 2 2 2" xfId="12380"/>
    <cellStyle name="桁区切り 4 2 3 3 2 2 3" xfId="4284"/>
    <cellStyle name="桁区切り 4 2 3 3 2 2 4" xfId="9644"/>
    <cellStyle name="桁区切り 4 2 3 3 2 3" xfId="5196"/>
    <cellStyle name="桁区切り 4 2 3 3 2 3 2" xfId="10556"/>
    <cellStyle name="桁区切り 4 2 3 3 2 4" xfId="6108"/>
    <cellStyle name="桁区切り 4 2 3 3 2 4 2" xfId="11468"/>
    <cellStyle name="桁区切り 4 2 3 3 2 5" xfId="2459"/>
    <cellStyle name="桁区切り 4 2 3 3 2 6" xfId="7820"/>
    <cellStyle name="桁区切り 4 2 3 3 3" xfId="1205"/>
    <cellStyle name="桁区切り 4 2 3 3 3 2" xfId="6564"/>
    <cellStyle name="桁区切り 4 2 3 3 3 2 2" xfId="11924"/>
    <cellStyle name="桁区切り 4 2 3 3 3 3" xfId="2915"/>
    <cellStyle name="桁区切り 4 2 3 3 3 4" xfId="8276"/>
    <cellStyle name="桁区切り 4 2 3 3 4" xfId="3371"/>
    <cellStyle name="桁区切り 4 2 3 3 4 2" xfId="8732"/>
    <cellStyle name="桁区切り 4 2 3 3 5" xfId="3828"/>
    <cellStyle name="桁区切り 4 2 3 3 5 2" xfId="9188"/>
    <cellStyle name="桁区切り 4 2 3 3 6" xfId="4740"/>
    <cellStyle name="桁区切り 4 2 3 3 6 2" xfId="10100"/>
    <cellStyle name="桁区切り 4 2 3 3 7" xfId="5652"/>
    <cellStyle name="桁区切り 4 2 3 3 7 2" xfId="11012"/>
    <cellStyle name="桁区切り 4 2 3 3 8" xfId="2003"/>
    <cellStyle name="桁区切り 4 2 3 3 9" xfId="7364"/>
    <cellStyle name="桁区切り 4 2 3 4" xfId="407"/>
    <cellStyle name="桁区切り 4 2 3 4 2" xfId="863"/>
    <cellStyle name="桁区切り 4 2 3 4 2 2" xfId="1775"/>
    <cellStyle name="桁区切り 4 2 3 4 2 2 2" xfId="7134"/>
    <cellStyle name="桁区切り 4 2 3 4 2 2 2 2" xfId="12494"/>
    <cellStyle name="桁区切り 4 2 3 4 2 2 3" xfId="4398"/>
    <cellStyle name="桁区切り 4 2 3 4 2 2 4" xfId="9758"/>
    <cellStyle name="桁区切り 4 2 3 4 2 3" xfId="5310"/>
    <cellStyle name="桁区切り 4 2 3 4 2 3 2" xfId="10670"/>
    <cellStyle name="桁区切り 4 2 3 4 2 4" xfId="6222"/>
    <cellStyle name="桁区切り 4 2 3 4 2 4 2" xfId="11582"/>
    <cellStyle name="桁区切り 4 2 3 4 2 5" xfId="2573"/>
    <cellStyle name="桁区切り 4 2 3 4 2 6" xfId="7934"/>
    <cellStyle name="桁区切り 4 2 3 4 3" xfId="1319"/>
    <cellStyle name="桁区切り 4 2 3 4 3 2" xfId="6678"/>
    <cellStyle name="桁区切り 4 2 3 4 3 2 2" xfId="12038"/>
    <cellStyle name="桁区切り 4 2 3 4 3 3" xfId="3029"/>
    <cellStyle name="桁区切り 4 2 3 4 3 4" xfId="8390"/>
    <cellStyle name="桁区切り 4 2 3 4 4" xfId="3485"/>
    <cellStyle name="桁区切り 4 2 3 4 4 2" xfId="8846"/>
    <cellStyle name="桁区切り 4 2 3 4 5" xfId="3942"/>
    <cellStyle name="桁区切り 4 2 3 4 5 2" xfId="9302"/>
    <cellStyle name="桁区切り 4 2 3 4 6" xfId="4854"/>
    <cellStyle name="桁区切り 4 2 3 4 6 2" xfId="10214"/>
    <cellStyle name="桁区切り 4 2 3 4 7" xfId="5766"/>
    <cellStyle name="桁区切り 4 2 3 4 7 2" xfId="11126"/>
    <cellStyle name="桁区切り 4 2 3 4 8" xfId="2117"/>
    <cellStyle name="桁区切り 4 2 3 4 9" xfId="7478"/>
    <cellStyle name="桁区切り 4 2 3 5" xfId="178"/>
    <cellStyle name="桁区切り 4 2 3 5 2" xfId="635"/>
    <cellStyle name="桁区切り 4 2 3 5 2 2" xfId="1547"/>
    <cellStyle name="桁区切り 4 2 3 5 2 2 2" xfId="6906"/>
    <cellStyle name="桁区切り 4 2 3 5 2 2 2 2" xfId="12266"/>
    <cellStyle name="桁区切り 4 2 3 5 2 2 3" xfId="4170"/>
    <cellStyle name="桁区切り 4 2 3 5 2 2 4" xfId="9530"/>
    <cellStyle name="桁区切り 4 2 3 5 2 3" xfId="5082"/>
    <cellStyle name="桁区切り 4 2 3 5 2 3 2" xfId="10442"/>
    <cellStyle name="桁区切り 4 2 3 5 2 4" xfId="5994"/>
    <cellStyle name="桁区切り 4 2 3 5 2 4 2" xfId="11354"/>
    <cellStyle name="桁区切り 4 2 3 5 2 5" xfId="2801"/>
    <cellStyle name="桁区切り 4 2 3 5 2 6" xfId="8162"/>
    <cellStyle name="桁区切り 4 2 3 5 3" xfId="1091"/>
    <cellStyle name="桁区切り 4 2 3 5 3 2" xfId="6450"/>
    <cellStyle name="桁区切り 4 2 3 5 3 2 2" xfId="11810"/>
    <cellStyle name="桁区切り 4 2 3 5 3 3" xfId="3257"/>
    <cellStyle name="桁区切り 4 2 3 5 3 4" xfId="8618"/>
    <cellStyle name="桁区切り 4 2 3 5 4" xfId="3714"/>
    <cellStyle name="桁区切り 4 2 3 5 4 2" xfId="9074"/>
    <cellStyle name="桁区切り 4 2 3 5 5" xfId="4626"/>
    <cellStyle name="桁区切り 4 2 3 5 5 2" xfId="9986"/>
    <cellStyle name="桁区切り 4 2 3 5 6" xfId="5538"/>
    <cellStyle name="桁区切り 4 2 3 5 6 2" xfId="10898"/>
    <cellStyle name="桁区切り 4 2 3 5 7" xfId="2345"/>
    <cellStyle name="桁区切り 4 2 3 5 8" xfId="7706"/>
    <cellStyle name="桁区切り 4 2 3 6" xfId="521"/>
    <cellStyle name="桁区切り 4 2 3 6 2" xfId="1433"/>
    <cellStyle name="桁区切り 4 2 3 6 2 2" xfId="6792"/>
    <cellStyle name="桁区切り 4 2 3 6 2 2 2" xfId="12152"/>
    <cellStyle name="桁区切り 4 2 3 6 2 3" xfId="4056"/>
    <cellStyle name="桁区切り 4 2 3 6 2 4" xfId="9416"/>
    <cellStyle name="桁区切り 4 2 3 6 3" xfId="4968"/>
    <cellStyle name="桁区切り 4 2 3 6 3 2" xfId="10328"/>
    <cellStyle name="桁区切り 4 2 3 6 4" xfId="5880"/>
    <cellStyle name="桁区切り 4 2 3 6 4 2" xfId="11240"/>
    <cellStyle name="桁区切り 4 2 3 6 5" xfId="2231"/>
    <cellStyle name="桁区切り 4 2 3 6 6" xfId="7592"/>
    <cellStyle name="桁区切り 4 2 3 7" xfId="977"/>
    <cellStyle name="桁区切り 4 2 3 7 2" xfId="6336"/>
    <cellStyle name="桁区切り 4 2 3 7 2 2" xfId="11696"/>
    <cellStyle name="桁区切り 4 2 3 7 3" xfId="2687"/>
    <cellStyle name="桁区切り 4 2 3 7 4" xfId="8048"/>
    <cellStyle name="桁区切り 4 2 3 8" xfId="3143"/>
    <cellStyle name="桁区切り 4 2 3 8 2" xfId="8504"/>
    <cellStyle name="桁区切り 4 2 3 9" xfId="3600"/>
    <cellStyle name="桁区切り 4 2 3 9 2" xfId="8960"/>
    <cellStyle name="桁区切り 4 2 4" xfId="107"/>
    <cellStyle name="桁区切り 4 2 4 10" xfId="5467"/>
    <cellStyle name="桁区切り 4 2 4 10 2" xfId="10827"/>
    <cellStyle name="桁区切り 4 2 4 11" xfId="1932"/>
    <cellStyle name="桁区切り 4 2 4 12" xfId="7293"/>
    <cellStyle name="桁区切り 4 2 4 2" xfId="336"/>
    <cellStyle name="桁区切り 4 2 4 2 2" xfId="792"/>
    <cellStyle name="桁区切り 4 2 4 2 2 2" xfId="1704"/>
    <cellStyle name="桁区切り 4 2 4 2 2 2 2" xfId="7063"/>
    <cellStyle name="桁区切り 4 2 4 2 2 2 2 2" xfId="12423"/>
    <cellStyle name="桁区切り 4 2 4 2 2 2 3" xfId="4327"/>
    <cellStyle name="桁区切り 4 2 4 2 2 2 4" xfId="9687"/>
    <cellStyle name="桁区切り 4 2 4 2 2 3" xfId="5239"/>
    <cellStyle name="桁区切り 4 2 4 2 2 3 2" xfId="10599"/>
    <cellStyle name="桁区切り 4 2 4 2 2 4" xfId="6151"/>
    <cellStyle name="桁区切り 4 2 4 2 2 4 2" xfId="11511"/>
    <cellStyle name="桁区切り 4 2 4 2 2 5" xfId="2502"/>
    <cellStyle name="桁区切り 4 2 4 2 2 6" xfId="7863"/>
    <cellStyle name="桁区切り 4 2 4 2 3" xfId="1248"/>
    <cellStyle name="桁区切り 4 2 4 2 3 2" xfId="6607"/>
    <cellStyle name="桁区切り 4 2 4 2 3 2 2" xfId="11967"/>
    <cellStyle name="桁区切り 4 2 4 2 3 3" xfId="2958"/>
    <cellStyle name="桁区切り 4 2 4 2 3 4" xfId="8319"/>
    <cellStyle name="桁区切り 4 2 4 2 4" xfId="3414"/>
    <cellStyle name="桁区切り 4 2 4 2 4 2" xfId="8775"/>
    <cellStyle name="桁区切り 4 2 4 2 5" xfId="3871"/>
    <cellStyle name="桁区切り 4 2 4 2 5 2" xfId="9231"/>
    <cellStyle name="桁区切り 4 2 4 2 6" xfId="4783"/>
    <cellStyle name="桁区切り 4 2 4 2 6 2" xfId="10143"/>
    <cellStyle name="桁区切り 4 2 4 2 7" xfId="5695"/>
    <cellStyle name="桁区切り 4 2 4 2 7 2" xfId="11055"/>
    <cellStyle name="桁区切り 4 2 4 2 8" xfId="2046"/>
    <cellStyle name="桁区切り 4 2 4 2 9" xfId="7407"/>
    <cellStyle name="桁区切り 4 2 4 3" xfId="450"/>
    <cellStyle name="桁区切り 4 2 4 3 2" xfId="906"/>
    <cellStyle name="桁区切り 4 2 4 3 2 2" xfId="1818"/>
    <cellStyle name="桁区切り 4 2 4 3 2 2 2" xfId="7177"/>
    <cellStyle name="桁区切り 4 2 4 3 2 2 2 2" xfId="12537"/>
    <cellStyle name="桁区切り 4 2 4 3 2 2 3" xfId="4441"/>
    <cellStyle name="桁区切り 4 2 4 3 2 2 4" xfId="9801"/>
    <cellStyle name="桁区切り 4 2 4 3 2 3" xfId="5353"/>
    <cellStyle name="桁区切り 4 2 4 3 2 3 2" xfId="10713"/>
    <cellStyle name="桁区切り 4 2 4 3 2 4" xfId="6265"/>
    <cellStyle name="桁区切り 4 2 4 3 2 4 2" xfId="11625"/>
    <cellStyle name="桁区切り 4 2 4 3 2 5" xfId="2616"/>
    <cellStyle name="桁区切り 4 2 4 3 2 6" xfId="7977"/>
    <cellStyle name="桁区切り 4 2 4 3 3" xfId="1362"/>
    <cellStyle name="桁区切り 4 2 4 3 3 2" xfId="6721"/>
    <cellStyle name="桁区切り 4 2 4 3 3 2 2" xfId="12081"/>
    <cellStyle name="桁区切り 4 2 4 3 3 3" xfId="3072"/>
    <cellStyle name="桁区切り 4 2 4 3 3 4" xfId="8433"/>
    <cellStyle name="桁区切り 4 2 4 3 4" xfId="3528"/>
    <cellStyle name="桁区切り 4 2 4 3 4 2" xfId="8889"/>
    <cellStyle name="桁区切り 4 2 4 3 5" xfId="3985"/>
    <cellStyle name="桁区切り 4 2 4 3 5 2" xfId="9345"/>
    <cellStyle name="桁区切り 4 2 4 3 6" xfId="4897"/>
    <cellStyle name="桁区切り 4 2 4 3 6 2" xfId="10257"/>
    <cellStyle name="桁区切り 4 2 4 3 7" xfId="5809"/>
    <cellStyle name="桁区切り 4 2 4 3 7 2" xfId="11169"/>
    <cellStyle name="桁区切り 4 2 4 3 8" xfId="2160"/>
    <cellStyle name="桁区切り 4 2 4 3 9" xfId="7521"/>
    <cellStyle name="桁区切り 4 2 4 4" xfId="221"/>
    <cellStyle name="桁区切り 4 2 4 4 2" xfId="678"/>
    <cellStyle name="桁区切り 4 2 4 4 2 2" xfId="1590"/>
    <cellStyle name="桁区切り 4 2 4 4 2 2 2" xfId="6949"/>
    <cellStyle name="桁区切り 4 2 4 4 2 2 2 2" xfId="12309"/>
    <cellStyle name="桁区切り 4 2 4 4 2 2 3" xfId="4213"/>
    <cellStyle name="桁区切り 4 2 4 4 2 2 4" xfId="9573"/>
    <cellStyle name="桁区切り 4 2 4 4 2 3" xfId="5125"/>
    <cellStyle name="桁区切り 4 2 4 4 2 3 2" xfId="10485"/>
    <cellStyle name="桁区切り 4 2 4 4 2 4" xfId="6037"/>
    <cellStyle name="桁区切り 4 2 4 4 2 4 2" xfId="11397"/>
    <cellStyle name="桁区切り 4 2 4 4 2 5" xfId="2844"/>
    <cellStyle name="桁区切り 4 2 4 4 2 6" xfId="8205"/>
    <cellStyle name="桁区切り 4 2 4 4 3" xfId="1134"/>
    <cellStyle name="桁区切り 4 2 4 4 3 2" xfId="6493"/>
    <cellStyle name="桁区切り 4 2 4 4 3 2 2" xfId="11853"/>
    <cellStyle name="桁区切り 4 2 4 4 3 3" xfId="3300"/>
    <cellStyle name="桁区切り 4 2 4 4 3 4" xfId="8661"/>
    <cellStyle name="桁区切り 4 2 4 4 4" xfId="3757"/>
    <cellStyle name="桁区切り 4 2 4 4 4 2" xfId="9117"/>
    <cellStyle name="桁区切り 4 2 4 4 5" xfId="4669"/>
    <cellStyle name="桁区切り 4 2 4 4 5 2" xfId="10029"/>
    <cellStyle name="桁区切り 4 2 4 4 6" xfId="5581"/>
    <cellStyle name="桁区切り 4 2 4 4 6 2" xfId="10941"/>
    <cellStyle name="桁区切り 4 2 4 4 7" xfId="2388"/>
    <cellStyle name="桁区切り 4 2 4 4 8" xfId="7749"/>
    <cellStyle name="桁区切り 4 2 4 5" xfId="564"/>
    <cellStyle name="桁区切り 4 2 4 5 2" xfId="1476"/>
    <cellStyle name="桁区切り 4 2 4 5 2 2" xfId="6835"/>
    <cellStyle name="桁区切り 4 2 4 5 2 2 2" xfId="12195"/>
    <cellStyle name="桁区切り 4 2 4 5 2 3" xfId="4099"/>
    <cellStyle name="桁区切り 4 2 4 5 2 4" xfId="9459"/>
    <cellStyle name="桁区切り 4 2 4 5 3" xfId="5011"/>
    <cellStyle name="桁区切り 4 2 4 5 3 2" xfId="10371"/>
    <cellStyle name="桁区切り 4 2 4 5 4" xfId="5923"/>
    <cellStyle name="桁区切り 4 2 4 5 4 2" xfId="11283"/>
    <cellStyle name="桁区切り 4 2 4 5 5" xfId="2274"/>
    <cellStyle name="桁区切り 4 2 4 5 6" xfId="7635"/>
    <cellStyle name="桁区切り 4 2 4 6" xfId="1020"/>
    <cellStyle name="桁区切り 4 2 4 6 2" xfId="6379"/>
    <cellStyle name="桁区切り 4 2 4 6 2 2" xfId="11739"/>
    <cellStyle name="桁区切り 4 2 4 6 3" xfId="2730"/>
    <cellStyle name="桁区切り 4 2 4 6 4" xfId="8091"/>
    <cellStyle name="桁区切り 4 2 4 7" xfId="3186"/>
    <cellStyle name="桁区切り 4 2 4 7 2" xfId="8547"/>
    <cellStyle name="桁区切り 4 2 4 8" xfId="3643"/>
    <cellStyle name="桁区切り 4 2 4 8 2" xfId="9003"/>
    <cellStyle name="桁区切り 4 2 4 9" xfId="4555"/>
    <cellStyle name="桁区切り 4 2 4 9 2" xfId="9915"/>
    <cellStyle name="桁区切り 4 2 5" xfId="279"/>
    <cellStyle name="桁区切り 4 2 5 2" xfId="735"/>
    <cellStyle name="桁区切り 4 2 5 2 2" xfId="1647"/>
    <cellStyle name="桁区切り 4 2 5 2 2 2" xfId="7006"/>
    <cellStyle name="桁区切り 4 2 5 2 2 2 2" xfId="12366"/>
    <cellStyle name="桁区切り 4 2 5 2 2 3" xfId="4270"/>
    <cellStyle name="桁区切り 4 2 5 2 2 4" xfId="9630"/>
    <cellStyle name="桁区切り 4 2 5 2 3" xfId="5182"/>
    <cellStyle name="桁区切り 4 2 5 2 3 2" xfId="10542"/>
    <cellStyle name="桁区切り 4 2 5 2 4" xfId="6094"/>
    <cellStyle name="桁区切り 4 2 5 2 4 2" xfId="11454"/>
    <cellStyle name="桁区切り 4 2 5 2 5" xfId="2445"/>
    <cellStyle name="桁区切り 4 2 5 2 6" xfId="7806"/>
    <cellStyle name="桁区切り 4 2 5 3" xfId="1191"/>
    <cellStyle name="桁区切り 4 2 5 3 2" xfId="6550"/>
    <cellStyle name="桁区切り 4 2 5 3 2 2" xfId="11910"/>
    <cellStyle name="桁区切り 4 2 5 3 3" xfId="2901"/>
    <cellStyle name="桁区切り 4 2 5 3 4" xfId="8262"/>
    <cellStyle name="桁区切り 4 2 5 4" xfId="3357"/>
    <cellStyle name="桁区切り 4 2 5 4 2" xfId="8718"/>
    <cellStyle name="桁区切り 4 2 5 5" xfId="3814"/>
    <cellStyle name="桁区切り 4 2 5 5 2" xfId="9174"/>
    <cellStyle name="桁区切り 4 2 5 6" xfId="4726"/>
    <cellStyle name="桁区切り 4 2 5 6 2" xfId="10086"/>
    <cellStyle name="桁区切り 4 2 5 7" xfId="5638"/>
    <cellStyle name="桁区切り 4 2 5 7 2" xfId="10998"/>
    <cellStyle name="桁区切り 4 2 5 8" xfId="1989"/>
    <cellStyle name="桁区切り 4 2 5 9" xfId="7350"/>
    <cellStyle name="桁区切り 4 2 6" xfId="393"/>
    <cellStyle name="桁区切り 4 2 6 2" xfId="849"/>
    <cellStyle name="桁区切り 4 2 6 2 2" xfId="1761"/>
    <cellStyle name="桁区切り 4 2 6 2 2 2" xfId="7120"/>
    <cellStyle name="桁区切り 4 2 6 2 2 2 2" xfId="12480"/>
    <cellStyle name="桁区切り 4 2 6 2 2 3" xfId="4384"/>
    <cellStyle name="桁区切り 4 2 6 2 2 4" xfId="9744"/>
    <cellStyle name="桁区切り 4 2 6 2 3" xfId="5296"/>
    <cellStyle name="桁区切り 4 2 6 2 3 2" xfId="10656"/>
    <cellStyle name="桁区切り 4 2 6 2 4" xfId="6208"/>
    <cellStyle name="桁区切り 4 2 6 2 4 2" xfId="11568"/>
    <cellStyle name="桁区切り 4 2 6 2 5" xfId="2559"/>
    <cellStyle name="桁区切り 4 2 6 2 6" xfId="7920"/>
    <cellStyle name="桁区切り 4 2 6 3" xfId="1305"/>
    <cellStyle name="桁区切り 4 2 6 3 2" xfId="6664"/>
    <cellStyle name="桁区切り 4 2 6 3 2 2" xfId="12024"/>
    <cellStyle name="桁区切り 4 2 6 3 3" xfId="3015"/>
    <cellStyle name="桁区切り 4 2 6 3 4" xfId="8376"/>
    <cellStyle name="桁区切り 4 2 6 4" xfId="3471"/>
    <cellStyle name="桁区切り 4 2 6 4 2" xfId="8832"/>
    <cellStyle name="桁区切り 4 2 6 5" xfId="3928"/>
    <cellStyle name="桁区切り 4 2 6 5 2" xfId="9288"/>
    <cellStyle name="桁区切り 4 2 6 6" xfId="4840"/>
    <cellStyle name="桁区切り 4 2 6 6 2" xfId="10200"/>
    <cellStyle name="桁区切り 4 2 6 7" xfId="5752"/>
    <cellStyle name="桁区切り 4 2 6 7 2" xfId="11112"/>
    <cellStyle name="桁区切り 4 2 6 8" xfId="2103"/>
    <cellStyle name="桁区切り 4 2 6 9" xfId="7464"/>
    <cellStyle name="桁区切り 4 2 7" xfId="164"/>
    <cellStyle name="桁区切り 4 2 7 2" xfId="621"/>
    <cellStyle name="桁区切り 4 2 7 2 2" xfId="1533"/>
    <cellStyle name="桁区切り 4 2 7 2 2 2" xfId="6892"/>
    <cellStyle name="桁区切り 4 2 7 2 2 2 2" xfId="12252"/>
    <cellStyle name="桁区切り 4 2 7 2 2 3" xfId="4156"/>
    <cellStyle name="桁区切り 4 2 7 2 2 4" xfId="9516"/>
    <cellStyle name="桁区切り 4 2 7 2 3" xfId="5068"/>
    <cellStyle name="桁区切り 4 2 7 2 3 2" xfId="10428"/>
    <cellStyle name="桁区切り 4 2 7 2 4" xfId="5980"/>
    <cellStyle name="桁区切り 4 2 7 2 4 2" xfId="11340"/>
    <cellStyle name="桁区切り 4 2 7 2 5" xfId="2787"/>
    <cellStyle name="桁区切り 4 2 7 2 6" xfId="8148"/>
    <cellStyle name="桁区切り 4 2 7 3" xfId="1077"/>
    <cellStyle name="桁区切り 4 2 7 3 2" xfId="6436"/>
    <cellStyle name="桁区切り 4 2 7 3 2 2" xfId="11796"/>
    <cellStyle name="桁区切り 4 2 7 3 3" xfId="3243"/>
    <cellStyle name="桁区切り 4 2 7 3 4" xfId="8604"/>
    <cellStyle name="桁区切り 4 2 7 4" xfId="3700"/>
    <cellStyle name="桁区切り 4 2 7 4 2" xfId="9060"/>
    <cellStyle name="桁区切り 4 2 7 5" xfId="4612"/>
    <cellStyle name="桁区切り 4 2 7 5 2" xfId="9972"/>
    <cellStyle name="桁区切り 4 2 7 6" xfId="5524"/>
    <cellStyle name="桁区切り 4 2 7 6 2" xfId="10884"/>
    <cellStyle name="桁区切り 4 2 7 7" xfId="2331"/>
    <cellStyle name="桁区切り 4 2 7 8" xfId="7692"/>
    <cellStyle name="桁区切り 4 2 8" xfId="507"/>
    <cellStyle name="桁区切り 4 2 8 2" xfId="1419"/>
    <cellStyle name="桁区切り 4 2 8 2 2" xfId="6778"/>
    <cellStyle name="桁区切り 4 2 8 2 2 2" xfId="12138"/>
    <cellStyle name="桁区切り 4 2 8 2 3" xfId="4042"/>
    <cellStyle name="桁区切り 4 2 8 2 4" xfId="9402"/>
    <cellStyle name="桁区切り 4 2 8 3" xfId="4954"/>
    <cellStyle name="桁区切り 4 2 8 3 2" xfId="10314"/>
    <cellStyle name="桁区切り 4 2 8 4" xfId="5866"/>
    <cellStyle name="桁区切り 4 2 8 4 2" xfId="11226"/>
    <cellStyle name="桁区切り 4 2 8 5" xfId="2217"/>
    <cellStyle name="桁区切り 4 2 8 6" xfId="7578"/>
    <cellStyle name="桁区切り 4 2 9" xfId="963"/>
    <cellStyle name="桁区切り 4 2 9 2" xfId="6322"/>
    <cellStyle name="桁区切り 4 2 9 2 2" xfId="11682"/>
    <cellStyle name="桁区切り 4 2 9 3" xfId="2673"/>
    <cellStyle name="桁区切り 4 2 9 4" xfId="8034"/>
    <cellStyle name="桁区切り 4 3" xfId="29"/>
    <cellStyle name="桁区切り 4 3 10" xfId="3579"/>
    <cellStyle name="桁区切り 4 3 10 2" xfId="8939"/>
    <cellStyle name="桁区切り 4 3 11" xfId="4491"/>
    <cellStyle name="桁区切り 4 3 11 2" xfId="9851"/>
    <cellStyle name="桁区切り 4 3 12" xfId="5403"/>
    <cellStyle name="桁区切り 4 3 12 2" xfId="10763"/>
    <cellStyle name="桁区切り 4 3 13" xfId="1868"/>
    <cellStyle name="桁区切り 4 3 14" xfId="7229"/>
    <cellStyle name="桁区切り 4 3 2" xfId="75"/>
    <cellStyle name="桁区切り 4 3 2 10" xfId="4527"/>
    <cellStyle name="桁区切り 4 3 2 10 2" xfId="9887"/>
    <cellStyle name="桁区切り 4 3 2 11" xfId="5439"/>
    <cellStyle name="桁区切り 4 3 2 11 2" xfId="10799"/>
    <cellStyle name="桁区切り 4 3 2 12" xfId="1904"/>
    <cellStyle name="桁区切り 4 3 2 13" xfId="7265"/>
    <cellStyle name="桁区切り 4 3 2 2" xfId="136"/>
    <cellStyle name="桁区切り 4 3 2 2 10" xfId="5496"/>
    <cellStyle name="桁区切り 4 3 2 2 10 2" xfId="10856"/>
    <cellStyle name="桁区切り 4 3 2 2 11" xfId="1961"/>
    <cellStyle name="桁区切り 4 3 2 2 12" xfId="7322"/>
    <cellStyle name="桁区切り 4 3 2 2 2" xfId="365"/>
    <cellStyle name="桁区切り 4 3 2 2 2 2" xfId="821"/>
    <cellStyle name="桁区切り 4 3 2 2 2 2 2" xfId="1733"/>
    <cellStyle name="桁区切り 4 3 2 2 2 2 2 2" xfId="7092"/>
    <cellStyle name="桁区切り 4 3 2 2 2 2 2 2 2" xfId="12452"/>
    <cellStyle name="桁区切り 4 3 2 2 2 2 2 3" xfId="4356"/>
    <cellStyle name="桁区切り 4 3 2 2 2 2 2 4" xfId="9716"/>
    <cellStyle name="桁区切り 4 3 2 2 2 2 3" xfId="5268"/>
    <cellStyle name="桁区切り 4 3 2 2 2 2 3 2" xfId="10628"/>
    <cellStyle name="桁区切り 4 3 2 2 2 2 4" xfId="6180"/>
    <cellStyle name="桁区切り 4 3 2 2 2 2 4 2" xfId="11540"/>
    <cellStyle name="桁区切り 4 3 2 2 2 2 5" xfId="2531"/>
    <cellStyle name="桁区切り 4 3 2 2 2 2 6" xfId="7892"/>
    <cellStyle name="桁区切り 4 3 2 2 2 3" xfId="1277"/>
    <cellStyle name="桁区切り 4 3 2 2 2 3 2" xfId="6636"/>
    <cellStyle name="桁区切り 4 3 2 2 2 3 2 2" xfId="11996"/>
    <cellStyle name="桁区切り 4 3 2 2 2 3 3" xfId="2987"/>
    <cellStyle name="桁区切り 4 3 2 2 2 3 4" xfId="8348"/>
    <cellStyle name="桁区切り 4 3 2 2 2 4" xfId="3443"/>
    <cellStyle name="桁区切り 4 3 2 2 2 4 2" xfId="8804"/>
    <cellStyle name="桁区切り 4 3 2 2 2 5" xfId="3900"/>
    <cellStyle name="桁区切り 4 3 2 2 2 5 2" xfId="9260"/>
    <cellStyle name="桁区切り 4 3 2 2 2 6" xfId="4812"/>
    <cellStyle name="桁区切り 4 3 2 2 2 6 2" xfId="10172"/>
    <cellStyle name="桁区切り 4 3 2 2 2 7" xfId="5724"/>
    <cellStyle name="桁区切り 4 3 2 2 2 7 2" xfId="11084"/>
    <cellStyle name="桁区切り 4 3 2 2 2 8" xfId="2075"/>
    <cellStyle name="桁区切り 4 3 2 2 2 9" xfId="7436"/>
    <cellStyle name="桁区切り 4 3 2 2 3" xfId="479"/>
    <cellStyle name="桁区切り 4 3 2 2 3 2" xfId="935"/>
    <cellStyle name="桁区切り 4 3 2 2 3 2 2" xfId="1847"/>
    <cellStyle name="桁区切り 4 3 2 2 3 2 2 2" xfId="7206"/>
    <cellStyle name="桁区切り 4 3 2 2 3 2 2 2 2" xfId="12566"/>
    <cellStyle name="桁区切り 4 3 2 2 3 2 2 3" xfId="4470"/>
    <cellStyle name="桁区切り 4 3 2 2 3 2 2 4" xfId="9830"/>
    <cellStyle name="桁区切り 4 3 2 2 3 2 3" xfId="5382"/>
    <cellStyle name="桁区切り 4 3 2 2 3 2 3 2" xfId="10742"/>
    <cellStyle name="桁区切り 4 3 2 2 3 2 4" xfId="6294"/>
    <cellStyle name="桁区切り 4 3 2 2 3 2 4 2" xfId="11654"/>
    <cellStyle name="桁区切り 4 3 2 2 3 2 5" xfId="2645"/>
    <cellStyle name="桁区切り 4 3 2 2 3 2 6" xfId="8006"/>
    <cellStyle name="桁区切り 4 3 2 2 3 3" xfId="1391"/>
    <cellStyle name="桁区切り 4 3 2 2 3 3 2" xfId="6750"/>
    <cellStyle name="桁区切り 4 3 2 2 3 3 2 2" xfId="12110"/>
    <cellStyle name="桁区切り 4 3 2 2 3 3 3" xfId="3101"/>
    <cellStyle name="桁区切り 4 3 2 2 3 3 4" xfId="8462"/>
    <cellStyle name="桁区切り 4 3 2 2 3 4" xfId="3557"/>
    <cellStyle name="桁区切り 4 3 2 2 3 4 2" xfId="8918"/>
    <cellStyle name="桁区切り 4 3 2 2 3 5" xfId="4014"/>
    <cellStyle name="桁区切り 4 3 2 2 3 5 2" xfId="9374"/>
    <cellStyle name="桁区切り 4 3 2 2 3 6" xfId="4926"/>
    <cellStyle name="桁区切り 4 3 2 2 3 6 2" xfId="10286"/>
    <cellStyle name="桁区切り 4 3 2 2 3 7" xfId="5838"/>
    <cellStyle name="桁区切り 4 3 2 2 3 7 2" xfId="11198"/>
    <cellStyle name="桁区切り 4 3 2 2 3 8" xfId="2189"/>
    <cellStyle name="桁区切り 4 3 2 2 3 9" xfId="7550"/>
    <cellStyle name="桁区切り 4 3 2 2 4" xfId="250"/>
    <cellStyle name="桁区切り 4 3 2 2 4 2" xfId="707"/>
    <cellStyle name="桁区切り 4 3 2 2 4 2 2" xfId="1619"/>
    <cellStyle name="桁区切り 4 3 2 2 4 2 2 2" xfId="6978"/>
    <cellStyle name="桁区切り 4 3 2 2 4 2 2 2 2" xfId="12338"/>
    <cellStyle name="桁区切り 4 3 2 2 4 2 2 3" xfId="4242"/>
    <cellStyle name="桁区切り 4 3 2 2 4 2 2 4" xfId="9602"/>
    <cellStyle name="桁区切り 4 3 2 2 4 2 3" xfId="5154"/>
    <cellStyle name="桁区切り 4 3 2 2 4 2 3 2" xfId="10514"/>
    <cellStyle name="桁区切り 4 3 2 2 4 2 4" xfId="6066"/>
    <cellStyle name="桁区切り 4 3 2 2 4 2 4 2" xfId="11426"/>
    <cellStyle name="桁区切り 4 3 2 2 4 2 5" xfId="2873"/>
    <cellStyle name="桁区切り 4 3 2 2 4 2 6" xfId="8234"/>
    <cellStyle name="桁区切り 4 3 2 2 4 3" xfId="1163"/>
    <cellStyle name="桁区切り 4 3 2 2 4 3 2" xfId="6522"/>
    <cellStyle name="桁区切り 4 3 2 2 4 3 2 2" xfId="11882"/>
    <cellStyle name="桁区切り 4 3 2 2 4 3 3" xfId="3329"/>
    <cellStyle name="桁区切り 4 3 2 2 4 3 4" xfId="8690"/>
    <cellStyle name="桁区切り 4 3 2 2 4 4" xfId="3786"/>
    <cellStyle name="桁区切り 4 3 2 2 4 4 2" xfId="9146"/>
    <cellStyle name="桁区切り 4 3 2 2 4 5" xfId="4698"/>
    <cellStyle name="桁区切り 4 3 2 2 4 5 2" xfId="10058"/>
    <cellStyle name="桁区切り 4 3 2 2 4 6" xfId="5610"/>
    <cellStyle name="桁区切り 4 3 2 2 4 6 2" xfId="10970"/>
    <cellStyle name="桁区切り 4 3 2 2 4 7" xfId="2417"/>
    <cellStyle name="桁区切り 4 3 2 2 4 8" xfId="7778"/>
    <cellStyle name="桁区切り 4 3 2 2 5" xfId="593"/>
    <cellStyle name="桁区切り 4 3 2 2 5 2" xfId="1505"/>
    <cellStyle name="桁区切り 4 3 2 2 5 2 2" xfId="6864"/>
    <cellStyle name="桁区切り 4 3 2 2 5 2 2 2" xfId="12224"/>
    <cellStyle name="桁区切り 4 3 2 2 5 2 3" xfId="4128"/>
    <cellStyle name="桁区切り 4 3 2 2 5 2 4" xfId="9488"/>
    <cellStyle name="桁区切り 4 3 2 2 5 3" xfId="5040"/>
    <cellStyle name="桁区切り 4 3 2 2 5 3 2" xfId="10400"/>
    <cellStyle name="桁区切り 4 3 2 2 5 4" xfId="5952"/>
    <cellStyle name="桁区切り 4 3 2 2 5 4 2" xfId="11312"/>
    <cellStyle name="桁区切り 4 3 2 2 5 5" xfId="2303"/>
    <cellStyle name="桁区切り 4 3 2 2 5 6" xfId="7664"/>
    <cellStyle name="桁区切り 4 3 2 2 6" xfId="1049"/>
    <cellStyle name="桁区切り 4 3 2 2 6 2" xfId="6408"/>
    <cellStyle name="桁区切り 4 3 2 2 6 2 2" xfId="11768"/>
    <cellStyle name="桁区切り 4 3 2 2 6 3" xfId="2759"/>
    <cellStyle name="桁区切り 4 3 2 2 6 4" xfId="8120"/>
    <cellStyle name="桁区切り 4 3 2 2 7" xfId="3215"/>
    <cellStyle name="桁区切り 4 3 2 2 7 2" xfId="8576"/>
    <cellStyle name="桁区切り 4 3 2 2 8" xfId="3672"/>
    <cellStyle name="桁区切り 4 3 2 2 8 2" xfId="9032"/>
    <cellStyle name="桁区切り 4 3 2 2 9" xfId="4584"/>
    <cellStyle name="桁区切り 4 3 2 2 9 2" xfId="9944"/>
    <cellStyle name="桁区切り 4 3 2 3" xfId="308"/>
    <cellStyle name="桁区切り 4 3 2 3 2" xfId="764"/>
    <cellStyle name="桁区切り 4 3 2 3 2 2" xfId="1676"/>
    <cellStyle name="桁区切り 4 3 2 3 2 2 2" xfId="7035"/>
    <cellStyle name="桁区切り 4 3 2 3 2 2 2 2" xfId="12395"/>
    <cellStyle name="桁区切り 4 3 2 3 2 2 3" xfId="4299"/>
    <cellStyle name="桁区切り 4 3 2 3 2 2 4" xfId="9659"/>
    <cellStyle name="桁区切り 4 3 2 3 2 3" xfId="5211"/>
    <cellStyle name="桁区切り 4 3 2 3 2 3 2" xfId="10571"/>
    <cellStyle name="桁区切り 4 3 2 3 2 4" xfId="6123"/>
    <cellStyle name="桁区切り 4 3 2 3 2 4 2" xfId="11483"/>
    <cellStyle name="桁区切り 4 3 2 3 2 5" xfId="2474"/>
    <cellStyle name="桁区切り 4 3 2 3 2 6" xfId="7835"/>
    <cellStyle name="桁区切り 4 3 2 3 3" xfId="1220"/>
    <cellStyle name="桁区切り 4 3 2 3 3 2" xfId="6579"/>
    <cellStyle name="桁区切り 4 3 2 3 3 2 2" xfId="11939"/>
    <cellStyle name="桁区切り 4 3 2 3 3 3" xfId="2930"/>
    <cellStyle name="桁区切り 4 3 2 3 3 4" xfId="8291"/>
    <cellStyle name="桁区切り 4 3 2 3 4" xfId="3386"/>
    <cellStyle name="桁区切り 4 3 2 3 4 2" xfId="8747"/>
    <cellStyle name="桁区切り 4 3 2 3 5" xfId="3843"/>
    <cellStyle name="桁区切り 4 3 2 3 5 2" xfId="9203"/>
    <cellStyle name="桁区切り 4 3 2 3 6" xfId="4755"/>
    <cellStyle name="桁区切り 4 3 2 3 6 2" xfId="10115"/>
    <cellStyle name="桁区切り 4 3 2 3 7" xfId="5667"/>
    <cellStyle name="桁区切り 4 3 2 3 7 2" xfId="11027"/>
    <cellStyle name="桁区切り 4 3 2 3 8" xfId="2018"/>
    <cellStyle name="桁区切り 4 3 2 3 9" xfId="7379"/>
    <cellStyle name="桁区切り 4 3 2 4" xfId="422"/>
    <cellStyle name="桁区切り 4 3 2 4 2" xfId="878"/>
    <cellStyle name="桁区切り 4 3 2 4 2 2" xfId="1790"/>
    <cellStyle name="桁区切り 4 3 2 4 2 2 2" xfId="7149"/>
    <cellStyle name="桁区切り 4 3 2 4 2 2 2 2" xfId="12509"/>
    <cellStyle name="桁区切り 4 3 2 4 2 2 3" xfId="4413"/>
    <cellStyle name="桁区切り 4 3 2 4 2 2 4" xfId="9773"/>
    <cellStyle name="桁区切り 4 3 2 4 2 3" xfId="5325"/>
    <cellStyle name="桁区切り 4 3 2 4 2 3 2" xfId="10685"/>
    <cellStyle name="桁区切り 4 3 2 4 2 4" xfId="6237"/>
    <cellStyle name="桁区切り 4 3 2 4 2 4 2" xfId="11597"/>
    <cellStyle name="桁区切り 4 3 2 4 2 5" xfId="2588"/>
    <cellStyle name="桁区切り 4 3 2 4 2 6" xfId="7949"/>
    <cellStyle name="桁区切り 4 3 2 4 3" xfId="1334"/>
    <cellStyle name="桁区切り 4 3 2 4 3 2" xfId="6693"/>
    <cellStyle name="桁区切り 4 3 2 4 3 2 2" xfId="12053"/>
    <cellStyle name="桁区切り 4 3 2 4 3 3" xfId="3044"/>
    <cellStyle name="桁区切り 4 3 2 4 3 4" xfId="8405"/>
    <cellStyle name="桁区切り 4 3 2 4 4" xfId="3500"/>
    <cellStyle name="桁区切り 4 3 2 4 4 2" xfId="8861"/>
    <cellStyle name="桁区切り 4 3 2 4 5" xfId="3957"/>
    <cellStyle name="桁区切り 4 3 2 4 5 2" xfId="9317"/>
    <cellStyle name="桁区切り 4 3 2 4 6" xfId="4869"/>
    <cellStyle name="桁区切り 4 3 2 4 6 2" xfId="10229"/>
    <cellStyle name="桁区切り 4 3 2 4 7" xfId="5781"/>
    <cellStyle name="桁区切り 4 3 2 4 7 2" xfId="11141"/>
    <cellStyle name="桁区切り 4 3 2 4 8" xfId="2132"/>
    <cellStyle name="桁区切り 4 3 2 4 9" xfId="7493"/>
    <cellStyle name="桁区切り 4 3 2 5" xfId="193"/>
    <cellStyle name="桁区切り 4 3 2 5 2" xfId="650"/>
    <cellStyle name="桁区切り 4 3 2 5 2 2" xfId="1562"/>
    <cellStyle name="桁区切り 4 3 2 5 2 2 2" xfId="6921"/>
    <cellStyle name="桁区切り 4 3 2 5 2 2 2 2" xfId="12281"/>
    <cellStyle name="桁区切り 4 3 2 5 2 2 3" xfId="4185"/>
    <cellStyle name="桁区切り 4 3 2 5 2 2 4" xfId="9545"/>
    <cellStyle name="桁区切り 4 3 2 5 2 3" xfId="5097"/>
    <cellStyle name="桁区切り 4 3 2 5 2 3 2" xfId="10457"/>
    <cellStyle name="桁区切り 4 3 2 5 2 4" xfId="6009"/>
    <cellStyle name="桁区切り 4 3 2 5 2 4 2" xfId="11369"/>
    <cellStyle name="桁区切り 4 3 2 5 2 5" xfId="2816"/>
    <cellStyle name="桁区切り 4 3 2 5 2 6" xfId="8177"/>
    <cellStyle name="桁区切り 4 3 2 5 3" xfId="1106"/>
    <cellStyle name="桁区切り 4 3 2 5 3 2" xfId="6465"/>
    <cellStyle name="桁区切り 4 3 2 5 3 2 2" xfId="11825"/>
    <cellStyle name="桁区切り 4 3 2 5 3 3" xfId="3272"/>
    <cellStyle name="桁区切り 4 3 2 5 3 4" xfId="8633"/>
    <cellStyle name="桁区切り 4 3 2 5 4" xfId="3729"/>
    <cellStyle name="桁区切り 4 3 2 5 4 2" xfId="9089"/>
    <cellStyle name="桁区切り 4 3 2 5 5" xfId="4641"/>
    <cellStyle name="桁区切り 4 3 2 5 5 2" xfId="10001"/>
    <cellStyle name="桁区切り 4 3 2 5 6" xfId="5553"/>
    <cellStyle name="桁区切り 4 3 2 5 6 2" xfId="10913"/>
    <cellStyle name="桁区切り 4 3 2 5 7" xfId="2360"/>
    <cellStyle name="桁区切り 4 3 2 5 8" xfId="7721"/>
    <cellStyle name="桁区切り 4 3 2 6" xfId="536"/>
    <cellStyle name="桁区切り 4 3 2 6 2" xfId="1448"/>
    <cellStyle name="桁区切り 4 3 2 6 2 2" xfId="6807"/>
    <cellStyle name="桁区切り 4 3 2 6 2 2 2" xfId="12167"/>
    <cellStyle name="桁区切り 4 3 2 6 2 3" xfId="4071"/>
    <cellStyle name="桁区切り 4 3 2 6 2 4" xfId="9431"/>
    <cellStyle name="桁区切り 4 3 2 6 3" xfId="4983"/>
    <cellStyle name="桁区切り 4 3 2 6 3 2" xfId="10343"/>
    <cellStyle name="桁区切り 4 3 2 6 4" xfId="5895"/>
    <cellStyle name="桁区切り 4 3 2 6 4 2" xfId="11255"/>
    <cellStyle name="桁区切り 4 3 2 6 5" xfId="2246"/>
    <cellStyle name="桁区切り 4 3 2 6 6" xfId="7607"/>
    <cellStyle name="桁区切り 4 3 2 7" xfId="992"/>
    <cellStyle name="桁区切り 4 3 2 7 2" xfId="6351"/>
    <cellStyle name="桁区切り 4 3 2 7 2 2" xfId="11711"/>
    <cellStyle name="桁区切り 4 3 2 7 3" xfId="2702"/>
    <cellStyle name="桁区切り 4 3 2 7 4" xfId="8063"/>
    <cellStyle name="桁区切り 4 3 2 8" xfId="3158"/>
    <cellStyle name="桁区切り 4 3 2 8 2" xfId="8519"/>
    <cellStyle name="桁区切り 4 3 2 9" xfId="3615"/>
    <cellStyle name="桁区切り 4 3 2 9 2" xfId="8975"/>
    <cellStyle name="桁区切り 4 3 3" xfId="100"/>
    <cellStyle name="桁区切り 4 3 3 10" xfId="5460"/>
    <cellStyle name="桁区切り 4 3 3 10 2" xfId="10820"/>
    <cellStyle name="桁区切り 4 3 3 11" xfId="1925"/>
    <cellStyle name="桁区切り 4 3 3 12" xfId="7286"/>
    <cellStyle name="桁区切り 4 3 3 2" xfId="329"/>
    <cellStyle name="桁区切り 4 3 3 2 2" xfId="785"/>
    <cellStyle name="桁区切り 4 3 3 2 2 2" xfId="1697"/>
    <cellStyle name="桁区切り 4 3 3 2 2 2 2" xfId="7056"/>
    <cellStyle name="桁区切り 4 3 3 2 2 2 2 2" xfId="12416"/>
    <cellStyle name="桁区切り 4 3 3 2 2 2 3" xfId="4320"/>
    <cellStyle name="桁区切り 4 3 3 2 2 2 4" xfId="9680"/>
    <cellStyle name="桁区切り 4 3 3 2 2 3" xfId="5232"/>
    <cellStyle name="桁区切り 4 3 3 2 2 3 2" xfId="10592"/>
    <cellStyle name="桁区切り 4 3 3 2 2 4" xfId="6144"/>
    <cellStyle name="桁区切り 4 3 3 2 2 4 2" xfId="11504"/>
    <cellStyle name="桁区切り 4 3 3 2 2 5" xfId="2495"/>
    <cellStyle name="桁区切り 4 3 3 2 2 6" xfId="7856"/>
    <cellStyle name="桁区切り 4 3 3 2 3" xfId="1241"/>
    <cellStyle name="桁区切り 4 3 3 2 3 2" xfId="6600"/>
    <cellStyle name="桁区切り 4 3 3 2 3 2 2" xfId="11960"/>
    <cellStyle name="桁区切り 4 3 3 2 3 3" xfId="2951"/>
    <cellStyle name="桁区切り 4 3 3 2 3 4" xfId="8312"/>
    <cellStyle name="桁区切り 4 3 3 2 4" xfId="3407"/>
    <cellStyle name="桁区切り 4 3 3 2 4 2" xfId="8768"/>
    <cellStyle name="桁区切り 4 3 3 2 5" xfId="3864"/>
    <cellStyle name="桁区切り 4 3 3 2 5 2" xfId="9224"/>
    <cellStyle name="桁区切り 4 3 3 2 6" xfId="4776"/>
    <cellStyle name="桁区切り 4 3 3 2 6 2" xfId="10136"/>
    <cellStyle name="桁区切り 4 3 3 2 7" xfId="5688"/>
    <cellStyle name="桁区切り 4 3 3 2 7 2" xfId="11048"/>
    <cellStyle name="桁区切り 4 3 3 2 8" xfId="2039"/>
    <cellStyle name="桁区切り 4 3 3 2 9" xfId="7400"/>
    <cellStyle name="桁区切り 4 3 3 3" xfId="443"/>
    <cellStyle name="桁区切り 4 3 3 3 2" xfId="899"/>
    <cellStyle name="桁区切り 4 3 3 3 2 2" xfId="1811"/>
    <cellStyle name="桁区切り 4 3 3 3 2 2 2" xfId="7170"/>
    <cellStyle name="桁区切り 4 3 3 3 2 2 2 2" xfId="12530"/>
    <cellStyle name="桁区切り 4 3 3 3 2 2 3" xfId="4434"/>
    <cellStyle name="桁区切り 4 3 3 3 2 2 4" xfId="9794"/>
    <cellStyle name="桁区切り 4 3 3 3 2 3" xfId="5346"/>
    <cellStyle name="桁区切り 4 3 3 3 2 3 2" xfId="10706"/>
    <cellStyle name="桁区切り 4 3 3 3 2 4" xfId="6258"/>
    <cellStyle name="桁区切り 4 3 3 3 2 4 2" xfId="11618"/>
    <cellStyle name="桁区切り 4 3 3 3 2 5" xfId="2609"/>
    <cellStyle name="桁区切り 4 3 3 3 2 6" xfId="7970"/>
    <cellStyle name="桁区切り 4 3 3 3 3" xfId="1355"/>
    <cellStyle name="桁区切り 4 3 3 3 3 2" xfId="6714"/>
    <cellStyle name="桁区切り 4 3 3 3 3 2 2" xfId="12074"/>
    <cellStyle name="桁区切り 4 3 3 3 3 3" xfId="3065"/>
    <cellStyle name="桁区切り 4 3 3 3 3 4" xfId="8426"/>
    <cellStyle name="桁区切り 4 3 3 3 4" xfId="3521"/>
    <cellStyle name="桁区切り 4 3 3 3 4 2" xfId="8882"/>
    <cellStyle name="桁区切り 4 3 3 3 5" xfId="3978"/>
    <cellStyle name="桁区切り 4 3 3 3 5 2" xfId="9338"/>
    <cellStyle name="桁区切り 4 3 3 3 6" xfId="4890"/>
    <cellStyle name="桁区切り 4 3 3 3 6 2" xfId="10250"/>
    <cellStyle name="桁区切り 4 3 3 3 7" xfId="5802"/>
    <cellStyle name="桁区切り 4 3 3 3 7 2" xfId="11162"/>
    <cellStyle name="桁区切り 4 3 3 3 8" xfId="2153"/>
    <cellStyle name="桁区切り 4 3 3 3 9" xfId="7514"/>
    <cellStyle name="桁区切り 4 3 3 4" xfId="214"/>
    <cellStyle name="桁区切り 4 3 3 4 2" xfId="671"/>
    <cellStyle name="桁区切り 4 3 3 4 2 2" xfId="1583"/>
    <cellStyle name="桁区切り 4 3 3 4 2 2 2" xfId="6942"/>
    <cellStyle name="桁区切り 4 3 3 4 2 2 2 2" xfId="12302"/>
    <cellStyle name="桁区切り 4 3 3 4 2 2 3" xfId="4206"/>
    <cellStyle name="桁区切り 4 3 3 4 2 2 4" xfId="9566"/>
    <cellStyle name="桁区切り 4 3 3 4 2 3" xfId="5118"/>
    <cellStyle name="桁区切り 4 3 3 4 2 3 2" xfId="10478"/>
    <cellStyle name="桁区切り 4 3 3 4 2 4" xfId="6030"/>
    <cellStyle name="桁区切り 4 3 3 4 2 4 2" xfId="11390"/>
    <cellStyle name="桁区切り 4 3 3 4 2 5" xfId="2837"/>
    <cellStyle name="桁区切り 4 3 3 4 2 6" xfId="8198"/>
    <cellStyle name="桁区切り 4 3 3 4 3" xfId="1127"/>
    <cellStyle name="桁区切り 4 3 3 4 3 2" xfId="6486"/>
    <cellStyle name="桁区切り 4 3 3 4 3 2 2" xfId="11846"/>
    <cellStyle name="桁区切り 4 3 3 4 3 3" xfId="3293"/>
    <cellStyle name="桁区切り 4 3 3 4 3 4" xfId="8654"/>
    <cellStyle name="桁区切り 4 3 3 4 4" xfId="3750"/>
    <cellStyle name="桁区切り 4 3 3 4 4 2" xfId="9110"/>
    <cellStyle name="桁区切り 4 3 3 4 5" xfId="4662"/>
    <cellStyle name="桁区切り 4 3 3 4 5 2" xfId="10022"/>
    <cellStyle name="桁区切り 4 3 3 4 6" xfId="5574"/>
    <cellStyle name="桁区切り 4 3 3 4 6 2" xfId="10934"/>
    <cellStyle name="桁区切り 4 3 3 4 7" xfId="2381"/>
    <cellStyle name="桁区切り 4 3 3 4 8" xfId="7742"/>
    <cellStyle name="桁区切り 4 3 3 5" xfId="557"/>
    <cellStyle name="桁区切り 4 3 3 5 2" xfId="1469"/>
    <cellStyle name="桁区切り 4 3 3 5 2 2" xfId="6828"/>
    <cellStyle name="桁区切り 4 3 3 5 2 2 2" xfId="12188"/>
    <cellStyle name="桁区切り 4 3 3 5 2 3" xfId="4092"/>
    <cellStyle name="桁区切り 4 3 3 5 2 4" xfId="9452"/>
    <cellStyle name="桁区切り 4 3 3 5 3" xfId="5004"/>
    <cellStyle name="桁区切り 4 3 3 5 3 2" xfId="10364"/>
    <cellStyle name="桁区切り 4 3 3 5 4" xfId="5916"/>
    <cellStyle name="桁区切り 4 3 3 5 4 2" xfId="11276"/>
    <cellStyle name="桁区切り 4 3 3 5 5" xfId="2267"/>
    <cellStyle name="桁区切り 4 3 3 5 6" xfId="7628"/>
    <cellStyle name="桁区切り 4 3 3 6" xfId="1013"/>
    <cellStyle name="桁区切り 4 3 3 6 2" xfId="6372"/>
    <cellStyle name="桁区切り 4 3 3 6 2 2" xfId="11732"/>
    <cellStyle name="桁区切り 4 3 3 6 3" xfId="2723"/>
    <cellStyle name="桁区切り 4 3 3 6 4" xfId="8084"/>
    <cellStyle name="桁区切り 4 3 3 7" xfId="3179"/>
    <cellStyle name="桁区切り 4 3 3 7 2" xfId="8540"/>
    <cellStyle name="桁区切り 4 3 3 8" xfId="3636"/>
    <cellStyle name="桁区切り 4 3 3 8 2" xfId="8996"/>
    <cellStyle name="桁区切り 4 3 3 9" xfId="4548"/>
    <cellStyle name="桁区切り 4 3 3 9 2" xfId="9908"/>
    <cellStyle name="桁区切り 4 3 4" xfId="272"/>
    <cellStyle name="桁区切り 4 3 4 2" xfId="728"/>
    <cellStyle name="桁区切り 4 3 4 2 2" xfId="1640"/>
    <cellStyle name="桁区切り 4 3 4 2 2 2" xfId="6999"/>
    <cellStyle name="桁区切り 4 3 4 2 2 2 2" xfId="12359"/>
    <cellStyle name="桁区切り 4 3 4 2 2 3" xfId="4263"/>
    <cellStyle name="桁区切り 4 3 4 2 2 4" xfId="9623"/>
    <cellStyle name="桁区切り 4 3 4 2 3" xfId="5175"/>
    <cellStyle name="桁区切り 4 3 4 2 3 2" xfId="10535"/>
    <cellStyle name="桁区切り 4 3 4 2 4" xfId="6087"/>
    <cellStyle name="桁区切り 4 3 4 2 4 2" xfId="11447"/>
    <cellStyle name="桁区切り 4 3 4 2 5" xfId="2438"/>
    <cellStyle name="桁区切り 4 3 4 2 6" xfId="7799"/>
    <cellStyle name="桁区切り 4 3 4 3" xfId="1184"/>
    <cellStyle name="桁区切り 4 3 4 3 2" xfId="6543"/>
    <cellStyle name="桁区切り 4 3 4 3 2 2" xfId="11903"/>
    <cellStyle name="桁区切り 4 3 4 3 3" xfId="2894"/>
    <cellStyle name="桁区切り 4 3 4 3 4" xfId="8255"/>
    <cellStyle name="桁区切り 4 3 4 4" xfId="3350"/>
    <cellStyle name="桁区切り 4 3 4 4 2" xfId="8711"/>
    <cellStyle name="桁区切り 4 3 4 5" xfId="3807"/>
    <cellStyle name="桁区切り 4 3 4 5 2" xfId="9167"/>
    <cellStyle name="桁区切り 4 3 4 6" xfId="4719"/>
    <cellStyle name="桁区切り 4 3 4 6 2" xfId="10079"/>
    <cellStyle name="桁区切り 4 3 4 7" xfId="5631"/>
    <cellStyle name="桁区切り 4 3 4 7 2" xfId="10991"/>
    <cellStyle name="桁区切り 4 3 4 8" xfId="1982"/>
    <cellStyle name="桁区切り 4 3 4 9" xfId="7343"/>
    <cellStyle name="桁区切り 4 3 5" xfId="386"/>
    <cellStyle name="桁区切り 4 3 5 2" xfId="842"/>
    <cellStyle name="桁区切り 4 3 5 2 2" xfId="1754"/>
    <cellStyle name="桁区切り 4 3 5 2 2 2" xfId="7113"/>
    <cellStyle name="桁区切り 4 3 5 2 2 2 2" xfId="12473"/>
    <cellStyle name="桁区切り 4 3 5 2 2 3" xfId="4377"/>
    <cellStyle name="桁区切り 4 3 5 2 2 4" xfId="9737"/>
    <cellStyle name="桁区切り 4 3 5 2 3" xfId="5289"/>
    <cellStyle name="桁区切り 4 3 5 2 3 2" xfId="10649"/>
    <cellStyle name="桁区切り 4 3 5 2 4" xfId="6201"/>
    <cellStyle name="桁区切り 4 3 5 2 4 2" xfId="11561"/>
    <cellStyle name="桁区切り 4 3 5 2 5" xfId="2552"/>
    <cellStyle name="桁区切り 4 3 5 2 6" xfId="7913"/>
    <cellStyle name="桁区切り 4 3 5 3" xfId="1298"/>
    <cellStyle name="桁区切り 4 3 5 3 2" xfId="6657"/>
    <cellStyle name="桁区切り 4 3 5 3 2 2" xfId="12017"/>
    <cellStyle name="桁区切り 4 3 5 3 3" xfId="3008"/>
    <cellStyle name="桁区切り 4 3 5 3 4" xfId="8369"/>
    <cellStyle name="桁区切り 4 3 5 4" xfId="3464"/>
    <cellStyle name="桁区切り 4 3 5 4 2" xfId="8825"/>
    <cellStyle name="桁区切り 4 3 5 5" xfId="3921"/>
    <cellStyle name="桁区切り 4 3 5 5 2" xfId="9281"/>
    <cellStyle name="桁区切り 4 3 5 6" xfId="4833"/>
    <cellStyle name="桁区切り 4 3 5 6 2" xfId="10193"/>
    <cellStyle name="桁区切り 4 3 5 7" xfId="5745"/>
    <cellStyle name="桁区切り 4 3 5 7 2" xfId="11105"/>
    <cellStyle name="桁区切り 4 3 5 8" xfId="2096"/>
    <cellStyle name="桁区切り 4 3 5 9" xfId="7457"/>
    <cellStyle name="桁区切り 4 3 6" xfId="157"/>
    <cellStyle name="桁区切り 4 3 6 2" xfId="614"/>
    <cellStyle name="桁区切り 4 3 6 2 2" xfId="1526"/>
    <cellStyle name="桁区切り 4 3 6 2 2 2" xfId="6885"/>
    <cellStyle name="桁区切り 4 3 6 2 2 2 2" xfId="12245"/>
    <cellStyle name="桁区切り 4 3 6 2 2 3" xfId="4149"/>
    <cellStyle name="桁区切り 4 3 6 2 2 4" xfId="9509"/>
    <cellStyle name="桁区切り 4 3 6 2 3" xfId="5061"/>
    <cellStyle name="桁区切り 4 3 6 2 3 2" xfId="10421"/>
    <cellStyle name="桁区切り 4 3 6 2 4" xfId="5973"/>
    <cellStyle name="桁区切り 4 3 6 2 4 2" xfId="11333"/>
    <cellStyle name="桁区切り 4 3 6 2 5" xfId="2780"/>
    <cellStyle name="桁区切り 4 3 6 2 6" xfId="8141"/>
    <cellStyle name="桁区切り 4 3 6 3" xfId="1070"/>
    <cellStyle name="桁区切り 4 3 6 3 2" xfId="6429"/>
    <cellStyle name="桁区切り 4 3 6 3 2 2" xfId="11789"/>
    <cellStyle name="桁区切り 4 3 6 3 3" xfId="3236"/>
    <cellStyle name="桁区切り 4 3 6 3 4" xfId="8597"/>
    <cellStyle name="桁区切り 4 3 6 4" xfId="3693"/>
    <cellStyle name="桁区切り 4 3 6 4 2" xfId="9053"/>
    <cellStyle name="桁区切り 4 3 6 5" xfId="4605"/>
    <cellStyle name="桁区切り 4 3 6 5 2" xfId="9965"/>
    <cellStyle name="桁区切り 4 3 6 6" xfId="5517"/>
    <cellStyle name="桁区切り 4 3 6 6 2" xfId="10877"/>
    <cellStyle name="桁区切り 4 3 6 7" xfId="2324"/>
    <cellStyle name="桁区切り 4 3 6 8" xfId="7685"/>
    <cellStyle name="桁区切り 4 3 7" xfId="500"/>
    <cellStyle name="桁区切り 4 3 7 2" xfId="1412"/>
    <cellStyle name="桁区切り 4 3 7 2 2" xfId="6771"/>
    <cellStyle name="桁区切り 4 3 7 2 2 2" xfId="12131"/>
    <cellStyle name="桁区切り 4 3 7 2 3" xfId="4035"/>
    <cellStyle name="桁区切り 4 3 7 2 4" xfId="9395"/>
    <cellStyle name="桁区切り 4 3 7 3" xfId="4947"/>
    <cellStyle name="桁区切り 4 3 7 3 2" xfId="10307"/>
    <cellStyle name="桁区切り 4 3 7 4" xfId="5859"/>
    <cellStyle name="桁区切り 4 3 7 4 2" xfId="11219"/>
    <cellStyle name="桁区切り 4 3 7 5" xfId="2210"/>
    <cellStyle name="桁区切り 4 3 7 6" xfId="7571"/>
    <cellStyle name="桁区切り 4 3 8" xfId="956"/>
    <cellStyle name="桁区切り 4 3 8 2" xfId="6315"/>
    <cellStyle name="桁区切り 4 3 8 2 2" xfId="11675"/>
    <cellStyle name="桁区切り 4 3 8 3" xfId="2666"/>
    <cellStyle name="桁区切り 4 3 8 4" xfId="8027"/>
    <cellStyle name="桁区切り 4 3 9" xfId="3122"/>
    <cellStyle name="桁区切り 4 3 9 2" xfId="8483"/>
    <cellStyle name="桁区切り 4 4" xfId="68"/>
    <cellStyle name="桁区切り 4 4 10" xfId="4520"/>
    <cellStyle name="桁区切り 4 4 10 2" xfId="9880"/>
    <cellStyle name="桁区切り 4 4 11" xfId="5432"/>
    <cellStyle name="桁区切り 4 4 11 2" xfId="10792"/>
    <cellStyle name="桁区切り 4 4 12" xfId="1897"/>
    <cellStyle name="桁区切り 4 4 13" xfId="7258"/>
    <cellStyle name="桁区切り 4 4 2" xfId="129"/>
    <cellStyle name="桁区切り 4 4 2 10" xfId="5489"/>
    <cellStyle name="桁区切り 4 4 2 10 2" xfId="10849"/>
    <cellStyle name="桁区切り 4 4 2 11" xfId="1954"/>
    <cellStyle name="桁区切り 4 4 2 12" xfId="7315"/>
    <cellStyle name="桁区切り 4 4 2 2" xfId="358"/>
    <cellStyle name="桁区切り 4 4 2 2 2" xfId="814"/>
    <cellStyle name="桁区切り 4 4 2 2 2 2" xfId="1726"/>
    <cellStyle name="桁区切り 4 4 2 2 2 2 2" xfId="7085"/>
    <cellStyle name="桁区切り 4 4 2 2 2 2 2 2" xfId="12445"/>
    <cellStyle name="桁区切り 4 4 2 2 2 2 3" xfId="4349"/>
    <cellStyle name="桁区切り 4 4 2 2 2 2 4" xfId="9709"/>
    <cellStyle name="桁区切り 4 4 2 2 2 3" xfId="5261"/>
    <cellStyle name="桁区切り 4 4 2 2 2 3 2" xfId="10621"/>
    <cellStyle name="桁区切り 4 4 2 2 2 4" xfId="6173"/>
    <cellStyle name="桁区切り 4 4 2 2 2 4 2" xfId="11533"/>
    <cellStyle name="桁区切り 4 4 2 2 2 5" xfId="2524"/>
    <cellStyle name="桁区切り 4 4 2 2 2 6" xfId="7885"/>
    <cellStyle name="桁区切り 4 4 2 2 3" xfId="1270"/>
    <cellStyle name="桁区切り 4 4 2 2 3 2" xfId="6629"/>
    <cellStyle name="桁区切り 4 4 2 2 3 2 2" xfId="11989"/>
    <cellStyle name="桁区切り 4 4 2 2 3 3" xfId="2980"/>
    <cellStyle name="桁区切り 4 4 2 2 3 4" xfId="8341"/>
    <cellStyle name="桁区切り 4 4 2 2 4" xfId="3436"/>
    <cellStyle name="桁区切り 4 4 2 2 4 2" xfId="8797"/>
    <cellStyle name="桁区切り 4 4 2 2 5" xfId="3893"/>
    <cellStyle name="桁区切り 4 4 2 2 5 2" xfId="9253"/>
    <cellStyle name="桁区切り 4 4 2 2 6" xfId="4805"/>
    <cellStyle name="桁区切り 4 4 2 2 6 2" xfId="10165"/>
    <cellStyle name="桁区切り 4 4 2 2 7" xfId="5717"/>
    <cellStyle name="桁区切り 4 4 2 2 7 2" xfId="11077"/>
    <cellStyle name="桁区切り 4 4 2 2 8" xfId="2068"/>
    <cellStyle name="桁区切り 4 4 2 2 9" xfId="7429"/>
    <cellStyle name="桁区切り 4 4 2 3" xfId="472"/>
    <cellStyle name="桁区切り 4 4 2 3 2" xfId="928"/>
    <cellStyle name="桁区切り 4 4 2 3 2 2" xfId="1840"/>
    <cellStyle name="桁区切り 4 4 2 3 2 2 2" xfId="7199"/>
    <cellStyle name="桁区切り 4 4 2 3 2 2 2 2" xfId="12559"/>
    <cellStyle name="桁区切り 4 4 2 3 2 2 3" xfId="4463"/>
    <cellStyle name="桁区切り 4 4 2 3 2 2 4" xfId="9823"/>
    <cellStyle name="桁区切り 4 4 2 3 2 3" xfId="5375"/>
    <cellStyle name="桁区切り 4 4 2 3 2 3 2" xfId="10735"/>
    <cellStyle name="桁区切り 4 4 2 3 2 4" xfId="6287"/>
    <cellStyle name="桁区切り 4 4 2 3 2 4 2" xfId="11647"/>
    <cellStyle name="桁区切り 4 4 2 3 2 5" xfId="2638"/>
    <cellStyle name="桁区切り 4 4 2 3 2 6" xfId="7999"/>
    <cellStyle name="桁区切り 4 4 2 3 3" xfId="1384"/>
    <cellStyle name="桁区切り 4 4 2 3 3 2" xfId="6743"/>
    <cellStyle name="桁区切り 4 4 2 3 3 2 2" xfId="12103"/>
    <cellStyle name="桁区切り 4 4 2 3 3 3" xfId="3094"/>
    <cellStyle name="桁区切り 4 4 2 3 3 4" xfId="8455"/>
    <cellStyle name="桁区切り 4 4 2 3 4" xfId="3550"/>
    <cellStyle name="桁区切り 4 4 2 3 4 2" xfId="8911"/>
    <cellStyle name="桁区切り 4 4 2 3 5" xfId="4007"/>
    <cellStyle name="桁区切り 4 4 2 3 5 2" xfId="9367"/>
    <cellStyle name="桁区切り 4 4 2 3 6" xfId="4919"/>
    <cellStyle name="桁区切り 4 4 2 3 6 2" xfId="10279"/>
    <cellStyle name="桁区切り 4 4 2 3 7" xfId="5831"/>
    <cellStyle name="桁区切り 4 4 2 3 7 2" xfId="11191"/>
    <cellStyle name="桁区切り 4 4 2 3 8" xfId="2182"/>
    <cellStyle name="桁区切り 4 4 2 3 9" xfId="7543"/>
    <cellStyle name="桁区切り 4 4 2 4" xfId="243"/>
    <cellStyle name="桁区切り 4 4 2 4 2" xfId="700"/>
    <cellStyle name="桁区切り 4 4 2 4 2 2" xfId="1612"/>
    <cellStyle name="桁区切り 4 4 2 4 2 2 2" xfId="6971"/>
    <cellStyle name="桁区切り 4 4 2 4 2 2 2 2" xfId="12331"/>
    <cellStyle name="桁区切り 4 4 2 4 2 2 3" xfId="4235"/>
    <cellStyle name="桁区切り 4 4 2 4 2 2 4" xfId="9595"/>
    <cellStyle name="桁区切り 4 4 2 4 2 3" xfId="5147"/>
    <cellStyle name="桁区切り 4 4 2 4 2 3 2" xfId="10507"/>
    <cellStyle name="桁区切り 4 4 2 4 2 4" xfId="6059"/>
    <cellStyle name="桁区切り 4 4 2 4 2 4 2" xfId="11419"/>
    <cellStyle name="桁区切り 4 4 2 4 2 5" xfId="2866"/>
    <cellStyle name="桁区切り 4 4 2 4 2 6" xfId="8227"/>
    <cellStyle name="桁区切り 4 4 2 4 3" xfId="1156"/>
    <cellStyle name="桁区切り 4 4 2 4 3 2" xfId="6515"/>
    <cellStyle name="桁区切り 4 4 2 4 3 2 2" xfId="11875"/>
    <cellStyle name="桁区切り 4 4 2 4 3 3" xfId="3322"/>
    <cellStyle name="桁区切り 4 4 2 4 3 4" xfId="8683"/>
    <cellStyle name="桁区切り 4 4 2 4 4" xfId="3779"/>
    <cellStyle name="桁区切り 4 4 2 4 4 2" xfId="9139"/>
    <cellStyle name="桁区切り 4 4 2 4 5" xfId="4691"/>
    <cellStyle name="桁区切り 4 4 2 4 5 2" xfId="10051"/>
    <cellStyle name="桁区切り 4 4 2 4 6" xfId="5603"/>
    <cellStyle name="桁区切り 4 4 2 4 6 2" xfId="10963"/>
    <cellStyle name="桁区切り 4 4 2 4 7" xfId="2410"/>
    <cellStyle name="桁区切り 4 4 2 4 8" xfId="7771"/>
    <cellStyle name="桁区切り 4 4 2 5" xfId="586"/>
    <cellStyle name="桁区切り 4 4 2 5 2" xfId="1498"/>
    <cellStyle name="桁区切り 4 4 2 5 2 2" xfId="6857"/>
    <cellStyle name="桁区切り 4 4 2 5 2 2 2" xfId="12217"/>
    <cellStyle name="桁区切り 4 4 2 5 2 3" xfId="4121"/>
    <cellStyle name="桁区切り 4 4 2 5 2 4" xfId="9481"/>
    <cellStyle name="桁区切り 4 4 2 5 3" xfId="5033"/>
    <cellStyle name="桁区切り 4 4 2 5 3 2" xfId="10393"/>
    <cellStyle name="桁区切り 4 4 2 5 4" xfId="5945"/>
    <cellStyle name="桁区切り 4 4 2 5 4 2" xfId="11305"/>
    <cellStyle name="桁区切り 4 4 2 5 5" xfId="2296"/>
    <cellStyle name="桁区切り 4 4 2 5 6" xfId="7657"/>
    <cellStyle name="桁区切り 4 4 2 6" xfId="1042"/>
    <cellStyle name="桁区切り 4 4 2 6 2" xfId="6401"/>
    <cellStyle name="桁区切り 4 4 2 6 2 2" xfId="11761"/>
    <cellStyle name="桁区切り 4 4 2 6 3" xfId="2752"/>
    <cellStyle name="桁区切り 4 4 2 6 4" xfId="8113"/>
    <cellStyle name="桁区切り 4 4 2 7" xfId="3208"/>
    <cellStyle name="桁区切り 4 4 2 7 2" xfId="8569"/>
    <cellStyle name="桁区切り 4 4 2 8" xfId="3665"/>
    <cellStyle name="桁区切り 4 4 2 8 2" xfId="9025"/>
    <cellStyle name="桁区切り 4 4 2 9" xfId="4577"/>
    <cellStyle name="桁区切り 4 4 2 9 2" xfId="9937"/>
    <cellStyle name="桁区切り 4 4 3" xfId="301"/>
    <cellStyle name="桁区切り 4 4 3 2" xfId="757"/>
    <cellStyle name="桁区切り 4 4 3 2 2" xfId="1669"/>
    <cellStyle name="桁区切り 4 4 3 2 2 2" xfId="7028"/>
    <cellStyle name="桁区切り 4 4 3 2 2 2 2" xfId="12388"/>
    <cellStyle name="桁区切り 4 4 3 2 2 3" xfId="4292"/>
    <cellStyle name="桁区切り 4 4 3 2 2 4" xfId="9652"/>
    <cellStyle name="桁区切り 4 4 3 2 3" xfId="5204"/>
    <cellStyle name="桁区切り 4 4 3 2 3 2" xfId="10564"/>
    <cellStyle name="桁区切り 4 4 3 2 4" xfId="6116"/>
    <cellStyle name="桁区切り 4 4 3 2 4 2" xfId="11476"/>
    <cellStyle name="桁区切り 4 4 3 2 5" xfId="2467"/>
    <cellStyle name="桁区切り 4 4 3 2 6" xfId="7828"/>
    <cellStyle name="桁区切り 4 4 3 3" xfId="1213"/>
    <cellStyle name="桁区切り 4 4 3 3 2" xfId="6572"/>
    <cellStyle name="桁区切り 4 4 3 3 2 2" xfId="11932"/>
    <cellStyle name="桁区切り 4 4 3 3 3" xfId="2923"/>
    <cellStyle name="桁区切り 4 4 3 3 4" xfId="8284"/>
    <cellStyle name="桁区切り 4 4 3 4" xfId="3379"/>
    <cellStyle name="桁区切り 4 4 3 4 2" xfId="8740"/>
    <cellStyle name="桁区切り 4 4 3 5" xfId="3836"/>
    <cellStyle name="桁区切り 4 4 3 5 2" xfId="9196"/>
    <cellStyle name="桁区切り 4 4 3 6" xfId="4748"/>
    <cellStyle name="桁区切り 4 4 3 6 2" xfId="10108"/>
    <cellStyle name="桁区切り 4 4 3 7" xfId="5660"/>
    <cellStyle name="桁区切り 4 4 3 7 2" xfId="11020"/>
    <cellStyle name="桁区切り 4 4 3 8" xfId="2011"/>
    <cellStyle name="桁区切り 4 4 3 9" xfId="7372"/>
    <cellStyle name="桁区切り 4 4 4" xfId="415"/>
    <cellStyle name="桁区切り 4 4 4 2" xfId="871"/>
    <cellStyle name="桁区切り 4 4 4 2 2" xfId="1783"/>
    <cellStyle name="桁区切り 4 4 4 2 2 2" xfId="7142"/>
    <cellStyle name="桁区切り 4 4 4 2 2 2 2" xfId="12502"/>
    <cellStyle name="桁区切り 4 4 4 2 2 3" xfId="4406"/>
    <cellStyle name="桁区切り 4 4 4 2 2 4" xfId="9766"/>
    <cellStyle name="桁区切り 4 4 4 2 3" xfId="5318"/>
    <cellStyle name="桁区切り 4 4 4 2 3 2" xfId="10678"/>
    <cellStyle name="桁区切り 4 4 4 2 4" xfId="6230"/>
    <cellStyle name="桁区切り 4 4 4 2 4 2" xfId="11590"/>
    <cellStyle name="桁区切り 4 4 4 2 5" xfId="2581"/>
    <cellStyle name="桁区切り 4 4 4 2 6" xfId="7942"/>
    <cellStyle name="桁区切り 4 4 4 3" xfId="1327"/>
    <cellStyle name="桁区切り 4 4 4 3 2" xfId="6686"/>
    <cellStyle name="桁区切り 4 4 4 3 2 2" xfId="12046"/>
    <cellStyle name="桁区切り 4 4 4 3 3" xfId="3037"/>
    <cellStyle name="桁区切り 4 4 4 3 4" xfId="8398"/>
    <cellStyle name="桁区切り 4 4 4 4" xfId="3493"/>
    <cellStyle name="桁区切り 4 4 4 4 2" xfId="8854"/>
    <cellStyle name="桁区切り 4 4 4 5" xfId="3950"/>
    <cellStyle name="桁区切り 4 4 4 5 2" xfId="9310"/>
    <cellStyle name="桁区切り 4 4 4 6" xfId="4862"/>
    <cellStyle name="桁区切り 4 4 4 6 2" xfId="10222"/>
    <cellStyle name="桁区切り 4 4 4 7" xfId="5774"/>
    <cellStyle name="桁区切り 4 4 4 7 2" xfId="11134"/>
    <cellStyle name="桁区切り 4 4 4 8" xfId="2125"/>
    <cellStyle name="桁区切り 4 4 4 9" xfId="7486"/>
    <cellStyle name="桁区切り 4 4 5" xfId="186"/>
    <cellStyle name="桁区切り 4 4 5 2" xfId="643"/>
    <cellStyle name="桁区切り 4 4 5 2 2" xfId="1555"/>
    <cellStyle name="桁区切り 4 4 5 2 2 2" xfId="6914"/>
    <cellStyle name="桁区切り 4 4 5 2 2 2 2" xfId="12274"/>
    <cellStyle name="桁区切り 4 4 5 2 2 3" xfId="4178"/>
    <cellStyle name="桁区切り 4 4 5 2 2 4" xfId="9538"/>
    <cellStyle name="桁区切り 4 4 5 2 3" xfId="5090"/>
    <cellStyle name="桁区切り 4 4 5 2 3 2" xfId="10450"/>
    <cellStyle name="桁区切り 4 4 5 2 4" xfId="6002"/>
    <cellStyle name="桁区切り 4 4 5 2 4 2" xfId="11362"/>
    <cellStyle name="桁区切り 4 4 5 2 5" xfId="2809"/>
    <cellStyle name="桁区切り 4 4 5 2 6" xfId="8170"/>
    <cellStyle name="桁区切り 4 4 5 3" xfId="1099"/>
    <cellStyle name="桁区切り 4 4 5 3 2" xfId="6458"/>
    <cellStyle name="桁区切り 4 4 5 3 2 2" xfId="11818"/>
    <cellStyle name="桁区切り 4 4 5 3 3" xfId="3265"/>
    <cellStyle name="桁区切り 4 4 5 3 4" xfId="8626"/>
    <cellStyle name="桁区切り 4 4 5 4" xfId="3722"/>
    <cellStyle name="桁区切り 4 4 5 4 2" xfId="9082"/>
    <cellStyle name="桁区切り 4 4 5 5" xfId="4634"/>
    <cellStyle name="桁区切り 4 4 5 5 2" xfId="9994"/>
    <cellStyle name="桁区切り 4 4 5 6" xfId="5546"/>
    <cellStyle name="桁区切り 4 4 5 6 2" xfId="10906"/>
    <cellStyle name="桁区切り 4 4 5 7" xfId="2353"/>
    <cellStyle name="桁区切り 4 4 5 8" xfId="7714"/>
    <cellStyle name="桁区切り 4 4 6" xfId="529"/>
    <cellStyle name="桁区切り 4 4 6 2" xfId="1441"/>
    <cellStyle name="桁区切り 4 4 6 2 2" xfId="6800"/>
    <cellStyle name="桁区切り 4 4 6 2 2 2" xfId="12160"/>
    <cellStyle name="桁区切り 4 4 6 2 3" xfId="4064"/>
    <cellStyle name="桁区切り 4 4 6 2 4" xfId="9424"/>
    <cellStyle name="桁区切り 4 4 6 3" xfId="4976"/>
    <cellStyle name="桁区切り 4 4 6 3 2" xfId="10336"/>
    <cellStyle name="桁区切り 4 4 6 4" xfId="5888"/>
    <cellStyle name="桁区切り 4 4 6 4 2" xfId="11248"/>
    <cellStyle name="桁区切り 4 4 6 5" xfId="2239"/>
    <cellStyle name="桁区切り 4 4 6 6" xfId="7600"/>
    <cellStyle name="桁区切り 4 4 7" xfId="985"/>
    <cellStyle name="桁区切り 4 4 7 2" xfId="6344"/>
    <cellStyle name="桁区切り 4 4 7 2 2" xfId="11704"/>
    <cellStyle name="桁区切り 4 4 7 3" xfId="2695"/>
    <cellStyle name="桁区切り 4 4 7 4" xfId="8056"/>
    <cellStyle name="桁区切り 4 4 8" xfId="3151"/>
    <cellStyle name="桁区切り 4 4 8 2" xfId="8512"/>
    <cellStyle name="桁区切り 4 4 9" xfId="3608"/>
    <cellStyle name="桁区切り 4 4 9 2" xfId="8968"/>
    <cellStyle name="桁区切り 4 5" xfId="46"/>
    <cellStyle name="桁区切り 4 5 10" xfId="4505"/>
    <cellStyle name="桁区切り 4 5 10 2" xfId="9865"/>
    <cellStyle name="桁区切り 4 5 11" xfId="5417"/>
    <cellStyle name="桁区切り 4 5 11 2" xfId="10777"/>
    <cellStyle name="桁区切り 4 5 12" xfId="1882"/>
    <cellStyle name="桁区切り 4 5 13" xfId="7243"/>
    <cellStyle name="桁区切り 4 5 2" xfId="114"/>
    <cellStyle name="桁区切り 4 5 2 10" xfId="5474"/>
    <cellStyle name="桁区切り 4 5 2 10 2" xfId="10834"/>
    <cellStyle name="桁区切り 4 5 2 11" xfId="1939"/>
    <cellStyle name="桁区切り 4 5 2 12" xfId="7300"/>
    <cellStyle name="桁区切り 4 5 2 2" xfId="343"/>
    <cellStyle name="桁区切り 4 5 2 2 2" xfId="799"/>
    <cellStyle name="桁区切り 4 5 2 2 2 2" xfId="1711"/>
    <cellStyle name="桁区切り 4 5 2 2 2 2 2" xfId="7070"/>
    <cellStyle name="桁区切り 4 5 2 2 2 2 2 2" xfId="12430"/>
    <cellStyle name="桁区切り 4 5 2 2 2 2 3" xfId="4334"/>
    <cellStyle name="桁区切り 4 5 2 2 2 2 4" xfId="9694"/>
    <cellStyle name="桁区切り 4 5 2 2 2 3" xfId="5246"/>
    <cellStyle name="桁区切り 4 5 2 2 2 3 2" xfId="10606"/>
    <cellStyle name="桁区切り 4 5 2 2 2 4" xfId="6158"/>
    <cellStyle name="桁区切り 4 5 2 2 2 4 2" xfId="11518"/>
    <cellStyle name="桁区切り 4 5 2 2 2 5" xfId="2509"/>
    <cellStyle name="桁区切り 4 5 2 2 2 6" xfId="7870"/>
    <cellStyle name="桁区切り 4 5 2 2 3" xfId="1255"/>
    <cellStyle name="桁区切り 4 5 2 2 3 2" xfId="6614"/>
    <cellStyle name="桁区切り 4 5 2 2 3 2 2" xfId="11974"/>
    <cellStyle name="桁区切り 4 5 2 2 3 3" xfId="2965"/>
    <cellStyle name="桁区切り 4 5 2 2 3 4" xfId="8326"/>
    <cellStyle name="桁区切り 4 5 2 2 4" xfId="3421"/>
    <cellStyle name="桁区切り 4 5 2 2 4 2" xfId="8782"/>
    <cellStyle name="桁区切り 4 5 2 2 5" xfId="3878"/>
    <cellStyle name="桁区切り 4 5 2 2 5 2" xfId="9238"/>
    <cellStyle name="桁区切り 4 5 2 2 6" xfId="4790"/>
    <cellStyle name="桁区切り 4 5 2 2 6 2" xfId="10150"/>
    <cellStyle name="桁区切り 4 5 2 2 7" xfId="5702"/>
    <cellStyle name="桁区切り 4 5 2 2 7 2" xfId="11062"/>
    <cellStyle name="桁区切り 4 5 2 2 8" xfId="2053"/>
    <cellStyle name="桁区切り 4 5 2 2 9" xfId="7414"/>
    <cellStyle name="桁区切り 4 5 2 3" xfId="457"/>
    <cellStyle name="桁区切り 4 5 2 3 2" xfId="913"/>
    <cellStyle name="桁区切り 4 5 2 3 2 2" xfId="1825"/>
    <cellStyle name="桁区切り 4 5 2 3 2 2 2" xfId="7184"/>
    <cellStyle name="桁区切り 4 5 2 3 2 2 2 2" xfId="12544"/>
    <cellStyle name="桁区切り 4 5 2 3 2 2 3" xfId="4448"/>
    <cellStyle name="桁区切り 4 5 2 3 2 2 4" xfId="9808"/>
    <cellStyle name="桁区切り 4 5 2 3 2 3" xfId="5360"/>
    <cellStyle name="桁区切り 4 5 2 3 2 3 2" xfId="10720"/>
    <cellStyle name="桁区切り 4 5 2 3 2 4" xfId="6272"/>
    <cellStyle name="桁区切り 4 5 2 3 2 4 2" xfId="11632"/>
    <cellStyle name="桁区切り 4 5 2 3 2 5" xfId="2623"/>
    <cellStyle name="桁区切り 4 5 2 3 2 6" xfId="7984"/>
    <cellStyle name="桁区切り 4 5 2 3 3" xfId="1369"/>
    <cellStyle name="桁区切り 4 5 2 3 3 2" xfId="6728"/>
    <cellStyle name="桁区切り 4 5 2 3 3 2 2" xfId="12088"/>
    <cellStyle name="桁区切り 4 5 2 3 3 3" xfId="3079"/>
    <cellStyle name="桁区切り 4 5 2 3 3 4" xfId="8440"/>
    <cellStyle name="桁区切り 4 5 2 3 4" xfId="3535"/>
    <cellStyle name="桁区切り 4 5 2 3 4 2" xfId="8896"/>
    <cellStyle name="桁区切り 4 5 2 3 5" xfId="3992"/>
    <cellStyle name="桁区切り 4 5 2 3 5 2" xfId="9352"/>
    <cellStyle name="桁区切り 4 5 2 3 6" xfId="4904"/>
    <cellStyle name="桁区切り 4 5 2 3 6 2" xfId="10264"/>
    <cellStyle name="桁区切り 4 5 2 3 7" xfId="5816"/>
    <cellStyle name="桁区切り 4 5 2 3 7 2" xfId="11176"/>
    <cellStyle name="桁区切り 4 5 2 3 8" xfId="2167"/>
    <cellStyle name="桁区切り 4 5 2 3 9" xfId="7528"/>
    <cellStyle name="桁区切り 4 5 2 4" xfId="228"/>
    <cellStyle name="桁区切り 4 5 2 4 2" xfId="685"/>
    <cellStyle name="桁区切り 4 5 2 4 2 2" xfId="1597"/>
    <cellStyle name="桁区切り 4 5 2 4 2 2 2" xfId="6956"/>
    <cellStyle name="桁区切り 4 5 2 4 2 2 2 2" xfId="12316"/>
    <cellStyle name="桁区切り 4 5 2 4 2 2 3" xfId="4220"/>
    <cellStyle name="桁区切り 4 5 2 4 2 2 4" xfId="9580"/>
    <cellStyle name="桁区切り 4 5 2 4 2 3" xfId="5132"/>
    <cellStyle name="桁区切り 4 5 2 4 2 3 2" xfId="10492"/>
    <cellStyle name="桁区切り 4 5 2 4 2 4" xfId="6044"/>
    <cellStyle name="桁区切り 4 5 2 4 2 4 2" xfId="11404"/>
    <cellStyle name="桁区切り 4 5 2 4 2 5" xfId="2851"/>
    <cellStyle name="桁区切り 4 5 2 4 2 6" xfId="8212"/>
    <cellStyle name="桁区切り 4 5 2 4 3" xfId="1141"/>
    <cellStyle name="桁区切り 4 5 2 4 3 2" xfId="6500"/>
    <cellStyle name="桁区切り 4 5 2 4 3 2 2" xfId="11860"/>
    <cellStyle name="桁区切り 4 5 2 4 3 3" xfId="3307"/>
    <cellStyle name="桁区切り 4 5 2 4 3 4" xfId="8668"/>
    <cellStyle name="桁区切り 4 5 2 4 4" xfId="3764"/>
    <cellStyle name="桁区切り 4 5 2 4 4 2" xfId="9124"/>
    <cellStyle name="桁区切り 4 5 2 4 5" xfId="4676"/>
    <cellStyle name="桁区切り 4 5 2 4 5 2" xfId="10036"/>
    <cellStyle name="桁区切り 4 5 2 4 6" xfId="5588"/>
    <cellStyle name="桁区切り 4 5 2 4 6 2" xfId="10948"/>
    <cellStyle name="桁区切り 4 5 2 4 7" xfId="2395"/>
    <cellStyle name="桁区切り 4 5 2 4 8" xfId="7756"/>
    <cellStyle name="桁区切り 4 5 2 5" xfId="571"/>
    <cellStyle name="桁区切り 4 5 2 5 2" xfId="1483"/>
    <cellStyle name="桁区切り 4 5 2 5 2 2" xfId="6842"/>
    <cellStyle name="桁区切り 4 5 2 5 2 2 2" xfId="12202"/>
    <cellStyle name="桁区切り 4 5 2 5 2 3" xfId="4106"/>
    <cellStyle name="桁区切り 4 5 2 5 2 4" xfId="9466"/>
    <cellStyle name="桁区切り 4 5 2 5 3" xfId="5018"/>
    <cellStyle name="桁区切り 4 5 2 5 3 2" xfId="10378"/>
    <cellStyle name="桁区切り 4 5 2 5 4" xfId="5930"/>
    <cellStyle name="桁区切り 4 5 2 5 4 2" xfId="11290"/>
    <cellStyle name="桁区切り 4 5 2 5 5" xfId="2281"/>
    <cellStyle name="桁区切り 4 5 2 5 6" xfId="7642"/>
    <cellStyle name="桁区切り 4 5 2 6" xfId="1027"/>
    <cellStyle name="桁区切り 4 5 2 6 2" xfId="6386"/>
    <cellStyle name="桁区切り 4 5 2 6 2 2" xfId="11746"/>
    <cellStyle name="桁区切り 4 5 2 6 3" xfId="2737"/>
    <cellStyle name="桁区切り 4 5 2 6 4" xfId="8098"/>
    <cellStyle name="桁区切り 4 5 2 7" xfId="3193"/>
    <cellStyle name="桁区切り 4 5 2 7 2" xfId="8554"/>
    <cellStyle name="桁区切り 4 5 2 8" xfId="3650"/>
    <cellStyle name="桁区切り 4 5 2 8 2" xfId="9010"/>
    <cellStyle name="桁区切り 4 5 2 9" xfId="4562"/>
    <cellStyle name="桁区切り 4 5 2 9 2" xfId="9922"/>
    <cellStyle name="桁区切り 4 5 3" xfId="286"/>
    <cellStyle name="桁区切り 4 5 3 2" xfId="742"/>
    <cellStyle name="桁区切り 4 5 3 2 2" xfId="1654"/>
    <cellStyle name="桁区切り 4 5 3 2 2 2" xfId="7013"/>
    <cellStyle name="桁区切り 4 5 3 2 2 2 2" xfId="12373"/>
    <cellStyle name="桁区切り 4 5 3 2 2 3" xfId="4277"/>
    <cellStyle name="桁区切り 4 5 3 2 2 4" xfId="9637"/>
    <cellStyle name="桁区切り 4 5 3 2 3" xfId="5189"/>
    <cellStyle name="桁区切り 4 5 3 2 3 2" xfId="10549"/>
    <cellStyle name="桁区切り 4 5 3 2 4" xfId="6101"/>
    <cellStyle name="桁区切り 4 5 3 2 4 2" xfId="11461"/>
    <cellStyle name="桁区切り 4 5 3 2 5" xfId="2452"/>
    <cellStyle name="桁区切り 4 5 3 2 6" xfId="7813"/>
    <cellStyle name="桁区切り 4 5 3 3" xfId="1198"/>
    <cellStyle name="桁区切り 4 5 3 3 2" xfId="6557"/>
    <cellStyle name="桁区切り 4 5 3 3 2 2" xfId="11917"/>
    <cellStyle name="桁区切り 4 5 3 3 3" xfId="2908"/>
    <cellStyle name="桁区切り 4 5 3 3 4" xfId="8269"/>
    <cellStyle name="桁区切り 4 5 3 4" xfId="3364"/>
    <cellStyle name="桁区切り 4 5 3 4 2" xfId="8725"/>
    <cellStyle name="桁区切り 4 5 3 5" xfId="3821"/>
    <cellStyle name="桁区切り 4 5 3 5 2" xfId="9181"/>
    <cellStyle name="桁区切り 4 5 3 6" xfId="4733"/>
    <cellStyle name="桁区切り 4 5 3 6 2" xfId="10093"/>
    <cellStyle name="桁区切り 4 5 3 7" xfId="5645"/>
    <cellStyle name="桁区切り 4 5 3 7 2" xfId="11005"/>
    <cellStyle name="桁区切り 4 5 3 8" xfId="1996"/>
    <cellStyle name="桁区切り 4 5 3 9" xfId="7357"/>
    <cellStyle name="桁区切り 4 5 4" xfId="400"/>
    <cellStyle name="桁区切り 4 5 4 2" xfId="856"/>
    <cellStyle name="桁区切り 4 5 4 2 2" xfId="1768"/>
    <cellStyle name="桁区切り 4 5 4 2 2 2" xfId="7127"/>
    <cellStyle name="桁区切り 4 5 4 2 2 2 2" xfId="12487"/>
    <cellStyle name="桁区切り 4 5 4 2 2 3" xfId="4391"/>
    <cellStyle name="桁区切り 4 5 4 2 2 4" xfId="9751"/>
    <cellStyle name="桁区切り 4 5 4 2 3" xfId="5303"/>
    <cellStyle name="桁区切り 4 5 4 2 3 2" xfId="10663"/>
    <cellStyle name="桁区切り 4 5 4 2 4" xfId="6215"/>
    <cellStyle name="桁区切り 4 5 4 2 4 2" xfId="11575"/>
    <cellStyle name="桁区切り 4 5 4 2 5" xfId="2566"/>
    <cellStyle name="桁区切り 4 5 4 2 6" xfId="7927"/>
    <cellStyle name="桁区切り 4 5 4 3" xfId="1312"/>
    <cellStyle name="桁区切り 4 5 4 3 2" xfId="6671"/>
    <cellStyle name="桁区切り 4 5 4 3 2 2" xfId="12031"/>
    <cellStyle name="桁区切り 4 5 4 3 3" xfId="3022"/>
    <cellStyle name="桁区切り 4 5 4 3 4" xfId="8383"/>
    <cellStyle name="桁区切り 4 5 4 4" xfId="3478"/>
    <cellStyle name="桁区切り 4 5 4 4 2" xfId="8839"/>
    <cellStyle name="桁区切り 4 5 4 5" xfId="3935"/>
    <cellStyle name="桁区切り 4 5 4 5 2" xfId="9295"/>
    <cellStyle name="桁区切り 4 5 4 6" xfId="4847"/>
    <cellStyle name="桁区切り 4 5 4 6 2" xfId="10207"/>
    <cellStyle name="桁区切り 4 5 4 7" xfId="5759"/>
    <cellStyle name="桁区切り 4 5 4 7 2" xfId="11119"/>
    <cellStyle name="桁区切り 4 5 4 8" xfId="2110"/>
    <cellStyle name="桁区切り 4 5 4 9" xfId="7471"/>
    <cellStyle name="桁区切り 4 5 5" xfId="171"/>
    <cellStyle name="桁区切り 4 5 5 2" xfId="628"/>
    <cellStyle name="桁区切り 4 5 5 2 2" xfId="1540"/>
    <cellStyle name="桁区切り 4 5 5 2 2 2" xfId="6899"/>
    <cellStyle name="桁区切り 4 5 5 2 2 2 2" xfId="12259"/>
    <cellStyle name="桁区切り 4 5 5 2 2 3" xfId="4163"/>
    <cellStyle name="桁区切り 4 5 5 2 2 4" xfId="9523"/>
    <cellStyle name="桁区切り 4 5 5 2 3" xfId="5075"/>
    <cellStyle name="桁区切り 4 5 5 2 3 2" xfId="10435"/>
    <cellStyle name="桁区切り 4 5 5 2 4" xfId="5987"/>
    <cellStyle name="桁区切り 4 5 5 2 4 2" xfId="11347"/>
    <cellStyle name="桁区切り 4 5 5 2 5" xfId="2794"/>
    <cellStyle name="桁区切り 4 5 5 2 6" xfId="8155"/>
    <cellStyle name="桁区切り 4 5 5 3" xfId="1084"/>
    <cellStyle name="桁区切り 4 5 5 3 2" xfId="6443"/>
    <cellStyle name="桁区切り 4 5 5 3 2 2" xfId="11803"/>
    <cellStyle name="桁区切り 4 5 5 3 3" xfId="3250"/>
    <cellStyle name="桁区切り 4 5 5 3 4" xfId="8611"/>
    <cellStyle name="桁区切り 4 5 5 4" xfId="3707"/>
    <cellStyle name="桁区切り 4 5 5 4 2" xfId="9067"/>
    <cellStyle name="桁区切り 4 5 5 5" xfId="4619"/>
    <cellStyle name="桁区切り 4 5 5 5 2" xfId="9979"/>
    <cellStyle name="桁区切り 4 5 5 6" xfId="5531"/>
    <cellStyle name="桁区切り 4 5 5 6 2" xfId="10891"/>
    <cellStyle name="桁区切り 4 5 5 7" xfId="2338"/>
    <cellStyle name="桁区切り 4 5 5 8" xfId="7699"/>
    <cellStyle name="桁区切り 4 5 6" xfId="514"/>
    <cellStyle name="桁区切り 4 5 6 2" xfId="1426"/>
    <cellStyle name="桁区切り 4 5 6 2 2" xfId="6785"/>
    <cellStyle name="桁区切り 4 5 6 2 2 2" xfId="12145"/>
    <cellStyle name="桁区切り 4 5 6 2 3" xfId="4049"/>
    <cellStyle name="桁区切り 4 5 6 2 4" xfId="9409"/>
    <cellStyle name="桁区切り 4 5 6 3" xfId="4961"/>
    <cellStyle name="桁区切り 4 5 6 3 2" xfId="10321"/>
    <cellStyle name="桁区切り 4 5 6 4" xfId="5873"/>
    <cellStyle name="桁区切り 4 5 6 4 2" xfId="11233"/>
    <cellStyle name="桁区切り 4 5 6 5" xfId="2224"/>
    <cellStyle name="桁区切り 4 5 6 6" xfId="7585"/>
    <cellStyle name="桁区切り 4 5 7" xfId="970"/>
    <cellStyle name="桁区切り 4 5 7 2" xfId="6329"/>
    <cellStyle name="桁区切り 4 5 7 2 2" xfId="11689"/>
    <cellStyle name="桁区切り 4 5 7 3" xfId="2680"/>
    <cellStyle name="桁区切り 4 5 7 4" xfId="8041"/>
    <cellStyle name="桁区切り 4 5 8" xfId="3136"/>
    <cellStyle name="桁区切り 4 5 8 2" xfId="8497"/>
    <cellStyle name="桁区切り 4 5 9" xfId="3593"/>
    <cellStyle name="桁区切り 4 5 9 2" xfId="8953"/>
    <cellStyle name="桁区切り 4 6" xfId="93"/>
    <cellStyle name="桁区切り 4 6 10" xfId="5453"/>
    <cellStyle name="桁区切り 4 6 10 2" xfId="10813"/>
    <cellStyle name="桁区切り 4 6 11" xfId="1918"/>
    <cellStyle name="桁区切り 4 6 12" xfId="7279"/>
    <cellStyle name="桁区切り 4 6 2" xfId="322"/>
    <cellStyle name="桁区切り 4 6 2 2" xfId="778"/>
    <cellStyle name="桁区切り 4 6 2 2 2" xfId="1690"/>
    <cellStyle name="桁区切り 4 6 2 2 2 2" xfId="7049"/>
    <cellStyle name="桁区切り 4 6 2 2 2 2 2" xfId="12409"/>
    <cellStyle name="桁区切り 4 6 2 2 2 3" xfId="4313"/>
    <cellStyle name="桁区切り 4 6 2 2 2 4" xfId="9673"/>
    <cellStyle name="桁区切り 4 6 2 2 3" xfId="5225"/>
    <cellStyle name="桁区切り 4 6 2 2 3 2" xfId="10585"/>
    <cellStyle name="桁区切り 4 6 2 2 4" xfId="6137"/>
    <cellStyle name="桁区切り 4 6 2 2 4 2" xfId="11497"/>
    <cellStyle name="桁区切り 4 6 2 2 5" xfId="2488"/>
    <cellStyle name="桁区切り 4 6 2 2 6" xfId="7849"/>
    <cellStyle name="桁区切り 4 6 2 3" xfId="1234"/>
    <cellStyle name="桁区切り 4 6 2 3 2" xfId="6593"/>
    <cellStyle name="桁区切り 4 6 2 3 2 2" xfId="11953"/>
    <cellStyle name="桁区切り 4 6 2 3 3" xfId="2944"/>
    <cellStyle name="桁区切り 4 6 2 3 4" xfId="8305"/>
    <cellStyle name="桁区切り 4 6 2 4" xfId="3400"/>
    <cellStyle name="桁区切り 4 6 2 4 2" xfId="8761"/>
    <cellStyle name="桁区切り 4 6 2 5" xfId="3857"/>
    <cellStyle name="桁区切り 4 6 2 5 2" xfId="9217"/>
    <cellStyle name="桁区切り 4 6 2 6" xfId="4769"/>
    <cellStyle name="桁区切り 4 6 2 6 2" xfId="10129"/>
    <cellStyle name="桁区切り 4 6 2 7" xfId="5681"/>
    <cellStyle name="桁区切り 4 6 2 7 2" xfId="11041"/>
    <cellStyle name="桁区切り 4 6 2 8" xfId="2032"/>
    <cellStyle name="桁区切り 4 6 2 9" xfId="7393"/>
    <cellStyle name="桁区切り 4 6 3" xfId="436"/>
    <cellStyle name="桁区切り 4 6 3 2" xfId="892"/>
    <cellStyle name="桁区切り 4 6 3 2 2" xfId="1804"/>
    <cellStyle name="桁区切り 4 6 3 2 2 2" xfId="7163"/>
    <cellStyle name="桁区切り 4 6 3 2 2 2 2" xfId="12523"/>
    <cellStyle name="桁区切り 4 6 3 2 2 3" xfId="4427"/>
    <cellStyle name="桁区切り 4 6 3 2 2 4" xfId="9787"/>
    <cellStyle name="桁区切り 4 6 3 2 3" xfId="5339"/>
    <cellStyle name="桁区切り 4 6 3 2 3 2" xfId="10699"/>
    <cellStyle name="桁区切り 4 6 3 2 4" xfId="6251"/>
    <cellStyle name="桁区切り 4 6 3 2 4 2" xfId="11611"/>
    <cellStyle name="桁区切り 4 6 3 2 5" xfId="2602"/>
    <cellStyle name="桁区切り 4 6 3 2 6" xfId="7963"/>
    <cellStyle name="桁区切り 4 6 3 3" xfId="1348"/>
    <cellStyle name="桁区切り 4 6 3 3 2" xfId="6707"/>
    <cellStyle name="桁区切り 4 6 3 3 2 2" xfId="12067"/>
    <cellStyle name="桁区切り 4 6 3 3 3" xfId="3058"/>
    <cellStyle name="桁区切り 4 6 3 3 4" xfId="8419"/>
    <cellStyle name="桁区切り 4 6 3 4" xfId="3514"/>
    <cellStyle name="桁区切り 4 6 3 4 2" xfId="8875"/>
    <cellStyle name="桁区切り 4 6 3 5" xfId="3971"/>
    <cellStyle name="桁区切り 4 6 3 5 2" xfId="9331"/>
    <cellStyle name="桁区切り 4 6 3 6" xfId="4883"/>
    <cellStyle name="桁区切り 4 6 3 6 2" xfId="10243"/>
    <cellStyle name="桁区切り 4 6 3 7" xfId="5795"/>
    <cellStyle name="桁区切り 4 6 3 7 2" xfId="11155"/>
    <cellStyle name="桁区切り 4 6 3 8" xfId="2146"/>
    <cellStyle name="桁区切り 4 6 3 9" xfId="7507"/>
    <cellStyle name="桁区切り 4 6 4" xfId="207"/>
    <cellStyle name="桁区切り 4 6 4 2" xfId="664"/>
    <cellStyle name="桁区切り 4 6 4 2 2" xfId="1576"/>
    <cellStyle name="桁区切り 4 6 4 2 2 2" xfId="6935"/>
    <cellStyle name="桁区切り 4 6 4 2 2 2 2" xfId="12295"/>
    <cellStyle name="桁区切り 4 6 4 2 2 3" xfId="4199"/>
    <cellStyle name="桁区切り 4 6 4 2 2 4" xfId="9559"/>
    <cellStyle name="桁区切り 4 6 4 2 3" xfId="5111"/>
    <cellStyle name="桁区切り 4 6 4 2 3 2" xfId="10471"/>
    <cellStyle name="桁区切り 4 6 4 2 4" xfId="6023"/>
    <cellStyle name="桁区切り 4 6 4 2 4 2" xfId="11383"/>
    <cellStyle name="桁区切り 4 6 4 2 5" xfId="2830"/>
    <cellStyle name="桁区切り 4 6 4 2 6" xfId="8191"/>
    <cellStyle name="桁区切り 4 6 4 3" xfId="1120"/>
    <cellStyle name="桁区切り 4 6 4 3 2" xfId="6479"/>
    <cellStyle name="桁区切り 4 6 4 3 2 2" xfId="11839"/>
    <cellStyle name="桁区切り 4 6 4 3 3" xfId="3286"/>
    <cellStyle name="桁区切り 4 6 4 3 4" xfId="8647"/>
    <cellStyle name="桁区切り 4 6 4 4" xfId="3743"/>
    <cellStyle name="桁区切り 4 6 4 4 2" xfId="9103"/>
    <cellStyle name="桁区切り 4 6 4 5" xfId="4655"/>
    <cellStyle name="桁区切り 4 6 4 5 2" xfId="10015"/>
    <cellStyle name="桁区切り 4 6 4 6" xfId="5567"/>
    <cellStyle name="桁区切り 4 6 4 6 2" xfId="10927"/>
    <cellStyle name="桁区切り 4 6 4 7" xfId="2374"/>
    <cellStyle name="桁区切り 4 6 4 8" xfId="7735"/>
    <cellStyle name="桁区切り 4 6 5" xfId="550"/>
    <cellStyle name="桁区切り 4 6 5 2" xfId="1462"/>
    <cellStyle name="桁区切り 4 6 5 2 2" xfId="6821"/>
    <cellStyle name="桁区切り 4 6 5 2 2 2" xfId="12181"/>
    <cellStyle name="桁区切り 4 6 5 2 3" xfId="4085"/>
    <cellStyle name="桁区切り 4 6 5 2 4" xfId="9445"/>
    <cellStyle name="桁区切り 4 6 5 3" xfId="4997"/>
    <cellStyle name="桁区切り 4 6 5 3 2" xfId="10357"/>
    <cellStyle name="桁区切り 4 6 5 4" xfId="5909"/>
    <cellStyle name="桁区切り 4 6 5 4 2" xfId="11269"/>
    <cellStyle name="桁区切り 4 6 5 5" xfId="2260"/>
    <cellStyle name="桁区切り 4 6 5 6" xfId="7621"/>
    <cellStyle name="桁区切り 4 6 6" xfId="1006"/>
    <cellStyle name="桁区切り 4 6 6 2" xfId="6365"/>
    <cellStyle name="桁区切り 4 6 6 2 2" xfId="11725"/>
    <cellStyle name="桁区切り 4 6 6 3" xfId="2716"/>
    <cellStyle name="桁区切り 4 6 6 4" xfId="8077"/>
    <cellStyle name="桁区切り 4 6 7" xfId="3172"/>
    <cellStyle name="桁区切り 4 6 7 2" xfId="8533"/>
    <cellStyle name="桁区切り 4 6 8" xfId="3629"/>
    <cellStyle name="桁区切り 4 6 8 2" xfId="8989"/>
    <cellStyle name="桁区切り 4 6 9" xfId="4541"/>
    <cellStyle name="桁区切り 4 6 9 2" xfId="9901"/>
    <cellStyle name="桁区切り 4 7" xfId="265"/>
    <cellStyle name="桁区切り 4 7 2" xfId="721"/>
    <cellStyle name="桁区切り 4 7 2 2" xfId="1633"/>
    <cellStyle name="桁区切り 4 7 2 2 2" xfId="6992"/>
    <cellStyle name="桁区切り 4 7 2 2 2 2" xfId="12352"/>
    <cellStyle name="桁区切り 4 7 2 2 3" xfId="4256"/>
    <cellStyle name="桁区切り 4 7 2 2 4" xfId="9616"/>
    <cellStyle name="桁区切り 4 7 2 3" xfId="5168"/>
    <cellStyle name="桁区切り 4 7 2 3 2" xfId="10528"/>
    <cellStyle name="桁区切り 4 7 2 4" xfId="6080"/>
    <cellStyle name="桁区切り 4 7 2 4 2" xfId="11440"/>
    <cellStyle name="桁区切り 4 7 2 5" xfId="2431"/>
    <cellStyle name="桁区切り 4 7 2 6" xfId="7792"/>
    <cellStyle name="桁区切り 4 7 3" xfId="1177"/>
    <cellStyle name="桁区切り 4 7 3 2" xfId="6536"/>
    <cellStyle name="桁区切り 4 7 3 2 2" xfId="11896"/>
    <cellStyle name="桁区切り 4 7 3 3" xfId="2887"/>
    <cellStyle name="桁区切り 4 7 3 4" xfId="8248"/>
    <cellStyle name="桁区切り 4 7 4" xfId="3343"/>
    <cellStyle name="桁区切り 4 7 4 2" xfId="8704"/>
    <cellStyle name="桁区切り 4 7 5" xfId="3800"/>
    <cellStyle name="桁区切り 4 7 5 2" xfId="9160"/>
    <cellStyle name="桁区切り 4 7 6" xfId="4712"/>
    <cellStyle name="桁区切り 4 7 6 2" xfId="10072"/>
    <cellStyle name="桁区切り 4 7 7" xfId="5624"/>
    <cellStyle name="桁区切り 4 7 7 2" xfId="10984"/>
    <cellStyle name="桁区切り 4 7 8" xfId="1975"/>
    <cellStyle name="桁区切り 4 7 9" xfId="7336"/>
    <cellStyle name="桁区切り 4 8" xfId="379"/>
    <cellStyle name="桁区切り 4 8 2" xfId="835"/>
    <cellStyle name="桁区切り 4 8 2 2" xfId="1747"/>
    <cellStyle name="桁区切り 4 8 2 2 2" xfId="7106"/>
    <cellStyle name="桁区切り 4 8 2 2 2 2" xfId="12466"/>
    <cellStyle name="桁区切り 4 8 2 2 3" xfId="4370"/>
    <cellStyle name="桁区切り 4 8 2 2 4" xfId="9730"/>
    <cellStyle name="桁区切り 4 8 2 3" xfId="5282"/>
    <cellStyle name="桁区切り 4 8 2 3 2" xfId="10642"/>
    <cellStyle name="桁区切り 4 8 2 4" xfId="6194"/>
    <cellStyle name="桁区切り 4 8 2 4 2" xfId="11554"/>
    <cellStyle name="桁区切り 4 8 2 5" xfId="2545"/>
    <cellStyle name="桁区切り 4 8 2 6" xfId="7906"/>
    <cellStyle name="桁区切り 4 8 3" xfId="1291"/>
    <cellStyle name="桁区切り 4 8 3 2" xfId="6650"/>
    <cellStyle name="桁区切り 4 8 3 2 2" xfId="12010"/>
    <cellStyle name="桁区切り 4 8 3 3" xfId="3001"/>
    <cellStyle name="桁区切り 4 8 3 4" xfId="8362"/>
    <cellStyle name="桁区切り 4 8 4" xfId="3457"/>
    <cellStyle name="桁区切り 4 8 4 2" xfId="8818"/>
    <cellStyle name="桁区切り 4 8 5" xfId="3914"/>
    <cellStyle name="桁区切り 4 8 5 2" xfId="9274"/>
    <cellStyle name="桁区切り 4 8 6" xfId="4826"/>
    <cellStyle name="桁区切り 4 8 6 2" xfId="10186"/>
    <cellStyle name="桁区切り 4 8 7" xfId="5738"/>
    <cellStyle name="桁区切り 4 8 7 2" xfId="11098"/>
    <cellStyle name="桁区切り 4 8 8" xfId="2089"/>
    <cellStyle name="桁区切り 4 8 9" xfId="7450"/>
    <cellStyle name="桁区切り 4 9" xfId="150"/>
    <cellStyle name="桁区切り 4 9 2" xfId="607"/>
    <cellStyle name="桁区切り 4 9 2 2" xfId="1519"/>
    <cellStyle name="桁区切り 4 9 2 2 2" xfId="6878"/>
    <cellStyle name="桁区切り 4 9 2 2 2 2" xfId="12238"/>
    <cellStyle name="桁区切り 4 9 2 2 3" xfId="4142"/>
    <cellStyle name="桁区切り 4 9 2 2 4" xfId="9502"/>
    <cellStyle name="桁区切り 4 9 2 3" xfId="5054"/>
    <cellStyle name="桁区切り 4 9 2 3 2" xfId="10414"/>
    <cellStyle name="桁区切り 4 9 2 4" xfId="5966"/>
    <cellStyle name="桁区切り 4 9 2 4 2" xfId="11326"/>
    <cellStyle name="桁区切り 4 9 2 5" xfId="2773"/>
    <cellStyle name="桁区切り 4 9 2 6" xfId="8134"/>
    <cellStyle name="桁区切り 4 9 3" xfId="1063"/>
    <cellStyle name="桁区切り 4 9 3 2" xfId="6422"/>
    <cellStyle name="桁区切り 4 9 3 2 2" xfId="11782"/>
    <cellStyle name="桁区切り 4 9 3 3" xfId="3229"/>
    <cellStyle name="桁区切り 4 9 3 4" xfId="8590"/>
    <cellStyle name="桁区切り 4 9 4" xfId="3686"/>
    <cellStyle name="桁区切り 4 9 4 2" xfId="9046"/>
    <cellStyle name="桁区切り 4 9 5" xfId="4598"/>
    <cellStyle name="桁区切り 4 9 5 2" xfId="9958"/>
    <cellStyle name="桁区切り 4 9 6" xfId="5510"/>
    <cellStyle name="桁区切り 4 9 6 2" xfId="10870"/>
    <cellStyle name="桁区切り 4 9 7" xfId="2317"/>
    <cellStyle name="桁区切り 4 9 8" xfId="7678"/>
    <cellStyle name="桁区切り 5" xfId="7"/>
    <cellStyle name="桁区切り 5 2" xfId="58"/>
    <cellStyle name="桁区切り 6" xfId="54"/>
    <cellStyle name="桁区切り 7" xfId="86"/>
    <cellStyle name="桁区切り 8" xfId="258"/>
    <cellStyle name="桁区切り 9" xfId="3565"/>
    <cellStyle name="説明文" xfId="1" builtinId="53"/>
    <cellStyle name="説明文 2" xfId="12574"/>
    <cellStyle name="通貨 2" xfId="13"/>
    <cellStyle name="通貨 2 2" xfId="33"/>
    <cellStyle name="通貨 2 2 2" xfId="79"/>
    <cellStyle name="通貨 2 3" xfId="62"/>
    <cellStyle name="標準" xfId="0" builtinId="0"/>
    <cellStyle name="標準 10" xfId="6"/>
    <cellStyle name="標準 10 2" xfId="57"/>
    <cellStyle name="標準 11" xfId="55"/>
    <cellStyle name="標準 11 10" xfId="4513"/>
    <cellStyle name="標準 11 10 2" xfId="9873"/>
    <cellStyle name="標準 11 11" xfId="5425"/>
    <cellStyle name="標準 11 11 2" xfId="10785"/>
    <cellStyle name="標準 11 12" xfId="1890"/>
    <cellStyle name="標準 11 13" xfId="7251"/>
    <cellStyle name="標準 11 2" xfId="122"/>
    <cellStyle name="標準 11 2 10" xfId="5482"/>
    <cellStyle name="標準 11 2 10 2" xfId="10842"/>
    <cellStyle name="標準 11 2 11" xfId="1947"/>
    <cellStyle name="標準 11 2 12" xfId="7308"/>
    <cellStyle name="標準 11 2 2" xfId="351"/>
    <cellStyle name="標準 11 2 2 2" xfId="807"/>
    <cellStyle name="標準 11 2 2 2 2" xfId="1719"/>
    <cellStyle name="標準 11 2 2 2 2 2" xfId="7078"/>
    <cellStyle name="標準 11 2 2 2 2 2 2" xfId="12438"/>
    <cellStyle name="標準 11 2 2 2 2 3" xfId="4342"/>
    <cellStyle name="標準 11 2 2 2 2 4" xfId="9702"/>
    <cellStyle name="標準 11 2 2 2 3" xfId="5254"/>
    <cellStyle name="標準 11 2 2 2 3 2" xfId="10614"/>
    <cellStyle name="標準 11 2 2 2 4" xfId="6166"/>
    <cellStyle name="標準 11 2 2 2 4 2" xfId="11526"/>
    <cellStyle name="標準 11 2 2 2 5" xfId="2517"/>
    <cellStyle name="標準 11 2 2 2 6" xfId="7878"/>
    <cellStyle name="標準 11 2 2 3" xfId="1263"/>
    <cellStyle name="標準 11 2 2 3 2" xfId="6622"/>
    <cellStyle name="標準 11 2 2 3 2 2" xfId="11982"/>
    <cellStyle name="標準 11 2 2 3 3" xfId="2973"/>
    <cellStyle name="標準 11 2 2 3 4" xfId="8334"/>
    <cellStyle name="標準 11 2 2 4" xfId="3429"/>
    <cellStyle name="標準 11 2 2 4 2" xfId="8790"/>
    <cellStyle name="標準 11 2 2 5" xfId="3886"/>
    <cellStyle name="標準 11 2 2 5 2" xfId="9246"/>
    <cellStyle name="標準 11 2 2 6" xfId="4798"/>
    <cellStyle name="標準 11 2 2 6 2" xfId="10158"/>
    <cellStyle name="標準 11 2 2 7" xfId="5710"/>
    <cellStyle name="標準 11 2 2 7 2" xfId="11070"/>
    <cellStyle name="標準 11 2 2 8" xfId="2061"/>
    <cellStyle name="標準 11 2 2 9" xfId="7422"/>
    <cellStyle name="標準 11 2 3" xfId="465"/>
    <cellStyle name="標準 11 2 3 2" xfId="921"/>
    <cellStyle name="標準 11 2 3 2 2" xfId="1833"/>
    <cellStyle name="標準 11 2 3 2 2 2" xfId="7192"/>
    <cellStyle name="標準 11 2 3 2 2 2 2" xfId="12552"/>
    <cellStyle name="標準 11 2 3 2 2 3" xfId="4456"/>
    <cellStyle name="標準 11 2 3 2 2 4" xfId="9816"/>
    <cellStyle name="標準 11 2 3 2 3" xfId="5368"/>
    <cellStyle name="標準 11 2 3 2 3 2" xfId="10728"/>
    <cellStyle name="標準 11 2 3 2 4" xfId="6280"/>
    <cellStyle name="標準 11 2 3 2 4 2" xfId="11640"/>
    <cellStyle name="標準 11 2 3 2 5" xfId="2631"/>
    <cellStyle name="標準 11 2 3 2 6" xfId="7992"/>
    <cellStyle name="標準 11 2 3 3" xfId="1377"/>
    <cellStyle name="標準 11 2 3 3 2" xfId="6736"/>
    <cellStyle name="標準 11 2 3 3 2 2" xfId="12096"/>
    <cellStyle name="標準 11 2 3 3 3" xfId="3087"/>
    <cellStyle name="標準 11 2 3 3 4" xfId="8448"/>
    <cellStyle name="標準 11 2 3 4" xfId="3543"/>
    <cellStyle name="標準 11 2 3 4 2" xfId="8904"/>
    <cellStyle name="標準 11 2 3 5" xfId="4000"/>
    <cellStyle name="標準 11 2 3 5 2" xfId="9360"/>
    <cellStyle name="標準 11 2 3 6" xfId="4912"/>
    <cellStyle name="標準 11 2 3 6 2" xfId="10272"/>
    <cellStyle name="標準 11 2 3 7" xfId="5824"/>
    <cellStyle name="標準 11 2 3 7 2" xfId="11184"/>
    <cellStyle name="標準 11 2 3 8" xfId="2175"/>
    <cellStyle name="標準 11 2 3 9" xfId="7536"/>
    <cellStyle name="標準 11 2 4" xfId="236"/>
    <cellStyle name="標準 11 2 4 2" xfId="693"/>
    <cellStyle name="標準 11 2 4 2 2" xfId="1605"/>
    <cellStyle name="標準 11 2 4 2 2 2" xfId="6964"/>
    <cellStyle name="標準 11 2 4 2 2 2 2" xfId="12324"/>
    <cellStyle name="標準 11 2 4 2 2 3" xfId="4228"/>
    <cellStyle name="標準 11 2 4 2 2 4" xfId="9588"/>
    <cellStyle name="標準 11 2 4 2 3" xfId="5140"/>
    <cellStyle name="標準 11 2 4 2 3 2" xfId="10500"/>
    <cellStyle name="標準 11 2 4 2 4" xfId="6052"/>
    <cellStyle name="標準 11 2 4 2 4 2" xfId="11412"/>
    <cellStyle name="標準 11 2 4 2 5" xfId="2859"/>
    <cellStyle name="標準 11 2 4 2 6" xfId="8220"/>
    <cellStyle name="標準 11 2 4 3" xfId="1149"/>
    <cellStyle name="標準 11 2 4 3 2" xfId="6508"/>
    <cellStyle name="標準 11 2 4 3 2 2" xfId="11868"/>
    <cellStyle name="標準 11 2 4 3 3" xfId="3315"/>
    <cellStyle name="標準 11 2 4 3 4" xfId="8676"/>
    <cellStyle name="標準 11 2 4 4" xfId="3772"/>
    <cellStyle name="標準 11 2 4 4 2" xfId="9132"/>
    <cellStyle name="標準 11 2 4 5" xfId="4684"/>
    <cellStyle name="標準 11 2 4 5 2" xfId="10044"/>
    <cellStyle name="標準 11 2 4 6" xfId="5596"/>
    <cellStyle name="標準 11 2 4 6 2" xfId="10956"/>
    <cellStyle name="標準 11 2 4 7" xfId="2403"/>
    <cellStyle name="標準 11 2 4 8" xfId="7764"/>
    <cellStyle name="標準 11 2 5" xfId="579"/>
    <cellStyle name="標準 11 2 5 2" xfId="1491"/>
    <cellStyle name="標準 11 2 5 2 2" xfId="6850"/>
    <cellStyle name="標準 11 2 5 2 2 2" xfId="12210"/>
    <cellStyle name="標準 11 2 5 2 3" xfId="4114"/>
    <cellStyle name="標準 11 2 5 2 4" xfId="9474"/>
    <cellStyle name="標準 11 2 5 3" xfId="5026"/>
    <cellStyle name="標準 11 2 5 3 2" xfId="10386"/>
    <cellStyle name="標準 11 2 5 4" xfId="5938"/>
    <cellStyle name="標準 11 2 5 4 2" xfId="11298"/>
    <cellStyle name="標準 11 2 5 5" xfId="2289"/>
    <cellStyle name="標準 11 2 5 6" xfId="7650"/>
    <cellStyle name="標準 11 2 6" xfId="1035"/>
    <cellStyle name="標準 11 2 6 2" xfId="6394"/>
    <cellStyle name="標準 11 2 6 2 2" xfId="11754"/>
    <cellStyle name="標準 11 2 6 3" xfId="2745"/>
    <cellStyle name="標準 11 2 6 4" xfId="8106"/>
    <cellStyle name="標準 11 2 7" xfId="3201"/>
    <cellStyle name="標準 11 2 7 2" xfId="8562"/>
    <cellStyle name="標準 11 2 8" xfId="3658"/>
    <cellStyle name="標準 11 2 8 2" xfId="9018"/>
    <cellStyle name="標準 11 2 9" xfId="4570"/>
    <cellStyle name="標準 11 2 9 2" xfId="9930"/>
    <cellStyle name="標準 11 3" xfId="294"/>
    <cellStyle name="標準 11 3 2" xfId="750"/>
    <cellStyle name="標準 11 3 2 2" xfId="1662"/>
    <cellStyle name="標準 11 3 2 2 2" xfId="7021"/>
    <cellStyle name="標準 11 3 2 2 2 2" xfId="12381"/>
    <cellStyle name="標準 11 3 2 2 3" xfId="4285"/>
    <cellStyle name="標準 11 3 2 2 4" xfId="9645"/>
    <cellStyle name="標準 11 3 2 3" xfId="5197"/>
    <cellStyle name="標準 11 3 2 3 2" xfId="10557"/>
    <cellStyle name="標準 11 3 2 4" xfId="6109"/>
    <cellStyle name="標準 11 3 2 4 2" xfId="11469"/>
    <cellStyle name="標準 11 3 2 5" xfId="2460"/>
    <cellStyle name="標準 11 3 2 6" xfId="7821"/>
    <cellStyle name="標準 11 3 3" xfId="1206"/>
    <cellStyle name="標準 11 3 3 2" xfId="6565"/>
    <cellStyle name="標準 11 3 3 2 2" xfId="11925"/>
    <cellStyle name="標準 11 3 3 3" xfId="2916"/>
    <cellStyle name="標準 11 3 3 4" xfId="8277"/>
    <cellStyle name="標準 11 3 4" xfId="3372"/>
    <cellStyle name="標準 11 3 4 2" xfId="8733"/>
    <cellStyle name="標準 11 3 5" xfId="3829"/>
    <cellStyle name="標準 11 3 5 2" xfId="9189"/>
    <cellStyle name="標準 11 3 6" xfId="4741"/>
    <cellStyle name="標準 11 3 6 2" xfId="10101"/>
    <cellStyle name="標準 11 3 7" xfId="5653"/>
    <cellStyle name="標準 11 3 7 2" xfId="11013"/>
    <cellStyle name="標準 11 3 8" xfId="2004"/>
    <cellStyle name="標準 11 3 9" xfId="7365"/>
    <cellStyle name="標準 11 4" xfId="408"/>
    <cellStyle name="標準 11 4 2" xfId="864"/>
    <cellStyle name="標準 11 4 2 2" xfId="1776"/>
    <cellStyle name="標準 11 4 2 2 2" xfId="7135"/>
    <cellStyle name="標準 11 4 2 2 2 2" xfId="12495"/>
    <cellStyle name="標準 11 4 2 2 3" xfId="4399"/>
    <cellStyle name="標準 11 4 2 2 4" xfId="9759"/>
    <cellStyle name="標準 11 4 2 3" xfId="5311"/>
    <cellStyle name="標準 11 4 2 3 2" xfId="10671"/>
    <cellStyle name="標準 11 4 2 4" xfId="6223"/>
    <cellStyle name="標準 11 4 2 4 2" xfId="11583"/>
    <cellStyle name="標準 11 4 2 5" xfId="2574"/>
    <cellStyle name="標準 11 4 2 6" xfId="7935"/>
    <cellStyle name="標準 11 4 3" xfId="1320"/>
    <cellStyle name="標準 11 4 3 2" xfId="6679"/>
    <cellStyle name="標準 11 4 3 2 2" xfId="12039"/>
    <cellStyle name="標準 11 4 3 3" xfId="3030"/>
    <cellStyle name="標準 11 4 3 4" xfId="8391"/>
    <cellStyle name="標準 11 4 4" xfId="3486"/>
    <cellStyle name="標準 11 4 4 2" xfId="8847"/>
    <cellStyle name="標準 11 4 5" xfId="3943"/>
    <cellStyle name="標準 11 4 5 2" xfId="9303"/>
    <cellStyle name="標準 11 4 6" xfId="4855"/>
    <cellStyle name="標準 11 4 6 2" xfId="10215"/>
    <cellStyle name="標準 11 4 7" xfId="5767"/>
    <cellStyle name="標準 11 4 7 2" xfId="11127"/>
    <cellStyle name="標準 11 4 8" xfId="2118"/>
    <cellStyle name="標準 11 4 9" xfId="7479"/>
    <cellStyle name="標準 11 5" xfId="179"/>
    <cellStyle name="標準 11 5 2" xfId="636"/>
    <cellStyle name="標準 11 5 2 2" xfId="1548"/>
    <cellStyle name="標準 11 5 2 2 2" xfId="6907"/>
    <cellStyle name="標準 11 5 2 2 2 2" xfId="12267"/>
    <cellStyle name="標準 11 5 2 2 3" xfId="4171"/>
    <cellStyle name="標準 11 5 2 2 4" xfId="9531"/>
    <cellStyle name="標準 11 5 2 3" xfId="5083"/>
    <cellStyle name="標準 11 5 2 3 2" xfId="10443"/>
    <cellStyle name="標準 11 5 2 4" xfId="5995"/>
    <cellStyle name="標準 11 5 2 4 2" xfId="11355"/>
    <cellStyle name="標準 11 5 2 5" xfId="2802"/>
    <cellStyle name="標準 11 5 2 6" xfId="8163"/>
    <cellStyle name="標準 11 5 3" xfId="1092"/>
    <cellStyle name="標準 11 5 3 2" xfId="6451"/>
    <cellStyle name="標準 11 5 3 2 2" xfId="11811"/>
    <cellStyle name="標準 11 5 3 3" xfId="3258"/>
    <cellStyle name="標準 11 5 3 4" xfId="8619"/>
    <cellStyle name="標準 11 5 4" xfId="3715"/>
    <cellStyle name="標準 11 5 4 2" xfId="9075"/>
    <cellStyle name="標準 11 5 5" xfId="4627"/>
    <cellStyle name="標準 11 5 5 2" xfId="9987"/>
    <cellStyle name="標準 11 5 6" xfId="5539"/>
    <cellStyle name="標準 11 5 6 2" xfId="10899"/>
    <cellStyle name="標準 11 5 7" xfId="2346"/>
    <cellStyle name="標準 11 5 8" xfId="7707"/>
    <cellStyle name="標準 11 6" xfId="522"/>
    <cellStyle name="標準 11 6 2" xfId="1434"/>
    <cellStyle name="標準 11 6 2 2" xfId="6793"/>
    <cellStyle name="標準 11 6 2 2 2" xfId="12153"/>
    <cellStyle name="標準 11 6 2 3" xfId="4057"/>
    <cellStyle name="標準 11 6 2 4" xfId="9417"/>
    <cellStyle name="標準 11 6 3" xfId="4969"/>
    <cellStyle name="標準 11 6 3 2" xfId="10329"/>
    <cellStyle name="標準 11 6 4" xfId="5881"/>
    <cellStyle name="標準 11 6 4 2" xfId="11241"/>
    <cellStyle name="標準 11 6 5" xfId="2232"/>
    <cellStyle name="標準 11 6 6" xfId="7593"/>
    <cellStyle name="標準 11 7" xfId="978"/>
    <cellStyle name="標準 11 7 2" xfId="6337"/>
    <cellStyle name="標準 11 7 2 2" xfId="11697"/>
    <cellStyle name="標準 11 7 3" xfId="2688"/>
    <cellStyle name="標準 11 7 4" xfId="8049"/>
    <cellStyle name="標準 11 8" xfId="3144"/>
    <cellStyle name="標準 11 8 2" xfId="8505"/>
    <cellStyle name="標準 11 9" xfId="3601"/>
    <cellStyle name="標準 11 9 2" xfId="8961"/>
    <cellStyle name="標準 12" xfId="5"/>
    <cellStyle name="標準 13" xfId="3"/>
    <cellStyle name="標準 14" xfId="2"/>
    <cellStyle name="標準 2" xfId="8"/>
    <cellStyle name="標準 2 2" xfId="4"/>
    <cellStyle name="標準 2 3" xfId="7215"/>
    <cellStyle name="標準 3" xfId="11"/>
    <cellStyle name="標準 4" xfId="12"/>
    <cellStyle name="標準 4 10" xfId="144"/>
    <cellStyle name="標準 4 10 2" xfId="601"/>
    <cellStyle name="標準 4 10 2 2" xfId="1513"/>
    <cellStyle name="標準 4 10 2 2 2" xfId="6872"/>
    <cellStyle name="標準 4 10 2 2 2 2" xfId="12232"/>
    <cellStyle name="標準 4 10 2 2 3" xfId="4136"/>
    <cellStyle name="標準 4 10 2 2 4" xfId="9496"/>
    <cellStyle name="標準 4 10 2 3" xfId="5048"/>
    <cellStyle name="標準 4 10 2 3 2" xfId="10408"/>
    <cellStyle name="標準 4 10 2 4" xfId="5960"/>
    <cellStyle name="標準 4 10 2 4 2" xfId="11320"/>
    <cellStyle name="標準 4 10 2 5" xfId="2767"/>
    <cellStyle name="標準 4 10 2 6" xfId="8128"/>
    <cellStyle name="標準 4 10 3" xfId="1057"/>
    <cellStyle name="標準 4 10 3 2" xfId="6416"/>
    <cellStyle name="標準 4 10 3 2 2" xfId="11776"/>
    <cellStyle name="標準 4 10 3 3" xfId="3223"/>
    <cellStyle name="標準 4 10 3 4" xfId="8584"/>
    <cellStyle name="標準 4 10 4" xfId="3680"/>
    <cellStyle name="標準 4 10 4 2" xfId="9040"/>
    <cellStyle name="標準 4 10 5" xfId="4592"/>
    <cellStyle name="標準 4 10 5 2" xfId="9952"/>
    <cellStyle name="標準 4 10 6" xfId="5504"/>
    <cellStyle name="標準 4 10 6 2" xfId="10864"/>
    <cellStyle name="標準 4 10 7" xfId="2311"/>
    <cellStyle name="標準 4 10 8" xfId="7672"/>
    <cellStyle name="標準 4 11" xfId="487"/>
    <cellStyle name="標準 4 11 2" xfId="1399"/>
    <cellStyle name="標準 4 11 2 2" xfId="6758"/>
    <cellStyle name="標準 4 11 2 2 2" xfId="12118"/>
    <cellStyle name="標準 4 11 2 3" xfId="4022"/>
    <cellStyle name="標準 4 11 2 4" xfId="9382"/>
    <cellStyle name="標準 4 11 3" xfId="4934"/>
    <cellStyle name="標準 4 11 3 2" xfId="10294"/>
    <cellStyle name="標準 4 11 4" xfId="5846"/>
    <cellStyle name="標準 4 11 4 2" xfId="11206"/>
    <cellStyle name="標準 4 11 5" xfId="2197"/>
    <cellStyle name="標準 4 11 6" xfId="7558"/>
    <cellStyle name="標準 4 12" xfId="943"/>
    <cellStyle name="標準 4 12 2" xfId="6302"/>
    <cellStyle name="標準 4 12 2 2" xfId="11662"/>
    <cellStyle name="標準 4 12 3" xfId="2653"/>
    <cellStyle name="標準 4 12 4" xfId="8014"/>
    <cellStyle name="標準 4 13" xfId="3109"/>
    <cellStyle name="標準 4 13 2" xfId="8470"/>
    <cellStyle name="標準 4 14" xfId="3566"/>
    <cellStyle name="標準 4 14 2" xfId="8926"/>
    <cellStyle name="標準 4 15" xfId="4478"/>
    <cellStyle name="標準 4 15 2" xfId="9838"/>
    <cellStyle name="標準 4 16" xfId="5390"/>
    <cellStyle name="標準 4 16 2" xfId="10750"/>
    <cellStyle name="標準 4 17" xfId="1855"/>
    <cellStyle name="標準 4 18" xfId="7216"/>
    <cellStyle name="標準 4 2" xfId="18"/>
    <cellStyle name="標準 4 2 10" xfId="489"/>
    <cellStyle name="標準 4 2 10 2" xfId="1401"/>
    <cellStyle name="標準 4 2 10 2 2" xfId="6760"/>
    <cellStyle name="標準 4 2 10 2 2 2" xfId="12120"/>
    <cellStyle name="標準 4 2 10 2 3" xfId="4024"/>
    <cellStyle name="標準 4 2 10 2 4" xfId="9384"/>
    <cellStyle name="標準 4 2 10 3" xfId="4936"/>
    <cellStyle name="標準 4 2 10 3 2" xfId="10296"/>
    <cellStyle name="標準 4 2 10 4" xfId="5848"/>
    <cellStyle name="標準 4 2 10 4 2" xfId="11208"/>
    <cellStyle name="標準 4 2 10 5" xfId="2199"/>
    <cellStyle name="標準 4 2 10 6" xfId="7560"/>
    <cellStyle name="標準 4 2 11" xfId="945"/>
    <cellStyle name="標準 4 2 11 2" xfId="6304"/>
    <cellStyle name="標準 4 2 11 2 2" xfId="11664"/>
    <cellStyle name="標準 4 2 11 3" xfId="2655"/>
    <cellStyle name="標準 4 2 11 4" xfId="8016"/>
    <cellStyle name="標準 4 2 12" xfId="3111"/>
    <cellStyle name="標準 4 2 12 2" xfId="8472"/>
    <cellStyle name="標準 4 2 13" xfId="3568"/>
    <cellStyle name="標準 4 2 13 2" xfId="8928"/>
    <cellStyle name="標準 4 2 14" xfId="4480"/>
    <cellStyle name="標準 4 2 14 2" xfId="9840"/>
    <cellStyle name="標準 4 2 15" xfId="5392"/>
    <cellStyle name="標準 4 2 15 2" xfId="10752"/>
    <cellStyle name="標準 4 2 16" xfId="1857"/>
    <cellStyle name="標準 4 2 17" xfId="7218"/>
    <cellStyle name="標準 4 2 2" xfId="35"/>
    <cellStyle name="標準 4 2 2 10" xfId="3125"/>
    <cellStyle name="標準 4 2 2 10 2" xfId="8486"/>
    <cellStyle name="標準 4 2 2 11" xfId="3582"/>
    <cellStyle name="標準 4 2 2 11 2" xfId="8942"/>
    <cellStyle name="標準 4 2 2 12" xfId="4494"/>
    <cellStyle name="標準 4 2 2 12 2" xfId="9854"/>
    <cellStyle name="標準 4 2 2 13" xfId="5406"/>
    <cellStyle name="標準 4 2 2 13 2" xfId="10766"/>
    <cellStyle name="標準 4 2 2 14" xfId="1871"/>
    <cellStyle name="標準 4 2 2 15" xfId="7232"/>
    <cellStyle name="標準 4 2 2 2" xfId="81"/>
    <cellStyle name="標準 4 2 2 2 10" xfId="4530"/>
    <cellStyle name="標準 4 2 2 2 10 2" xfId="9890"/>
    <cellStyle name="標準 4 2 2 2 11" xfId="5442"/>
    <cellStyle name="標準 4 2 2 2 11 2" xfId="10802"/>
    <cellStyle name="標準 4 2 2 2 12" xfId="1907"/>
    <cellStyle name="標準 4 2 2 2 13" xfId="7268"/>
    <cellStyle name="標準 4 2 2 2 2" xfId="139"/>
    <cellStyle name="標準 4 2 2 2 2 10" xfId="5499"/>
    <cellStyle name="標準 4 2 2 2 2 10 2" xfId="10859"/>
    <cellStyle name="標準 4 2 2 2 2 11" xfId="1964"/>
    <cellStyle name="標準 4 2 2 2 2 12" xfId="7325"/>
    <cellStyle name="標準 4 2 2 2 2 2" xfId="368"/>
    <cellStyle name="標準 4 2 2 2 2 2 2" xfId="824"/>
    <cellStyle name="標準 4 2 2 2 2 2 2 2" xfId="1736"/>
    <cellStyle name="標準 4 2 2 2 2 2 2 2 2" xfId="7095"/>
    <cellStyle name="標準 4 2 2 2 2 2 2 2 2 2" xfId="12455"/>
    <cellStyle name="標準 4 2 2 2 2 2 2 2 3" xfId="4359"/>
    <cellStyle name="標準 4 2 2 2 2 2 2 2 4" xfId="9719"/>
    <cellStyle name="標準 4 2 2 2 2 2 2 3" xfId="5271"/>
    <cellStyle name="標準 4 2 2 2 2 2 2 3 2" xfId="10631"/>
    <cellStyle name="標準 4 2 2 2 2 2 2 4" xfId="6183"/>
    <cellStyle name="標準 4 2 2 2 2 2 2 4 2" xfId="11543"/>
    <cellStyle name="標準 4 2 2 2 2 2 2 5" xfId="2534"/>
    <cellStyle name="標準 4 2 2 2 2 2 2 6" xfId="7895"/>
    <cellStyle name="標準 4 2 2 2 2 2 3" xfId="1280"/>
    <cellStyle name="標準 4 2 2 2 2 2 3 2" xfId="6639"/>
    <cellStyle name="標準 4 2 2 2 2 2 3 2 2" xfId="11999"/>
    <cellStyle name="標準 4 2 2 2 2 2 3 3" xfId="2990"/>
    <cellStyle name="標準 4 2 2 2 2 2 3 4" xfId="8351"/>
    <cellStyle name="標準 4 2 2 2 2 2 4" xfId="3446"/>
    <cellStyle name="標準 4 2 2 2 2 2 4 2" xfId="8807"/>
    <cellStyle name="標準 4 2 2 2 2 2 5" xfId="3903"/>
    <cellStyle name="標準 4 2 2 2 2 2 5 2" xfId="9263"/>
    <cellStyle name="標準 4 2 2 2 2 2 6" xfId="4815"/>
    <cellStyle name="標準 4 2 2 2 2 2 6 2" xfId="10175"/>
    <cellStyle name="標準 4 2 2 2 2 2 7" xfId="5727"/>
    <cellStyle name="標準 4 2 2 2 2 2 7 2" xfId="11087"/>
    <cellStyle name="標準 4 2 2 2 2 2 8" xfId="2078"/>
    <cellStyle name="標準 4 2 2 2 2 2 9" xfId="7439"/>
    <cellStyle name="標準 4 2 2 2 2 3" xfId="482"/>
    <cellStyle name="標準 4 2 2 2 2 3 2" xfId="938"/>
    <cellStyle name="標準 4 2 2 2 2 3 2 2" xfId="1850"/>
    <cellStyle name="標準 4 2 2 2 2 3 2 2 2" xfId="7209"/>
    <cellStyle name="標準 4 2 2 2 2 3 2 2 2 2" xfId="12569"/>
    <cellStyle name="標準 4 2 2 2 2 3 2 2 3" xfId="4473"/>
    <cellStyle name="標準 4 2 2 2 2 3 2 2 4" xfId="9833"/>
    <cellStyle name="標準 4 2 2 2 2 3 2 3" xfId="5385"/>
    <cellStyle name="標準 4 2 2 2 2 3 2 3 2" xfId="10745"/>
    <cellStyle name="標準 4 2 2 2 2 3 2 4" xfId="6297"/>
    <cellStyle name="標準 4 2 2 2 2 3 2 4 2" xfId="11657"/>
    <cellStyle name="標準 4 2 2 2 2 3 2 5" xfId="2648"/>
    <cellStyle name="標準 4 2 2 2 2 3 2 6" xfId="8009"/>
    <cellStyle name="標準 4 2 2 2 2 3 3" xfId="1394"/>
    <cellStyle name="標準 4 2 2 2 2 3 3 2" xfId="6753"/>
    <cellStyle name="標準 4 2 2 2 2 3 3 2 2" xfId="12113"/>
    <cellStyle name="標準 4 2 2 2 2 3 3 3" xfId="3104"/>
    <cellStyle name="標準 4 2 2 2 2 3 3 4" xfId="8465"/>
    <cellStyle name="標準 4 2 2 2 2 3 4" xfId="3560"/>
    <cellStyle name="標準 4 2 2 2 2 3 4 2" xfId="8921"/>
    <cellStyle name="標準 4 2 2 2 2 3 5" xfId="4017"/>
    <cellStyle name="標準 4 2 2 2 2 3 5 2" xfId="9377"/>
    <cellStyle name="標準 4 2 2 2 2 3 6" xfId="4929"/>
    <cellStyle name="標準 4 2 2 2 2 3 6 2" xfId="10289"/>
    <cellStyle name="標準 4 2 2 2 2 3 7" xfId="5841"/>
    <cellStyle name="標準 4 2 2 2 2 3 7 2" xfId="11201"/>
    <cellStyle name="標準 4 2 2 2 2 3 8" xfId="2192"/>
    <cellStyle name="標準 4 2 2 2 2 3 9" xfId="7553"/>
    <cellStyle name="標準 4 2 2 2 2 4" xfId="253"/>
    <cellStyle name="標準 4 2 2 2 2 4 2" xfId="710"/>
    <cellStyle name="標準 4 2 2 2 2 4 2 2" xfId="1622"/>
    <cellStyle name="標準 4 2 2 2 2 4 2 2 2" xfId="6981"/>
    <cellStyle name="標準 4 2 2 2 2 4 2 2 2 2" xfId="12341"/>
    <cellStyle name="標準 4 2 2 2 2 4 2 2 3" xfId="4245"/>
    <cellStyle name="標準 4 2 2 2 2 4 2 2 4" xfId="9605"/>
    <cellStyle name="標準 4 2 2 2 2 4 2 3" xfId="5157"/>
    <cellStyle name="標準 4 2 2 2 2 4 2 3 2" xfId="10517"/>
    <cellStyle name="標準 4 2 2 2 2 4 2 4" xfId="6069"/>
    <cellStyle name="標準 4 2 2 2 2 4 2 4 2" xfId="11429"/>
    <cellStyle name="標準 4 2 2 2 2 4 2 5" xfId="2876"/>
    <cellStyle name="標準 4 2 2 2 2 4 2 6" xfId="8237"/>
    <cellStyle name="標準 4 2 2 2 2 4 3" xfId="1166"/>
    <cellStyle name="標準 4 2 2 2 2 4 3 2" xfId="6525"/>
    <cellStyle name="標準 4 2 2 2 2 4 3 2 2" xfId="11885"/>
    <cellStyle name="標準 4 2 2 2 2 4 3 3" xfId="3332"/>
    <cellStyle name="標準 4 2 2 2 2 4 3 4" xfId="8693"/>
    <cellStyle name="標準 4 2 2 2 2 4 4" xfId="3789"/>
    <cellStyle name="標準 4 2 2 2 2 4 4 2" xfId="9149"/>
    <cellStyle name="標準 4 2 2 2 2 4 5" xfId="4701"/>
    <cellStyle name="標準 4 2 2 2 2 4 5 2" xfId="10061"/>
    <cellStyle name="標準 4 2 2 2 2 4 6" xfId="5613"/>
    <cellStyle name="標準 4 2 2 2 2 4 6 2" xfId="10973"/>
    <cellStyle name="標準 4 2 2 2 2 4 7" xfId="2420"/>
    <cellStyle name="標準 4 2 2 2 2 4 8" xfId="7781"/>
    <cellStyle name="標準 4 2 2 2 2 5" xfId="596"/>
    <cellStyle name="標準 4 2 2 2 2 5 2" xfId="1508"/>
    <cellStyle name="標準 4 2 2 2 2 5 2 2" xfId="6867"/>
    <cellStyle name="標準 4 2 2 2 2 5 2 2 2" xfId="12227"/>
    <cellStyle name="標準 4 2 2 2 2 5 2 3" xfId="4131"/>
    <cellStyle name="標準 4 2 2 2 2 5 2 4" xfId="9491"/>
    <cellStyle name="標準 4 2 2 2 2 5 3" xfId="5043"/>
    <cellStyle name="標準 4 2 2 2 2 5 3 2" xfId="10403"/>
    <cellStyle name="標準 4 2 2 2 2 5 4" xfId="5955"/>
    <cellStyle name="標準 4 2 2 2 2 5 4 2" xfId="11315"/>
    <cellStyle name="標準 4 2 2 2 2 5 5" xfId="2306"/>
    <cellStyle name="標準 4 2 2 2 2 5 6" xfId="7667"/>
    <cellStyle name="標準 4 2 2 2 2 6" xfId="1052"/>
    <cellStyle name="標準 4 2 2 2 2 6 2" xfId="6411"/>
    <cellStyle name="標準 4 2 2 2 2 6 2 2" xfId="11771"/>
    <cellStyle name="標準 4 2 2 2 2 6 3" xfId="2762"/>
    <cellStyle name="標準 4 2 2 2 2 6 4" xfId="8123"/>
    <cellStyle name="標準 4 2 2 2 2 7" xfId="3218"/>
    <cellStyle name="標準 4 2 2 2 2 7 2" xfId="8579"/>
    <cellStyle name="標準 4 2 2 2 2 8" xfId="3675"/>
    <cellStyle name="標準 4 2 2 2 2 8 2" xfId="9035"/>
    <cellStyle name="標準 4 2 2 2 2 9" xfId="4587"/>
    <cellStyle name="標準 4 2 2 2 2 9 2" xfId="9947"/>
    <cellStyle name="標準 4 2 2 2 3" xfId="311"/>
    <cellStyle name="標準 4 2 2 2 3 2" xfId="767"/>
    <cellStyle name="標準 4 2 2 2 3 2 2" xfId="1679"/>
    <cellStyle name="標準 4 2 2 2 3 2 2 2" xfId="7038"/>
    <cellStyle name="標準 4 2 2 2 3 2 2 2 2" xfId="12398"/>
    <cellStyle name="標準 4 2 2 2 3 2 2 3" xfId="4302"/>
    <cellStyle name="標準 4 2 2 2 3 2 2 4" xfId="9662"/>
    <cellStyle name="標準 4 2 2 2 3 2 3" xfId="5214"/>
    <cellStyle name="標準 4 2 2 2 3 2 3 2" xfId="10574"/>
    <cellStyle name="標準 4 2 2 2 3 2 4" xfId="6126"/>
    <cellStyle name="標準 4 2 2 2 3 2 4 2" xfId="11486"/>
    <cellStyle name="標準 4 2 2 2 3 2 5" xfId="2477"/>
    <cellStyle name="標準 4 2 2 2 3 2 6" xfId="7838"/>
    <cellStyle name="標準 4 2 2 2 3 3" xfId="1223"/>
    <cellStyle name="標準 4 2 2 2 3 3 2" xfId="6582"/>
    <cellStyle name="標準 4 2 2 2 3 3 2 2" xfId="11942"/>
    <cellStyle name="標準 4 2 2 2 3 3 3" xfId="2933"/>
    <cellStyle name="標準 4 2 2 2 3 3 4" xfId="8294"/>
    <cellStyle name="標準 4 2 2 2 3 4" xfId="3389"/>
    <cellStyle name="標準 4 2 2 2 3 4 2" xfId="8750"/>
    <cellStyle name="標準 4 2 2 2 3 5" xfId="3846"/>
    <cellStyle name="標準 4 2 2 2 3 5 2" xfId="9206"/>
    <cellStyle name="標準 4 2 2 2 3 6" xfId="4758"/>
    <cellStyle name="標準 4 2 2 2 3 6 2" xfId="10118"/>
    <cellStyle name="標準 4 2 2 2 3 7" xfId="5670"/>
    <cellStyle name="標準 4 2 2 2 3 7 2" xfId="11030"/>
    <cellStyle name="標準 4 2 2 2 3 8" xfId="2021"/>
    <cellStyle name="標準 4 2 2 2 3 9" xfId="7382"/>
    <cellStyle name="標準 4 2 2 2 4" xfId="425"/>
    <cellStyle name="標準 4 2 2 2 4 2" xfId="881"/>
    <cellStyle name="標準 4 2 2 2 4 2 2" xfId="1793"/>
    <cellStyle name="標準 4 2 2 2 4 2 2 2" xfId="7152"/>
    <cellStyle name="標準 4 2 2 2 4 2 2 2 2" xfId="12512"/>
    <cellStyle name="標準 4 2 2 2 4 2 2 3" xfId="4416"/>
    <cellStyle name="標準 4 2 2 2 4 2 2 4" xfId="9776"/>
    <cellStyle name="標準 4 2 2 2 4 2 3" xfId="5328"/>
    <cellStyle name="標準 4 2 2 2 4 2 3 2" xfId="10688"/>
    <cellStyle name="標準 4 2 2 2 4 2 4" xfId="6240"/>
    <cellStyle name="標準 4 2 2 2 4 2 4 2" xfId="11600"/>
    <cellStyle name="標準 4 2 2 2 4 2 5" xfId="2591"/>
    <cellStyle name="標準 4 2 2 2 4 2 6" xfId="7952"/>
    <cellStyle name="標準 4 2 2 2 4 3" xfId="1337"/>
    <cellStyle name="標準 4 2 2 2 4 3 2" xfId="6696"/>
    <cellStyle name="標準 4 2 2 2 4 3 2 2" xfId="12056"/>
    <cellStyle name="標準 4 2 2 2 4 3 3" xfId="3047"/>
    <cellStyle name="標準 4 2 2 2 4 3 4" xfId="8408"/>
    <cellStyle name="標準 4 2 2 2 4 4" xfId="3503"/>
    <cellStyle name="標準 4 2 2 2 4 4 2" xfId="8864"/>
    <cellStyle name="標準 4 2 2 2 4 5" xfId="3960"/>
    <cellStyle name="標準 4 2 2 2 4 5 2" xfId="9320"/>
    <cellStyle name="標準 4 2 2 2 4 6" xfId="4872"/>
    <cellStyle name="標準 4 2 2 2 4 6 2" xfId="10232"/>
    <cellStyle name="標準 4 2 2 2 4 7" xfId="5784"/>
    <cellStyle name="標準 4 2 2 2 4 7 2" xfId="11144"/>
    <cellStyle name="標準 4 2 2 2 4 8" xfId="2135"/>
    <cellStyle name="標準 4 2 2 2 4 9" xfId="7496"/>
    <cellStyle name="標準 4 2 2 2 5" xfId="196"/>
    <cellStyle name="標準 4 2 2 2 5 2" xfId="653"/>
    <cellStyle name="標準 4 2 2 2 5 2 2" xfId="1565"/>
    <cellStyle name="標準 4 2 2 2 5 2 2 2" xfId="6924"/>
    <cellStyle name="標準 4 2 2 2 5 2 2 2 2" xfId="12284"/>
    <cellStyle name="標準 4 2 2 2 5 2 2 3" xfId="4188"/>
    <cellStyle name="標準 4 2 2 2 5 2 2 4" xfId="9548"/>
    <cellStyle name="標準 4 2 2 2 5 2 3" xfId="5100"/>
    <cellStyle name="標準 4 2 2 2 5 2 3 2" xfId="10460"/>
    <cellStyle name="標準 4 2 2 2 5 2 4" xfId="6012"/>
    <cellStyle name="標準 4 2 2 2 5 2 4 2" xfId="11372"/>
    <cellStyle name="標準 4 2 2 2 5 2 5" xfId="2819"/>
    <cellStyle name="標準 4 2 2 2 5 2 6" xfId="8180"/>
    <cellStyle name="標準 4 2 2 2 5 3" xfId="1109"/>
    <cellStyle name="標準 4 2 2 2 5 3 2" xfId="6468"/>
    <cellStyle name="標準 4 2 2 2 5 3 2 2" xfId="11828"/>
    <cellStyle name="標準 4 2 2 2 5 3 3" xfId="3275"/>
    <cellStyle name="標準 4 2 2 2 5 3 4" xfId="8636"/>
    <cellStyle name="標準 4 2 2 2 5 4" xfId="3732"/>
    <cellStyle name="標準 4 2 2 2 5 4 2" xfId="9092"/>
    <cellStyle name="標準 4 2 2 2 5 5" xfId="4644"/>
    <cellStyle name="標準 4 2 2 2 5 5 2" xfId="10004"/>
    <cellStyle name="標準 4 2 2 2 5 6" xfId="5556"/>
    <cellStyle name="標準 4 2 2 2 5 6 2" xfId="10916"/>
    <cellStyle name="標準 4 2 2 2 5 7" xfId="2363"/>
    <cellStyle name="標準 4 2 2 2 5 8" xfId="7724"/>
    <cellStyle name="標準 4 2 2 2 6" xfId="539"/>
    <cellStyle name="標準 4 2 2 2 6 2" xfId="1451"/>
    <cellStyle name="標準 4 2 2 2 6 2 2" xfId="6810"/>
    <cellStyle name="標準 4 2 2 2 6 2 2 2" xfId="12170"/>
    <cellStyle name="標準 4 2 2 2 6 2 3" xfId="4074"/>
    <cellStyle name="標準 4 2 2 2 6 2 4" xfId="9434"/>
    <cellStyle name="標準 4 2 2 2 6 3" xfId="4986"/>
    <cellStyle name="標準 4 2 2 2 6 3 2" xfId="10346"/>
    <cellStyle name="標準 4 2 2 2 6 4" xfId="5898"/>
    <cellStyle name="標準 4 2 2 2 6 4 2" xfId="11258"/>
    <cellStyle name="標準 4 2 2 2 6 5" xfId="2249"/>
    <cellStyle name="標準 4 2 2 2 6 6" xfId="7610"/>
    <cellStyle name="標準 4 2 2 2 7" xfId="995"/>
    <cellStyle name="標準 4 2 2 2 7 2" xfId="6354"/>
    <cellStyle name="標準 4 2 2 2 7 2 2" xfId="11714"/>
    <cellStyle name="標準 4 2 2 2 7 3" xfId="2705"/>
    <cellStyle name="標準 4 2 2 2 7 4" xfId="8066"/>
    <cellStyle name="標準 4 2 2 2 8" xfId="3161"/>
    <cellStyle name="標準 4 2 2 2 8 2" xfId="8522"/>
    <cellStyle name="標準 4 2 2 2 9" xfId="3618"/>
    <cellStyle name="標準 4 2 2 2 9 2" xfId="8978"/>
    <cellStyle name="標準 4 2 2 3" xfId="49"/>
    <cellStyle name="標準 4 2 2 3 10" xfId="4508"/>
    <cellStyle name="標準 4 2 2 3 10 2" xfId="9868"/>
    <cellStyle name="標準 4 2 2 3 11" xfId="5420"/>
    <cellStyle name="標準 4 2 2 3 11 2" xfId="10780"/>
    <cellStyle name="標準 4 2 2 3 12" xfId="1885"/>
    <cellStyle name="標準 4 2 2 3 13" xfId="7246"/>
    <cellStyle name="標準 4 2 2 3 2" xfId="117"/>
    <cellStyle name="標準 4 2 2 3 2 10" xfId="5477"/>
    <cellStyle name="標準 4 2 2 3 2 10 2" xfId="10837"/>
    <cellStyle name="標準 4 2 2 3 2 11" xfId="1942"/>
    <cellStyle name="標準 4 2 2 3 2 12" xfId="7303"/>
    <cellStyle name="標準 4 2 2 3 2 2" xfId="346"/>
    <cellStyle name="標準 4 2 2 3 2 2 2" xfId="802"/>
    <cellStyle name="標準 4 2 2 3 2 2 2 2" xfId="1714"/>
    <cellStyle name="標準 4 2 2 3 2 2 2 2 2" xfId="7073"/>
    <cellStyle name="標準 4 2 2 3 2 2 2 2 2 2" xfId="12433"/>
    <cellStyle name="標準 4 2 2 3 2 2 2 2 3" xfId="4337"/>
    <cellStyle name="標準 4 2 2 3 2 2 2 2 4" xfId="9697"/>
    <cellStyle name="標準 4 2 2 3 2 2 2 3" xfId="5249"/>
    <cellStyle name="標準 4 2 2 3 2 2 2 3 2" xfId="10609"/>
    <cellStyle name="標準 4 2 2 3 2 2 2 4" xfId="6161"/>
    <cellStyle name="標準 4 2 2 3 2 2 2 4 2" xfId="11521"/>
    <cellStyle name="標準 4 2 2 3 2 2 2 5" xfId="2512"/>
    <cellStyle name="標準 4 2 2 3 2 2 2 6" xfId="7873"/>
    <cellStyle name="標準 4 2 2 3 2 2 3" xfId="1258"/>
    <cellStyle name="標準 4 2 2 3 2 2 3 2" xfId="6617"/>
    <cellStyle name="標準 4 2 2 3 2 2 3 2 2" xfId="11977"/>
    <cellStyle name="標準 4 2 2 3 2 2 3 3" xfId="2968"/>
    <cellStyle name="標準 4 2 2 3 2 2 3 4" xfId="8329"/>
    <cellStyle name="標準 4 2 2 3 2 2 4" xfId="3424"/>
    <cellStyle name="標準 4 2 2 3 2 2 4 2" xfId="8785"/>
    <cellStyle name="標準 4 2 2 3 2 2 5" xfId="3881"/>
    <cellStyle name="標準 4 2 2 3 2 2 5 2" xfId="9241"/>
    <cellStyle name="標準 4 2 2 3 2 2 6" xfId="4793"/>
    <cellStyle name="標準 4 2 2 3 2 2 6 2" xfId="10153"/>
    <cellStyle name="標準 4 2 2 3 2 2 7" xfId="5705"/>
    <cellStyle name="標準 4 2 2 3 2 2 7 2" xfId="11065"/>
    <cellStyle name="標準 4 2 2 3 2 2 8" xfId="2056"/>
    <cellStyle name="標準 4 2 2 3 2 2 9" xfId="7417"/>
    <cellStyle name="標準 4 2 2 3 2 3" xfId="460"/>
    <cellStyle name="標準 4 2 2 3 2 3 2" xfId="916"/>
    <cellStyle name="標準 4 2 2 3 2 3 2 2" xfId="1828"/>
    <cellStyle name="標準 4 2 2 3 2 3 2 2 2" xfId="7187"/>
    <cellStyle name="標準 4 2 2 3 2 3 2 2 2 2" xfId="12547"/>
    <cellStyle name="標準 4 2 2 3 2 3 2 2 3" xfId="4451"/>
    <cellStyle name="標準 4 2 2 3 2 3 2 2 4" xfId="9811"/>
    <cellStyle name="標準 4 2 2 3 2 3 2 3" xfId="5363"/>
    <cellStyle name="標準 4 2 2 3 2 3 2 3 2" xfId="10723"/>
    <cellStyle name="標準 4 2 2 3 2 3 2 4" xfId="6275"/>
    <cellStyle name="標準 4 2 2 3 2 3 2 4 2" xfId="11635"/>
    <cellStyle name="標準 4 2 2 3 2 3 2 5" xfId="2626"/>
    <cellStyle name="標準 4 2 2 3 2 3 2 6" xfId="7987"/>
    <cellStyle name="標準 4 2 2 3 2 3 3" xfId="1372"/>
    <cellStyle name="標準 4 2 2 3 2 3 3 2" xfId="6731"/>
    <cellStyle name="標準 4 2 2 3 2 3 3 2 2" xfId="12091"/>
    <cellStyle name="標準 4 2 2 3 2 3 3 3" xfId="3082"/>
    <cellStyle name="標準 4 2 2 3 2 3 3 4" xfId="8443"/>
    <cellStyle name="標準 4 2 2 3 2 3 4" xfId="3538"/>
    <cellStyle name="標準 4 2 2 3 2 3 4 2" xfId="8899"/>
    <cellStyle name="標準 4 2 2 3 2 3 5" xfId="3995"/>
    <cellStyle name="標準 4 2 2 3 2 3 5 2" xfId="9355"/>
    <cellStyle name="標準 4 2 2 3 2 3 6" xfId="4907"/>
    <cellStyle name="標準 4 2 2 3 2 3 6 2" xfId="10267"/>
    <cellStyle name="標準 4 2 2 3 2 3 7" xfId="5819"/>
    <cellStyle name="標準 4 2 2 3 2 3 7 2" xfId="11179"/>
    <cellStyle name="標準 4 2 2 3 2 3 8" xfId="2170"/>
    <cellStyle name="標準 4 2 2 3 2 3 9" xfId="7531"/>
    <cellStyle name="標準 4 2 2 3 2 4" xfId="231"/>
    <cellStyle name="標準 4 2 2 3 2 4 2" xfId="688"/>
    <cellStyle name="標準 4 2 2 3 2 4 2 2" xfId="1600"/>
    <cellStyle name="標準 4 2 2 3 2 4 2 2 2" xfId="6959"/>
    <cellStyle name="標準 4 2 2 3 2 4 2 2 2 2" xfId="12319"/>
    <cellStyle name="標準 4 2 2 3 2 4 2 2 3" xfId="4223"/>
    <cellStyle name="標準 4 2 2 3 2 4 2 2 4" xfId="9583"/>
    <cellStyle name="標準 4 2 2 3 2 4 2 3" xfId="5135"/>
    <cellStyle name="標準 4 2 2 3 2 4 2 3 2" xfId="10495"/>
    <cellStyle name="標準 4 2 2 3 2 4 2 4" xfId="6047"/>
    <cellStyle name="標準 4 2 2 3 2 4 2 4 2" xfId="11407"/>
    <cellStyle name="標準 4 2 2 3 2 4 2 5" xfId="2854"/>
    <cellStyle name="標準 4 2 2 3 2 4 2 6" xfId="8215"/>
    <cellStyle name="標準 4 2 2 3 2 4 3" xfId="1144"/>
    <cellStyle name="標準 4 2 2 3 2 4 3 2" xfId="6503"/>
    <cellStyle name="標準 4 2 2 3 2 4 3 2 2" xfId="11863"/>
    <cellStyle name="標準 4 2 2 3 2 4 3 3" xfId="3310"/>
    <cellStyle name="標準 4 2 2 3 2 4 3 4" xfId="8671"/>
    <cellStyle name="標準 4 2 2 3 2 4 4" xfId="3767"/>
    <cellStyle name="標準 4 2 2 3 2 4 4 2" xfId="9127"/>
    <cellStyle name="標準 4 2 2 3 2 4 5" xfId="4679"/>
    <cellStyle name="標準 4 2 2 3 2 4 5 2" xfId="10039"/>
    <cellStyle name="標準 4 2 2 3 2 4 6" xfId="5591"/>
    <cellStyle name="標準 4 2 2 3 2 4 6 2" xfId="10951"/>
    <cellStyle name="標準 4 2 2 3 2 4 7" xfId="2398"/>
    <cellStyle name="標準 4 2 2 3 2 4 8" xfId="7759"/>
    <cellStyle name="標準 4 2 2 3 2 5" xfId="574"/>
    <cellStyle name="標準 4 2 2 3 2 5 2" xfId="1486"/>
    <cellStyle name="標準 4 2 2 3 2 5 2 2" xfId="6845"/>
    <cellStyle name="標準 4 2 2 3 2 5 2 2 2" xfId="12205"/>
    <cellStyle name="標準 4 2 2 3 2 5 2 3" xfId="4109"/>
    <cellStyle name="標準 4 2 2 3 2 5 2 4" xfId="9469"/>
    <cellStyle name="標準 4 2 2 3 2 5 3" xfId="5021"/>
    <cellStyle name="標準 4 2 2 3 2 5 3 2" xfId="10381"/>
    <cellStyle name="標準 4 2 2 3 2 5 4" xfId="5933"/>
    <cellStyle name="標準 4 2 2 3 2 5 4 2" xfId="11293"/>
    <cellStyle name="標準 4 2 2 3 2 5 5" xfId="2284"/>
    <cellStyle name="標準 4 2 2 3 2 5 6" xfId="7645"/>
    <cellStyle name="標準 4 2 2 3 2 6" xfId="1030"/>
    <cellStyle name="標準 4 2 2 3 2 6 2" xfId="6389"/>
    <cellStyle name="標準 4 2 2 3 2 6 2 2" xfId="11749"/>
    <cellStyle name="標準 4 2 2 3 2 6 3" xfId="2740"/>
    <cellStyle name="標準 4 2 2 3 2 6 4" xfId="8101"/>
    <cellStyle name="標準 4 2 2 3 2 7" xfId="3196"/>
    <cellStyle name="標準 4 2 2 3 2 7 2" xfId="8557"/>
    <cellStyle name="標準 4 2 2 3 2 8" xfId="3653"/>
    <cellStyle name="標準 4 2 2 3 2 8 2" xfId="9013"/>
    <cellStyle name="標準 4 2 2 3 2 9" xfId="4565"/>
    <cellStyle name="標準 4 2 2 3 2 9 2" xfId="9925"/>
    <cellStyle name="標準 4 2 2 3 3" xfId="289"/>
    <cellStyle name="標準 4 2 2 3 3 2" xfId="745"/>
    <cellStyle name="標準 4 2 2 3 3 2 2" xfId="1657"/>
    <cellStyle name="標準 4 2 2 3 3 2 2 2" xfId="7016"/>
    <cellStyle name="標準 4 2 2 3 3 2 2 2 2" xfId="12376"/>
    <cellStyle name="標準 4 2 2 3 3 2 2 3" xfId="4280"/>
    <cellStyle name="標準 4 2 2 3 3 2 2 4" xfId="9640"/>
    <cellStyle name="標準 4 2 2 3 3 2 3" xfId="5192"/>
    <cellStyle name="標準 4 2 2 3 3 2 3 2" xfId="10552"/>
    <cellStyle name="標準 4 2 2 3 3 2 4" xfId="6104"/>
    <cellStyle name="標準 4 2 2 3 3 2 4 2" xfId="11464"/>
    <cellStyle name="標準 4 2 2 3 3 2 5" xfId="2455"/>
    <cellStyle name="標準 4 2 2 3 3 2 6" xfId="7816"/>
    <cellStyle name="標準 4 2 2 3 3 3" xfId="1201"/>
    <cellStyle name="標準 4 2 2 3 3 3 2" xfId="6560"/>
    <cellStyle name="標準 4 2 2 3 3 3 2 2" xfId="11920"/>
    <cellStyle name="標準 4 2 2 3 3 3 3" xfId="2911"/>
    <cellStyle name="標準 4 2 2 3 3 3 4" xfId="8272"/>
    <cellStyle name="標準 4 2 2 3 3 4" xfId="3367"/>
    <cellStyle name="標準 4 2 2 3 3 4 2" xfId="8728"/>
    <cellStyle name="標準 4 2 2 3 3 5" xfId="3824"/>
    <cellStyle name="標準 4 2 2 3 3 5 2" xfId="9184"/>
    <cellStyle name="標準 4 2 2 3 3 6" xfId="4736"/>
    <cellStyle name="標準 4 2 2 3 3 6 2" xfId="10096"/>
    <cellStyle name="標準 4 2 2 3 3 7" xfId="5648"/>
    <cellStyle name="標準 4 2 2 3 3 7 2" xfId="11008"/>
    <cellStyle name="標準 4 2 2 3 3 8" xfId="1999"/>
    <cellStyle name="標準 4 2 2 3 3 9" xfId="7360"/>
    <cellStyle name="標準 4 2 2 3 4" xfId="403"/>
    <cellStyle name="標準 4 2 2 3 4 2" xfId="859"/>
    <cellStyle name="標準 4 2 2 3 4 2 2" xfId="1771"/>
    <cellStyle name="標準 4 2 2 3 4 2 2 2" xfId="7130"/>
    <cellStyle name="標準 4 2 2 3 4 2 2 2 2" xfId="12490"/>
    <cellStyle name="標準 4 2 2 3 4 2 2 3" xfId="4394"/>
    <cellStyle name="標準 4 2 2 3 4 2 2 4" xfId="9754"/>
    <cellStyle name="標準 4 2 2 3 4 2 3" xfId="5306"/>
    <cellStyle name="標準 4 2 2 3 4 2 3 2" xfId="10666"/>
    <cellStyle name="標準 4 2 2 3 4 2 4" xfId="6218"/>
    <cellStyle name="標準 4 2 2 3 4 2 4 2" xfId="11578"/>
    <cellStyle name="標準 4 2 2 3 4 2 5" xfId="2569"/>
    <cellStyle name="標準 4 2 2 3 4 2 6" xfId="7930"/>
    <cellStyle name="標準 4 2 2 3 4 3" xfId="1315"/>
    <cellStyle name="標準 4 2 2 3 4 3 2" xfId="6674"/>
    <cellStyle name="標準 4 2 2 3 4 3 2 2" xfId="12034"/>
    <cellStyle name="標準 4 2 2 3 4 3 3" xfId="3025"/>
    <cellStyle name="標準 4 2 2 3 4 3 4" xfId="8386"/>
    <cellStyle name="標準 4 2 2 3 4 4" xfId="3481"/>
    <cellStyle name="標準 4 2 2 3 4 4 2" xfId="8842"/>
    <cellStyle name="標準 4 2 2 3 4 5" xfId="3938"/>
    <cellStyle name="標準 4 2 2 3 4 5 2" xfId="9298"/>
    <cellStyle name="標準 4 2 2 3 4 6" xfId="4850"/>
    <cellStyle name="標準 4 2 2 3 4 6 2" xfId="10210"/>
    <cellStyle name="標準 4 2 2 3 4 7" xfId="5762"/>
    <cellStyle name="標準 4 2 2 3 4 7 2" xfId="11122"/>
    <cellStyle name="標準 4 2 2 3 4 8" xfId="2113"/>
    <cellStyle name="標準 4 2 2 3 4 9" xfId="7474"/>
    <cellStyle name="標準 4 2 2 3 5" xfId="174"/>
    <cellStyle name="標準 4 2 2 3 5 2" xfId="631"/>
    <cellStyle name="標準 4 2 2 3 5 2 2" xfId="1543"/>
    <cellStyle name="標準 4 2 2 3 5 2 2 2" xfId="6902"/>
    <cellStyle name="標準 4 2 2 3 5 2 2 2 2" xfId="12262"/>
    <cellStyle name="標準 4 2 2 3 5 2 2 3" xfId="4166"/>
    <cellStyle name="標準 4 2 2 3 5 2 2 4" xfId="9526"/>
    <cellStyle name="標準 4 2 2 3 5 2 3" xfId="5078"/>
    <cellStyle name="標準 4 2 2 3 5 2 3 2" xfId="10438"/>
    <cellStyle name="標準 4 2 2 3 5 2 4" xfId="5990"/>
    <cellStyle name="標準 4 2 2 3 5 2 4 2" xfId="11350"/>
    <cellStyle name="標準 4 2 2 3 5 2 5" xfId="2797"/>
    <cellStyle name="標準 4 2 2 3 5 2 6" xfId="8158"/>
    <cellStyle name="標準 4 2 2 3 5 3" xfId="1087"/>
    <cellStyle name="標準 4 2 2 3 5 3 2" xfId="6446"/>
    <cellStyle name="標準 4 2 2 3 5 3 2 2" xfId="11806"/>
    <cellStyle name="標準 4 2 2 3 5 3 3" xfId="3253"/>
    <cellStyle name="標準 4 2 2 3 5 3 4" xfId="8614"/>
    <cellStyle name="標準 4 2 2 3 5 4" xfId="3710"/>
    <cellStyle name="標準 4 2 2 3 5 4 2" xfId="9070"/>
    <cellStyle name="標準 4 2 2 3 5 5" xfId="4622"/>
    <cellStyle name="標準 4 2 2 3 5 5 2" xfId="9982"/>
    <cellStyle name="標準 4 2 2 3 5 6" xfId="5534"/>
    <cellStyle name="標準 4 2 2 3 5 6 2" xfId="10894"/>
    <cellStyle name="標準 4 2 2 3 5 7" xfId="2341"/>
    <cellStyle name="標準 4 2 2 3 5 8" xfId="7702"/>
    <cellStyle name="標準 4 2 2 3 6" xfId="517"/>
    <cellStyle name="標準 4 2 2 3 6 2" xfId="1429"/>
    <cellStyle name="標準 4 2 2 3 6 2 2" xfId="6788"/>
    <cellStyle name="標準 4 2 2 3 6 2 2 2" xfId="12148"/>
    <cellStyle name="標準 4 2 2 3 6 2 3" xfId="4052"/>
    <cellStyle name="標準 4 2 2 3 6 2 4" xfId="9412"/>
    <cellStyle name="標準 4 2 2 3 6 3" xfId="4964"/>
    <cellStyle name="標準 4 2 2 3 6 3 2" xfId="10324"/>
    <cellStyle name="標準 4 2 2 3 6 4" xfId="5876"/>
    <cellStyle name="標準 4 2 2 3 6 4 2" xfId="11236"/>
    <cellStyle name="標準 4 2 2 3 6 5" xfId="2227"/>
    <cellStyle name="標準 4 2 2 3 6 6" xfId="7588"/>
    <cellStyle name="標準 4 2 2 3 7" xfId="973"/>
    <cellStyle name="標準 4 2 2 3 7 2" xfId="6332"/>
    <cellStyle name="標準 4 2 2 3 7 2 2" xfId="11692"/>
    <cellStyle name="標準 4 2 2 3 7 3" xfId="2683"/>
    <cellStyle name="標準 4 2 2 3 7 4" xfId="8044"/>
    <cellStyle name="標準 4 2 2 3 8" xfId="3139"/>
    <cellStyle name="標準 4 2 2 3 8 2" xfId="8500"/>
    <cellStyle name="標準 4 2 2 3 9" xfId="3596"/>
    <cellStyle name="標準 4 2 2 3 9 2" xfId="8956"/>
    <cellStyle name="標準 4 2 2 4" xfId="103"/>
    <cellStyle name="標準 4 2 2 4 10" xfId="5463"/>
    <cellStyle name="標準 4 2 2 4 10 2" xfId="10823"/>
    <cellStyle name="標準 4 2 2 4 11" xfId="1928"/>
    <cellStyle name="標準 4 2 2 4 12" xfId="7289"/>
    <cellStyle name="標準 4 2 2 4 2" xfId="332"/>
    <cellStyle name="標準 4 2 2 4 2 2" xfId="788"/>
    <cellStyle name="標準 4 2 2 4 2 2 2" xfId="1700"/>
    <cellStyle name="標準 4 2 2 4 2 2 2 2" xfId="7059"/>
    <cellStyle name="標準 4 2 2 4 2 2 2 2 2" xfId="12419"/>
    <cellStyle name="標準 4 2 2 4 2 2 2 3" xfId="4323"/>
    <cellStyle name="標準 4 2 2 4 2 2 2 4" xfId="9683"/>
    <cellStyle name="標準 4 2 2 4 2 2 3" xfId="5235"/>
    <cellStyle name="標準 4 2 2 4 2 2 3 2" xfId="10595"/>
    <cellStyle name="標準 4 2 2 4 2 2 4" xfId="6147"/>
    <cellStyle name="標準 4 2 2 4 2 2 4 2" xfId="11507"/>
    <cellStyle name="標準 4 2 2 4 2 2 5" xfId="2498"/>
    <cellStyle name="標準 4 2 2 4 2 2 6" xfId="7859"/>
    <cellStyle name="標準 4 2 2 4 2 3" xfId="1244"/>
    <cellStyle name="標準 4 2 2 4 2 3 2" xfId="6603"/>
    <cellStyle name="標準 4 2 2 4 2 3 2 2" xfId="11963"/>
    <cellStyle name="標準 4 2 2 4 2 3 3" xfId="2954"/>
    <cellStyle name="標準 4 2 2 4 2 3 4" xfId="8315"/>
    <cellStyle name="標準 4 2 2 4 2 4" xfId="3410"/>
    <cellStyle name="標準 4 2 2 4 2 4 2" xfId="8771"/>
    <cellStyle name="標準 4 2 2 4 2 5" xfId="3867"/>
    <cellStyle name="標準 4 2 2 4 2 5 2" xfId="9227"/>
    <cellStyle name="標準 4 2 2 4 2 6" xfId="4779"/>
    <cellStyle name="標準 4 2 2 4 2 6 2" xfId="10139"/>
    <cellStyle name="標準 4 2 2 4 2 7" xfId="5691"/>
    <cellStyle name="標準 4 2 2 4 2 7 2" xfId="11051"/>
    <cellStyle name="標準 4 2 2 4 2 8" xfId="2042"/>
    <cellStyle name="標準 4 2 2 4 2 9" xfId="7403"/>
    <cellStyle name="標準 4 2 2 4 3" xfId="446"/>
    <cellStyle name="標準 4 2 2 4 3 2" xfId="902"/>
    <cellStyle name="標準 4 2 2 4 3 2 2" xfId="1814"/>
    <cellStyle name="標準 4 2 2 4 3 2 2 2" xfId="7173"/>
    <cellStyle name="標準 4 2 2 4 3 2 2 2 2" xfId="12533"/>
    <cellStyle name="標準 4 2 2 4 3 2 2 3" xfId="4437"/>
    <cellStyle name="標準 4 2 2 4 3 2 2 4" xfId="9797"/>
    <cellStyle name="標準 4 2 2 4 3 2 3" xfId="5349"/>
    <cellStyle name="標準 4 2 2 4 3 2 3 2" xfId="10709"/>
    <cellStyle name="標準 4 2 2 4 3 2 4" xfId="6261"/>
    <cellStyle name="標準 4 2 2 4 3 2 4 2" xfId="11621"/>
    <cellStyle name="標準 4 2 2 4 3 2 5" xfId="2612"/>
    <cellStyle name="標準 4 2 2 4 3 2 6" xfId="7973"/>
    <cellStyle name="標準 4 2 2 4 3 3" xfId="1358"/>
    <cellStyle name="標準 4 2 2 4 3 3 2" xfId="6717"/>
    <cellStyle name="標準 4 2 2 4 3 3 2 2" xfId="12077"/>
    <cellStyle name="標準 4 2 2 4 3 3 3" xfId="3068"/>
    <cellStyle name="標準 4 2 2 4 3 3 4" xfId="8429"/>
    <cellStyle name="標準 4 2 2 4 3 4" xfId="3524"/>
    <cellStyle name="標準 4 2 2 4 3 4 2" xfId="8885"/>
    <cellStyle name="標準 4 2 2 4 3 5" xfId="3981"/>
    <cellStyle name="標準 4 2 2 4 3 5 2" xfId="9341"/>
    <cellStyle name="標準 4 2 2 4 3 6" xfId="4893"/>
    <cellStyle name="標準 4 2 2 4 3 6 2" xfId="10253"/>
    <cellStyle name="標準 4 2 2 4 3 7" xfId="5805"/>
    <cellStyle name="標準 4 2 2 4 3 7 2" xfId="11165"/>
    <cellStyle name="標準 4 2 2 4 3 8" xfId="2156"/>
    <cellStyle name="標準 4 2 2 4 3 9" xfId="7517"/>
    <cellStyle name="標準 4 2 2 4 4" xfId="217"/>
    <cellStyle name="標準 4 2 2 4 4 2" xfId="674"/>
    <cellStyle name="標準 4 2 2 4 4 2 2" xfId="1586"/>
    <cellStyle name="標準 4 2 2 4 4 2 2 2" xfId="6945"/>
    <cellStyle name="標準 4 2 2 4 4 2 2 2 2" xfId="12305"/>
    <cellStyle name="標準 4 2 2 4 4 2 2 3" xfId="4209"/>
    <cellStyle name="標準 4 2 2 4 4 2 2 4" xfId="9569"/>
    <cellStyle name="標準 4 2 2 4 4 2 3" xfId="5121"/>
    <cellStyle name="標準 4 2 2 4 4 2 3 2" xfId="10481"/>
    <cellStyle name="標準 4 2 2 4 4 2 4" xfId="6033"/>
    <cellStyle name="標準 4 2 2 4 4 2 4 2" xfId="11393"/>
    <cellStyle name="標準 4 2 2 4 4 2 5" xfId="2840"/>
    <cellStyle name="標準 4 2 2 4 4 2 6" xfId="8201"/>
    <cellStyle name="標準 4 2 2 4 4 3" xfId="1130"/>
    <cellStyle name="標準 4 2 2 4 4 3 2" xfId="6489"/>
    <cellStyle name="標準 4 2 2 4 4 3 2 2" xfId="11849"/>
    <cellStyle name="標準 4 2 2 4 4 3 3" xfId="3296"/>
    <cellStyle name="標準 4 2 2 4 4 3 4" xfId="8657"/>
    <cellStyle name="標準 4 2 2 4 4 4" xfId="3753"/>
    <cellStyle name="標準 4 2 2 4 4 4 2" xfId="9113"/>
    <cellStyle name="標準 4 2 2 4 4 5" xfId="4665"/>
    <cellStyle name="標準 4 2 2 4 4 5 2" xfId="10025"/>
    <cellStyle name="標準 4 2 2 4 4 6" xfId="5577"/>
    <cellStyle name="標準 4 2 2 4 4 6 2" xfId="10937"/>
    <cellStyle name="標準 4 2 2 4 4 7" xfId="2384"/>
    <cellStyle name="標準 4 2 2 4 4 8" xfId="7745"/>
    <cellStyle name="標準 4 2 2 4 5" xfId="560"/>
    <cellStyle name="標準 4 2 2 4 5 2" xfId="1472"/>
    <cellStyle name="標準 4 2 2 4 5 2 2" xfId="6831"/>
    <cellStyle name="標準 4 2 2 4 5 2 2 2" xfId="12191"/>
    <cellStyle name="標準 4 2 2 4 5 2 3" xfId="4095"/>
    <cellStyle name="標準 4 2 2 4 5 2 4" xfId="9455"/>
    <cellStyle name="標準 4 2 2 4 5 3" xfId="5007"/>
    <cellStyle name="標準 4 2 2 4 5 3 2" xfId="10367"/>
    <cellStyle name="標準 4 2 2 4 5 4" xfId="5919"/>
    <cellStyle name="標準 4 2 2 4 5 4 2" xfId="11279"/>
    <cellStyle name="標準 4 2 2 4 5 5" xfId="2270"/>
    <cellStyle name="標準 4 2 2 4 5 6" xfId="7631"/>
    <cellStyle name="標準 4 2 2 4 6" xfId="1016"/>
    <cellStyle name="標準 4 2 2 4 6 2" xfId="6375"/>
    <cellStyle name="標準 4 2 2 4 6 2 2" xfId="11735"/>
    <cellStyle name="標準 4 2 2 4 6 3" xfId="2726"/>
    <cellStyle name="標準 4 2 2 4 6 4" xfId="8087"/>
    <cellStyle name="標準 4 2 2 4 7" xfId="3182"/>
    <cellStyle name="標準 4 2 2 4 7 2" xfId="8543"/>
    <cellStyle name="標準 4 2 2 4 8" xfId="3639"/>
    <cellStyle name="標準 4 2 2 4 8 2" xfId="8999"/>
    <cellStyle name="標準 4 2 2 4 9" xfId="4551"/>
    <cellStyle name="標準 4 2 2 4 9 2" xfId="9911"/>
    <cellStyle name="標準 4 2 2 5" xfId="275"/>
    <cellStyle name="標準 4 2 2 5 2" xfId="731"/>
    <cellStyle name="標準 4 2 2 5 2 2" xfId="1643"/>
    <cellStyle name="標準 4 2 2 5 2 2 2" xfId="7002"/>
    <cellStyle name="標準 4 2 2 5 2 2 2 2" xfId="12362"/>
    <cellStyle name="標準 4 2 2 5 2 2 3" xfId="4266"/>
    <cellStyle name="標準 4 2 2 5 2 2 4" xfId="9626"/>
    <cellStyle name="標準 4 2 2 5 2 3" xfId="5178"/>
    <cellStyle name="標準 4 2 2 5 2 3 2" xfId="10538"/>
    <cellStyle name="標準 4 2 2 5 2 4" xfId="6090"/>
    <cellStyle name="標準 4 2 2 5 2 4 2" xfId="11450"/>
    <cellStyle name="標準 4 2 2 5 2 5" xfId="2441"/>
    <cellStyle name="標準 4 2 2 5 2 6" xfId="7802"/>
    <cellStyle name="標準 4 2 2 5 3" xfId="1187"/>
    <cellStyle name="標準 4 2 2 5 3 2" xfId="6546"/>
    <cellStyle name="標準 4 2 2 5 3 2 2" xfId="11906"/>
    <cellStyle name="標準 4 2 2 5 3 3" xfId="2897"/>
    <cellStyle name="標準 4 2 2 5 3 4" xfId="8258"/>
    <cellStyle name="標準 4 2 2 5 4" xfId="3353"/>
    <cellStyle name="標準 4 2 2 5 4 2" xfId="8714"/>
    <cellStyle name="標準 4 2 2 5 5" xfId="3810"/>
    <cellStyle name="標準 4 2 2 5 5 2" xfId="9170"/>
    <cellStyle name="標準 4 2 2 5 6" xfId="4722"/>
    <cellStyle name="標準 4 2 2 5 6 2" xfId="10082"/>
    <cellStyle name="標準 4 2 2 5 7" xfId="5634"/>
    <cellStyle name="標準 4 2 2 5 7 2" xfId="10994"/>
    <cellStyle name="標準 4 2 2 5 8" xfId="1985"/>
    <cellStyle name="標準 4 2 2 5 9" xfId="7346"/>
    <cellStyle name="標準 4 2 2 6" xfId="389"/>
    <cellStyle name="標準 4 2 2 6 2" xfId="845"/>
    <cellStyle name="標準 4 2 2 6 2 2" xfId="1757"/>
    <cellStyle name="標準 4 2 2 6 2 2 2" xfId="7116"/>
    <cellStyle name="標準 4 2 2 6 2 2 2 2" xfId="12476"/>
    <cellStyle name="標準 4 2 2 6 2 2 3" xfId="4380"/>
    <cellStyle name="標準 4 2 2 6 2 2 4" xfId="9740"/>
    <cellStyle name="標準 4 2 2 6 2 3" xfId="5292"/>
    <cellStyle name="標準 4 2 2 6 2 3 2" xfId="10652"/>
    <cellStyle name="標準 4 2 2 6 2 4" xfId="6204"/>
    <cellStyle name="標準 4 2 2 6 2 4 2" xfId="11564"/>
    <cellStyle name="標準 4 2 2 6 2 5" xfId="2555"/>
    <cellStyle name="標準 4 2 2 6 2 6" xfId="7916"/>
    <cellStyle name="標準 4 2 2 6 3" xfId="1301"/>
    <cellStyle name="標準 4 2 2 6 3 2" xfId="6660"/>
    <cellStyle name="標準 4 2 2 6 3 2 2" xfId="12020"/>
    <cellStyle name="標準 4 2 2 6 3 3" xfId="3011"/>
    <cellStyle name="標準 4 2 2 6 3 4" xfId="8372"/>
    <cellStyle name="標準 4 2 2 6 4" xfId="3467"/>
    <cellStyle name="標準 4 2 2 6 4 2" xfId="8828"/>
    <cellStyle name="標準 4 2 2 6 5" xfId="3924"/>
    <cellStyle name="標準 4 2 2 6 5 2" xfId="9284"/>
    <cellStyle name="標準 4 2 2 6 6" xfId="4836"/>
    <cellStyle name="標準 4 2 2 6 6 2" xfId="10196"/>
    <cellStyle name="標準 4 2 2 6 7" xfId="5748"/>
    <cellStyle name="標準 4 2 2 6 7 2" xfId="11108"/>
    <cellStyle name="標準 4 2 2 6 8" xfId="2099"/>
    <cellStyle name="標準 4 2 2 6 9" xfId="7460"/>
    <cellStyle name="標準 4 2 2 7" xfId="160"/>
    <cellStyle name="標準 4 2 2 7 2" xfId="617"/>
    <cellStyle name="標準 4 2 2 7 2 2" xfId="1529"/>
    <cellStyle name="標準 4 2 2 7 2 2 2" xfId="6888"/>
    <cellStyle name="標準 4 2 2 7 2 2 2 2" xfId="12248"/>
    <cellStyle name="標準 4 2 2 7 2 2 3" xfId="4152"/>
    <cellStyle name="標準 4 2 2 7 2 2 4" xfId="9512"/>
    <cellStyle name="標準 4 2 2 7 2 3" xfId="5064"/>
    <cellStyle name="標準 4 2 2 7 2 3 2" xfId="10424"/>
    <cellStyle name="標準 4 2 2 7 2 4" xfId="5976"/>
    <cellStyle name="標準 4 2 2 7 2 4 2" xfId="11336"/>
    <cellStyle name="標準 4 2 2 7 2 5" xfId="2783"/>
    <cellStyle name="標準 4 2 2 7 2 6" xfId="8144"/>
    <cellStyle name="標準 4 2 2 7 3" xfId="1073"/>
    <cellStyle name="標準 4 2 2 7 3 2" xfId="6432"/>
    <cellStyle name="標準 4 2 2 7 3 2 2" xfId="11792"/>
    <cellStyle name="標準 4 2 2 7 3 3" xfId="3239"/>
    <cellStyle name="標準 4 2 2 7 3 4" xfId="8600"/>
    <cellStyle name="標準 4 2 2 7 4" xfId="3696"/>
    <cellStyle name="標準 4 2 2 7 4 2" xfId="9056"/>
    <cellStyle name="標準 4 2 2 7 5" xfId="4608"/>
    <cellStyle name="標準 4 2 2 7 5 2" xfId="9968"/>
    <cellStyle name="標準 4 2 2 7 6" xfId="5520"/>
    <cellStyle name="標準 4 2 2 7 6 2" xfId="10880"/>
    <cellStyle name="標準 4 2 2 7 7" xfId="2327"/>
    <cellStyle name="標準 4 2 2 7 8" xfId="7688"/>
    <cellStyle name="標準 4 2 2 8" xfId="503"/>
    <cellStyle name="標準 4 2 2 8 2" xfId="1415"/>
    <cellStyle name="標準 4 2 2 8 2 2" xfId="6774"/>
    <cellStyle name="標準 4 2 2 8 2 2 2" xfId="12134"/>
    <cellStyle name="標準 4 2 2 8 2 3" xfId="4038"/>
    <cellStyle name="標準 4 2 2 8 2 4" xfId="9398"/>
    <cellStyle name="標準 4 2 2 8 3" xfId="4950"/>
    <cellStyle name="標準 4 2 2 8 3 2" xfId="10310"/>
    <cellStyle name="標準 4 2 2 8 4" xfId="5862"/>
    <cellStyle name="標準 4 2 2 8 4 2" xfId="11222"/>
    <cellStyle name="標準 4 2 2 8 5" xfId="2213"/>
    <cellStyle name="標準 4 2 2 8 6" xfId="7574"/>
    <cellStyle name="標準 4 2 2 9" xfId="959"/>
    <cellStyle name="標準 4 2 2 9 2" xfId="6318"/>
    <cellStyle name="標準 4 2 2 9 2 2" xfId="11678"/>
    <cellStyle name="標準 4 2 2 9 3" xfId="2669"/>
    <cellStyle name="標準 4 2 2 9 4" xfId="8030"/>
    <cellStyle name="標準 4 2 3" xfId="25"/>
    <cellStyle name="標準 4 2 3 10" xfId="3575"/>
    <cellStyle name="標準 4 2 3 10 2" xfId="8935"/>
    <cellStyle name="標準 4 2 3 11" xfId="4487"/>
    <cellStyle name="標準 4 2 3 11 2" xfId="9847"/>
    <cellStyle name="標準 4 2 3 12" xfId="5399"/>
    <cellStyle name="標準 4 2 3 12 2" xfId="10759"/>
    <cellStyle name="標準 4 2 3 13" xfId="1864"/>
    <cellStyle name="標準 4 2 3 14" xfId="7225"/>
    <cellStyle name="標準 4 2 3 2" xfId="71"/>
    <cellStyle name="標準 4 2 3 2 10" xfId="4523"/>
    <cellStyle name="標準 4 2 3 2 10 2" xfId="9883"/>
    <cellStyle name="標準 4 2 3 2 11" xfId="5435"/>
    <cellStyle name="標準 4 2 3 2 11 2" xfId="10795"/>
    <cellStyle name="標準 4 2 3 2 12" xfId="1900"/>
    <cellStyle name="標準 4 2 3 2 13" xfId="7261"/>
    <cellStyle name="標準 4 2 3 2 2" xfId="132"/>
    <cellStyle name="標準 4 2 3 2 2 10" xfId="5492"/>
    <cellStyle name="標準 4 2 3 2 2 10 2" xfId="10852"/>
    <cellStyle name="標準 4 2 3 2 2 11" xfId="1957"/>
    <cellStyle name="標準 4 2 3 2 2 12" xfId="7318"/>
    <cellStyle name="標準 4 2 3 2 2 2" xfId="361"/>
    <cellStyle name="標準 4 2 3 2 2 2 2" xfId="817"/>
    <cellStyle name="標準 4 2 3 2 2 2 2 2" xfId="1729"/>
    <cellStyle name="標準 4 2 3 2 2 2 2 2 2" xfId="7088"/>
    <cellStyle name="標準 4 2 3 2 2 2 2 2 2 2" xfId="12448"/>
    <cellStyle name="標準 4 2 3 2 2 2 2 2 3" xfId="4352"/>
    <cellStyle name="標準 4 2 3 2 2 2 2 2 4" xfId="9712"/>
    <cellStyle name="標準 4 2 3 2 2 2 2 3" xfId="5264"/>
    <cellStyle name="標準 4 2 3 2 2 2 2 3 2" xfId="10624"/>
    <cellStyle name="標準 4 2 3 2 2 2 2 4" xfId="6176"/>
    <cellStyle name="標準 4 2 3 2 2 2 2 4 2" xfId="11536"/>
    <cellStyle name="標準 4 2 3 2 2 2 2 5" xfId="2527"/>
    <cellStyle name="標準 4 2 3 2 2 2 2 6" xfId="7888"/>
    <cellStyle name="標準 4 2 3 2 2 2 3" xfId="1273"/>
    <cellStyle name="標準 4 2 3 2 2 2 3 2" xfId="6632"/>
    <cellStyle name="標準 4 2 3 2 2 2 3 2 2" xfId="11992"/>
    <cellStyle name="標準 4 2 3 2 2 2 3 3" xfId="2983"/>
    <cellStyle name="標準 4 2 3 2 2 2 3 4" xfId="8344"/>
    <cellStyle name="標準 4 2 3 2 2 2 4" xfId="3439"/>
    <cellStyle name="標準 4 2 3 2 2 2 4 2" xfId="8800"/>
    <cellStyle name="標準 4 2 3 2 2 2 5" xfId="3896"/>
    <cellStyle name="標準 4 2 3 2 2 2 5 2" xfId="9256"/>
    <cellStyle name="標準 4 2 3 2 2 2 6" xfId="4808"/>
    <cellStyle name="標準 4 2 3 2 2 2 6 2" xfId="10168"/>
    <cellStyle name="標準 4 2 3 2 2 2 7" xfId="5720"/>
    <cellStyle name="標準 4 2 3 2 2 2 7 2" xfId="11080"/>
    <cellStyle name="標準 4 2 3 2 2 2 8" xfId="2071"/>
    <cellStyle name="標準 4 2 3 2 2 2 9" xfId="7432"/>
    <cellStyle name="標準 4 2 3 2 2 3" xfId="475"/>
    <cellStyle name="標準 4 2 3 2 2 3 2" xfId="931"/>
    <cellStyle name="標準 4 2 3 2 2 3 2 2" xfId="1843"/>
    <cellStyle name="標準 4 2 3 2 2 3 2 2 2" xfId="7202"/>
    <cellStyle name="標準 4 2 3 2 2 3 2 2 2 2" xfId="12562"/>
    <cellStyle name="標準 4 2 3 2 2 3 2 2 3" xfId="4466"/>
    <cellStyle name="標準 4 2 3 2 2 3 2 2 4" xfId="9826"/>
    <cellStyle name="標準 4 2 3 2 2 3 2 3" xfId="5378"/>
    <cellStyle name="標準 4 2 3 2 2 3 2 3 2" xfId="10738"/>
    <cellStyle name="標準 4 2 3 2 2 3 2 4" xfId="6290"/>
    <cellStyle name="標準 4 2 3 2 2 3 2 4 2" xfId="11650"/>
    <cellStyle name="標準 4 2 3 2 2 3 2 5" xfId="2641"/>
    <cellStyle name="標準 4 2 3 2 2 3 2 6" xfId="8002"/>
    <cellStyle name="標準 4 2 3 2 2 3 3" xfId="1387"/>
    <cellStyle name="標準 4 2 3 2 2 3 3 2" xfId="6746"/>
    <cellStyle name="標準 4 2 3 2 2 3 3 2 2" xfId="12106"/>
    <cellStyle name="標準 4 2 3 2 2 3 3 3" xfId="3097"/>
    <cellStyle name="標準 4 2 3 2 2 3 3 4" xfId="8458"/>
    <cellStyle name="標準 4 2 3 2 2 3 4" xfId="3553"/>
    <cellStyle name="標準 4 2 3 2 2 3 4 2" xfId="8914"/>
    <cellStyle name="標準 4 2 3 2 2 3 5" xfId="4010"/>
    <cellStyle name="標準 4 2 3 2 2 3 5 2" xfId="9370"/>
    <cellStyle name="標準 4 2 3 2 2 3 6" xfId="4922"/>
    <cellStyle name="標準 4 2 3 2 2 3 6 2" xfId="10282"/>
    <cellStyle name="標準 4 2 3 2 2 3 7" xfId="5834"/>
    <cellStyle name="標準 4 2 3 2 2 3 7 2" xfId="11194"/>
    <cellStyle name="標準 4 2 3 2 2 3 8" xfId="2185"/>
    <cellStyle name="標準 4 2 3 2 2 3 9" xfId="7546"/>
    <cellStyle name="標準 4 2 3 2 2 4" xfId="246"/>
    <cellStyle name="標準 4 2 3 2 2 4 2" xfId="703"/>
    <cellStyle name="標準 4 2 3 2 2 4 2 2" xfId="1615"/>
    <cellStyle name="標準 4 2 3 2 2 4 2 2 2" xfId="6974"/>
    <cellStyle name="標準 4 2 3 2 2 4 2 2 2 2" xfId="12334"/>
    <cellStyle name="標準 4 2 3 2 2 4 2 2 3" xfId="4238"/>
    <cellStyle name="標準 4 2 3 2 2 4 2 2 4" xfId="9598"/>
    <cellStyle name="標準 4 2 3 2 2 4 2 3" xfId="5150"/>
    <cellStyle name="標準 4 2 3 2 2 4 2 3 2" xfId="10510"/>
    <cellStyle name="標準 4 2 3 2 2 4 2 4" xfId="6062"/>
    <cellStyle name="標準 4 2 3 2 2 4 2 4 2" xfId="11422"/>
    <cellStyle name="標準 4 2 3 2 2 4 2 5" xfId="2869"/>
    <cellStyle name="標準 4 2 3 2 2 4 2 6" xfId="8230"/>
    <cellStyle name="標準 4 2 3 2 2 4 3" xfId="1159"/>
    <cellStyle name="標準 4 2 3 2 2 4 3 2" xfId="6518"/>
    <cellStyle name="標準 4 2 3 2 2 4 3 2 2" xfId="11878"/>
    <cellStyle name="標準 4 2 3 2 2 4 3 3" xfId="3325"/>
    <cellStyle name="標準 4 2 3 2 2 4 3 4" xfId="8686"/>
    <cellStyle name="標準 4 2 3 2 2 4 4" xfId="3782"/>
    <cellStyle name="標準 4 2 3 2 2 4 4 2" xfId="9142"/>
    <cellStyle name="標準 4 2 3 2 2 4 5" xfId="4694"/>
    <cellStyle name="標準 4 2 3 2 2 4 5 2" xfId="10054"/>
    <cellStyle name="標準 4 2 3 2 2 4 6" xfId="5606"/>
    <cellStyle name="標準 4 2 3 2 2 4 6 2" xfId="10966"/>
    <cellStyle name="標準 4 2 3 2 2 4 7" xfId="2413"/>
    <cellStyle name="標準 4 2 3 2 2 4 8" xfId="7774"/>
    <cellStyle name="標準 4 2 3 2 2 5" xfId="589"/>
    <cellStyle name="標準 4 2 3 2 2 5 2" xfId="1501"/>
    <cellStyle name="標準 4 2 3 2 2 5 2 2" xfId="6860"/>
    <cellStyle name="標準 4 2 3 2 2 5 2 2 2" xfId="12220"/>
    <cellStyle name="標準 4 2 3 2 2 5 2 3" xfId="4124"/>
    <cellStyle name="標準 4 2 3 2 2 5 2 4" xfId="9484"/>
    <cellStyle name="標準 4 2 3 2 2 5 3" xfId="5036"/>
    <cellStyle name="標準 4 2 3 2 2 5 3 2" xfId="10396"/>
    <cellStyle name="標準 4 2 3 2 2 5 4" xfId="5948"/>
    <cellStyle name="標準 4 2 3 2 2 5 4 2" xfId="11308"/>
    <cellStyle name="標準 4 2 3 2 2 5 5" xfId="2299"/>
    <cellStyle name="標準 4 2 3 2 2 5 6" xfId="7660"/>
    <cellStyle name="標準 4 2 3 2 2 6" xfId="1045"/>
    <cellStyle name="標準 4 2 3 2 2 6 2" xfId="6404"/>
    <cellStyle name="標準 4 2 3 2 2 6 2 2" xfId="11764"/>
    <cellStyle name="標準 4 2 3 2 2 6 3" xfId="2755"/>
    <cellStyle name="標準 4 2 3 2 2 6 4" xfId="8116"/>
    <cellStyle name="標準 4 2 3 2 2 7" xfId="3211"/>
    <cellStyle name="標準 4 2 3 2 2 7 2" xfId="8572"/>
    <cellStyle name="標準 4 2 3 2 2 8" xfId="3668"/>
    <cellStyle name="標準 4 2 3 2 2 8 2" xfId="9028"/>
    <cellStyle name="標準 4 2 3 2 2 9" xfId="4580"/>
    <cellStyle name="標準 4 2 3 2 2 9 2" xfId="9940"/>
    <cellStyle name="標準 4 2 3 2 3" xfId="304"/>
    <cellStyle name="標準 4 2 3 2 3 2" xfId="760"/>
    <cellStyle name="標準 4 2 3 2 3 2 2" xfId="1672"/>
    <cellStyle name="標準 4 2 3 2 3 2 2 2" xfId="7031"/>
    <cellStyle name="標準 4 2 3 2 3 2 2 2 2" xfId="12391"/>
    <cellStyle name="標準 4 2 3 2 3 2 2 3" xfId="4295"/>
    <cellStyle name="標準 4 2 3 2 3 2 2 4" xfId="9655"/>
    <cellStyle name="標準 4 2 3 2 3 2 3" xfId="5207"/>
    <cellStyle name="標準 4 2 3 2 3 2 3 2" xfId="10567"/>
    <cellStyle name="標準 4 2 3 2 3 2 4" xfId="6119"/>
    <cellStyle name="標準 4 2 3 2 3 2 4 2" xfId="11479"/>
    <cellStyle name="標準 4 2 3 2 3 2 5" xfId="2470"/>
    <cellStyle name="標準 4 2 3 2 3 2 6" xfId="7831"/>
    <cellStyle name="標準 4 2 3 2 3 3" xfId="1216"/>
    <cellStyle name="標準 4 2 3 2 3 3 2" xfId="6575"/>
    <cellStyle name="標準 4 2 3 2 3 3 2 2" xfId="11935"/>
    <cellStyle name="標準 4 2 3 2 3 3 3" xfId="2926"/>
    <cellStyle name="標準 4 2 3 2 3 3 4" xfId="8287"/>
    <cellStyle name="標準 4 2 3 2 3 4" xfId="3382"/>
    <cellStyle name="標準 4 2 3 2 3 4 2" xfId="8743"/>
    <cellStyle name="標準 4 2 3 2 3 5" xfId="3839"/>
    <cellStyle name="標準 4 2 3 2 3 5 2" xfId="9199"/>
    <cellStyle name="標準 4 2 3 2 3 6" xfId="4751"/>
    <cellStyle name="標準 4 2 3 2 3 6 2" xfId="10111"/>
    <cellStyle name="標準 4 2 3 2 3 7" xfId="5663"/>
    <cellStyle name="標準 4 2 3 2 3 7 2" xfId="11023"/>
    <cellStyle name="標準 4 2 3 2 3 8" xfId="2014"/>
    <cellStyle name="標準 4 2 3 2 3 9" xfId="7375"/>
    <cellStyle name="標準 4 2 3 2 4" xfId="418"/>
    <cellStyle name="標準 4 2 3 2 4 2" xfId="874"/>
    <cellStyle name="標準 4 2 3 2 4 2 2" xfId="1786"/>
    <cellStyle name="標準 4 2 3 2 4 2 2 2" xfId="7145"/>
    <cellStyle name="標準 4 2 3 2 4 2 2 2 2" xfId="12505"/>
    <cellStyle name="標準 4 2 3 2 4 2 2 3" xfId="4409"/>
    <cellStyle name="標準 4 2 3 2 4 2 2 4" xfId="9769"/>
    <cellStyle name="標準 4 2 3 2 4 2 3" xfId="5321"/>
    <cellStyle name="標準 4 2 3 2 4 2 3 2" xfId="10681"/>
    <cellStyle name="標準 4 2 3 2 4 2 4" xfId="6233"/>
    <cellStyle name="標準 4 2 3 2 4 2 4 2" xfId="11593"/>
    <cellStyle name="標準 4 2 3 2 4 2 5" xfId="2584"/>
    <cellStyle name="標準 4 2 3 2 4 2 6" xfId="7945"/>
    <cellStyle name="標準 4 2 3 2 4 3" xfId="1330"/>
    <cellStyle name="標準 4 2 3 2 4 3 2" xfId="6689"/>
    <cellStyle name="標準 4 2 3 2 4 3 2 2" xfId="12049"/>
    <cellStyle name="標準 4 2 3 2 4 3 3" xfId="3040"/>
    <cellStyle name="標準 4 2 3 2 4 3 4" xfId="8401"/>
    <cellStyle name="標準 4 2 3 2 4 4" xfId="3496"/>
    <cellStyle name="標準 4 2 3 2 4 4 2" xfId="8857"/>
    <cellStyle name="標準 4 2 3 2 4 5" xfId="3953"/>
    <cellStyle name="標準 4 2 3 2 4 5 2" xfId="9313"/>
    <cellStyle name="標準 4 2 3 2 4 6" xfId="4865"/>
    <cellStyle name="標準 4 2 3 2 4 6 2" xfId="10225"/>
    <cellStyle name="標準 4 2 3 2 4 7" xfId="5777"/>
    <cellStyle name="標準 4 2 3 2 4 7 2" xfId="11137"/>
    <cellStyle name="標準 4 2 3 2 4 8" xfId="2128"/>
    <cellStyle name="標準 4 2 3 2 4 9" xfId="7489"/>
    <cellStyle name="標準 4 2 3 2 5" xfId="189"/>
    <cellStyle name="標準 4 2 3 2 5 2" xfId="646"/>
    <cellStyle name="標準 4 2 3 2 5 2 2" xfId="1558"/>
    <cellStyle name="標準 4 2 3 2 5 2 2 2" xfId="6917"/>
    <cellStyle name="標準 4 2 3 2 5 2 2 2 2" xfId="12277"/>
    <cellStyle name="標準 4 2 3 2 5 2 2 3" xfId="4181"/>
    <cellStyle name="標準 4 2 3 2 5 2 2 4" xfId="9541"/>
    <cellStyle name="標準 4 2 3 2 5 2 3" xfId="5093"/>
    <cellStyle name="標準 4 2 3 2 5 2 3 2" xfId="10453"/>
    <cellStyle name="標準 4 2 3 2 5 2 4" xfId="6005"/>
    <cellStyle name="標準 4 2 3 2 5 2 4 2" xfId="11365"/>
    <cellStyle name="標準 4 2 3 2 5 2 5" xfId="2812"/>
    <cellStyle name="標準 4 2 3 2 5 2 6" xfId="8173"/>
    <cellStyle name="標準 4 2 3 2 5 3" xfId="1102"/>
    <cellStyle name="標準 4 2 3 2 5 3 2" xfId="6461"/>
    <cellStyle name="標準 4 2 3 2 5 3 2 2" xfId="11821"/>
    <cellStyle name="標準 4 2 3 2 5 3 3" xfId="3268"/>
    <cellStyle name="標準 4 2 3 2 5 3 4" xfId="8629"/>
    <cellStyle name="標準 4 2 3 2 5 4" xfId="3725"/>
    <cellStyle name="標準 4 2 3 2 5 4 2" xfId="9085"/>
    <cellStyle name="標準 4 2 3 2 5 5" xfId="4637"/>
    <cellStyle name="標準 4 2 3 2 5 5 2" xfId="9997"/>
    <cellStyle name="標準 4 2 3 2 5 6" xfId="5549"/>
    <cellStyle name="標準 4 2 3 2 5 6 2" xfId="10909"/>
    <cellStyle name="標準 4 2 3 2 5 7" xfId="2356"/>
    <cellStyle name="標準 4 2 3 2 5 8" xfId="7717"/>
    <cellStyle name="標準 4 2 3 2 6" xfId="532"/>
    <cellStyle name="標準 4 2 3 2 6 2" xfId="1444"/>
    <cellStyle name="標準 4 2 3 2 6 2 2" xfId="6803"/>
    <cellStyle name="標準 4 2 3 2 6 2 2 2" xfId="12163"/>
    <cellStyle name="標準 4 2 3 2 6 2 3" xfId="4067"/>
    <cellStyle name="標準 4 2 3 2 6 2 4" xfId="9427"/>
    <cellStyle name="標準 4 2 3 2 6 3" xfId="4979"/>
    <cellStyle name="標準 4 2 3 2 6 3 2" xfId="10339"/>
    <cellStyle name="標準 4 2 3 2 6 4" xfId="5891"/>
    <cellStyle name="標準 4 2 3 2 6 4 2" xfId="11251"/>
    <cellStyle name="標準 4 2 3 2 6 5" xfId="2242"/>
    <cellStyle name="標準 4 2 3 2 6 6" xfId="7603"/>
    <cellStyle name="標準 4 2 3 2 7" xfId="988"/>
    <cellStyle name="標準 4 2 3 2 7 2" xfId="6347"/>
    <cellStyle name="標準 4 2 3 2 7 2 2" xfId="11707"/>
    <cellStyle name="標準 4 2 3 2 7 3" xfId="2698"/>
    <cellStyle name="標準 4 2 3 2 7 4" xfId="8059"/>
    <cellStyle name="標準 4 2 3 2 8" xfId="3154"/>
    <cellStyle name="標準 4 2 3 2 8 2" xfId="8515"/>
    <cellStyle name="標準 4 2 3 2 9" xfId="3611"/>
    <cellStyle name="標準 4 2 3 2 9 2" xfId="8971"/>
    <cellStyle name="標準 4 2 3 3" xfId="96"/>
    <cellStyle name="標準 4 2 3 3 10" xfId="5456"/>
    <cellStyle name="標準 4 2 3 3 10 2" xfId="10816"/>
    <cellStyle name="標準 4 2 3 3 11" xfId="1921"/>
    <cellStyle name="標準 4 2 3 3 12" xfId="7282"/>
    <cellStyle name="標準 4 2 3 3 2" xfId="325"/>
    <cellStyle name="標準 4 2 3 3 2 2" xfId="781"/>
    <cellStyle name="標準 4 2 3 3 2 2 2" xfId="1693"/>
    <cellStyle name="標準 4 2 3 3 2 2 2 2" xfId="7052"/>
    <cellStyle name="標準 4 2 3 3 2 2 2 2 2" xfId="12412"/>
    <cellStyle name="標準 4 2 3 3 2 2 2 3" xfId="4316"/>
    <cellStyle name="標準 4 2 3 3 2 2 2 4" xfId="9676"/>
    <cellStyle name="標準 4 2 3 3 2 2 3" xfId="5228"/>
    <cellStyle name="標準 4 2 3 3 2 2 3 2" xfId="10588"/>
    <cellStyle name="標準 4 2 3 3 2 2 4" xfId="6140"/>
    <cellStyle name="標準 4 2 3 3 2 2 4 2" xfId="11500"/>
    <cellStyle name="標準 4 2 3 3 2 2 5" xfId="2491"/>
    <cellStyle name="標準 4 2 3 3 2 2 6" xfId="7852"/>
    <cellStyle name="標準 4 2 3 3 2 3" xfId="1237"/>
    <cellStyle name="標準 4 2 3 3 2 3 2" xfId="6596"/>
    <cellStyle name="標準 4 2 3 3 2 3 2 2" xfId="11956"/>
    <cellStyle name="標準 4 2 3 3 2 3 3" xfId="2947"/>
    <cellStyle name="標準 4 2 3 3 2 3 4" xfId="8308"/>
    <cellStyle name="標準 4 2 3 3 2 4" xfId="3403"/>
    <cellStyle name="標準 4 2 3 3 2 4 2" xfId="8764"/>
    <cellStyle name="標準 4 2 3 3 2 5" xfId="3860"/>
    <cellStyle name="標準 4 2 3 3 2 5 2" xfId="9220"/>
    <cellStyle name="標準 4 2 3 3 2 6" xfId="4772"/>
    <cellStyle name="標準 4 2 3 3 2 6 2" xfId="10132"/>
    <cellStyle name="標準 4 2 3 3 2 7" xfId="5684"/>
    <cellStyle name="標準 4 2 3 3 2 7 2" xfId="11044"/>
    <cellStyle name="標準 4 2 3 3 2 8" xfId="2035"/>
    <cellStyle name="標準 4 2 3 3 2 9" xfId="7396"/>
    <cellStyle name="標準 4 2 3 3 3" xfId="439"/>
    <cellStyle name="標準 4 2 3 3 3 2" xfId="895"/>
    <cellStyle name="標準 4 2 3 3 3 2 2" xfId="1807"/>
    <cellStyle name="標準 4 2 3 3 3 2 2 2" xfId="7166"/>
    <cellStyle name="標準 4 2 3 3 3 2 2 2 2" xfId="12526"/>
    <cellStyle name="標準 4 2 3 3 3 2 2 3" xfId="4430"/>
    <cellStyle name="標準 4 2 3 3 3 2 2 4" xfId="9790"/>
    <cellStyle name="標準 4 2 3 3 3 2 3" xfId="5342"/>
    <cellStyle name="標準 4 2 3 3 3 2 3 2" xfId="10702"/>
    <cellStyle name="標準 4 2 3 3 3 2 4" xfId="6254"/>
    <cellStyle name="標準 4 2 3 3 3 2 4 2" xfId="11614"/>
    <cellStyle name="標準 4 2 3 3 3 2 5" xfId="2605"/>
    <cellStyle name="標準 4 2 3 3 3 2 6" xfId="7966"/>
    <cellStyle name="標準 4 2 3 3 3 3" xfId="1351"/>
    <cellStyle name="標準 4 2 3 3 3 3 2" xfId="6710"/>
    <cellStyle name="標準 4 2 3 3 3 3 2 2" xfId="12070"/>
    <cellStyle name="標準 4 2 3 3 3 3 3" xfId="3061"/>
    <cellStyle name="標準 4 2 3 3 3 3 4" xfId="8422"/>
    <cellStyle name="標準 4 2 3 3 3 4" xfId="3517"/>
    <cellStyle name="標準 4 2 3 3 3 4 2" xfId="8878"/>
    <cellStyle name="標準 4 2 3 3 3 5" xfId="3974"/>
    <cellStyle name="標準 4 2 3 3 3 5 2" xfId="9334"/>
    <cellStyle name="標準 4 2 3 3 3 6" xfId="4886"/>
    <cellStyle name="標準 4 2 3 3 3 6 2" xfId="10246"/>
    <cellStyle name="標準 4 2 3 3 3 7" xfId="5798"/>
    <cellStyle name="標準 4 2 3 3 3 7 2" xfId="11158"/>
    <cellStyle name="標準 4 2 3 3 3 8" xfId="2149"/>
    <cellStyle name="標準 4 2 3 3 3 9" xfId="7510"/>
    <cellStyle name="標準 4 2 3 3 4" xfId="210"/>
    <cellStyle name="標準 4 2 3 3 4 2" xfId="667"/>
    <cellStyle name="標準 4 2 3 3 4 2 2" xfId="1579"/>
    <cellStyle name="標準 4 2 3 3 4 2 2 2" xfId="6938"/>
    <cellStyle name="標準 4 2 3 3 4 2 2 2 2" xfId="12298"/>
    <cellStyle name="標準 4 2 3 3 4 2 2 3" xfId="4202"/>
    <cellStyle name="標準 4 2 3 3 4 2 2 4" xfId="9562"/>
    <cellStyle name="標準 4 2 3 3 4 2 3" xfId="5114"/>
    <cellStyle name="標準 4 2 3 3 4 2 3 2" xfId="10474"/>
    <cellStyle name="標準 4 2 3 3 4 2 4" xfId="6026"/>
    <cellStyle name="標準 4 2 3 3 4 2 4 2" xfId="11386"/>
    <cellStyle name="標準 4 2 3 3 4 2 5" xfId="2833"/>
    <cellStyle name="標準 4 2 3 3 4 2 6" xfId="8194"/>
    <cellStyle name="標準 4 2 3 3 4 3" xfId="1123"/>
    <cellStyle name="標準 4 2 3 3 4 3 2" xfId="6482"/>
    <cellStyle name="標準 4 2 3 3 4 3 2 2" xfId="11842"/>
    <cellStyle name="標準 4 2 3 3 4 3 3" xfId="3289"/>
    <cellStyle name="標準 4 2 3 3 4 3 4" xfId="8650"/>
    <cellStyle name="標準 4 2 3 3 4 4" xfId="3746"/>
    <cellStyle name="標準 4 2 3 3 4 4 2" xfId="9106"/>
    <cellStyle name="標準 4 2 3 3 4 5" xfId="4658"/>
    <cellStyle name="標準 4 2 3 3 4 5 2" xfId="10018"/>
    <cellStyle name="標準 4 2 3 3 4 6" xfId="5570"/>
    <cellStyle name="標準 4 2 3 3 4 6 2" xfId="10930"/>
    <cellStyle name="標準 4 2 3 3 4 7" xfId="2377"/>
    <cellStyle name="標準 4 2 3 3 4 8" xfId="7738"/>
    <cellStyle name="標準 4 2 3 3 5" xfId="553"/>
    <cellStyle name="標準 4 2 3 3 5 2" xfId="1465"/>
    <cellStyle name="標準 4 2 3 3 5 2 2" xfId="6824"/>
    <cellStyle name="標準 4 2 3 3 5 2 2 2" xfId="12184"/>
    <cellStyle name="標準 4 2 3 3 5 2 3" xfId="4088"/>
    <cellStyle name="標準 4 2 3 3 5 2 4" xfId="9448"/>
    <cellStyle name="標準 4 2 3 3 5 3" xfId="5000"/>
    <cellStyle name="標準 4 2 3 3 5 3 2" xfId="10360"/>
    <cellStyle name="標準 4 2 3 3 5 4" xfId="5912"/>
    <cellStyle name="標準 4 2 3 3 5 4 2" xfId="11272"/>
    <cellStyle name="標準 4 2 3 3 5 5" xfId="2263"/>
    <cellStyle name="標準 4 2 3 3 5 6" xfId="7624"/>
    <cellStyle name="標準 4 2 3 3 6" xfId="1009"/>
    <cellStyle name="標準 4 2 3 3 6 2" xfId="6368"/>
    <cellStyle name="標準 4 2 3 3 6 2 2" xfId="11728"/>
    <cellStyle name="標準 4 2 3 3 6 3" xfId="2719"/>
    <cellStyle name="標準 4 2 3 3 6 4" xfId="8080"/>
    <cellStyle name="標準 4 2 3 3 7" xfId="3175"/>
    <cellStyle name="標準 4 2 3 3 7 2" xfId="8536"/>
    <cellStyle name="標準 4 2 3 3 8" xfId="3632"/>
    <cellStyle name="標準 4 2 3 3 8 2" xfId="8992"/>
    <cellStyle name="標準 4 2 3 3 9" xfId="4544"/>
    <cellStyle name="標準 4 2 3 3 9 2" xfId="9904"/>
    <cellStyle name="標準 4 2 3 4" xfId="268"/>
    <cellStyle name="標準 4 2 3 4 2" xfId="724"/>
    <cellStyle name="標準 4 2 3 4 2 2" xfId="1636"/>
    <cellStyle name="標準 4 2 3 4 2 2 2" xfId="6995"/>
    <cellStyle name="標準 4 2 3 4 2 2 2 2" xfId="12355"/>
    <cellStyle name="標準 4 2 3 4 2 2 3" xfId="4259"/>
    <cellStyle name="標準 4 2 3 4 2 2 4" xfId="9619"/>
    <cellStyle name="標準 4 2 3 4 2 3" xfId="5171"/>
    <cellStyle name="標準 4 2 3 4 2 3 2" xfId="10531"/>
    <cellStyle name="標準 4 2 3 4 2 4" xfId="6083"/>
    <cellStyle name="標準 4 2 3 4 2 4 2" xfId="11443"/>
    <cellStyle name="標準 4 2 3 4 2 5" xfId="2434"/>
    <cellStyle name="標準 4 2 3 4 2 6" xfId="7795"/>
    <cellStyle name="標準 4 2 3 4 3" xfId="1180"/>
    <cellStyle name="標準 4 2 3 4 3 2" xfId="6539"/>
    <cellStyle name="標準 4 2 3 4 3 2 2" xfId="11899"/>
    <cellStyle name="標準 4 2 3 4 3 3" xfId="2890"/>
    <cellStyle name="標準 4 2 3 4 3 4" xfId="8251"/>
    <cellStyle name="標準 4 2 3 4 4" xfId="3346"/>
    <cellStyle name="標準 4 2 3 4 4 2" xfId="8707"/>
    <cellStyle name="標準 4 2 3 4 5" xfId="3803"/>
    <cellStyle name="標準 4 2 3 4 5 2" xfId="9163"/>
    <cellStyle name="標準 4 2 3 4 6" xfId="4715"/>
    <cellStyle name="標準 4 2 3 4 6 2" xfId="10075"/>
    <cellStyle name="標準 4 2 3 4 7" xfId="5627"/>
    <cellStyle name="標準 4 2 3 4 7 2" xfId="10987"/>
    <cellStyle name="標準 4 2 3 4 8" xfId="1978"/>
    <cellStyle name="標準 4 2 3 4 9" xfId="7339"/>
    <cellStyle name="標準 4 2 3 5" xfId="382"/>
    <cellStyle name="標準 4 2 3 5 2" xfId="838"/>
    <cellStyle name="標準 4 2 3 5 2 2" xfId="1750"/>
    <cellStyle name="標準 4 2 3 5 2 2 2" xfId="7109"/>
    <cellStyle name="標準 4 2 3 5 2 2 2 2" xfId="12469"/>
    <cellStyle name="標準 4 2 3 5 2 2 3" xfId="4373"/>
    <cellStyle name="標準 4 2 3 5 2 2 4" xfId="9733"/>
    <cellStyle name="標準 4 2 3 5 2 3" xfId="5285"/>
    <cellStyle name="標準 4 2 3 5 2 3 2" xfId="10645"/>
    <cellStyle name="標準 4 2 3 5 2 4" xfId="6197"/>
    <cellStyle name="標準 4 2 3 5 2 4 2" xfId="11557"/>
    <cellStyle name="標準 4 2 3 5 2 5" xfId="2548"/>
    <cellStyle name="標準 4 2 3 5 2 6" xfId="7909"/>
    <cellStyle name="標準 4 2 3 5 3" xfId="1294"/>
    <cellStyle name="標準 4 2 3 5 3 2" xfId="6653"/>
    <cellStyle name="標準 4 2 3 5 3 2 2" xfId="12013"/>
    <cellStyle name="標準 4 2 3 5 3 3" xfId="3004"/>
    <cellStyle name="標準 4 2 3 5 3 4" xfId="8365"/>
    <cellStyle name="標準 4 2 3 5 4" xfId="3460"/>
    <cellStyle name="標準 4 2 3 5 4 2" xfId="8821"/>
    <cellStyle name="標準 4 2 3 5 5" xfId="3917"/>
    <cellStyle name="標準 4 2 3 5 5 2" xfId="9277"/>
    <cellStyle name="標準 4 2 3 5 6" xfId="4829"/>
    <cellStyle name="標準 4 2 3 5 6 2" xfId="10189"/>
    <cellStyle name="標準 4 2 3 5 7" xfId="5741"/>
    <cellStyle name="標準 4 2 3 5 7 2" xfId="11101"/>
    <cellStyle name="標準 4 2 3 5 8" xfId="2092"/>
    <cellStyle name="標準 4 2 3 5 9" xfId="7453"/>
    <cellStyle name="標準 4 2 3 6" xfId="153"/>
    <cellStyle name="標準 4 2 3 6 2" xfId="610"/>
    <cellStyle name="標準 4 2 3 6 2 2" xfId="1522"/>
    <cellStyle name="標準 4 2 3 6 2 2 2" xfId="6881"/>
    <cellStyle name="標準 4 2 3 6 2 2 2 2" xfId="12241"/>
    <cellStyle name="標準 4 2 3 6 2 2 3" xfId="4145"/>
    <cellStyle name="標準 4 2 3 6 2 2 4" xfId="9505"/>
    <cellStyle name="標準 4 2 3 6 2 3" xfId="5057"/>
    <cellStyle name="標準 4 2 3 6 2 3 2" xfId="10417"/>
    <cellStyle name="標準 4 2 3 6 2 4" xfId="5969"/>
    <cellStyle name="標準 4 2 3 6 2 4 2" xfId="11329"/>
    <cellStyle name="標準 4 2 3 6 2 5" xfId="2776"/>
    <cellStyle name="標準 4 2 3 6 2 6" xfId="8137"/>
    <cellStyle name="標準 4 2 3 6 3" xfId="1066"/>
    <cellStyle name="標準 4 2 3 6 3 2" xfId="6425"/>
    <cellStyle name="標準 4 2 3 6 3 2 2" xfId="11785"/>
    <cellStyle name="標準 4 2 3 6 3 3" xfId="3232"/>
    <cellStyle name="標準 4 2 3 6 3 4" xfId="8593"/>
    <cellStyle name="標準 4 2 3 6 4" xfId="3689"/>
    <cellStyle name="標準 4 2 3 6 4 2" xfId="9049"/>
    <cellStyle name="標準 4 2 3 6 5" xfId="4601"/>
    <cellStyle name="標準 4 2 3 6 5 2" xfId="9961"/>
    <cellStyle name="標準 4 2 3 6 6" xfId="5513"/>
    <cellStyle name="標準 4 2 3 6 6 2" xfId="10873"/>
    <cellStyle name="標準 4 2 3 6 7" xfId="2320"/>
    <cellStyle name="標準 4 2 3 6 8" xfId="7681"/>
    <cellStyle name="標準 4 2 3 7" xfId="496"/>
    <cellStyle name="標準 4 2 3 7 2" xfId="1408"/>
    <cellStyle name="標準 4 2 3 7 2 2" xfId="6767"/>
    <cellStyle name="標準 4 2 3 7 2 2 2" xfId="12127"/>
    <cellStyle name="標準 4 2 3 7 2 3" xfId="4031"/>
    <cellStyle name="標準 4 2 3 7 2 4" xfId="9391"/>
    <cellStyle name="標準 4 2 3 7 3" xfId="4943"/>
    <cellStyle name="標準 4 2 3 7 3 2" xfId="10303"/>
    <cellStyle name="標準 4 2 3 7 4" xfId="5855"/>
    <cellStyle name="標準 4 2 3 7 4 2" xfId="11215"/>
    <cellStyle name="標準 4 2 3 7 5" xfId="2206"/>
    <cellStyle name="標準 4 2 3 7 6" xfId="7567"/>
    <cellStyle name="標準 4 2 3 8" xfId="952"/>
    <cellStyle name="標準 4 2 3 8 2" xfId="6311"/>
    <cellStyle name="標準 4 2 3 8 2 2" xfId="11671"/>
    <cellStyle name="標準 4 2 3 8 3" xfId="2662"/>
    <cellStyle name="標準 4 2 3 8 4" xfId="8023"/>
    <cellStyle name="標準 4 2 3 9" xfId="3118"/>
    <cellStyle name="標準 4 2 3 9 2" xfId="8479"/>
    <cellStyle name="標準 4 2 4" xfId="64"/>
    <cellStyle name="標準 4 2 4 10" xfId="4516"/>
    <cellStyle name="標準 4 2 4 10 2" xfId="9876"/>
    <cellStyle name="標準 4 2 4 11" xfId="5428"/>
    <cellStyle name="標準 4 2 4 11 2" xfId="10788"/>
    <cellStyle name="標準 4 2 4 12" xfId="1893"/>
    <cellStyle name="標準 4 2 4 13" xfId="7254"/>
    <cellStyle name="標準 4 2 4 2" xfId="125"/>
    <cellStyle name="標準 4 2 4 2 10" xfId="5485"/>
    <cellStyle name="標準 4 2 4 2 10 2" xfId="10845"/>
    <cellStyle name="標準 4 2 4 2 11" xfId="1950"/>
    <cellStyle name="標準 4 2 4 2 12" xfId="7311"/>
    <cellStyle name="標準 4 2 4 2 2" xfId="354"/>
    <cellStyle name="標準 4 2 4 2 2 2" xfId="810"/>
    <cellStyle name="標準 4 2 4 2 2 2 2" xfId="1722"/>
    <cellStyle name="標準 4 2 4 2 2 2 2 2" xfId="7081"/>
    <cellStyle name="標準 4 2 4 2 2 2 2 2 2" xfId="12441"/>
    <cellStyle name="標準 4 2 4 2 2 2 2 3" xfId="4345"/>
    <cellStyle name="標準 4 2 4 2 2 2 2 4" xfId="9705"/>
    <cellStyle name="標準 4 2 4 2 2 2 3" xfId="5257"/>
    <cellStyle name="標準 4 2 4 2 2 2 3 2" xfId="10617"/>
    <cellStyle name="標準 4 2 4 2 2 2 4" xfId="6169"/>
    <cellStyle name="標準 4 2 4 2 2 2 4 2" xfId="11529"/>
    <cellStyle name="標準 4 2 4 2 2 2 5" xfId="2520"/>
    <cellStyle name="標準 4 2 4 2 2 2 6" xfId="7881"/>
    <cellStyle name="標準 4 2 4 2 2 3" xfId="1266"/>
    <cellStyle name="標準 4 2 4 2 2 3 2" xfId="6625"/>
    <cellStyle name="標準 4 2 4 2 2 3 2 2" xfId="11985"/>
    <cellStyle name="標準 4 2 4 2 2 3 3" xfId="2976"/>
    <cellStyle name="標準 4 2 4 2 2 3 4" xfId="8337"/>
    <cellStyle name="標準 4 2 4 2 2 4" xfId="3432"/>
    <cellStyle name="標準 4 2 4 2 2 4 2" xfId="8793"/>
    <cellStyle name="標準 4 2 4 2 2 5" xfId="3889"/>
    <cellStyle name="標準 4 2 4 2 2 5 2" xfId="9249"/>
    <cellStyle name="標準 4 2 4 2 2 6" xfId="4801"/>
    <cellStyle name="標準 4 2 4 2 2 6 2" xfId="10161"/>
    <cellStyle name="標準 4 2 4 2 2 7" xfId="5713"/>
    <cellStyle name="標準 4 2 4 2 2 7 2" xfId="11073"/>
    <cellStyle name="標準 4 2 4 2 2 8" xfId="2064"/>
    <cellStyle name="標準 4 2 4 2 2 9" xfId="7425"/>
    <cellStyle name="標準 4 2 4 2 3" xfId="468"/>
    <cellStyle name="標準 4 2 4 2 3 2" xfId="924"/>
    <cellStyle name="標準 4 2 4 2 3 2 2" xfId="1836"/>
    <cellStyle name="標準 4 2 4 2 3 2 2 2" xfId="7195"/>
    <cellStyle name="標準 4 2 4 2 3 2 2 2 2" xfId="12555"/>
    <cellStyle name="標準 4 2 4 2 3 2 2 3" xfId="4459"/>
    <cellStyle name="標準 4 2 4 2 3 2 2 4" xfId="9819"/>
    <cellStyle name="標準 4 2 4 2 3 2 3" xfId="5371"/>
    <cellStyle name="標準 4 2 4 2 3 2 3 2" xfId="10731"/>
    <cellStyle name="標準 4 2 4 2 3 2 4" xfId="6283"/>
    <cellStyle name="標準 4 2 4 2 3 2 4 2" xfId="11643"/>
    <cellStyle name="標準 4 2 4 2 3 2 5" xfId="2634"/>
    <cellStyle name="標準 4 2 4 2 3 2 6" xfId="7995"/>
    <cellStyle name="標準 4 2 4 2 3 3" xfId="1380"/>
    <cellStyle name="標準 4 2 4 2 3 3 2" xfId="6739"/>
    <cellStyle name="標準 4 2 4 2 3 3 2 2" xfId="12099"/>
    <cellStyle name="標準 4 2 4 2 3 3 3" xfId="3090"/>
    <cellStyle name="標準 4 2 4 2 3 3 4" xfId="8451"/>
    <cellStyle name="標準 4 2 4 2 3 4" xfId="3546"/>
    <cellStyle name="標準 4 2 4 2 3 4 2" xfId="8907"/>
    <cellStyle name="標準 4 2 4 2 3 5" xfId="4003"/>
    <cellStyle name="標準 4 2 4 2 3 5 2" xfId="9363"/>
    <cellStyle name="標準 4 2 4 2 3 6" xfId="4915"/>
    <cellStyle name="標準 4 2 4 2 3 6 2" xfId="10275"/>
    <cellStyle name="標準 4 2 4 2 3 7" xfId="5827"/>
    <cellStyle name="標準 4 2 4 2 3 7 2" xfId="11187"/>
    <cellStyle name="標準 4 2 4 2 3 8" xfId="2178"/>
    <cellStyle name="標準 4 2 4 2 3 9" xfId="7539"/>
    <cellStyle name="標準 4 2 4 2 4" xfId="239"/>
    <cellStyle name="標準 4 2 4 2 4 2" xfId="696"/>
    <cellStyle name="標準 4 2 4 2 4 2 2" xfId="1608"/>
    <cellStyle name="標準 4 2 4 2 4 2 2 2" xfId="6967"/>
    <cellStyle name="標準 4 2 4 2 4 2 2 2 2" xfId="12327"/>
    <cellStyle name="標準 4 2 4 2 4 2 2 3" xfId="4231"/>
    <cellStyle name="標準 4 2 4 2 4 2 2 4" xfId="9591"/>
    <cellStyle name="標準 4 2 4 2 4 2 3" xfId="5143"/>
    <cellStyle name="標準 4 2 4 2 4 2 3 2" xfId="10503"/>
    <cellStyle name="標準 4 2 4 2 4 2 4" xfId="6055"/>
    <cellStyle name="標準 4 2 4 2 4 2 4 2" xfId="11415"/>
    <cellStyle name="標準 4 2 4 2 4 2 5" xfId="2862"/>
    <cellStyle name="標準 4 2 4 2 4 2 6" xfId="8223"/>
    <cellStyle name="標準 4 2 4 2 4 3" xfId="1152"/>
    <cellStyle name="標準 4 2 4 2 4 3 2" xfId="6511"/>
    <cellStyle name="標準 4 2 4 2 4 3 2 2" xfId="11871"/>
    <cellStyle name="標準 4 2 4 2 4 3 3" xfId="3318"/>
    <cellStyle name="標準 4 2 4 2 4 3 4" xfId="8679"/>
    <cellStyle name="標準 4 2 4 2 4 4" xfId="3775"/>
    <cellStyle name="標準 4 2 4 2 4 4 2" xfId="9135"/>
    <cellStyle name="標準 4 2 4 2 4 5" xfId="4687"/>
    <cellStyle name="標準 4 2 4 2 4 5 2" xfId="10047"/>
    <cellStyle name="標準 4 2 4 2 4 6" xfId="5599"/>
    <cellStyle name="標準 4 2 4 2 4 6 2" xfId="10959"/>
    <cellStyle name="標準 4 2 4 2 4 7" xfId="2406"/>
    <cellStyle name="標準 4 2 4 2 4 8" xfId="7767"/>
    <cellStyle name="標準 4 2 4 2 5" xfId="582"/>
    <cellStyle name="標準 4 2 4 2 5 2" xfId="1494"/>
    <cellStyle name="標準 4 2 4 2 5 2 2" xfId="6853"/>
    <cellStyle name="標準 4 2 4 2 5 2 2 2" xfId="12213"/>
    <cellStyle name="標準 4 2 4 2 5 2 3" xfId="4117"/>
    <cellStyle name="標準 4 2 4 2 5 2 4" xfId="9477"/>
    <cellStyle name="標準 4 2 4 2 5 3" xfId="5029"/>
    <cellStyle name="標準 4 2 4 2 5 3 2" xfId="10389"/>
    <cellStyle name="標準 4 2 4 2 5 4" xfId="5941"/>
    <cellStyle name="標準 4 2 4 2 5 4 2" xfId="11301"/>
    <cellStyle name="標準 4 2 4 2 5 5" xfId="2292"/>
    <cellStyle name="標準 4 2 4 2 5 6" xfId="7653"/>
    <cellStyle name="標準 4 2 4 2 6" xfId="1038"/>
    <cellStyle name="標準 4 2 4 2 6 2" xfId="6397"/>
    <cellStyle name="標準 4 2 4 2 6 2 2" xfId="11757"/>
    <cellStyle name="標準 4 2 4 2 6 3" xfId="2748"/>
    <cellStyle name="標準 4 2 4 2 6 4" xfId="8109"/>
    <cellStyle name="標準 4 2 4 2 7" xfId="3204"/>
    <cellStyle name="標準 4 2 4 2 7 2" xfId="8565"/>
    <cellStyle name="標準 4 2 4 2 8" xfId="3661"/>
    <cellStyle name="標準 4 2 4 2 8 2" xfId="9021"/>
    <cellStyle name="標準 4 2 4 2 9" xfId="4573"/>
    <cellStyle name="標準 4 2 4 2 9 2" xfId="9933"/>
    <cellStyle name="標準 4 2 4 3" xfId="297"/>
    <cellStyle name="標準 4 2 4 3 2" xfId="753"/>
    <cellStyle name="標準 4 2 4 3 2 2" xfId="1665"/>
    <cellStyle name="標準 4 2 4 3 2 2 2" xfId="7024"/>
    <cellStyle name="標準 4 2 4 3 2 2 2 2" xfId="12384"/>
    <cellStyle name="標準 4 2 4 3 2 2 3" xfId="4288"/>
    <cellStyle name="標準 4 2 4 3 2 2 4" xfId="9648"/>
    <cellStyle name="標準 4 2 4 3 2 3" xfId="5200"/>
    <cellStyle name="標準 4 2 4 3 2 3 2" xfId="10560"/>
    <cellStyle name="標準 4 2 4 3 2 4" xfId="6112"/>
    <cellStyle name="標準 4 2 4 3 2 4 2" xfId="11472"/>
    <cellStyle name="標準 4 2 4 3 2 5" xfId="2463"/>
    <cellStyle name="標準 4 2 4 3 2 6" xfId="7824"/>
    <cellStyle name="標準 4 2 4 3 3" xfId="1209"/>
    <cellStyle name="標準 4 2 4 3 3 2" xfId="6568"/>
    <cellStyle name="標準 4 2 4 3 3 2 2" xfId="11928"/>
    <cellStyle name="標準 4 2 4 3 3 3" xfId="2919"/>
    <cellStyle name="標準 4 2 4 3 3 4" xfId="8280"/>
    <cellStyle name="標準 4 2 4 3 4" xfId="3375"/>
    <cellStyle name="標準 4 2 4 3 4 2" xfId="8736"/>
    <cellStyle name="標準 4 2 4 3 5" xfId="3832"/>
    <cellStyle name="標準 4 2 4 3 5 2" xfId="9192"/>
    <cellStyle name="標準 4 2 4 3 6" xfId="4744"/>
    <cellStyle name="標準 4 2 4 3 6 2" xfId="10104"/>
    <cellStyle name="標準 4 2 4 3 7" xfId="5656"/>
    <cellStyle name="標準 4 2 4 3 7 2" xfId="11016"/>
    <cellStyle name="標準 4 2 4 3 8" xfId="2007"/>
    <cellStyle name="標準 4 2 4 3 9" xfId="7368"/>
    <cellStyle name="標準 4 2 4 4" xfId="411"/>
    <cellStyle name="標準 4 2 4 4 2" xfId="867"/>
    <cellStyle name="標準 4 2 4 4 2 2" xfId="1779"/>
    <cellStyle name="標準 4 2 4 4 2 2 2" xfId="7138"/>
    <cellStyle name="標準 4 2 4 4 2 2 2 2" xfId="12498"/>
    <cellStyle name="標準 4 2 4 4 2 2 3" xfId="4402"/>
    <cellStyle name="標準 4 2 4 4 2 2 4" xfId="9762"/>
    <cellStyle name="標準 4 2 4 4 2 3" xfId="5314"/>
    <cellStyle name="標準 4 2 4 4 2 3 2" xfId="10674"/>
    <cellStyle name="標準 4 2 4 4 2 4" xfId="6226"/>
    <cellStyle name="標準 4 2 4 4 2 4 2" xfId="11586"/>
    <cellStyle name="標準 4 2 4 4 2 5" xfId="2577"/>
    <cellStyle name="標準 4 2 4 4 2 6" xfId="7938"/>
    <cellStyle name="標準 4 2 4 4 3" xfId="1323"/>
    <cellStyle name="標準 4 2 4 4 3 2" xfId="6682"/>
    <cellStyle name="標準 4 2 4 4 3 2 2" xfId="12042"/>
    <cellStyle name="標準 4 2 4 4 3 3" xfId="3033"/>
    <cellStyle name="標準 4 2 4 4 3 4" xfId="8394"/>
    <cellStyle name="標準 4 2 4 4 4" xfId="3489"/>
    <cellStyle name="標準 4 2 4 4 4 2" xfId="8850"/>
    <cellStyle name="標準 4 2 4 4 5" xfId="3946"/>
    <cellStyle name="標準 4 2 4 4 5 2" xfId="9306"/>
    <cellStyle name="標準 4 2 4 4 6" xfId="4858"/>
    <cellStyle name="標準 4 2 4 4 6 2" xfId="10218"/>
    <cellStyle name="標準 4 2 4 4 7" xfId="5770"/>
    <cellStyle name="標準 4 2 4 4 7 2" xfId="11130"/>
    <cellStyle name="標準 4 2 4 4 8" xfId="2121"/>
    <cellStyle name="標準 4 2 4 4 9" xfId="7482"/>
    <cellStyle name="標準 4 2 4 5" xfId="182"/>
    <cellStyle name="標準 4 2 4 5 2" xfId="639"/>
    <cellStyle name="標準 4 2 4 5 2 2" xfId="1551"/>
    <cellStyle name="標準 4 2 4 5 2 2 2" xfId="6910"/>
    <cellStyle name="標準 4 2 4 5 2 2 2 2" xfId="12270"/>
    <cellStyle name="標準 4 2 4 5 2 2 3" xfId="4174"/>
    <cellStyle name="標準 4 2 4 5 2 2 4" xfId="9534"/>
    <cellStyle name="標準 4 2 4 5 2 3" xfId="5086"/>
    <cellStyle name="標準 4 2 4 5 2 3 2" xfId="10446"/>
    <cellStyle name="標準 4 2 4 5 2 4" xfId="5998"/>
    <cellStyle name="標準 4 2 4 5 2 4 2" xfId="11358"/>
    <cellStyle name="標準 4 2 4 5 2 5" xfId="2805"/>
    <cellStyle name="標準 4 2 4 5 2 6" xfId="8166"/>
    <cellStyle name="標準 4 2 4 5 3" xfId="1095"/>
    <cellStyle name="標準 4 2 4 5 3 2" xfId="6454"/>
    <cellStyle name="標準 4 2 4 5 3 2 2" xfId="11814"/>
    <cellStyle name="標準 4 2 4 5 3 3" xfId="3261"/>
    <cellStyle name="標準 4 2 4 5 3 4" xfId="8622"/>
    <cellStyle name="標準 4 2 4 5 4" xfId="3718"/>
    <cellStyle name="標準 4 2 4 5 4 2" xfId="9078"/>
    <cellStyle name="標準 4 2 4 5 5" xfId="4630"/>
    <cellStyle name="標準 4 2 4 5 5 2" xfId="9990"/>
    <cellStyle name="標準 4 2 4 5 6" xfId="5542"/>
    <cellStyle name="標準 4 2 4 5 6 2" xfId="10902"/>
    <cellStyle name="標準 4 2 4 5 7" xfId="2349"/>
    <cellStyle name="標準 4 2 4 5 8" xfId="7710"/>
    <cellStyle name="標準 4 2 4 6" xfId="525"/>
    <cellStyle name="標準 4 2 4 6 2" xfId="1437"/>
    <cellStyle name="標準 4 2 4 6 2 2" xfId="6796"/>
    <cellStyle name="標準 4 2 4 6 2 2 2" xfId="12156"/>
    <cellStyle name="標準 4 2 4 6 2 3" xfId="4060"/>
    <cellStyle name="標準 4 2 4 6 2 4" xfId="9420"/>
    <cellStyle name="標準 4 2 4 6 3" xfId="4972"/>
    <cellStyle name="標準 4 2 4 6 3 2" xfId="10332"/>
    <cellStyle name="標準 4 2 4 6 4" xfId="5884"/>
    <cellStyle name="標準 4 2 4 6 4 2" xfId="11244"/>
    <cellStyle name="標準 4 2 4 6 5" xfId="2235"/>
    <cellStyle name="標準 4 2 4 6 6" xfId="7596"/>
    <cellStyle name="標準 4 2 4 7" xfId="981"/>
    <cellStyle name="標準 4 2 4 7 2" xfId="6340"/>
    <cellStyle name="標準 4 2 4 7 2 2" xfId="11700"/>
    <cellStyle name="標準 4 2 4 7 3" xfId="2691"/>
    <cellStyle name="標準 4 2 4 7 4" xfId="8052"/>
    <cellStyle name="標準 4 2 4 8" xfId="3147"/>
    <cellStyle name="標準 4 2 4 8 2" xfId="8508"/>
    <cellStyle name="標準 4 2 4 9" xfId="3604"/>
    <cellStyle name="標準 4 2 4 9 2" xfId="8964"/>
    <cellStyle name="標準 4 2 5" xfId="42"/>
    <cellStyle name="標準 4 2 5 10" xfId="4501"/>
    <cellStyle name="標準 4 2 5 10 2" xfId="9861"/>
    <cellStyle name="標準 4 2 5 11" xfId="5413"/>
    <cellStyle name="標準 4 2 5 11 2" xfId="10773"/>
    <cellStyle name="標準 4 2 5 12" xfId="1878"/>
    <cellStyle name="標準 4 2 5 13" xfId="7239"/>
    <cellStyle name="標準 4 2 5 2" xfId="110"/>
    <cellStyle name="標準 4 2 5 2 10" xfId="5470"/>
    <cellStyle name="標準 4 2 5 2 10 2" xfId="10830"/>
    <cellStyle name="標準 4 2 5 2 11" xfId="1935"/>
    <cellStyle name="標準 4 2 5 2 12" xfId="7296"/>
    <cellStyle name="標準 4 2 5 2 2" xfId="339"/>
    <cellStyle name="標準 4 2 5 2 2 2" xfId="795"/>
    <cellStyle name="標準 4 2 5 2 2 2 2" xfId="1707"/>
    <cellStyle name="標準 4 2 5 2 2 2 2 2" xfId="7066"/>
    <cellStyle name="標準 4 2 5 2 2 2 2 2 2" xfId="12426"/>
    <cellStyle name="標準 4 2 5 2 2 2 2 3" xfId="4330"/>
    <cellStyle name="標準 4 2 5 2 2 2 2 4" xfId="9690"/>
    <cellStyle name="標準 4 2 5 2 2 2 3" xfId="5242"/>
    <cellStyle name="標準 4 2 5 2 2 2 3 2" xfId="10602"/>
    <cellStyle name="標準 4 2 5 2 2 2 4" xfId="6154"/>
    <cellStyle name="標準 4 2 5 2 2 2 4 2" xfId="11514"/>
    <cellStyle name="標準 4 2 5 2 2 2 5" xfId="2505"/>
    <cellStyle name="標準 4 2 5 2 2 2 6" xfId="7866"/>
    <cellStyle name="標準 4 2 5 2 2 3" xfId="1251"/>
    <cellStyle name="標準 4 2 5 2 2 3 2" xfId="6610"/>
    <cellStyle name="標準 4 2 5 2 2 3 2 2" xfId="11970"/>
    <cellStyle name="標準 4 2 5 2 2 3 3" xfId="2961"/>
    <cellStyle name="標準 4 2 5 2 2 3 4" xfId="8322"/>
    <cellStyle name="標準 4 2 5 2 2 4" xfId="3417"/>
    <cellStyle name="標準 4 2 5 2 2 4 2" xfId="8778"/>
    <cellStyle name="標準 4 2 5 2 2 5" xfId="3874"/>
    <cellStyle name="標準 4 2 5 2 2 5 2" xfId="9234"/>
    <cellStyle name="標準 4 2 5 2 2 6" xfId="4786"/>
    <cellStyle name="標準 4 2 5 2 2 6 2" xfId="10146"/>
    <cellStyle name="標準 4 2 5 2 2 7" xfId="5698"/>
    <cellStyle name="標準 4 2 5 2 2 7 2" xfId="11058"/>
    <cellStyle name="標準 4 2 5 2 2 8" xfId="2049"/>
    <cellStyle name="標準 4 2 5 2 2 9" xfId="7410"/>
    <cellStyle name="標準 4 2 5 2 3" xfId="453"/>
    <cellStyle name="標準 4 2 5 2 3 2" xfId="909"/>
    <cellStyle name="標準 4 2 5 2 3 2 2" xfId="1821"/>
    <cellStyle name="標準 4 2 5 2 3 2 2 2" xfId="7180"/>
    <cellStyle name="標準 4 2 5 2 3 2 2 2 2" xfId="12540"/>
    <cellStyle name="標準 4 2 5 2 3 2 2 3" xfId="4444"/>
    <cellStyle name="標準 4 2 5 2 3 2 2 4" xfId="9804"/>
    <cellStyle name="標準 4 2 5 2 3 2 3" xfId="5356"/>
    <cellStyle name="標準 4 2 5 2 3 2 3 2" xfId="10716"/>
    <cellStyle name="標準 4 2 5 2 3 2 4" xfId="6268"/>
    <cellStyle name="標準 4 2 5 2 3 2 4 2" xfId="11628"/>
    <cellStyle name="標準 4 2 5 2 3 2 5" xfId="2619"/>
    <cellStyle name="標準 4 2 5 2 3 2 6" xfId="7980"/>
    <cellStyle name="標準 4 2 5 2 3 3" xfId="1365"/>
    <cellStyle name="標準 4 2 5 2 3 3 2" xfId="6724"/>
    <cellStyle name="標準 4 2 5 2 3 3 2 2" xfId="12084"/>
    <cellStyle name="標準 4 2 5 2 3 3 3" xfId="3075"/>
    <cellStyle name="標準 4 2 5 2 3 3 4" xfId="8436"/>
    <cellStyle name="標準 4 2 5 2 3 4" xfId="3531"/>
    <cellStyle name="標準 4 2 5 2 3 4 2" xfId="8892"/>
    <cellStyle name="標準 4 2 5 2 3 5" xfId="3988"/>
    <cellStyle name="標準 4 2 5 2 3 5 2" xfId="9348"/>
    <cellStyle name="標準 4 2 5 2 3 6" xfId="4900"/>
    <cellStyle name="標準 4 2 5 2 3 6 2" xfId="10260"/>
    <cellStyle name="標準 4 2 5 2 3 7" xfId="5812"/>
    <cellStyle name="標準 4 2 5 2 3 7 2" xfId="11172"/>
    <cellStyle name="標準 4 2 5 2 3 8" xfId="2163"/>
    <cellStyle name="標準 4 2 5 2 3 9" xfId="7524"/>
    <cellStyle name="標準 4 2 5 2 4" xfId="224"/>
    <cellStyle name="標準 4 2 5 2 4 2" xfId="681"/>
    <cellStyle name="標準 4 2 5 2 4 2 2" xfId="1593"/>
    <cellStyle name="標準 4 2 5 2 4 2 2 2" xfId="6952"/>
    <cellStyle name="標準 4 2 5 2 4 2 2 2 2" xfId="12312"/>
    <cellStyle name="標準 4 2 5 2 4 2 2 3" xfId="4216"/>
    <cellStyle name="標準 4 2 5 2 4 2 2 4" xfId="9576"/>
    <cellStyle name="標準 4 2 5 2 4 2 3" xfId="5128"/>
    <cellStyle name="標準 4 2 5 2 4 2 3 2" xfId="10488"/>
    <cellStyle name="標準 4 2 5 2 4 2 4" xfId="6040"/>
    <cellStyle name="標準 4 2 5 2 4 2 4 2" xfId="11400"/>
    <cellStyle name="標準 4 2 5 2 4 2 5" xfId="2847"/>
    <cellStyle name="標準 4 2 5 2 4 2 6" xfId="8208"/>
    <cellStyle name="標準 4 2 5 2 4 3" xfId="1137"/>
    <cellStyle name="標準 4 2 5 2 4 3 2" xfId="6496"/>
    <cellStyle name="標準 4 2 5 2 4 3 2 2" xfId="11856"/>
    <cellStyle name="標準 4 2 5 2 4 3 3" xfId="3303"/>
    <cellStyle name="標準 4 2 5 2 4 3 4" xfId="8664"/>
    <cellStyle name="標準 4 2 5 2 4 4" xfId="3760"/>
    <cellStyle name="標準 4 2 5 2 4 4 2" xfId="9120"/>
    <cellStyle name="標準 4 2 5 2 4 5" xfId="4672"/>
    <cellStyle name="標準 4 2 5 2 4 5 2" xfId="10032"/>
    <cellStyle name="標準 4 2 5 2 4 6" xfId="5584"/>
    <cellStyle name="標準 4 2 5 2 4 6 2" xfId="10944"/>
    <cellStyle name="標準 4 2 5 2 4 7" xfId="2391"/>
    <cellStyle name="標準 4 2 5 2 4 8" xfId="7752"/>
    <cellStyle name="標準 4 2 5 2 5" xfId="567"/>
    <cellStyle name="標準 4 2 5 2 5 2" xfId="1479"/>
    <cellStyle name="標準 4 2 5 2 5 2 2" xfId="6838"/>
    <cellStyle name="標準 4 2 5 2 5 2 2 2" xfId="12198"/>
    <cellStyle name="標準 4 2 5 2 5 2 3" xfId="4102"/>
    <cellStyle name="標準 4 2 5 2 5 2 4" xfId="9462"/>
    <cellStyle name="標準 4 2 5 2 5 3" xfId="5014"/>
    <cellStyle name="標準 4 2 5 2 5 3 2" xfId="10374"/>
    <cellStyle name="標準 4 2 5 2 5 4" xfId="5926"/>
    <cellStyle name="標準 4 2 5 2 5 4 2" xfId="11286"/>
    <cellStyle name="標準 4 2 5 2 5 5" xfId="2277"/>
    <cellStyle name="標準 4 2 5 2 5 6" xfId="7638"/>
    <cellStyle name="標準 4 2 5 2 6" xfId="1023"/>
    <cellStyle name="標準 4 2 5 2 6 2" xfId="6382"/>
    <cellStyle name="標準 4 2 5 2 6 2 2" xfId="11742"/>
    <cellStyle name="標準 4 2 5 2 6 3" xfId="2733"/>
    <cellStyle name="標準 4 2 5 2 6 4" xfId="8094"/>
    <cellStyle name="標準 4 2 5 2 7" xfId="3189"/>
    <cellStyle name="標準 4 2 5 2 7 2" xfId="8550"/>
    <cellStyle name="標準 4 2 5 2 8" xfId="3646"/>
    <cellStyle name="標準 4 2 5 2 8 2" xfId="9006"/>
    <cellStyle name="標準 4 2 5 2 9" xfId="4558"/>
    <cellStyle name="標準 4 2 5 2 9 2" xfId="9918"/>
    <cellStyle name="標準 4 2 5 3" xfId="282"/>
    <cellStyle name="標準 4 2 5 3 2" xfId="738"/>
    <cellStyle name="標準 4 2 5 3 2 2" xfId="1650"/>
    <cellStyle name="標準 4 2 5 3 2 2 2" xfId="7009"/>
    <cellStyle name="標準 4 2 5 3 2 2 2 2" xfId="12369"/>
    <cellStyle name="標準 4 2 5 3 2 2 3" xfId="4273"/>
    <cellStyle name="標準 4 2 5 3 2 2 4" xfId="9633"/>
    <cellStyle name="標準 4 2 5 3 2 3" xfId="5185"/>
    <cellStyle name="標準 4 2 5 3 2 3 2" xfId="10545"/>
    <cellStyle name="標準 4 2 5 3 2 4" xfId="6097"/>
    <cellStyle name="標準 4 2 5 3 2 4 2" xfId="11457"/>
    <cellStyle name="標準 4 2 5 3 2 5" xfId="2448"/>
    <cellStyle name="標準 4 2 5 3 2 6" xfId="7809"/>
    <cellStyle name="標準 4 2 5 3 3" xfId="1194"/>
    <cellStyle name="標準 4 2 5 3 3 2" xfId="6553"/>
    <cellStyle name="標準 4 2 5 3 3 2 2" xfId="11913"/>
    <cellStyle name="標準 4 2 5 3 3 3" xfId="2904"/>
    <cellStyle name="標準 4 2 5 3 3 4" xfId="8265"/>
    <cellStyle name="標準 4 2 5 3 4" xfId="3360"/>
    <cellStyle name="標準 4 2 5 3 4 2" xfId="8721"/>
    <cellStyle name="標準 4 2 5 3 5" xfId="3817"/>
    <cellStyle name="標準 4 2 5 3 5 2" xfId="9177"/>
    <cellStyle name="標準 4 2 5 3 6" xfId="4729"/>
    <cellStyle name="標準 4 2 5 3 6 2" xfId="10089"/>
    <cellStyle name="標準 4 2 5 3 7" xfId="5641"/>
    <cellStyle name="標準 4 2 5 3 7 2" xfId="11001"/>
    <cellStyle name="標準 4 2 5 3 8" xfId="1992"/>
    <cellStyle name="標準 4 2 5 3 9" xfId="7353"/>
    <cellStyle name="標準 4 2 5 4" xfId="396"/>
    <cellStyle name="標準 4 2 5 4 2" xfId="852"/>
    <cellStyle name="標準 4 2 5 4 2 2" xfId="1764"/>
    <cellStyle name="標準 4 2 5 4 2 2 2" xfId="7123"/>
    <cellStyle name="標準 4 2 5 4 2 2 2 2" xfId="12483"/>
    <cellStyle name="標準 4 2 5 4 2 2 3" xfId="4387"/>
    <cellStyle name="標準 4 2 5 4 2 2 4" xfId="9747"/>
    <cellStyle name="標準 4 2 5 4 2 3" xfId="5299"/>
    <cellStyle name="標準 4 2 5 4 2 3 2" xfId="10659"/>
    <cellStyle name="標準 4 2 5 4 2 4" xfId="6211"/>
    <cellStyle name="標準 4 2 5 4 2 4 2" xfId="11571"/>
    <cellStyle name="標準 4 2 5 4 2 5" xfId="2562"/>
    <cellStyle name="標準 4 2 5 4 2 6" xfId="7923"/>
    <cellStyle name="標準 4 2 5 4 3" xfId="1308"/>
    <cellStyle name="標準 4 2 5 4 3 2" xfId="6667"/>
    <cellStyle name="標準 4 2 5 4 3 2 2" xfId="12027"/>
    <cellStyle name="標準 4 2 5 4 3 3" xfId="3018"/>
    <cellStyle name="標準 4 2 5 4 3 4" xfId="8379"/>
    <cellStyle name="標準 4 2 5 4 4" xfId="3474"/>
    <cellStyle name="標準 4 2 5 4 4 2" xfId="8835"/>
    <cellStyle name="標準 4 2 5 4 5" xfId="3931"/>
    <cellStyle name="標準 4 2 5 4 5 2" xfId="9291"/>
    <cellStyle name="標準 4 2 5 4 6" xfId="4843"/>
    <cellStyle name="標準 4 2 5 4 6 2" xfId="10203"/>
    <cellStyle name="標準 4 2 5 4 7" xfId="5755"/>
    <cellStyle name="標準 4 2 5 4 7 2" xfId="11115"/>
    <cellStyle name="標準 4 2 5 4 8" xfId="2106"/>
    <cellStyle name="標準 4 2 5 4 9" xfId="7467"/>
    <cellStyle name="標準 4 2 5 5" xfId="167"/>
    <cellStyle name="標準 4 2 5 5 2" xfId="624"/>
    <cellStyle name="標準 4 2 5 5 2 2" xfId="1536"/>
    <cellStyle name="標準 4 2 5 5 2 2 2" xfId="6895"/>
    <cellStyle name="標準 4 2 5 5 2 2 2 2" xfId="12255"/>
    <cellStyle name="標準 4 2 5 5 2 2 3" xfId="4159"/>
    <cellStyle name="標準 4 2 5 5 2 2 4" xfId="9519"/>
    <cellStyle name="標準 4 2 5 5 2 3" xfId="5071"/>
    <cellStyle name="標準 4 2 5 5 2 3 2" xfId="10431"/>
    <cellStyle name="標準 4 2 5 5 2 4" xfId="5983"/>
    <cellStyle name="標準 4 2 5 5 2 4 2" xfId="11343"/>
    <cellStyle name="標準 4 2 5 5 2 5" xfId="2790"/>
    <cellStyle name="標準 4 2 5 5 2 6" xfId="8151"/>
    <cellStyle name="標準 4 2 5 5 3" xfId="1080"/>
    <cellStyle name="標準 4 2 5 5 3 2" xfId="6439"/>
    <cellStyle name="標準 4 2 5 5 3 2 2" xfId="11799"/>
    <cellStyle name="標準 4 2 5 5 3 3" xfId="3246"/>
    <cellStyle name="標準 4 2 5 5 3 4" xfId="8607"/>
    <cellStyle name="標準 4 2 5 5 4" xfId="3703"/>
    <cellStyle name="標準 4 2 5 5 4 2" xfId="9063"/>
    <cellStyle name="標準 4 2 5 5 5" xfId="4615"/>
    <cellStyle name="標準 4 2 5 5 5 2" xfId="9975"/>
    <cellStyle name="標準 4 2 5 5 6" xfId="5527"/>
    <cellStyle name="標準 4 2 5 5 6 2" xfId="10887"/>
    <cellStyle name="標準 4 2 5 5 7" xfId="2334"/>
    <cellStyle name="標準 4 2 5 5 8" xfId="7695"/>
    <cellStyle name="標準 4 2 5 6" xfId="510"/>
    <cellStyle name="標準 4 2 5 6 2" xfId="1422"/>
    <cellStyle name="標準 4 2 5 6 2 2" xfId="6781"/>
    <cellStyle name="標準 4 2 5 6 2 2 2" xfId="12141"/>
    <cellStyle name="標準 4 2 5 6 2 3" xfId="4045"/>
    <cellStyle name="標準 4 2 5 6 2 4" xfId="9405"/>
    <cellStyle name="標準 4 2 5 6 3" xfId="4957"/>
    <cellStyle name="標準 4 2 5 6 3 2" xfId="10317"/>
    <cellStyle name="標準 4 2 5 6 4" xfId="5869"/>
    <cellStyle name="標準 4 2 5 6 4 2" xfId="11229"/>
    <cellStyle name="標準 4 2 5 6 5" xfId="2220"/>
    <cellStyle name="標準 4 2 5 6 6" xfId="7581"/>
    <cellStyle name="標準 4 2 5 7" xfId="966"/>
    <cellStyle name="標準 4 2 5 7 2" xfId="6325"/>
    <cellStyle name="標準 4 2 5 7 2 2" xfId="11685"/>
    <cellStyle name="標準 4 2 5 7 3" xfId="2676"/>
    <cellStyle name="標準 4 2 5 7 4" xfId="8037"/>
    <cellStyle name="標準 4 2 5 8" xfId="3132"/>
    <cellStyle name="標準 4 2 5 8 2" xfId="8493"/>
    <cellStyle name="標準 4 2 5 9" xfId="3589"/>
    <cellStyle name="標準 4 2 5 9 2" xfId="8949"/>
    <cellStyle name="標準 4 2 6" xfId="89"/>
    <cellStyle name="標準 4 2 6 10" xfId="5449"/>
    <cellStyle name="標準 4 2 6 10 2" xfId="10809"/>
    <cellStyle name="標準 4 2 6 11" xfId="1914"/>
    <cellStyle name="標準 4 2 6 12" xfId="7275"/>
    <cellStyle name="標準 4 2 6 2" xfId="318"/>
    <cellStyle name="標準 4 2 6 2 2" xfId="774"/>
    <cellStyle name="標準 4 2 6 2 2 2" xfId="1686"/>
    <cellStyle name="標準 4 2 6 2 2 2 2" xfId="7045"/>
    <cellStyle name="標準 4 2 6 2 2 2 2 2" xfId="12405"/>
    <cellStyle name="標準 4 2 6 2 2 2 3" xfId="4309"/>
    <cellStyle name="標準 4 2 6 2 2 2 4" xfId="9669"/>
    <cellStyle name="標準 4 2 6 2 2 3" xfId="5221"/>
    <cellStyle name="標準 4 2 6 2 2 3 2" xfId="10581"/>
    <cellStyle name="標準 4 2 6 2 2 4" xfId="6133"/>
    <cellStyle name="標準 4 2 6 2 2 4 2" xfId="11493"/>
    <cellStyle name="標準 4 2 6 2 2 5" xfId="2484"/>
    <cellStyle name="標準 4 2 6 2 2 6" xfId="7845"/>
    <cellStyle name="標準 4 2 6 2 3" xfId="1230"/>
    <cellStyle name="標準 4 2 6 2 3 2" xfId="6589"/>
    <cellStyle name="標準 4 2 6 2 3 2 2" xfId="11949"/>
    <cellStyle name="標準 4 2 6 2 3 3" xfId="2940"/>
    <cellStyle name="標準 4 2 6 2 3 4" xfId="8301"/>
    <cellStyle name="標準 4 2 6 2 4" xfId="3396"/>
    <cellStyle name="標準 4 2 6 2 4 2" xfId="8757"/>
    <cellStyle name="標準 4 2 6 2 5" xfId="3853"/>
    <cellStyle name="標準 4 2 6 2 5 2" xfId="9213"/>
    <cellStyle name="標準 4 2 6 2 6" xfId="4765"/>
    <cellStyle name="標準 4 2 6 2 6 2" xfId="10125"/>
    <cellStyle name="標準 4 2 6 2 7" xfId="5677"/>
    <cellStyle name="標準 4 2 6 2 7 2" xfId="11037"/>
    <cellStyle name="標準 4 2 6 2 8" xfId="2028"/>
    <cellStyle name="標準 4 2 6 2 9" xfId="7389"/>
    <cellStyle name="標準 4 2 6 3" xfId="432"/>
    <cellStyle name="標準 4 2 6 3 2" xfId="888"/>
    <cellStyle name="標準 4 2 6 3 2 2" xfId="1800"/>
    <cellStyle name="標準 4 2 6 3 2 2 2" xfId="7159"/>
    <cellStyle name="標準 4 2 6 3 2 2 2 2" xfId="12519"/>
    <cellStyle name="標準 4 2 6 3 2 2 3" xfId="4423"/>
    <cellStyle name="標準 4 2 6 3 2 2 4" xfId="9783"/>
    <cellStyle name="標準 4 2 6 3 2 3" xfId="5335"/>
    <cellStyle name="標準 4 2 6 3 2 3 2" xfId="10695"/>
    <cellStyle name="標準 4 2 6 3 2 4" xfId="6247"/>
    <cellStyle name="標準 4 2 6 3 2 4 2" xfId="11607"/>
    <cellStyle name="標準 4 2 6 3 2 5" xfId="2598"/>
    <cellStyle name="標準 4 2 6 3 2 6" xfId="7959"/>
    <cellStyle name="標準 4 2 6 3 3" xfId="1344"/>
    <cellStyle name="標準 4 2 6 3 3 2" xfId="6703"/>
    <cellStyle name="標準 4 2 6 3 3 2 2" xfId="12063"/>
    <cellStyle name="標準 4 2 6 3 3 3" xfId="3054"/>
    <cellStyle name="標準 4 2 6 3 3 4" xfId="8415"/>
    <cellStyle name="標準 4 2 6 3 4" xfId="3510"/>
    <cellStyle name="標準 4 2 6 3 4 2" xfId="8871"/>
    <cellStyle name="標準 4 2 6 3 5" xfId="3967"/>
    <cellStyle name="標準 4 2 6 3 5 2" xfId="9327"/>
    <cellStyle name="標準 4 2 6 3 6" xfId="4879"/>
    <cellStyle name="標準 4 2 6 3 6 2" xfId="10239"/>
    <cellStyle name="標準 4 2 6 3 7" xfId="5791"/>
    <cellStyle name="標準 4 2 6 3 7 2" xfId="11151"/>
    <cellStyle name="標準 4 2 6 3 8" xfId="2142"/>
    <cellStyle name="標準 4 2 6 3 9" xfId="7503"/>
    <cellStyle name="標準 4 2 6 4" xfId="203"/>
    <cellStyle name="標準 4 2 6 4 2" xfId="660"/>
    <cellStyle name="標準 4 2 6 4 2 2" xfId="1572"/>
    <cellStyle name="標準 4 2 6 4 2 2 2" xfId="6931"/>
    <cellStyle name="標準 4 2 6 4 2 2 2 2" xfId="12291"/>
    <cellStyle name="標準 4 2 6 4 2 2 3" xfId="4195"/>
    <cellStyle name="標準 4 2 6 4 2 2 4" xfId="9555"/>
    <cellStyle name="標準 4 2 6 4 2 3" xfId="5107"/>
    <cellStyle name="標準 4 2 6 4 2 3 2" xfId="10467"/>
    <cellStyle name="標準 4 2 6 4 2 4" xfId="6019"/>
    <cellStyle name="標準 4 2 6 4 2 4 2" xfId="11379"/>
    <cellStyle name="標準 4 2 6 4 2 5" xfId="2826"/>
    <cellStyle name="標準 4 2 6 4 2 6" xfId="8187"/>
    <cellStyle name="標準 4 2 6 4 3" xfId="1116"/>
    <cellStyle name="標準 4 2 6 4 3 2" xfId="6475"/>
    <cellStyle name="標準 4 2 6 4 3 2 2" xfId="11835"/>
    <cellStyle name="標準 4 2 6 4 3 3" xfId="3282"/>
    <cellStyle name="標準 4 2 6 4 3 4" xfId="8643"/>
    <cellStyle name="標準 4 2 6 4 4" xfId="3739"/>
    <cellStyle name="標準 4 2 6 4 4 2" xfId="9099"/>
    <cellStyle name="標準 4 2 6 4 5" xfId="4651"/>
    <cellStyle name="標準 4 2 6 4 5 2" xfId="10011"/>
    <cellStyle name="標準 4 2 6 4 6" xfId="5563"/>
    <cellStyle name="標準 4 2 6 4 6 2" xfId="10923"/>
    <cellStyle name="標準 4 2 6 4 7" xfId="2370"/>
    <cellStyle name="標準 4 2 6 4 8" xfId="7731"/>
    <cellStyle name="標準 4 2 6 5" xfId="546"/>
    <cellStyle name="標準 4 2 6 5 2" xfId="1458"/>
    <cellStyle name="標準 4 2 6 5 2 2" xfId="6817"/>
    <cellStyle name="標準 4 2 6 5 2 2 2" xfId="12177"/>
    <cellStyle name="標準 4 2 6 5 2 3" xfId="4081"/>
    <cellStyle name="標準 4 2 6 5 2 4" xfId="9441"/>
    <cellStyle name="標準 4 2 6 5 3" xfId="4993"/>
    <cellStyle name="標準 4 2 6 5 3 2" xfId="10353"/>
    <cellStyle name="標準 4 2 6 5 4" xfId="5905"/>
    <cellStyle name="標準 4 2 6 5 4 2" xfId="11265"/>
    <cellStyle name="標準 4 2 6 5 5" xfId="2256"/>
    <cellStyle name="標準 4 2 6 5 6" xfId="7617"/>
    <cellStyle name="標準 4 2 6 6" xfId="1002"/>
    <cellStyle name="標準 4 2 6 6 2" xfId="6361"/>
    <cellStyle name="標準 4 2 6 6 2 2" xfId="11721"/>
    <cellStyle name="標準 4 2 6 6 3" xfId="2712"/>
    <cellStyle name="標準 4 2 6 6 4" xfId="8073"/>
    <cellStyle name="標準 4 2 6 7" xfId="3168"/>
    <cellStyle name="標準 4 2 6 7 2" xfId="8529"/>
    <cellStyle name="標準 4 2 6 8" xfId="3625"/>
    <cellStyle name="標準 4 2 6 8 2" xfId="8985"/>
    <cellStyle name="標準 4 2 6 9" xfId="4537"/>
    <cellStyle name="標準 4 2 6 9 2" xfId="9897"/>
    <cellStyle name="標準 4 2 7" xfId="261"/>
    <cellStyle name="標準 4 2 7 2" xfId="717"/>
    <cellStyle name="標準 4 2 7 2 2" xfId="1629"/>
    <cellStyle name="標準 4 2 7 2 2 2" xfId="6988"/>
    <cellStyle name="標準 4 2 7 2 2 2 2" xfId="12348"/>
    <cellStyle name="標準 4 2 7 2 2 3" xfId="4252"/>
    <cellStyle name="標準 4 2 7 2 2 4" xfId="9612"/>
    <cellStyle name="標準 4 2 7 2 3" xfId="5164"/>
    <cellStyle name="標準 4 2 7 2 3 2" xfId="10524"/>
    <cellStyle name="標準 4 2 7 2 4" xfId="6076"/>
    <cellStyle name="標準 4 2 7 2 4 2" xfId="11436"/>
    <cellStyle name="標準 4 2 7 2 5" xfId="2427"/>
    <cellStyle name="標準 4 2 7 2 6" xfId="7788"/>
    <cellStyle name="標準 4 2 7 3" xfId="1173"/>
    <cellStyle name="標準 4 2 7 3 2" xfId="6532"/>
    <cellStyle name="標準 4 2 7 3 2 2" xfId="11892"/>
    <cellStyle name="標準 4 2 7 3 3" xfId="2883"/>
    <cellStyle name="標準 4 2 7 3 4" xfId="8244"/>
    <cellStyle name="標準 4 2 7 4" xfId="3339"/>
    <cellStyle name="標準 4 2 7 4 2" xfId="8700"/>
    <cellStyle name="標準 4 2 7 5" xfId="3796"/>
    <cellStyle name="標準 4 2 7 5 2" xfId="9156"/>
    <cellStyle name="標準 4 2 7 6" xfId="4708"/>
    <cellStyle name="標準 4 2 7 6 2" xfId="10068"/>
    <cellStyle name="標準 4 2 7 7" xfId="5620"/>
    <cellStyle name="標準 4 2 7 7 2" xfId="10980"/>
    <cellStyle name="標準 4 2 7 8" xfId="1971"/>
    <cellStyle name="標準 4 2 7 9" xfId="7332"/>
    <cellStyle name="標準 4 2 8" xfId="375"/>
    <cellStyle name="標準 4 2 8 2" xfId="831"/>
    <cellStyle name="標準 4 2 8 2 2" xfId="1743"/>
    <cellStyle name="標準 4 2 8 2 2 2" xfId="7102"/>
    <cellStyle name="標準 4 2 8 2 2 2 2" xfId="12462"/>
    <cellStyle name="標準 4 2 8 2 2 3" xfId="4366"/>
    <cellStyle name="標準 4 2 8 2 2 4" xfId="9726"/>
    <cellStyle name="標準 4 2 8 2 3" xfId="5278"/>
    <cellStyle name="標準 4 2 8 2 3 2" xfId="10638"/>
    <cellStyle name="標準 4 2 8 2 4" xfId="6190"/>
    <cellStyle name="標準 4 2 8 2 4 2" xfId="11550"/>
    <cellStyle name="標準 4 2 8 2 5" xfId="2541"/>
    <cellStyle name="標準 4 2 8 2 6" xfId="7902"/>
    <cellStyle name="標準 4 2 8 3" xfId="1287"/>
    <cellStyle name="標準 4 2 8 3 2" xfId="6646"/>
    <cellStyle name="標準 4 2 8 3 2 2" xfId="12006"/>
    <cellStyle name="標準 4 2 8 3 3" xfId="2997"/>
    <cellStyle name="標準 4 2 8 3 4" xfId="8358"/>
    <cellStyle name="標準 4 2 8 4" xfId="3453"/>
    <cellStyle name="標準 4 2 8 4 2" xfId="8814"/>
    <cellStyle name="標準 4 2 8 5" xfId="3910"/>
    <cellStyle name="標準 4 2 8 5 2" xfId="9270"/>
    <cellStyle name="標準 4 2 8 6" xfId="4822"/>
    <cellStyle name="標準 4 2 8 6 2" xfId="10182"/>
    <cellStyle name="標準 4 2 8 7" xfId="5734"/>
    <cellStyle name="標準 4 2 8 7 2" xfId="11094"/>
    <cellStyle name="標準 4 2 8 8" xfId="2085"/>
    <cellStyle name="標準 4 2 8 9" xfId="7446"/>
    <cellStyle name="標準 4 2 9" xfId="146"/>
    <cellStyle name="標準 4 2 9 2" xfId="603"/>
    <cellStyle name="標準 4 2 9 2 2" xfId="1515"/>
    <cellStyle name="標準 4 2 9 2 2 2" xfId="6874"/>
    <cellStyle name="標準 4 2 9 2 2 2 2" xfId="12234"/>
    <cellStyle name="標準 4 2 9 2 2 3" xfId="4138"/>
    <cellStyle name="標準 4 2 9 2 2 4" xfId="9498"/>
    <cellStyle name="標準 4 2 9 2 3" xfId="5050"/>
    <cellStyle name="標準 4 2 9 2 3 2" xfId="10410"/>
    <cellStyle name="標準 4 2 9 2 4" xfId="5962"/>
    <cellStyle name="標準 4 2 9 2 4 2" xfId="11322"/>
    <cellStyle name="標準 4 2 9 2 5" xfId="2769"/>
    <cellStyle name="標準 4 2 9 2 6" xfId="8130"/>
    <cellStyle name="標準 4 2 9 3" xfId="1059"/>
    <cellStyle name="標準 4 2 9 3 2" xfId="6418"/>
    <cellStyle name="標準 4 2 9 3 2 2" xfId="11778"/>
    <cellStyle name="標準 4 2 9 3 3" xfId="3225"/>
    <cellStyle name="標準 4 2 9 3 4" xfId="8586"/>
    <cellStyle name="標準 4 2 9 4" xfId="3682"/>
    <cellStyle name="標準 4 2 9 4 2" xfId="9042"/>
    <cellStyle name="標準 4 2 9 5" xfId="4594"/>
    <cellStyle name="標準 4 2 9 5 2" xfId="9954"/>
    <cellStyle name="標準 4 2 9 6" xfId="5506"/>
    <cellStyle name="標準 4 2 9 6 2" xfId="10866"/>
    <cellStyle name="標準 4 2 9 7" xfId="2313"/>
    <cellStyle name="標準 4 2 9 8" xfId="7674"/>
    <cellStyle name="標準 4 3" xfId="32"/>
    <cellStyle name="標準 4 3 10" xfId="3123"/>
    <cellStyle name="標準 4 3 10 2" xfId="8484"/>
    <cellStyle name="標準 4 3 11" xfId="3580"/>
    <cellStyle name="標準 4 3 11 2" xfId="8940"/>
    <cellStyle name="標準 4 3 12" xfId="4492"/>
    <cellStyle name="標準 4 3 12 2" xfId="9852"/>
    <cellStyle name="標準 4 3 13" xfId="5404"/>
    <cellStyle name="標準 4 3 13 2" xfId="10764"/>
    <cellStyle name="標準 4 3 14" xfId="1869"/>
    <cellStyle name="標準 4 3 15" xfId="7230"/>
    <cellStyle name="標準 4 3 2" xfId="78"/>
    <cellStyle name="標準 4 3 2 10" xfId="4528"/>
    <cellStyle name="標準 4 3 2 10 2" xfId="9888"/>
    <cellStyle name="標準 4 3 2 11" xfId="5440"/>
    <cellStyle name="標準 4 3 2 11 2" xfId="10800"/>
    <cellStyle name="標準 4 3 2 12" xfId="1905"/>
    <cellStyle name="標準 4 3 2 13" xfId="7266"/>
    <cellStyle name="標準 4 3 2 2" xfId="137"/>
    <cellStyle name="標準 4 3 2 2 10" xfId="5497"/>
    <cellStyle name="標準 4 3 2 2 10 2" xfId="10857"/>
    <cellStyle name="標準 4 3 2 2 11" xfId="1962"/>
    <cellStyle name="標準 4 3 2 2 12" xfId="7323"/>
    <cellStyle name="標準 4 3 2 2 2" xfId="366"/>
    <cellStyle name="標準 4 3 2 2 2 2" xfId="822"/>
    <cellStyle name="標準 4 3 2 2 2 2 2" xfId="1734"/>
    <cellStyle name="標準 4 3 2 2 2 2 2 2" xfId="7093"/>
    <cellStyle name="標準 4 3 2 2 2 2 2 2 2" xfId="12453"/>
    <cellStyle name="標準 4 3 2 2 2 2 2 3" xfId="4357"/>
    <cellStyle name="標準 4 3 2 2 2 2 2 4" xfId="9717"/>
    <cellStyle name="標準 4 3 2 2 2 2 3" xfId="5269"/>
    <cellStyle name="標準 4 3 2 2 2 2 3 2" xfId="10629"/>
    <cellStyle name="標準 4 3 2 2 2 2 4" xfId="6181"/>
    <cellStyle name="標準 4 3 2 2 2 2 4 2" xfId="11541"/>
    <cellStyle name="標準 4 3 2 2 2 2 5" xfId="2532"/>
    <cellStyle name="標準 4 3 2 2 2 2 6" xfId="7893"/>
    <cellStyle name="標準 4 3 2 2 2 3" xfId="1278"/>
    <cellStyle name="標準 4 3 2 2 2 3 2" xfId="6637"/>
    <cellStyle name="標準 4 3 2 2 2 3 2 2" xfId="11997"/>
    <cellStyle name="標準 4 3 2 2 2 3 3" xfId="2988"/>
    <cellStyle name="標準 4 3 2 2 2 3 4" xfId="8349"/>
    <cellStyle name="標準 4 3 2 2 2 4" xfId="3444"/>
    <cellStyle name="標準 4 3 2 2 2 4 2" xfId="8805"/>
    <cellStyle name="標準 4 3 2 2 2 5" xfId="3901"/>
    <cellStyle name="標準 4 3 2 2 2 5 2" xfId="9261"/>
    <cellStyle name="標準 4 3 2 2 2 6" xfId="4813"/>
    <cellStyle name="標準 4 3 2 2 2 6 2" xfId="10173"/>
    <cellStyle name="標準 4 3 2 2 2 7" xfId="5725"/>
    <cellStyle name="標準 4 3 2 2 2 7 2" xfId="11085"/>
    <cellStyle name="標準 4 3 2 2 2 8" xfId="2076"/>
    <cellStyle name="標準 4 3 2 2 2 9" xfId="7437"/>
    <cellStyle name="標準 4 3 2 2 3" xfId="480"/>
    <cellStyle name="標準 4 3 2 2 3 2" xfId="936"/>
    <cellStyle name="標準 4 3 2 2 3 2 2" xfId="1848"/>
    <cellStyle name="標準 4 3 2 2 3 2 2 2" xfId="7207"/>
    <cellStyle name="標準 4 3 2 2 3 2 2 2 2" xfId="12567"/>
    <cellStyle name="標準 4 3 2 2 3 2 2 3" xfId="4471"/>
    <cellStyle name="標準 4 3 2 2 3 2 2 4" xfId="9831"/>
    <cellStyle name="標準 4 3 2 2 3 2 3" xfId="5383"/>
    <cellStyle name="標準 4 3 2 2 3 2 3 2" xfId="10743"/>
    <cellStyle name="標準 4 3 2 2 3 2 4" xfId="6295"/>
    <cellStyle name="標準 4 3 2 2 3 2 4 2" xfId="11655"/>
    <cellStyle name="標準 4 3 2 2 3 2 5" xfId="2646"/>
    <cellStyle name="標準 4 3 2 2 3 2 6" xfId="8007"/>
    <cellStyle name="標準 4 3 2 2 3 3" xfId="1392"/>
    <cellStyle name="標準 4 3 2 2 3 3 2" xfId="6751"/>
    <cellStyle name="標準 4 3 2 2 3 3 2 2" xfId="12111"/>
    <cellStyle name="標準 4 3 2 2 3 3 3" xfId="3102"/>
    <cellStyle name="標準 4 3 2 2 3 3 4" xfId="8463"/>
    <cellStyle name="標準 4 3 2 2 3 4" xfId="3558"/>
    <cellStyle name="標準 4 3 2 2 3 4 2" xfId="8919"/>
    <cellStyle name="標準 4 3 2 2 3 5" xfId="4015"/>
    <cellStyle name="標準 4 3 2 2 3 5 2" xfId="9375"/>
    <cellStyle name="標準 4 3 2 2 3 6" xfId="4927"/>
    <cellStyle name="標準 4 3 2 2 3 6 2" xfId="10287"/>
    <cellStyle name="標準 4 3 2 2 3 7" xfId="5839"/>
    <cellStyle name="標準 4 3 2 2 3 7 2" xfId="11199"/>
    <cellStyle name="標準 4 3 2 2 3 8" xfId="2190"/>
    <cellStyle name="標準 4 3 2 2 3 9" xfId="7551"/>
    <cellStyle name="標準 4 3 2 2 4" xfId="251"/>
    <cellStyle name="標準 4 3 2 2 4 2" xfId="708"/>
    <cellStyle name="標準 4 3 2 2 4 2 2" xfId="1620"/>
    <cellStyle name="標準 4 3 2 2 4 2 2 2" xfId="6979"/>
    <cellStyle name="標準 4 3 2 2 4 2 2 2 2" xfId="12339"/>
    <cellStyle name="標準 4 3 2 2 4 2 2 3" xfId="4243"/>
    <cellStyle name="標準 4 3 2 2 4 2 2 4" xfId="9603"/>
    <cellStyle name="標準 4 3 2 2 4 2 3" xfId="5155"/>
    <cellStyle name="標準 4 3 2 2 4 2 3 2" xfId="10515"/>
    <cellStyle name="標準 4 3 2 2 4 2 4" xfId="6067"/>
    <cellStyle name="標準 4 3 2 2 4 2 4 2" xfId="11427"/>
    <cellStyle name="標準 4 3 2 2 4 2 5" xfId="2874"/>
    <cellStyle name="標準 4 3 2 2 4 2 6" xfId="8235"/>
    <cellStyle name="標準 4 3 2 2 4 3" xfId="1164"/>
    <cellStyle name="標準 4 3 2 2 4 3 2" xfId="6523"/>
    <cellStyle name="標準 4 3 2 2 4 3 2 2" xfId="11883"/>
    <cellStyle name="標準 4 3 2 2 4 3 3" xfId="3330"/>
    <cellStyle name="標準 4 3 2 2 4 3 4" xfId="8691"/>
    <cellStyle name="標準 4 3 2 2 4 4" xfId="3787"/>
    <cellStyle name="標準 4 3 2 2 4 4 2" xfId="9147"/>
    <cellStyle name="標準 4 3 2 2 4 5" xfId="4699"/>
    <cellStyle name="標準 4 3 2 2 4 5 2" xfId="10059"/>
    <cellStyle name="標準 4 3 2 2 4 6" xfId="5611"/>
    <cellStyle name="標準 4 3 2 2 4 6 2" xfId="10971"/>
    <cellStyle name="標準 4 3 2 2 4 7" xfId="2418"/>
    <cellStyle name="標準 4 3 2 2 4 8" xfId="7779"/>
    <cellStyle name="標準 4 3 2 2 5" xfId="594"/>
    <cellStyle name="標準 4 3 2 2 5 2" xfId="1506"/>
    <cellStyle name="標準 4 3 2 2 5 2 2" xfId="6865"/>
    <cellStyle name="標準 4 3 2 2 5 2 2 2" xfId="12225"/>
    <cellStyle name="標準 4 3 2 2 5 2 3" xfId="4129"/>
    <cellStyle name="標準 4 3 2 2 5 2 4" xfId="9489"/>
    <cellStyle name="標準 4 3 2 2 5 3" xfId="5041"/>
    <cellStyle name="標準 4 3 2 2 5 3 2" xfId="10401"/>
    <cellStyle name="標準 4 3 2 2 5 4" xfId="5953"/>
    <cellStyle name="標準 4 3 2 2 5 4 2" xfId="11313"/>
    <cellStyle name="標準 4 3 2 2 5 5" xfId="2304"/>
    <cellStyle name="標準 4 3 2 2 5 6" xfId="7665"/>
    <cellStyle name="標準 4 3 2 2 6" xfId="1050"/>
    <cellStyle name="標準 4 3 2 2 6 2" xfId="6409"/>
    <cellStyle name="標準 4 3 2 2 6 2 2" xfId="11769"/>
    <cellStyle name="標準 4 3 2 2 6 3" xfId="2760"/>
    <cellStyle name="標準 4 3 2 2 6 4" xfId="8121"/>
    <cellStyle name="標準 4 3 2 2 7" xfId="3216"/>
    <cellStyle name="標準 4 3 2 2 7 2" xfId="8577"/>
    <cellStyle name="標準 4 3 2 2 8" xfId="3673"/>
    <cellStyle name="標準 4 3 2 2 8 2" xfId="9033"/>
    <cellStyle name="標準 4 3 2 2 9" xfId="4585"/>
    <cellStyle name="標準 4 3 2 2 9 2" xfId="9945"/>
    <cellStyle name="標準 4 3 2 3" xfId="309"/>
    <cellStyle name="標準 4 3 2 3 2" xfId="765"/>
    <cellStyle name="標準 4 3 2 3 2 2" xfId="1677"/>
    <cellStyle name="標準 4 3 2 3 2 2 2" xfId="7036"/>
    <cellStyle name="標準 4 3 2 3 2 2 2 2" xfId="12396"/>
    <cellStyle name="標準 4 3 2 3 2 2 3" xfId="4300"/>
    <cellStyle name="標準 4 3 2 3 2 2 4" xfId="9660"/>
    <cellStyle name="標準 4 3 2 3 2 3" xfId="5212"/>
    <cellStyle name="標準 4 3 2 3 2 3 2" xfId="10572"/>
    <cellStyle name="標準 4 3 2 3 2 4" xfId="6124"/>
    <cellStyle name="標準 4 3 2 3 2 4 2" xfId="11484"/>
    <cellStyle name="標準 4 3 2 3 2 5" xfId="2475"/>
    <cellStyle name="標準 4 3 2 3 2 6" xfId="7836"/>
    <cellStyle name="標準 4 3 2 3 3" xfId="1221"/>
    <cellStyle name="標準 4 3 2 3 3 2" xfId="6580"/>
    <cellStyle name="標準 4 3 2 3 3 2 2" xfId="11940"/>
    <cellStyle name="標準 4 3 2 3 3 3" xfId="2931"/>
    <cellStyle name="標準 4 3 2 3 3 4" xfId="8292"/>
    <cellStyle name="標準 4 3 2 3 4" xfId="3387"/>
    <cellStyle name="標準 4 3 2 3 4 2" xfId="8748"/>
    <cellStyle name="標準 4 3 2 3 5" xfId="3844"/>
    <cellStyle name="標準 4 3 2 3 5 2" xfId="9204"/>
    <cellStyle name="標準 4 3 2 3 6" xfId="4756"/>
    <cellStyle name="標準 4 3 2 3 6 2" xfId="10116"/>
    <cellStyle name="標準 4 3 2 3 7" xfId="5668"/>
    <cellStyle name="標準 4 3 2 3 7 2" xfId="11028"/>
    <cellStyle name="標準 4 3 2 3 8" xfId="2019"/>
    <cellStyle name="標準 4 3 2 3 9" xfId="7380"/>
    <cellStyle name="標準 4 3 2 4" xfId="423"/>
    <cellStyle name="標準 4 3 2 4 2" xfId="879"/>
    <cellStyle name="標準 4 3 2 4 2 2" xfId="1791"/>
    <cellStyle name="標準 4 3 2 4 2 2 2" xfId="7150"/>
    <cellStyle name="標準 4 3 2 4 2 2 2 2" xfId="12510"/>
    <cellStyle name="標準 4 3 2 4 2 2 3" xfId="4414"/>
    <cellStyle name="標準 4 3 2 4 2 2 4" xfId="9774"/>
    <cellStyle name="標準 4 3 2 4 2 3" xfId="5326"/>
    <cellStyle name="標準 4 3 2 4 2 3 2" xfId="10686"/>
    <cellStyle name="標準 4 3 2 4 2 4" xfId="6238"/>
    <cellStyle name="標準 4 3 2 4 2 4 2" xfId="11598"/>
    <cellStyle name="標準 4 3 2 4 2 5" xfId="2589"/>
    <cellStyle name="標準 4 3 2 4 2 6" xfId="7950"/>
    <cellStyle name="標準 4 3 2 4 3" xfId="1335"/>
    <cellStyle name="標準 4 3 2 4 3 2" xfId="6694"/>
    <cellStyle name="標準 4 3 2 4 3 2 2" xfId="12054"/>
    <cellStyle name="標準 4 3 2 4 3 3" xfId="3045"/>
    <cellStyle name="標準 4 3 2 4 3 4" xfId="8406"/>
    <cellStyle name="標準 4 3 2 4 4" xfId="3501"/>
    <cellStyle name="標準 4 3 2 4 4 2" xfId="8862"/>
    <cellStyle name="標準 4 3 2 4 5" xfId="3958"/>
    <cellStyle name="標準 4 3 2 4 5 2" xfId="9318"/>
    <cellStyle name="標準 4 3 2 4 6" xfId="4870"/>
    <cellStyle name="標準 4 3 2 4 6 2" xfId="10230"/>
    <cellStyle name="標準 4 3 2 4 7" xfId="5782"/>
    <cellStyle name="標準 4 3 2 4 7 2" xfId="11142"/>
    <cellStyle name="標準 4 3 2 4 8" xfId="2133"/>
    <cellStyle name="標準 4 3 2 4 9" xfId="7494"/>
    <cellStyle name="標準 4 3 2 5" xfId="194"/>
    <cellStyle name="標準 4 3 2 5 2" xfId="651"/>
    <cellStyle name="標準 4 3 2 5 2 2" xfId="1563"/>
    <cellStyle name="標準 4 3 2 5 2 2 2" xfId="6922"/>
    <cellStyle name="標準 4 3 2 5 2 2 2 2" xfId="12282"/>
    <cellStyle name="標準 4 3 2 5 2 2 3" xfId="4186"/>
    <cellStyle name="標準 4 3 2 5 2 2 4" xfId="9546"/>
    <cellStyle name="標準 4 3 2 5 2 3" xfId="5098"/>
    <cellStyle name="標準 4 3 2 5 2 3 2" xfId="10458"/>
    <cellStyle name="標準 4 3 2 5 2 4" xfId="6010"/>
    <cellStyle name="標準 4 3 2 5 2 4 2" xfId="11370"/>
    <cellStyle name="標準 4 3 2 5 2 5" xfId="2817"/>
    <cellStyle name="標準 4 3 2 5 2 6" xfId="8178"/>
    <cellStyle name="標準 4 3 2 5 3" xfId="1107"/>
    <cellStyle name="標準 4 3 2 5 3 2" xfId="6466"/>
    <cellStyle name="標準 4 3 2 5 3 2 2" xfId="11826"/>
    <cellStyle name="標準 4 3 2 5 3 3" xfId="3273"/>
    <cellStyle name="標準 4 3 2 5 3 4" xfId="8634"/>
    <cellStyle name="標準 4 3 2 5 4" xfId="3730"/>
    <cellStyle name="標準 4 3 2 5 4 2" xfId="9090"/>
    <cellStyle name="標準 4 3 2 5 5" xfId="4642"/>
    <cellStyle name="標準 4 3 2 5 5 2" xfId="10002"/>
    <cellStyle name="標準 4 3 2 5 6" xfId="5554"/>
    <cellStyle name="標準 4 3 2 5 6 2" xfId="10914"/>
    <cellStyle name="標準 4 3 2 5 7" xfId="2361"/>
    <cellStyle name="標準 4 3 2 5 8" xfId="7722"/>
    <cellStyle name="標準 4 3 2 6" xfId="537"/>
    <cellStyle name="標準 4 3 2 6 2" xfId="1449"/>
    <cellStyle name="標準 4 3 2 6 2 2" xfId="6808"/>
    <cellStyle name="標準 4 3 2 6 2 2 2" xfId="12168"/>
    <cellStyle name="標準 4 3 2 6 2 3" xfId="4072"/>
    <cellStyle name="標準 4 3 2 6 2 4" xfId="9432"/>
    <cellStyle name="標準 4 3 2 6 3" xfId="4984"/>
    <cellStyle name="標準 4 3 2 6 3 2" xfId="10344"/>
    <cellStyle name="標準 4 3 2 6 4" xfId="5896"/>
    <cellStyle name="標準 4 3 2 6 4 2" xfId="11256"/>
    <cellStyle name="標準 4 3 2 6 5" xfId="2247"/>
    <cellStyle name="標準 4 3 2 6 6" xfId="7608"/>
    <cellStyle name="標準 4 3 2 7" xfId="993"/>
    <cellStyle name="標準 4 3 2 7 2" xfId="6352"/>
    <cellStyle name="標準 4 3 2 7 2 2" xfId="11712"/>
    <cellStyle name="標準 4 3 2 7 3" xfId="2703"/>
    <cellStyle name="標準 4 3 2 7 4" xfId="8064"/>
    <cellStyle name="標準 4 3 2 8" xfId="3159"/>
    <cellStyle name="標準 4 3 2 8 2" xfId="8520"/>
    <cellStyle name="標準 4 3 2 9" xfId="3616"/>
    <cellStyle name="標準 4 3 2 9 2" xfId="8976"/>
    <cellStyle name="標準 4 3 3" xfId="47"/>
    <cellStyle name="標準 4 3 3 10" xfId="4506"/>
    <cellStyle name="標準 4 3 3 10 2" xfId="9866"/>
    <cellStyle name="標準 4 3 3 11" xfId="5418"/>
    <cellStyle name="標準 4 3 3 11 2" xfId="10778"/>
    <cellStyle name="標準 4 3 3 12" xfId="1883"/>
    <cellStyle name="標準 4 3 3 13" xfId="7244"/>
    <cellStyle name="標準 4 3 3 2" xfId="115"/>
    <cellStyle name="標準 4 3 3 2 10" xfId="5475"/>
    <cellStyle name="標準 4 3 3 2 10 2" xfId="10835"/>
    <cellStyle name="標準 4 3 3 2 11" xfId="1940"/>
    <cellStyle name="標準 4 3 3 2 12" xfId="7301"/>
    <cellStyle name="標準 4 3 3 2 2" xfId="344"/>
    <cellStyle name="標準 4 3 3 2 2 2" xfId="800"/>
    <cellStyle name="標準 4 3 3 2 2 2 2" xfId="1712"/>
    <cellStyle name="標準 4 3 3 2 2 2 2 2" xfId="7071"/>
    <cellStyle name="標準 4 3 3 2 2 2 2 2 2" xfId="12431"/>
    <cellStyle name="標準 4 3 3 2 2 2 2 3" xfId="4335"/>
    <cellStyle name="標準 4 3 3 2 2 2 2 4" xfId="9695"/>
    <cellStyle name="標準 4 3 3 2 2 2 3" xfId="5247"/>
    <cellStyle name="標準 4 3 3 2 2 2 3 2" xfId="10607"/>
    <cellStyle name="標準 4 3 3 2 2 2 4" xfId="6159"/>
    <cellStyle name="標準 4 3 3 2 2 2 4 2" xfId="11519"/>
    <cellStyle name="標準 4 3 3 2 2 2 5" xfId="2510"/>
    <cellStyle name="標準 4 3 3 2 2 2 6" xfId="7871"/>
    <cellStyle name="標準 4 3 3 2 2 3" xfId="1256"/>
    <cellStyle name="標準 4 3 3 2 2 3 2" xfId="6615"/>
    <cellStyle name="標準 4 3 3 2 2 3 2 2" xfId="11975"/>
    <cellStyle name="標準 4 3 3 2 2 3 3" xfId="2966"/>
    <cellStyle name="標準 4 3 3 2 2 3 4" xfId="8327"/>
    <cellStyle name="標準 4 3 3 2 2 4" xfId="3422"/>
    <cellStyle name="標準 4 3 3 2 2 4 2" xfId="8783"/>
    <cellStyle name="標準 4 3 3 2 2 5" xfId="3879"/>
    <cellStyle name="標準 4 3 3 2 2 5 2" xfId="9239"/>
    <cellStyle name="標準 4 3 3 2 2 6" xfId="4791"/>
    <cellStyle name="標準 4 3 3 2 2 6 2" xfId="10151"/>
    <cellStyle name="標準 4 3 3 2 2 7" xfId="5703"/>
    <cellStyle name="標準 4 3 3 2 2 7 2" xfId="11063"/>
    <cellStyle name="標準 4 3 3 2 2 8" xfId="2054"/>
    <cellStyle name="標準 4 3 3 2 2 9" xfId="7415"/>
    <cellStyle name="標準 4 3 3 2 3" xfId="458"/>
    <cellStyle name="標準 4 3 3 2 3 2" xfId="914"/>
    <cellStyle name="標準 4 3 3 2 3 2 2" xfId="1826"/>
    <cellStyle name="標準 4 3 3 2 3 2 2 2" xfId="7185"/>
    <cellStyle name="標準 4 3 3 2 3 2 2 2 2" xfId="12545"/>
    <cellStyle name="標準 4 3 3 2 3 2 2 3" xfId="4449"/>
    <cellStyle name="標準 4 3 3 2 3 2 2 4" xfId="9809"/>
    <cellStyle name="標準 4 3 3 2 3 2 3" xfId="5361"/>
    <cellStyle name="標準 4 3 3 2 3 2 3 2" xfId="10721"/>
    <cellStyle name="標準 4 3 3 2 3 2 4" xfId="6273"/>
    <cellStyle name="標準 4 3 3 2 3 2 4 2" xfId="11633"/>
    <cellStyle name="標準 4 3 3 2 3 2 5" xfId="2624"/>
    <cellStyle name="標準 4 3 3 2 3 2 6" xfId="7985"/>
    <cellStyle name="標準 4 3 3 2 3 3" xfId="1370"/>
    <cellStyle name="標準 4 3 3 2 3 3 2" xfId="6729"/>
    <cellStyle name="標準 4 3 3 2 3 3 2 2" xfId="12089"/>
    <cellStyle name="標準 4 3 3 2 3 3 3" xfId="3080"/>
    <cellStyle name="標準 4 3 3 2 3 3 4" xfId="8441"/>
    <cellStyle name="標準 4 3 3 2 3 4" xfId="3536"/>
    <cellStyle name="標準 4 3 3 2 3 4 2" xfId="8897"/>
    <cellStyle name="標準 4 3 3 2 3 5" xfId="3993"/>
    <cellStyle name="標準 4 3 3 2 3 5 2" xfId="9353"/>
    <cellStyle name="標準 4 3 3 2 3 6" xfId="4905"/>
    <cellStyle name="標準 4 3 3 2 3 6 2" xfId="10265"/>
    <cellStyle name="標準 4 3 3 2 3 7" xfId="5817"/>
    <cellStyle name="標準 4 3 3 2 3 7 2" xfId="11177"/>
    <cellStyle name="標準 4 3 3 2 3 8" xfId="2168"/>
    <cellStyle name="標準 4 3 3 2 3 9" xfId="7529"/>
    <cellStyle name="標準 4 3 3 2 4" xfId="229"/>
    <cellStyle name="標準 4 3 3 2 4 2" xfId="686"/>
    <cellStyle name="標準 4 3 3 2 4 2 2" xfId="1598"/>
    <cellStyle name="標準 4 3 3 2 4 2 2 2" xfId="6957"/>
    <cellStyle name="標準 4 3 3 2 4 2 2 2 2" xfId="12317"/>
    <cellStyle name="標準 4 3 3 2 4 2 2 3" xfId="4221"/>
    <cellStyle name="標準 4 3 3 2 4 2 2 4" xfId="9581"/>
    <cellStyle name="標準 4 3 3 2 4 2 3" xfId="5133"/>
    <cellStyle name="標準 4 3 3 2 4 2 3 2" xfId="10493"/>
    <cellStyle name="標準 4 3 3 2 4 2 4" xfId="6045"/>
    <cellStyle name="標準 4 3 3 2 4 2 4 2" xfId="11405"/>
    <cellStyle name="標準 4 3 3 2 4 2 5" xfId="2852"/>
    <cellStyle name="標準 4 3 3 2 4 2 6" xfId="8213"/>
    <cellStyle name="標準 4 3 3 2 4 3" xfId="1142"/>
    <cellStyle name="標準 4 3 3 2 4 3 2" xfId="6501"/>
    <cellStyle name="標準 4 3 3 2 4 3 2 2" xfId="11861"/>
    <cellStyle name="標準 4 3 3 2 4 3 3" xfId="3308"/>
    <cellStyle name="標準 4 3 3 2 4 3 4" xfId="8669"/>
    <cellStyle name="標準 4 3 3 2 4 4" xfId="3765"/>
    <cellStyle name="標準 4 3 3 2 4 4 2" xfId="9125"/>
    <cellStyle name="標準 4 3 3 2 4 5" xfId="4677"/>
    <cellStyle name="標準 4 3 3 2 4 5 2" xfId="10037"/>
    <cellStyle name="標準 4 3 3 2 4 6" xfId="5589"/>
    <cellStyle name="標準 4 3 3 2 4 6 2" xfId="10949"/>
    <cellStyle name="標準 4 3 3 2 4 7" xfId="2396"/>
    <cellStyle name="標準 4 3 3 2 4 8" xfId="7757"/>
    <cellStyle name="標準 4 3 3 2 5" xfId="572"/>
    <cellStyle name="標準 4 3 3 2 5 2" xfId="1484"/>
    <cellStyle name="標準 4 3 3 2 5 2 2" xfId="6843"/>
    <cellStyle name="標準 4 3 3 2 5 2 2 2" xfId="12203"/>
    <cellStyle name="標準 4 3 3 2 5 2 3" xfId="4107"/>
    <cellStyle name="標準 4 3 3 2 5 2 4" xfId="9467"/>
    <cellStyle name="標準 4 3 3 2 5 3" xfId="5019"/>
    <cellStyle name="標準 4 3 3 2 5 3 2" xfId="10379"/>
    <cellStyle name="標準 4 3 3 2 5 4" xfId="5931"/>
    <cellStyle name="標準 4 3 3 2 5 4 2" xfId="11291"/>
    <cellStyle name="標準 4 3 3 2 5 5" xfId="2282"/>
    <cellStyle name="標準 4 3 3 2 5 6" xfId="7643"/>
    <cellStyle name="標準 4 3 3 2 6" xfId="1028"/>
    <cellStyle name="標準 4 3 3 2 6 2" xfId="6387"/>
    <cellStyle name="標準 4 3 3 2 6 2 2" xfId="11747"/>
    <cellStyle name="標準 4 3 3 2 6 3" xfId="2738"/>
    <cellStyle name="標準 4 3 3 2 6 4" xfId="8099"/>
    <cellStyle name="標準 4 3 3 2 7" xfId="3194"/>
    <cellStyle name="標準 4 3 3 2 7 2" xfId="8555"/>
    <cellStyle name="標準 4 3 3 2 8" xfId="3651"/>
    <cellStyle name="標準 4 3 3 2 8 2" xfId="9011"/>
    <cellStyle name="標準 4 3 3 2 9" xfId="4563"/>
    <cellStyle name="標準 4 3 3 2 9 2" xfId="9923"/>
    <cellStyle name="標準 4 3 3 3" xfId="287"/>
    <cellStyle name="標準 4 3 3 3 2" xfId="743"/>
    <cellStyle name="標準 4 3 3 3 2 2" xfId="1655"/>
    <cellStyle name="標準 4 3 3 3 2 2 2" xfId="7014"/>
    <cellStyle name="標準 4 3 3 3 2 2 2 2" xfId="12374"/>
    <cellStyle name="標準 4 3 3 3 2 2 3" xfId="4278"/>
    <cellStyle name="標準 4 3 3 3 2 2 4" xfId="9638"/>
    <cellStyle name="標準 4 3 3 3 2 3" xfId="5190"/>
    <cellStyle name="標準 4 3 3 3 2 3 2" xfId="10550"/>
    <cellStyle name="標準 4 3 3 3 2 4" xfId="6102"/>
    <cellStyle name="標準 4 3 3 3 2 4 2" xfId="11462"/>
    <cellStyle name="標準 4 3 3 3 2 5" xfId="2453"/>
    <cellStyle name="標準 4 3 3 3 2 6" xfId="7814"/>
    <cellStyle name="標準 4 3 3 3 3" xfId="1199"/>
    <cellStyle name="標準 4 3 3 3 3 2" xfId="6558"/>
    <cellStyle name="標準 4 3 3 3 3 2 2" xfId="11918"/>
    <cellStyle name="標準 4 3 3 3 3 3" xfId="2909"/>
    <cellStyle name="標準 4 3 3 3 3 4" xfId="8270"/>
    <cellStyle name="標準 4 3 3 3 4" xfId="3365"/>
    <cellStyle name="標準 4 3 3 3 4 2" xfId="8726"/>
    <cellStyle name="標準 4 3 3 3 5" xfId="3822"/>
    <cellStyle name="標準 4 3 3 3 5 2" xfId="9182"/>
    <cellStyle name="標準 4 3 3 3 6" xfId="4734"/>
    <cellStyle name="標準 4 3 3 3 6 2" xfId="10094"/>
    <cellStyle name="標準 4 3 3 3 7" xfId="5646"/>
    <cellStyle name="標準 4 3 3 3 7 2" xfId="11006"/>
    <cellStyle name="標準 4 3 3 3 8" xfId="1997"/>
    <cellStyle name="標準 4 3 3 3 9" xfId="7358"/>
    <cellStyle name="標準 4 3 3 4" xfId="401"/>
    <cellStyle name="標準 4 3 3 4 2" xfId="857"/>
    <cellStyle name="標準 4 3 3 4 2 2" xfId="1769"/>
    <cellStyle name="標準 4 3 3 4 2 2 2" xfId="7128"/>
    <cellStyle name="標準 4 3 3 4 2 2 2 2" xfId="12488"/>
    <cellStyle name="標準 4 3 3 4 2 2 3" xfId="4392"/>
    <cellStyle name="標準 4 3 3 4 2 2 4" xfId="9752"/>
    <cellStyle name="標準 4 3 3 4 2 3" xfId="5304"/>
    <cellStyle name="標準 4 3 3 4 2 3 2" xfId="10664"/>
    <cellStyle name="標準 4 3 3 4 2 4" xfId="6216"/>
    <cellStyle name="標準 4 3 3 4 2 4 2" xfId="11576"/>
    <cellStyle name="標準 4 3 3 4 2 5" xfId="2567"/>
    <cellStyle name="標準 4 3 3 4 2 6" xfId="7928"/>
    <cellStyle name="標準 4 3 3 4 3" xfId="1313"/>
    <cellStyle name="標準 4 3 3 4 3 2" xfId="6672"/>
    <cellStyle name="標準 4 3 3 4 3 2 2" xfId="12032"/>
    <cellStyle name="標準 4 3 3 4 3 3" xfId="3023"/>
    <cellStyle name="標準 4 3 3 4 3 4" xfId="8384"/>
    <cellStyle name="標準 4 3 3 4 4" xfId="3479"/>
    <cellStyle name="標準 4 3 3 4 4 2" xfId="8840"/>
    <cellStyle name="標準 4 3 3 4 5" xfId="3936"/>
    <cellStyle name="標準 4 3 3 4 5 2" xfId="9296"/>
    <cellStyle name="標準 4 3 3 4 6" xfId="4848"/>
    <cellStyle name="標準 4 3 3 4 6 2" xfId="10208"/>
    <cellStyle name="標準 4 3 3 4 7" xfId="5760"/>
    <cellStyle name="標準 4 3 3 4 7 2" xfId="11120"/>
    <cellStyle name="標準 4 3 3 4 8" xfId="2111"/>
    <cellStyle name="標準 4 3 3 4 9" xfId="7472"/>
    <cellStyle name="標準 4 3 3 5" xfId="172"/>
    <cellStyle name="標準 4 3 3 5 2" xfId="629"/>
    <cellStyle name="標準 4 3 3 5 2 2" xfId="1541"/>
    <cellStyle name="標準 4 3 3 5 2 2 2" xfId="6900"/>
    <cellStyle name="標準 4 3 3 5 2 2 2 2" xfId="12260"/>
    <cellStyle name="標準 4 3 3 5 2 2 3" xfId="4164"/>
    <cellStyle name="標準 4 3 3 5 2 2 4" xfId="9524"/>
    <cellStyle name="標準 4 3 3 5 2 3" xfId="5076"/>
    <cellStyle name="標準 4 3 3 5 2 3 2" xfId="10436"/>
    <cellStyle name="標準 4 3 3 5 2 4" xfId="5988"/>
    <cellStyle name="標準 4 3 3 5 2 4 2" xfId="11348"/>
    <cellStyle name="標準 4 3 3 5 2 5" xfId="2795"/>
    <cellStyle name="標準 4 3 3 5 2 6" xfId="8156"/>
    <cellStyle name="標準 4 3 3 5 3" xfId="1085"/>
    <cellStyle name="標準 4 3 3 5 3 2" xfId="6444"/>
    <cellStyle name="標準 4 3 3 5 3 2 2" xfId="11804"/>
    <cellStyle name="標準 4 3 3 5 3 3" xfId="3251"/>
    <cellStyle name="標準 4 3 3 5 3 4" xfId="8612"/>
    <cellStyle name="標準 4 3 3 5 4" xfId="3708"/>
    <cellStyle name="標準 4 3 3 5 4 2" xfId="9068"/>
    <cellStyle name="標準 4 3 3 5 5" xfId="4620"/>
    <cellStyle name="標準 4 3 3 5 5 2" xfId="9980"/>
    <cellStyle name="標準 4 3 3 5 6" xfId="5532"/>
    <cellStyle name="標準 4 3 3 5 6 2" xfId="10892"/>
    <cellStyle name="標準 4 3 3 5 7" xfId="2339"/>
    <cellStyle name="標準 4 3 3 5 8" xfId="7700"/>
    <cellStyle name="標準 4 3 3 6" xfId="515"/>
    <cellStyle name="標準 4 3 3 6 2" xfId="1427"/>
    <cellStyle name="標準 4 3 3 6 2 2" xfId="6786"/>
    <cellStyle name="標準 4 3 3 6 2 2 2" xfId="12146"/>
    <cellStyle name="標準 4 3 3 6 2 3" xfId="4050"/>
    <cellStyle name="標準 4 3 3 6 2 4" xfId="9410"/>
    <cellStyle name="標準 4 3 3 6 3" xfId="4962"/>
    <cellStyle name="標準 4 3 3 6 3 2" xfId="10322"/>
    <cellStyle name="標準 4 3 3 6 4" xfId="5874"/>
    <cellStyle name="標準 4 3 3 6 4 2" xfId="11234"/>
    <cellStyle name="標準 4 3 3 6 5" xfId="2225"/>
    <cellStyle name="標準 4 3 3 6 6" xfId="7586"/>
    <cellStyle name="標準 4 3 3 7" xfId="971"/>
    <cellStyle name="標準 4 3 3 7 2" xfId="6330"/>
    <cellStyle name="標準 4 3 3 7 2 2" xfId="11690"/>
    <cellStyle name="標準 4 3 3 7 3" xfId="2681"/>
    <cellStyle name="標準 4 3 3 7 4" xfId="8042"/>
    <cellStyle name="標準 4 3 3 8" xfId="3137"/>
    <cellStyle name="標準 4 3 3 8 2" xfId="8498"/>
    <cellStyle name="標準 4 3 3 9" xfId="3594"/>
    <cellStyle name="標準 4 3 3 9 2" xfId="8954"/>
    <cellStyle name="標準 4 3 4" xfId="101"/>
    <cellStyle name="標準 4 3 4 10" xfId="5461"/>
    <cellStyle name="標準 4 3 4 10 2" xfId="10821"/>
    <cellStyle name="標準 4 3 4 11" xfId="1926"/>
    <cellStyle name="標準 4 3 4 12" xfId="7287"/>
    <cellStyle name="標準 4 3 4 2" xfId="330"/>
    <cellStyle name="標準 4 3 4 2 2" xfId="786"/>
    <cellStyle name="標準 4 3 4 2 2 2" xfId="1698"/>
    <cellStyle name="標準 4 3 4 2 2 2 2" xfId="7057"/>
    <cellStyle name="標準 4 3 4 2 2 2 2 2" xfId="12417"/>
    <cellStyle name="標準 4 3 4 2 2 2 3" xfId="4321"/>
    <cellStyle name="標準 4 3 4 2 2 2 4" xfId="9681"/>
    <cellStyle name="標準 4 3 4 2 2 3" xfId="5233"/>
    <cellStyle name="標準 4 3 4 2 2 3 2" xfId="10593"/>
    <cellStyle name="標準 4 3 4 2 2 4" xfId="6145"/>
    <cellStyle name="標準 4 3 4 2 2 4 2" xfId="11505"/>
    <cellStyle name="標準 4 3 4 2 2 5" xfId="2496"/>
    <cellStyle name="標準 4 3 4 2 2 6" xfId="7857"/>
    <cellStyle name="標準 4 3 4 2 3" xfId="1242"/>
    <cellStyle name="標準 4 3 4 2 3 2" xfId="6601"/>
    <cellStyle name="標準 4 3 4 2 3 2 2" xfId="11961"/>
    <cellStyle name="標準 4 3 4 2 3 3" xfId="2952"/>
    <cellStyle name="標準 4 3 4 2 3 4" xfId="8313"/>
    <cellStyle name="標準 4 3 4 2 4" xfId="3408"/>
    <cellStyle name="標準 4 3 4 2 4 2" xfId="8769"/>
    <cellStyle name="標準 4 3 4 2 5" xfId="3865"/>
    <cellStyle name="標準 4 3 4 2 5 2" xfId="9225"/>
    <cellStyle name="標準 4 3 4 2 6" xfId="4777"/>
    <cellStyle name="標準 4 3 4 2 6 2" xfId="10137"/>
    <cellStyle name="標準 4 3 4 2 7" xfId="5689"/>
    <cellStyle name="標準 4 3 4 2 7 2" xfId="11049"/>
    <cellStyle name="標準 4 3 4 2 8" xfId="2040"/>
    <cellStyle name="標準 4 3 4 2 9" xfId="7401"/>
    <cellStyle name="標準 4 3 4 3" xfId="444"/>
    <cellStyle name="標準 4 3 4 3 2" xfId="900"/>
    <cellStyle name="標準 4 3 4 3 2 2" xfId="1812"/>
    <cellStyle name="標準 4 3 4 3 2 2 2" xfId="7171"/>
    <cellStyle name="標準 4 3 4 3 2 2 2 2" xfId="12531"/>
    <cellStyle name="標準 4 3 4 3 2 2 3" xfId="4435"/>
    <cellStyle name="標準 4 3 4 3 2 2 4" xfId="9795"/>
    <cellStyle name="標準 4 3 4 3 2 3" xfId="5347"/>
    <cellStyle name="標準 4 3 4 3 2 3 2" xfId="10707"/>
    <cellStyle name="標準 4 3 4 3 2 4" xfId="6259"/>
    <cellStyle name="標準 4 3 4 3 2 4 2" xfId="11619"/>
    <cellStyle name="標準 4 3 4 3 2 5" xfId="2610"/>
    <cellStyle name="標準 4 3 4 3 2 6" xfId="7971"/>
    <cellStyle name="標準 4 3 4 3 3" xfId="1356"/>
    <cellStyle name="標準 4 3 4 3 3 2" xfId="6715"/>
    <cellStyle name="標準 4 3 4 3 3 2 2" xfId="12075"/>
    <cellStyle name="標準 4 3 4 3 3 3" xfId="3066"/>
    <cellStyle name="標準 4 3 4 3 3 4" xfId="8427"/>
    <cellStyle name="標準 4 3 4 3 4" xfId="3522"/>
    <cellStyle name="標準 4 3 4 3 4 2" xfId="8883"/>
    <cellStyle name="標準 4 3 4 3 5" xfId="3979"/>
    <cellStyle name="標準 4 3 4 3 5 2" xfId="9339"/>
    <cellStyle name="標準 4 3 4 3 6" xfId="4891"/>
    <cellStyle name="標準 4 3 4 3 6 2" xfId="10251"/>
    <cellStyle name="標準 4 3 4 3 7" xfId="5803"/>
    <cellStyle name="標準 4 3 4 3 7 2" xfId="11163"/>
    <cellStyle name="標準 4 3 4 3 8" xfId="2154"/>
    <cellStyle name="標準 4 3 4 3 9" xfId="7515"/>
    <cellStyle name="標準 4 3 4 4" xfId="215"/>
    <cellStyle name="標準 4 3 4 4 2" xfId="672"/>
    <cellStyle name="標準 4 3 4 4 2 2" xfId="1584"/>
    <cellStyle name="標準 4 3 4 4 2 2 2" xfId="6943"/>
    <cellStyle name="標準 4 3 4 4 2 2 2 2" xfId="12303"/>
    <cellStyle name="標準 4 3 4 4 2 2 3" xfId="4207"/>
    <cellStyle name="標準 4 3 4 4 2 2 4" xfId="9567"/>
    <cellStyle name="標準 4 3 4 4 2 3" xfId="5119"/>
    <cellStyle name="標準 4 3 4 4 2 3 2" xfId="10479"/>
    <cellStyle name="標準 4 3 4 4 2 4" xfId="6031"/>
    <cellStyle name="標準 4 3 4 4 2 4 2" xfId="11391"/>
    <cellStyle name="標準 4 3 4 4 2 5" xfId="2838"/>
    <cellStyle name="標準 4 3 4 4 2 6" xfId="8199"/>
    <cellStyle name="標準 4 3 4 4 3" xfId="1128"/>
    <cellStyle name="標準 4 3 4 4 3 2" xfId="6487"/>
    <cellStyle name="標準 4 3 4 4 3 2 2" xfId="11847"/>
    <cellStyle name="標準 4 3 4 4 3 3" xfId="3294"/>
    <cellStyle name="標準 4 3 4 4 3 4" xfId="8655"/>
    <cellStyle name="標準 4 3 4 4 4" xfId="3751"/>
    <cellStyle name="標準 4 3 4 4 4 2" xfId="9111"/>
    <cellStyle name="標準 4 3 4 4 5" xfId="4663"/>
    <cellStyle name="標準 4 3 4 4 5 2" xfId="10023"/>
    <cellStyle name="標準 4 3 4 4 6" xfId="5575"/>
    <cellStyle name="標準 4 3 4 4 6 2" xfId="10935"/>
    <cellStyle name="標準 4 3 4 4 7" xfId="2382"/>
    <cellStyle name="標準 4 3 4 4 8" xfId="7743"/>
    <cellStyle name="標準 4 3 4 5" xfId="558"/>
    <cellStyle name="標準 4 3 4 5 2" xfId="1470"/>
    <cellStyle name="標準 4 3 4 5 2 2" xfId="6829"/>
    <cellStyle name="標準 4 3 4 5 2 2 2" xfId="12189"/>
    <cellStyle name="標準 4 3 4 5 2 3" xfId="4093"/>
    <cellStyle name="標準 4 3 4 5 2 4" xfId="9453"/>
    <cellStyle name="標準 4 3 4 5 3" xfId="5005"/>
    <cellStyle name="標準 4 3 4 5 3 2" xfId="10365"/>
    <cellStyle name="標準 4 3 4 5 4" xfId="5917"/>
    <cellStyle name="標準 4 3 4 5 4 2" xfId="11277"/>
    <cellStyle name="標準 4 3 4 5 5" xfId="2268"/>
    <cellStyle name="標準 4 3 4 5 6" xfId="7629"/>
    <cellStyle name="標準 4 3 4 6" xfId="1014"/>
    <cellStyle name="標準 4 3 4 6 2" xfId="6373"/>
    <cellStyle name="標準 4 3 4 6 2 2" xfId="11733"/>
    <cellStyle name="標準 4 3 4 6 3" xfId="2724"/>
    <cellStyle name="標準 4 3 4 6 4" xfId="8085"/>
    <cellStyle name="標準 4 3 4 7" xfId="3180"/>
    <cellStyle name="標準 4 3 4 7 2" xfId="8541"/>
    <cellStyle name="標準 4 3 4 8" xfId="3637"/>
    <cellStyle name="標準 4 3 4 8 2" xfId="8997"/>
    <cellStyle name="標準 4 3 4 9" xfId="4549"/>
    <cellStyle name="標準 4 3 4 9 2" xfId="9909"/>
    <cellStyle name="標準 4 3 5" xfId="273"/>
    <cellStyle name="標準 4 3 5 2" xfId="729"/>
    <cellStyle name="標準 4 3 5 2 2" xfId="1641"/>
    <cellStyle name="標準 4 3 5 2 2 2" xfId="7000"/>
    <cellStyle name="標準 4 3 5 2 2 2 2" xfId="12360"/>
    <cellStyle name="標準 4 3 5 2 2 3" xfId="4264"/>
    <cellStyle name="標準 4 3 5 2 2 4" xfId="9624"/>
    <cellStyle name="標準 4 3 5 2 3" xfId="5176"/>
    <cellStyle name="標準 4 3 5 2 3 2" xfId="10536"/>
    <cellStyle name="標準 4 3 5 2 4" xfId="6088"/>
    <cellStyle name="標準 4 3 5 2 4 2" xfId="11448"/>
    <cellStyle name="標準 4 3 5 2 5" xfId="2439"/>
    <cellStyle name="標準 4 3 5 2 6" xfId="7800"/>
    <cellStyle name="標準 4 3 5 3" xfId="1185"/>
    <cellStyle name="標準 4 3 5 3 2" xfId="6544"/>
    <cellStyle name="標準 4 3 5 3 2 2" xfId="11904"/>
    <cellStyle name="標準 4 3 5 3 3" xfId="2895"/>
    <cellStyle name="標準 4 3 5 3 4" xfId="8256"/>
    <cellStyle name="標準 4 3 5 4" xfId="3351"/>
    <cellStyle name="標準 4 3 5 4 2" xfId="8712"/>
    <cellStyle name="標準 4 3 5 5" xfId="3808"/>
    <cellStyle name="標準 4 3 5 5 2" xfId="9168"/>
    <cellStyle name="標準 4 3 5 6" xfId="4720"/>
    <cellStyle name="標準 4 3 5 6 2" xfId="10080"/>
    <cellStyle name="標準 4 3 5 7" xfId="5632"/>
    <cellStyle name="標準 4 3 5 7 2" xfId="10992"/>
    <cellStyle name="標準 4 3 5 8" xfId="1983"/>
    <cellStyle name="標準 4 3 5 9" xfId="7344"/>
    <cellStyle name="標準 4 3 6" xfId="387"/>
    <cellStyle name="標準 4 3 6 2" xfId="843"/>
    <cellStyle name="標準 4 3 6 2 2" xfId="1755"/>
    <cellStyle name="標準 4 3 6 2 2 2" xfId="7114"/>
    <cellStyle name="標準 4 3 6 2 2 2 2" xfId="12474"/>
    <cellStyle name="標準 4 3 6 2 2 3" xfId="4378"/>
    <cellStyle name="標準 4 3 6 2 2 4" xfId="9738"/>
    <cellStyle name="標準 4 3 6 2 3" xfId="5290"/>
    <cellStyle name="標準 4 3 6 2 3 2" xfId="10650"/>
    <cellStyle name="標準 4 3 6 2 4" xfId="6202"/>
    <cellStyle name="標準 4 3 6 2 4 2" xfId="11562"/>
    <cellStyle name="標準 4 3 6 2 5" xfId="2553"/>
    <cellStyle name="標準 4 3 6 2 6" xfId="7914"/>
    <cellStyle name="標準 4 3 6 3" xfId="1299"/>
    <cellStyle name="標準 4 3 6 3 2" xfId="6658"/>
    <cellStyle name="標準 4 3 6 3 2 2" xfId="12018"/>
    <cellStyle name="標準 4 3 6 3 3" xfId="3009"/>
    <cellStyle name="標準 4 3 6 3 4" xfId="8370"/>
    <cellStyle name="標準 4 3 6 4" xfId="3465"/>
    <cellStyle name="標準 4 3 6 4 2" xfId="8826"/>
    <cellStyle name="標準 4 3 6 5" xfId="3922"/>
    <cellStyle name="標準 4 3 6 5 2" xfId="9282"/>
    <cellStyle name="標準 4 3 6 6" xfId="4834"/>
    <cellStyle name="標準 4 3 6 6 2" xfId="10194"/>
    <cellStyle name="標準 4 3 6 7" xfId="5746"/>
    <cellStyle name="標準 4 3 6 7 2" xfId="11106"/>
    <cellStyle name="標準 4 3 6 8" xfId="2097"/>
    <cellStyle name="標準 4 3 6 9" xfId="7458"/>
    <cellStyle name="標準 4 3 7" xfId="158"/>
    <cellStyle name="標準 4 3 7 2" xfId="615"/>
    <cellStyle name="標準 4 3 7 2 2" xfId="1527"/>
    <cellStyle name="標準 4 3 7 2 2 2" xfId="6886"/>
    <cellStyle name="標準 4 3 7 2 2 2 2" xfId="12246"/>
    <cellStyle name="標準 4 3 7 2 2 3" xfId="4150"/>
    <cellStyle name="標準 4 3 7 2 2 4" xfId="9510"/>
    <cellStyle name="標準 4 3 7 2 3" xfId="5062"/>
    <cellStyle name="標準 4 3 7 2 3 2" xfId="10422"/>
    <cellStyle name="標準 4 3 7 2 4" xfId="5974"/>
    <cellStyle name="標準 4 3 7 2 4 2" xfId="11334"/>
    <cellStyle name="標準 4 3 7 2 5" xfId="2781"/>
    <cellStyle name="標準 4 3 7 2 6" xfId="8142"/>
    <cellStyle name="標準 4 3 7 3" xfId="1071"/>
    <cellStyle name="標準 4 3 7 3 2" xfId="6430"/>
    <cellStyle name="標準 4 3 7 3 2 2" xfId="11790"/>
    <cellStyle name="標準 4 3 7 3 3" xfId="3237"/>
    <cellStyle name="標準 4 3 7 3 4" xfId="8598"/>
    <cellStyle name="標準 4 3 7 4" xfId="3694"/>
    <cellStyle name="標準 4 3 7 4 2" xfId="9054"/>
    <cellStyle name="標準 4 3 7 5" xfId="4606"/>
    <cellStyle name="標準 4 3 7 5 2" xfId="9966"/>
    <cellStyle name="標準 4 3 7 6" xfId="5518"/>
    <cellStyle name="標準 4 3 7 6 2" xfId="10878"/>
    <cellStyle name="標準 4 3 7 7" xfId="2325"/>
    <cellStyle name="標準 4 3 7 8" xfId="7686"/>
    <cellStyle name="標準 4 3 8" xfId="501"/>
    <cellStyle name="標準 4 3 8 2" xfId="1413"/>
    <cellStyle name="標準 4 3 8 2 2" xfId="6772"/>
    <cellStyle name="標準 4 3 8 2 2 2" xfId="12132"/>
    <cellStyle name="標準 4 3 8 2 3" xfId="4036"/>
    <cellStyle name="標準 4 3 8 2 4" xfId="9396"/>
    <cellStyle name="標準 4 3 8 3" xfId="4948"/>
    <cellStyle name="標準 4 3 8 3 2" xfId="10308"/>
    <cellStyle name="標準 4 3 8 4" xfId="5860"/>
    <cellStyle name="標準 4 3 8 4 2" xfId="11220"/>
    <cellStyle name="標準 4 3 8 5" xfId="2211"/>
    <cellStyle name="標準 4 3 8 6" xfId="7572"/>
    <cellStyle name="標準 4 3 9" xfId="957"/>
    <cellStyle name="標準 4 3 9 2" xfId="6316"/>
    <cellStyle name="標準 4 3 9 2 2" xfId="11676"/>
    <cellStyle name="標準 4 3 9 3" xfId="2667"/>
    <cellStyle name="標準 4 3 9 4" xfId="8028"/>
    <cellStyle name="標準 4 4" xfId="23"/>
    <cellStyle name="標準 4 4 10" xfId="3573"/>
    <cellStyle name="標準 4 4 10 2" xfId="8933"/>
    <cellStyle name="標準 4 4 11" xfId="4485"/>
    <cellStyle name="標準 4 4 11 2" xfId="9845"/>
    <cellStyle name="標準 4 4 12" xfId="5397"/>
    <cellStyle name="標準 4 4 12 2" xfId="10757"/>
    <cellStyle name="標準 4 4 13" xfId="1862"/>
    <cellStyle name="標準 4 4 14" xfId="7223"/>
    <cellStyle name="標準 4 4 2" xfId="69"/>
    <cellStyle name="標準 4 4 2 10" xfId="4521"/>
    <cellStyle name="標準 4 4 2 10 2" xfId="9881"/>
    <cellStyle name="標準 4 4 2 11" xfId="5433"/>
    <cellStyle name="標準 4 4 2 11 2" xfId="10793"/>
    <cellStyle name="標準 4 4 2 12" xfId="1898"/>
    <cellStyle name="標準 4 4 2 13" xfId="7259"/>
    <cellStyle name="標準 4 4 2 2" xfId="130"/>
    <cellStyle name="標準 4 4 2 2 10" xfId="5490"/>
    <cellStyle name="標準 4 4 2 2 10 2" xfId="10850"/>
    <cellStyle name="標準 4 4 2 2 11" xfId="1955"/>
    <cellStyle name="標準 4 4 2 2 12" xfId="7316"/>
    <cellStyle name="標準 4 4 2 2 2" xfId="359"/>
    <cellStyle name="標準 4 4 2 2 2 2" xfId="815"/>
    <cellStyle name="標準 4 4 2 2 2 2 2" xfId="1727"/>
    <cellStyle name="標準 4 4 2 2 2 2 2 2" xfId="7086"/>
    <cellStyle name="標準 4 4 2 2 2 2 2 2 2" xfId="12446"/>
    <cellStyle name="標準 4 4 2 2 2 2 2 3" xfId="4350"/>
    <cellStyle name="標準 4 4 2 2 2 2 2 4" xfId="9710"/>
    <cellStyle name="標準 4 4 2 2 2 2 3" xfId="5262"/>
    <cellStyle name="標準 4 4 2 2 2 2 3 2" xfId="10622"/>
    <cellStyle name="標準 4 4 2 2 2 2 4" xfId="6174"/>
    <cellStyle name="標準 4 4 2 2 2 2 4 2" xfId="11534"/>
    <cellStyle name="標準 4 4 2 2 2 2 5" xfId="2525"/>
    <cellStyle name="標準 4 4 2 2 2 2 6" xfId="7886"/>
    <cellStyle name="標準 4 4 2 2 2 3" xfId="1271"/>
    <cellStyle name="標準 4 4 2 2 2 3 2" xfId="6630"/>
    <cellStyle name="標準 4 4 2 2 2 3 2 2" xfId="11990"/>
    <cellStyle name="標準 4 4 2 2 2 3 3" xfId="2981"/>
    <cellStyle name="標準 4 4 2 2 2 3 4" xfId="8342"/>
    <cellStyle name="標準 4 4 2 2 2 4" xfId="3437"/>
    <cellStyle name="標準 4 4 2 2 2 4 2" xfId="8798"/>
    <cellStyle name="標準 4 4 2 2 2 5" xfId="3894"/>
    <cellStyle name="標準 4 4 2 2 2 5 2" xfId="9254"/>
    <cellStyle name="標準 4 4 2 2 2 6" xfId="4806"/>
    <cellStyle name="標準 4 4 2 2 2 6 2" xfId="10166"/>
    <cellStyle name="標準 4 4 2 2 2 7" xfId="5718"/>
    <cellStyle name="標準 4 4 2 2 2 7 2" xfId="11078"/>
    <cellStyle name="標準 4 4 2 2 2 8" xfId="2069"/>
    <cellStyle name="標準 4 4 2 2 2 9" xfId="7430"/>
    <cellStyle name="標準 4 4 2 2 3" xfId="473"/>
    <cellStyle name="標準 4 4 2 2 3 2" xfId="929"/>
    <cellStyle name="標準 4 4 2 2 3 2 2" xfId="1841"/>
    <cellStyle name="標準 4 4 2 2 3 2 2 2" xfId="7200"/>
    <cellStyle name="標準 4 4 2 2 3 2 2 2 2" xfId="12560"/>
    <cellStyle name="標準 4 4 2 2 3 2 2 3" xfId="4464"/>
    <cellStyle name="標準 4 4 2 2 3 2 2 4" xfId="9824"/>
    <cellStyle name="標準 4 4 2 2 3 2 3" xfId="5376"/>
    <cellStyle name="標準 4 4 2 2 3 2 3 2" xfId="10736"/>
    <cellStyle name="標準 4 4 2 2 3 2 4" xfId="6288"/>
    <cellStyle name="標準 4 4 2 2 3 2 4 2" xfId="11648"/>
    <cellStyle name="標準 4 4 2 2 3 2 5" xfId="2639"/>
    <cellStyle name="標準 4 4 2 2 3 2 6" xfId="8000"/>
    <cellStyle name="標準 4 4 2 2 3 3" xfId="1385"/>
    <cellStyle name="標準 4 4 2 2 3 3 2" xfId="6744"/>
    <cellStyle name="標準 4 4 2 2 3 3 2 2" xfId="12104"/>
    <cellStyle name="標準 4 4 2 2 3 3 3" xfId="3095"/>
    <cellStyle name="標準 4 4 2 2 3 3 4" xfId="8456"/>
    <cellStyle name="標準 4 4 2 2 3 4" xfId="3551"/>
    <cellStyle name="標準 4 4 2 2 3 4 2" xfId="8912"/>
    <cellStyle name="標準 4 4 2 2 3 5" xfId="4008"/>
    <cellStyle name="標準 4 4 2 2 3 5 2" xfId="9368"/>
    <cellStyle name="標準 4 4 2 2 3 6" xfId="4920"/>
    <cellStyle name="標準 4 4 2 2 3 6 2" xfId="10280"/>
    <cellStyle name="標準 4 4 2 2 3 7" xfId="5832"/>
    <cellStyle name="標準 4 4 2 2 3 7 2" xfId="11192"/>
    <cellStyle name="標準 4 4 2 2 3 8" xfId="2183"/>
    <cellStyle name="標準 4 4 2 2 3 9" xfId="7544"/>
    <cellStyle name="標準 4 4 2 2 4" xfId="244"/>
    <cellStyle name="標準 4 4 2 2 4 2" xfId="701"/>
    <cellStyle name="標準 4 4 2 2 4 2 2" xfId="1613"/>
    <cellStyle name="標準 4 4 2 2 4 2 2 2" xfId="6972"/>
    <cellStyle name="標準 4 4 2 2 4 2 2 2 2" xfId="12332"/>
    <cellStyle name="標準 4 4 2 2 4 2 2 3" xfId="4236"/>
    <cellStyle name="標準 4 4 2 2 4 2 2 4" xfId="9596"/>
    <cellStyle name="標準 4 4 2 2 4 2 3" xfId="5148"/>
    <cellStyle name="標準 4 4 2 2 4 2 3 2" xfId="10508"/>
    <cellStyle name="標準 4 4 2 2 4 2 4" xfId="6060"/>
    <cellStyle name="標準 4 4 2 2 4 2 4 2" xfId="11420"/>
    <cellStyle name="標準 4 4 2 2 4 2 5" xfId="2867"/>
    <cellStyle name="標準 4 4 2 2 4 2 6" xfId="8228"/>
    <cellStyle name="標準 4 4 2 2 4 3" xfId="1157"/>
    <cellStyle name="標準 4 4 2 2 4 3 2" xfId="6516"/>
    <cellStyle name="標準 4 4 2 2 4 3 2 2" xfId="11876"/>
    <cellStyle name="標準 4 4 2 2 4 3 3" xfId="3323"/>
    <cellStyle name="標準 4 4 2 2 4 3 4" xfId="8684"/>
    <cellStyle name="標準 4 4 2 2 4 4" xfId="3780"/>
    <cellStyle name="標準 4 4 2 2 4 4 2" xfId="9140"/>
    <cellStyle name="標準 4 4 2 2 4 5" xfId="4692"/>
    <cellStyle name="標準 4 4 2 2 4 5 2" xfId="10052"/>
    <cellStyle name="標準 4 4 2 2 4 6" xfId="5604"/>
    <cellStyle name="標準 4 4 2 2 4 6 2" xfId="10964"/>
    <cellStyle name="標準 4 4 2 2 4 7" xfId="2411"/>
    <cellStyle name="標準 4 4 2 2 4 8" xfId="7772"/>
    <cellStyle name="標準 4 4 2 2 5" xfId="587"/>
    <cellStyle name="標準 4 4 2 2 5 2" xfId="1499"/>
    <cellStyle name="標準 4 4 2 2 5 2 2" xfId="6858"/>
    <cellStyle name="標準 4 4 2 2 5 2 2 2" xfId="12218"/>
    <cellStyle name="標準 4 4 2 2 5 2 3" xfId="4122"/>
    <cellStyle name="標準 4 4 2 2 5 2 4" xfId="9482"/>
    <cellStyle name="標準 4 4 2 2 5 3" xfId="5034"/>
    <cellStyle name="標準 4 4 2 2 5 3 2" xfId="10394"/>
    <cellStyle name="標準 4 4 2 2 5 4" xfId="5946"/>
    <cellStyle name="標準 4 4 2 2 5 4 2" xfId="11306"/>
    <cellStyle name="標準 4 4 2 2 5 5" xfId="2297"/>
    <cellStyle name="標準 4 4 2 2 5 6" xfId="7658"/>
    <cellStyle name="標準 4 4 2 2 6" xfId="1043"/>
    <cellStyle name="標準 4 4 2 2 6 2" xfId="6402"/>
    <cellStyle name="標準 4 4 2 2 6 2 2" xfId="11762"/>
    <cellStyle name="標準 4 4 2 2 6 3" xfId="2753"/>
    <cellStyle name="標準 4 4 2 2 6 4" xfId="8114"/>
    <cellStyle name="標準 4 4 2 2 7" xfId="3209"/>
    <cellStyle name="標準 4 4 2 2 7 2" xfId="8570"/>
    <cellStyle name="標準 4 4 2 2 8" xfId="3666"/>
    <cellStyle name="標準 4 4 2 2 8 2" xfId="9026"/>
    <cellStyle name="標準 4 4 2 2 9" xfId="4578"/>
    <cellStyle name="標準 4 4 2 2 9 2" xfId="9938"/>
    <cellStyle name="標準 4 4 2 3" xfId="302"/>
    <cellStyle name="標準 4 4 2 3 2" xfId="758"/>
    <cellStyle name="標準 4 4 2 3 2 2" xfId="1670"/>
    <cellStyle name="標準 4 4 2 3 2 2 2" xfId="7029"/>
    <cellStyle name="標準 4 4 2 3 2 2 2 2" xfId="12389"/>
    <cellStyle name="標準 4 4 2 3 2 2 3" xfId="4293"/>
    <cellStyle name="標準 4 4 2 3 2 2 4" xfId="9653"/>
    <cellStyle name="標準 4 4 2 3 2 3" xfId="5205"/>
    <cellStyle name="標準 4 4 2 3 2 3 2" xfId="10565"/>
    <cellStyle name="標準 4 4 2 3 2 4" xfId="6117"/>
    <cellStyle name="標準 4 4 2 3 2 4 2" xfId="11477"/>
    <cellStyle name="標準 4 4 2 3 2 5" xfId="2468"/>
    <cellStyle name="標準 4 4 2 3 2 6" xfId="7829"/>
    <cellStyle name="標準 4 4 2 3 3" xfId="1214"/>
    <cellStyle name="標準 4 4 2 3 3 2" xfId="6573"/>
    <cellStyle name="標準 4 4 2 3 3 2 2" xfId="11933"/>
    <cellStyle name="標準 4 4 2 3 3 3" xfId="2924"/>
    <cellStyle name="標準 4 4 2 3 3 4" xfId="8285"/>
    <cellStyle name="標準 4 4 2 3 4" xfId="3380"/>
    <cellStyle name="標準 4 4 2 3 4 2" xfId="8741"/>
    <cellStyle name="標準 4 4 2 3 5" xfId="3837"/>
    <cellStyle name="標準 4 4 2 3 5 2" xfId="9197"/>
    <cellStyle name="標準 4 4 2 3 6" xfId="4749"/>
    <cellStyle name="標準 4 4 2 3 6 2" xfId="10109"/>
    <cellStyle name="標準 4 4 2 3 7" xfId="5661"/>
    <cellStyle name="標準 4 4 2 3 7 2" xfId="11021"/>
    <cellStyle name="標準 4 4 2 3 8" xfId="2012"/>
    <cellStyle name="標準 4 4 2 3 9" xfId="7373"/>
    <cellStyle name="標準 4 4 2 4" xfId="416"/>
    <cellStyle name="標準 4 4 2 4 2" xfId="872"/>
    <cellStyle name="標準 4 4 2 4 2 2" xfId="1784"/>
    <cellStyle name="標準 4 4 2 4 2 2 2" xfId="7143"/>
    <cellStyle name="標準 4 4 2 4 2 2 2 2" xfId="12503"/>
    <cellStyle name="標準 4 4 2 4 2 2 3" xfId="4407"/>
    <cellStyle name="標準 4 4 2 4 2 2 4" xfId="9767"/>
    <cellStyle name="標準 4 4 2 4 2 3" xfId="5319"/>
    <cellStyle name="標準 4 4 2 4 2 3 2" xfId="10679"/>
    <cellStyle name="標準 4 4 2 4 2 4" xfId="6231"/>
    <cellStyle name="標準 4 4 2 4 2 4 2" xfId="11591"/>
    <cellStyle name="標準 4 4 2 4 2 5" xfId="2582"/>
    <cellStyle name="標準 4 4 2 4 2 6" xfId="7943"/>
    <cellStyle name="標準 4 4 2 4 3" xfId="1328"/>
    <cellStyle name="標準 4 4 2 4 3 2" xfId="6687"/>
    <cellStyle name="標準 4 4 2 4 3 2 2" xfId="12047"/>
    <cellStyle name="標準 4 4 2 4 3 3" xfId="3038"/>
    <cellStyle name="標準 4 4 2 4 3 4" xfId="8399"/>
    <cellStyle name="標準 4 4 2 4 4" xfId="3494"/>
    <cellStyle name="標準 4 4 2 4 4 2" xfId="8855"/>
    <cellStyle name="標準 4 4 2 4 5" xfId="3951"/>
    <cellStyle name="標準 4 4 2 4 5 2" xfId="9311"/>
    <cellStyle name="標準 4 4 2 4 6" xfId="4863"/>
    <cellStyle name="標準 4 4 2 4 6 2" xfId="10223"/>
    <cellStyle name="標準 4 4 2 4 7" xfId="5775"/>
    <cellStyle name="標準 4 4 2 4 7 2" xfId="11135"/>
    <cellStyle name="標準 4 4 2 4 8" xfId="2126"/>
    <cellStyle name="標準 4 4 2 4 9" xfId="7487"/>
    <cellStyle name="標準 4 4 2 5" xfId="187"/>
    <cellStyle name="標準 4 4 2 5 2" xfId="644"/>
    <cellStyle name="標準 4 4 2 5 2 2" xfId="1556"/>
    <cellStyle name="標準 4 4 2 5 2 2 2" xfId="6915"/>
    <cellStyle name="標準 4 4 2 5 2 2 2 2" xfId="12275"/>
    <cellStyle name="標準 4 4 2 5 2 2 3" xfId="4179"/>
    <cellStyle name="標準 4 4 2 5 2 2 4" xfId="9539"/>
    <cellStyle name="標準 4 4 2 5 2 3" xfId="5091"/>
    <cellStyle name="標準 4 4 2 5 2 3 2" xfId="10451"/>
    <cellStyle name="標準 4 4 2 5 2 4" xfId="6003"/>
    <cellStyle name="標準 4 4 2 5 2 4 2" xfId="11363"/>
    <cellStyle name="標準 4 4 2 5 2 5" xfId="2810"/>
    <cellStyle name="標準 4 4 2 5 2 6" xfId="8171"/>
    <cellStyle name="標準 4 4 2 5 3" xfId="1100"/>
    <cellStyle name="標準 4 4 2 5 3 2" xfId="6459"/>
    <cellStyle name="標準 4 4 2 5 3 2 2" xfId="11819"/>
    <cellStyle name="標準 4 4 2 5 3 3" xfId="3266"/>
    <cellStyle name="標準 4 4 2 5 3 4" xfId="8627"/>
    <cellStyle name="標準 4 4 2 5 4" xfId="3723"/>
    <cellStyle name="標準 4 4 2 5 4 2" xfId="9083"/>
    <cellStyle name="標準 4 4 2 5 5" xfId="4635"/>
    <cellStyle name="標準 4 4 2 5 5 2" xfId="9995"/>
    <cellStyle name="標準 4 4 2 5 6" xfId="5547"/>
    <cellStyle name="標準 4 4 2 5 6 2" xfId="10907"/>
    <cellStyle name="標準 4 4 2 5 7" xfId="2354"/>
    <cellStyle name="標準 4 4 2 5 8" xfId="7715"/>
    <cellStyle name="標準 4 4 2 6" xfId="530"/>
    <cellStyle name="標準 4 4 2 6 2" xfId="1442"/>
    <cellStyle name="標準 4 4 2 6 2 2" xfId="6801"/>
    <cellStyle name="標準 4 4 2 6 2 2 2" xfId="12161"/>
    <cellStyle name="標準 4 4 2 6 2 3" xfId="4065"/>
    <cellStyle name="標準 4 4 2 6 2 4" xfId="9425"/>
    <cellStyle name="標準 4 4 2 6 3" xfId="4977"/>
    <cellStyle name="標準 4 4 2 6 3 2" xfId="10337"/>
    <cellStyle name="標準 4 4 2 6 4" xfId="5889"/>
    <cellStyle name="標準 4 4 2 6 4 2" xfId="11249"/>
    <cellStyle name="標準 4 4 2 6 5" xfId="2240"/>
    <cellStyle name="標準 4 4 2 6 6" xfId="7601"/>
    <cellStyle name="標準 4 4 2 7" xfId="986"/>
    <cellStyle name="標準 4 4 2 7 2" xfId="6345"/>
    <cellStyle name="標準 4 4 2 7 2 2" xfId="11705"/>
    <cellStyle name="標準 4 4 2 7 3" xfId="2696"/>
    <cellStyle name="標準 4 4 2 7 4" xfId="8057"/>
    <cellStyle name="標準 4 4 2 8" xfId="3152"/>
    <cellStyle name="標準 4 4 2 8 2" xfId="8513"/>
    <cellStyle name="標準 4 4 2 9" xfId="3609"/>
    <cellStyle name="標準 4 4 2 9 2" xfId="8969"/>
    <cellStyle name="標準 4 4 3" xfId="94"/>
    <cellStyle name="標準 4 4 3 10" xfId="5454"/>
    <cellStyle name="標準 4 4 3 10 2" xfId="10814"/>
    <cellStyle name="標準 4 4 3 11" xfId="1919"/>
    <cellStyle name="標準 4 4 3 12" xfId="7280"/>
    <cellStyle name="標準 4 4 3 2" xfId="323"/>
    <cellStyle name="標準 4 4 3 2 2" xfId="779"/>
    <cellStyle name="標準 4 4 3 2 2 2" xfId="1691"/>
    <cellStyle name="標準 4 4 3 2 2 2 2" xfId="7050"/>
    <cellStyle name="標準 4 4 3 2 2 2 2 2" xfId="12410"/>
    <cellStyle name="標準 4 4 3 2 2 2 3" xfId="4314"/>
    <cellStyle name="標準 4 4 3 2 2 2 4" xfId="9674"/>
    <cellStyle name="標準 4 4 3 2 2 3" xfId="5226"/>
    <cellStyle name="標準 4 4 3 2 2 3 2" xfId="10586"/>
    <cellStyle name="標準 4 4 3 2 2 4" xfId="6138"/>
    <cellStyle name="標準 4 4 3 2 2 4 2" xfId="11498"/>
    <cellStyle name="標準 4 4 3 2 2 5" xfId="2489"/>
    <cellStyle name="標準 4 4 3 2 2 6" xfId="7850"/>
    <cellStyle name="標準 4 4 3 2 3" xfId="1235"/>
    <cellStyle name="標準 4 4 3 2 3 2" xfId="6594"/>
    <cellStyle name="標準 4 4 3 2 3 2 2" xfId="11954"/>
    <cellStyle name="標準 4 4 3 2 3 3" xfId="2945"/>
    <cellStyle name="標準 4 4 3 2 3 4" xfId="8306"/>
    <cellStyle name="標準 4 4 3 2 4" xfId="3401"/>
    <cellStyle name="標準 4 4 3 2 4 2" xfId="8762"/>
    <cellStyle name="標準 4 4 3 2 5" xfId="3858"/>
    <cellStyle name="標準 4 4 3 2 5 2" xfId="9218"/>
    <cellStyle name="標準 4 4 3 2 6" xfId="4770"/>
    <cellStyle name="標準 4 4 3 2 6 2" xfId="10130"/>
    <cellStyle name="標準 4 4 3 2 7" xfId="5682"/>
    <cellStyle name="標準 4 4 3 2 7 2" xfId="11042"/>
    <cellStyle name="標準 4 4 3 2 8" xfId="2033"/>
    <cellStyle name="標準 4 4 3 2 9" xfId="7394"/>
    <cellStyle name="標準 4 4 3 3" xfId="437"/>
    <cellStyle name="標準 4 4 3 3 2" xfId="893"/>
    <cellStyle name="標準 4 4 3 3 2 2" xfId="1805"/>
    <cellStyle name="標準 4 4 3 3 2 2 2" xfId="7164"/>
    <cellStyle name="標準 4 4 3 3 2 2 2 2" xfId="12524"/>
    <cellStyle name="標準 4 4 3 3 2 2 3" xfId="4428"/>
    <cellStyle name="標準 4 4 3 3 2 2 4" xfId="9788"/>
    <cellStyle name="標準 4 4 3 3 2 3" xfId="5340"/>
    <cellStyle name="標準 4 4 3 3 2 3 2" xfId="10700"/>
    <cellStyle name="標準 4 4 3 3 2 4" xfId="6252"/>
    <cellStyle name="標準 4 4 3 3 2 4 2" xfId="11612"/>
    <cellStyle name="標準 4 4 3 3 2 5" xfId="2603"/>
    <cellStyle name="標準 4 4 3 3 2 6" xfId="7964"/>
    <cellStyle name="標準 4 4 3 3 3" xfId="1349"/>
    <cellStyle name="標準 4 4 3 3 3 2" xfId="6708"/>
    <cellStyle name="標準 4 4 3 3 3 2 2" xfId="12068"/>
    <cellStyle name="標準 4 4 3 3 3 3" xfId="3059"/>
    <cellStyle name="標準 4 4 3 3 3 4" xfId="8420"/>
    <cellStyle name="標準 4 4 3 3 4" xfId="3515"/>
    <cellStyle name="標準 4 4 3 3 4 2" xfId="8876"/>
    <cellStyle name="標準 4 4 3 3 5" xfId="3972"/>
    <cellStyle name="標準 4 4 3 3 5 2" xfId="9332"/>
    <cellStyle name="標準 4 4 3 3 6" xfId="4884"/>
    <cellStyle name="標準 4 4 3 3 6 2" xfId="10244"/>
    <cellStyle name="標準 4 4 3 3 7" xfId="5796"/>
    <cellStyle name="標準 4 4 3 3 7 2" xfId="11156"/>
    <cellStyle name="標準 4 4 3 3 8" xfId="2147"/>
    <cellStyle name="標準 4 4 3 3 9" xfId="7508"/>
    <cellStyle name="標準 4 4 3 4" xfId="208"/>
    <cellStyle name="標準 4 4 3 4 2" xfId="665"/>
    <cellStyle name="標準 4 4 3 4 2 2" xfId="1577"/>
    <cellStyle name="標準 4 4 3 4 2 2 2" xfId="6936"/>
    <cellStyle name="標準 4 4 3 4 2 2 2 2" xfId="12296"/>
    <cellStyle name="標準 4 4 3 4 2 2 3" xfId="4200"/>
    <cellStyle name="標準 4 4 3 4 2 2 4" xfId="9560"/>
    <cellStyle name="標準 4 4 3 4 2 3" xfId="5112"/>
    <cellStyle name="標準 4 4 3 4 2 3 2" xfId="10472"/>
    <cellStyle name="標準 4 4 3 4 2 4" xfId="6024"/>
    <cellStyle name="標準 4 4 3 4 2 4 2" xfId="11384"/>
    <cellStyle name="標準 4 4 3 4 2 5" xfId="2831"/>
    <cellStyle name="標準 4 4 3 4 2 6" xfId="8192"/>
    <cellStyle name="標準 4 4 3 4 3" xfId="1121"/>
    <cellStyle name="標準 4 4 3 4 3 2" xfId="6480"/>
    <cellStyle name="標準 4 4 3 4 3 2 2" xfId="11840"/>
    <cellStyle name="標準 4 4 3 4 3 3" xfId="3287"/>
    <cellStyle name="標準 4 4 3 4 3 4" xfId="8648"/>
    <cellStyle name="標準 4 4 3 4 4" xfId="3744"/>
    <cellStyle name="標準 4 4 3 4 4 2" xfId="9104"/>
    <cellStyle name="標準 4 4 3 4 5" xfId="4656"/>
    <cellStyle name="標準 4 4 3 4 5 2" xfId="10016"/>
    <cellStyle name="標準 4 4 3 4 6" xfId="5568"/>
    <cellStyle name="標準 4 4 3 4 6 2" xfId="10928"/>
    <cellStyle name="標準 4 4 3 4 7" xfId="2375"/>
    <cellStyle name="標準 4 4 3 4 8" xfId="7736"/>
    <cellStyle name="標準 4 4 3 5" xfId="551"/>
    <cellStyle name="標準 4 4 3 5 2" xfId="1463"/>
    <cellStyle name="標準 4 4 3 5 2 2" xfId="6822"/>
    <cellStyle name="標準 4 4 3 5 2 2 2" xfId="12182"/>
    <cellStyle name="標準 4 4 3 5 2 3" xfId="4086"/>
    <cellStyle name="標準 4 4 3 5 2 4" xfId="9446"/>
    <cellStyle name="標準 4 4 3 5 3" xfId="4998"/>
    <cellStyle name="標準 4 4 3 5 3 2" xfId="10358"/>
    <cellStyle name="標準 4 4 3 5 4" xfId="5910"/>
    <cellStyle name="標準 4 4 3 5 4 2" xfId="11270"/>
    <cellStyle name="標準 4 4 3 5 5" xfId="2261"/>
    <cellStyle name="標準 4 4 3 5 6" xfId="7622"/>
    <cellStyle name="標準 4 4 3 6" xfId="1007"/>
    <cellStyle name="標準 4 4 3 6 2" xfId="6366"/>
    <cellStyle name="標準 4 4 3 6 2 2" xfId="11726"/>
    <cellStyle name="標準 4 4 3 6 3" xfId="2717"/>
    <cellStyle name="標準 4 4 3 6 4" xfId="8078"/>
    <cellStyle name="標準 4 4 3 7" xfId="3173"/>
    <cellStyle name="標準 4 4 3 7 2" xfId="8534"/>
    <cellStyle name="標準 4 4 3 8" xfId="3630"/>
    <cellStyle name="標準 4 4 3 8 2" xfId="8990"/>
    <cellStyle name="標準 4 4 3 9" xfId="4542"/>
    <cellStyle name="標準 4 4 3 9 2" xfId="9902"/>
    <cellStyle name="標準 4 4 4" xfId="266"/>
    <cellStyle name="標準 4 4 4 2" xfId="722"/>
    <cellStyle name="標準 4 4 4 2 2" xfId="1634"/>
    <cellStyle name="標準 4 4 4 2 2 2" xfId="6993"/>
    <cellStyle name="標準 4 4 4 2 2 2 2" xfId="12353"/>
    <cellStyle name="標準 4 4 4 2 2 3" xfId="4257"/>
    <cellStyle name="標準 4 4 4 2 2 4" xfId="9617"/>
    <cellStyle name="標準 4 4 4 2 3" xfId="5169"/>
    <cellStyle name="標準 4 4 4 2 3 2" xfId="10529"/>
    <cellStyle name="標準 4 4 4 2 4" xfId="6081"/>
    <cellStyle name="標準 4 4 4 2 4 2" xfId="11441"/>
    <cellStyle name="標準 4 4 4 2 5" xfId="2432"/>
    <cellStyle name="標準 4 4 4 2 6" xfId="7793"/>
    <cellStyle name="標準 4 4 4 3" xfId="1178"/>
    <cellStyle name="標準 4 4 4 3 2" xfId="6537"/>
    <cellStyle name="標準 4 4 4 3 2 2" xfId="11897"/>
    <cellStyle name="標準 4 4 4 3 3" xfId="2888"/>
    <cellStyle name="標準 4 4 4 3 4" xfId="8249"/>
    <cellStyle name="標準 4 4 4 4" xfId="3344"/>
    <cellStyle name="標準 4 4 4 4 2" xfId="8705"/>
    <cellStyle name="標準 4 4 4 5" xfId="3801"/>
    <cellStyle name="標準 4 4 4 5 2" xfId="9161"/>
    <cellStyle name="標準 4 4 4 6" xfId="4713"/>
    <cellStyle name="標準 4 4 4 6 2" xfId="10073"/>
    <cellStyle name="標準 4 4 4 7" xfId="5625"/>
    <cellStyle name="標準 4 4 4 7 2" xfId="10985"/>
    <cellStyle name="標準 4 4 4 8" xfId="1976"/>
    <cellStyle name="標準 4 4 4 9" xfId="7337"/>
    <cellStyle name="標準 4 4 5" xfId="380"/>
    <cellStyle name="標準 4 4 5 2" xfId="836"/>
    <cellStyle name="標準 4 4 5 2 2" xfId="1748"/>
    <cellStyle name="標準 4 4 5 2 2 2" xfId="7107"/>
    <cellStyle name="標準 4 4 5 2 2 2 2" xfId="12467"/>
    <cellStyle name="標準 4 4 5 2 2 3" xfId="4371"/>
    <cellStyle name="標準 4 4 5 2 2 4" xfId="9731"/>
    <cellStyle name="標準 4 4 5 2 3" xfId="5283"/>
    <cellStyle name="標準 4 4 5 2 3 2" xfId="10643"/>
    <cellStyle name="標準 4 4 5 2 4" xfId="6195"/>
    <cellStyle name="標準 4 4 5 2 4 2" xfId="11555"/>
    <cellStyle name="標準 4 4 5 2 5" xfId="2546"/>
    <cellStyle name="標準 4 4 5 2 6" xfId="7907"/>
    <cellStyle name="標準 4 4 5 3" xfId="1292"/>
    <cellStyle name="標準 4 4 5 3 2" xfId="6651"/>
    <cellStyle name="標準 4 4 5 3 2 2" xfId="12011"/>
    <cellStyle name="標準 4 4 5 3 3" xfId="3002"/>
    <cellStyle name="標準 4 4 5 3 4" xfId="8363"/>
    <cellStyle name="標準 4 4 5 4" xfId="3458"/>
    <cellStyle name="標準 4 4 5 4 2" xfId="8819"/>
    <cellStyle name="標準 4 4 5 5" xfId="3915"/>
    <cellStyle name="標準 4 4 5 5 2" xfId="9275"/>
    <cellStyle name="標準 4 4 5 6" xfId="4827"/>
    <cellStyle name="標準 4 4 5 6 2" xfId="10187"/>
    <cellStyle name="標準 4 4 5 7" xfId="5739"/>
    <cellStyle name="標準 4 4 5 7 2" xfId="11099"/>
    <cellStyle name="標準 4 4 5 8" xfId="2090"/>
    <cellStyle name="標準 4 4 5 9" xfId="7451"/>
    <cellStyle name="標準 4 4 6" xfId="151"/>
    <cellStyle name="標準 4 4 6 2" xfId="608"/>
    <cellStyle name="標準 4 4 6 2 2" xfId="1520"/>
    <cellStyle name="標準 4 4 6 2 2 2" xfId="6879"/>
    <cellStyle name="標準 4 4 6 2 2 2 2" xfId="12239"/>
    <cellStyle name="標準 4 4 6 2 2 3" xfId="4143"/>
    <cellStyle name="標準 4 4 6 2 2 4" xfId="9503"/>
    <cellStyle name="標準 4 4 6 2 3" xfId="5055"/>
    <cellStyle name="標準 4 4 6 2 3 2" xfId="10415"/>
    <cellStyle name="標準 4 4 6 2 4" xfId="5967"/>
    <cellStyle name="標準 4 4 6 2 4 2" xfId="11327"/>
    <cellStyle name="標準 4 4 6 2 5" xfId="2774"/>
    <cellStyle name="標準 4 4 6 2 6" xfId="8135"/>
    <cellStyle name="標準 4 4 6 3" xfId="1064"/>
    <cellStyle name="標準 4 4 6 3 2" xfId="6423"/>
    <cellStyle name="標準 4 4 6 3 2 2" xfId="11783"/>
    <cellStyle name="標準 4 4 6 3 3" xfId="3230"/>
    <cellStyle name="標準 4 4 6 3 4" xfId="8591"/>
    <cellStyle name="標準 4 4 6 4" xfId="3687"/>
    <cellStyle name="標準 4 4 6 4 2" xfId="9047"/>
    <cellStyle name="標準 4 4 6 5" xfId="4599"/>
    <cellStyle name="標準 4 4 6 5 2" xfId="9959"/>
    <cellStyle name="標準 4 4 6 6" xfId="5511"/>
    <cellStyle name="標準 4 4 6 6 2" xfId="10871"/>
    <cellStyle name="標準 4 4 6 7" xfId="2318"/>
    <cellStyle name="標準 4 4 6 8" xfId="7679"/>
    <cellStyle name="標準 4 4 7" xfId="494"/>
    <cellStyle name="標準 4 4 7 2" xfId="1406"/>
    <cellStyle name="標準 4 4 7 2 2" xfId="6765"/>
    <cellStyle name="標準 4 4 7 2 2 2" xfId="12125"/>
    <cellStyle name="標準 4 4 7 2 3" xfId="4029"/>
    <cellStyle name="標準 4 4 7 2 4" xfId="9389"/>
    <cellStyle name="標準 4 4 7 3" xfId="4941"/>
    <cellStyle name="標準 4 4 7 3 2" xfId="10301"/>
    <cellStyle name="標準 4 4 7 4" xfId="5853"/>
    <cellStyle name="標準 4 4 7 4 2" xfId="11213"/>
    <cellStyle name="標準 4 4 7 5" xfId="2204"/>
    <cellStyle name="標準 4 4 7 6" xfId="7565"/>
    <cellStyle name="標準 4 4 8" xfId="950"/>
    <cellStyle name="標準 4 4 8 2" xfId="6309"/>
    <cellStyle name="標準 4 4 8 2 2" xfId="11669"/>
    <cellStyle name="標準 4 4 8 3" xfId="2660"/>
    <cellStyle name="標準 4 4 8 4" xfId="8021"/>
    <cellStyle name="標準 4 4 9" xfId="3116"/>
    <cellStyle name="標準 4 4 9 2" xfId="8477"/>
    <cellStyle name="標準 4 5" xfId="61"/>
    <cellStyle name="標準 4 5 10" xfId="4514"/>
    <cellStyle name="標準 4 5 10 2" xfId="9874"/>
    <cellStyle name="標準 4 5 11" xfId="5426"/>
    <cellStyle name="標準 4 5 11 2" xfId="10786"/>
    <cellStyle name="標準 4 5 12" xfId="1891"/>
    <cellStyle name="標準 4 5 13" xfId="7252"/>
    <cellStyle name="標準 4 5 2" xfId="123"/>
    <cellStyle name="標準 4 5 2 10" xfId="5483"/>
    <cellStyle name="標準 4 5 2 10 2" xfId="10843"/>
    <cellStyle name="標準 4 5 2 11" xfId="1948"/>
    <cellStyle name="標準 4 5 2 12" xfId="7309"/>
    <cellStyle name="標準 4 5 2 2" xfId="352"/>
    <cellStyle name="標準 4 5 2 2 2" xfId="808"/>
    <cellStyle name="標準 4 5 2 2 2 2" xfId="1720"/>
    <cellStyle name="標準 4 5 2 2 2 2 2" xfId="7079"/>
    <cellStyle name="標準 4 5 2 2 2 2 2 2" xfId="12439"/>
    <cellStyle name="標準 4 5 2 2 2 2 3" xfId="4343"/>
    <cellStyle name="標準 4 5 2 2 2 2 4" xfId="9703"/>
    <cellStyle name="標準 4 5 2 2 2 3" xfId="5255"/>
    <cellStyle name="標準 4 5 2 2 2 3 2" xfId="10615"/>
    <cellStyle name="標準 4 5 2 2 2 4" xfId="6167"/>
    <cellStyle name="標準 4 5 2 2 2 4 2" xfId="11527"/>
    <cellStyle name="標準 4 5 2 2 2 5" xfId="2518"/>
    <cellStyle name="標準 4 5 2 2 2 6" xfId="7879"/>
    <cellStyle name="標準 4 5 2 2 3" xfId="1264"/>
    <cellStyle name="標準 4 5 2 2 3 2" xfId="6623"/>
    <cellStyle name="標準 4 5 2 2 3 2 2" xfId="11983"/>
    <cellStyle name="標準 4 5 2 2 3 3" xfId="2974"/>
    <cellStyle name="標準 4 5 2 2 3 4" xfId="8335"/>
    <cellStyle name="標準 4 5 2 2 4" xfId="3430"/>
    <cellStyle name="標準 4 5 2 2 4 2" xfId="8791"/>
    <cellStyle name="標準 4 5 2 2 5" xfId="3887"/>
    <cellStyle name="標準 4 5 2 2 5 2" xfId="9247"/>
    <cellStyle name="標準 4 5 2 2 6" xfId="4799"/>
    <cellStyle name="標準 4 5 2 2 6 2" xfId="10159"/>
    <cellStyle name="標準 4 5 2 2 7" xfId="5711"/>
    <cellStyle name="標準 4 5 2 2 7 2" xfId="11071"/>
    <cellStyle name="標準 4 5 2 2 8" xfId="2062"/>
    <cellStyle name="標準 4 5 2 2 9" xfId="7423"/>
    <cellStyle name="標準 4 5 2 3" xfId="466"/>
    <cellStyle name="標準 4 5 2 3 2" xfId="922"/>
    <cellStyle name="標準 4 5 2 3 2 2" xfId="1834"/>
    <cellStyle name="標準 4 5 2 3 2 2 2" xfId="7193"/>
    <cellStyle name="標準 4 5 2 3 2 2 2 2" xfId="12553"/>
    <cellStyle name="標準 4 5 2 3 2 2 3" xfId="4457"/>
    <cellStyle name="標準 4 5 2 3 2 2 4" xfId="9817"/>
    <cellStyle name="標準 4 5 2 3 2 3" xfId="5369"/>
    <cellStyle name="標準 4 5 2 3 2 3 2" xfId="10729"/>
    <cellStyle name="標準 4 5 2 3 2 4" xfId="6281"/>
    <cellStyle name="標準 4 5 2 3 2 4 2" xfId="11641"/>
    <cellStyle name="標準 4 5 2 3 2 5" xfId="2632"/>
    <cellStyle name="標準 4 5 2 3 2 6" xfId="7993"/>
    <cellStyle name="標準 4 5 2 3 3" xfId="1378"/>
    <cellStyle name="標準 4 5 2 3 3 2" xfId="6737"/>
    <cellStyle name="標準 4 5 2 3 3 2 2" xfId="12097"/>
    <cellStyle name="標準 4 5 2 3 3 3" xfId="3088"/>
    <cellStyle name="標準 4 5 2 3 3 4" xfId="8449"/>
    <cellStyle name="標準 4 5 2 3 4" xfId="3544"/>
    <cellStyle name="標準 4 5 2 3 4 2" xfId="8905"/>
    <cellStyle name="標準 4 5 2 3 5" xfId="4001"/>
    <cellStyle name="標準 4 5 2 3 5 2" xfId="9361"/>
    <cellStyle name="標準 4 5 2 3 6" xfId="4913"/>
    <cellStyle name="標準 4 5 2 3 6 2" xfId="10273"/>
    <cellStyle name="標準 4 5 2 3 7" xfId="5825"/>
    <cellStyle name="標準 4 5 2 3 7 2" xfId="11185"/>
    <cellStyle name="標準 4 5 2 3 8" xfId="2176"/>
    <cellStyle name="標準 4 5 2 3 9" xfId="7537"/>
    <cellStyle name="標準 4 5 2 4" xfId="237"/>
    <cellStyle name="標準 4 5 2 4 2" xfId="694"/>
    <cellStyle name="標準 4 5 2 4 2 2" xfId="1606"/>
    <cellStyle name="標準 4 5 2 4 2 2 2" xfId="6965"/>
    <cellStyle name="標準 4 5 2 4 2 2 2 2" xfId="12325"/>
    <cellStyle name="標準 4 5 2 4 2 2 3" xfId="4229"/>
    <cellStyle name="標準 4 5 2 4 2 2 4" xfId="9589"/>
    <cellStyle name="標準 4 5 2 4 2 3" xfId="5141"/>
    <cellStyle name="標準 4 5 2 4 2 3 2" xfId="10501"/>
    <cellStyle name="標準 4 5 2 4 2 4" xfId="6053"/>
    <cellStyle name="標準 4 5 2 4 2 4 2" xfId="11413"/>
    <cellStyle name="標準 4 5 2 4 2 5" xfId="2860"/>
    <cellStyle name="標準 4 5 2 4 2 6" xfId="8221"/>
    <cellStyle name="標準 4 5 2 4 3" xfId="1150"/>
    <cellStyle name="標準 4 5 2 4 3 2" xfId="6509"/>
    <cellStyle name="標準 4 5 2 4 3 2 2" xfId="11869"/>
    <cellStyle name="標準 4 5 2 4 3 3" xfId="3316"/>
    <cellStyle name="標準 4 5 2 4 3 4" xfId="8677"/>
    <cellStyle name="標準 4 5 2 4 4" xfId="3773"/>
    <cellStyle name="標準 4 5 2 4 4 2" xfId="9133"/>
    <cellStyle name="標準 4 5 2 4 5" xfId="4685"/>
    <cellStyle name="標準 4 5 2 4 5 2" xfId="10045"/>
    <cellStyle name="標準 4 5 2 4 6" xfId="5597"/>
    <cellStyle name="標準 4 5 2 4 6 2" xfId="10957"/>
    <cellStyle name="標準 4 5 2 4 7" xfId="2404"/>
    <cellStyle name="標準 4 5 2 4 8" xfId="7765"/>
    <cellStyle name="標準 4 5 2 5" xfId="580"/>
    <cellStyle name="標準 4 5 2 5 2" xfId="1492"/>
    <cellStyle name="標準 4 5 2 5 2 2" xfId="6851"/>
    <cellStyle name="標準 4 5 2 5 2 2 2" xfId="12211"/>
    <cellStyle name="標準 4 5 2 5 2 3" xfId="4115"/>
    <cellStyle name="標準 4 5 2 5 2 4" xfId="9475"/>
    <cellStyle name="標準 4 5 2 5 3" xfId="5027"/>
    <cellStyle name="標準 4 5 2 5 3 2" xfId="10387"/>
    <cellStyle name="標準 4 5 2 5 4" xfId="5939"/>
    <cellStyle name="標準 4 5 2 5 4 2" xfId="11299"/>
    <cellStyle name="標準 4 5 2 5 5" xfId="2290"/>
    <cellStyle name="標準 4 5 2 5 6" xfId="7651"/>
    <cellStyle name="標準 4 5 2 6" xfId="1036"/>
    <cellStyle name="標準 4 5 2 6 2" xfId="6395"/>
    <cellStyle name="標準 4 5 2 6 2 2" xfId="11755"/>
    <cellStyle name="標準 4 5 2 6 3" xfId="2746"/>
    <cellStyle name="標準 4 5 2 6 4" xfId="8107"/>
    <cellStyle name="標準 4 5 2 7" xfId="3202"/>
    <cellStyle name="標準 4 5 2 7 2" xfId="8563"/>
    <cellStyle name="標準 4 5 2 8" xfId="3659"/>
    <cellStyle name="標準 4 5 2 8 2" xfId="9019"/>
    <cellStyle name="標準 4 5 2 9" xfId="4571"/>
    <cellStyle name="標準 4 5 2 9 2" xfId="9931"/>
    <cellStyle name="標準 4 5 3" xfId="295"/>
    <cellStyle name="標準 4 5 3 2" xfId="751"/>
    <cellStyle name="標準 4 5 3 2 2" xfId="1663"/>
    <cellStyle name="標準 4 5 3 2 2 2" xfId="7022"/>
    <cellStyle name="標準 4 5 3 2 2 2 2" xfId="12382"/>
    <cellStyle name="標準 4 5 3 2 2 3" xfId="4286"/>
    <cellStyle name="標準 4 5 3 2 2 4" xfId="9646"/>
    <cellStyle name="標準 4 5 3 2 3" xfId="5198"/>
    <cellStyle name="標準 4 5 3 2 3 2" xfId="10558"/>
    <cellStyle name="標準 4 5 3 2 4" xfId="6110"/>
    <cellStyle name="標準 4 5 3 2 4 2" xfId="11470"/>
    <cellStyle name="標準 4 5 3 2 5" xfId="2461"/>
    <cellStyle name="標準 4 5 3 2 6" xfId="7822"/>
    <cellStyle name="標準 4 5 3 3" xfId="1207"/>
    <cellStyle name="標準 4 5 3 3 2" xfId="6566"/>
    <cellStyle name="標準 4 5 3 3 2 2" xfId="11926"/>
    <cellStyle name="標準 4 5 3 3 3" xfId="2917"/>
    <cellStyle name="標準 4 5 3 3 4" xfId="8278"/>
    <cellStyle name="標準 4 5 3 4" xfId="3373"/>
    <cellStyle name="標準 4 5 3 4 2" xfId="8734"/>
    <cellStyle name="標準 4 5 3 5" xfId="3830"/>
    <cellStyle name="標準 4 5 3 5 2" xfId="9190"/>
    <cellStyle name="標準 4 5 3 6" xfId="4742"/>
    <cellStyle name="標準 4 5 3 6 2" xfId="10102"/>
    <cellStyle name="標準 4 5 3 7" xfId="5654"/>
    <cellStyle name="標準 4 5 3 7 2" xfId="11014"/>
    <cellStyle name="標準 4 5 3 8" xfId="2005"/>
    <cellStyle name="標準 4 5 3 9" xfId="7366"/>
    <cellStyle name="標準 4 5 4" xfId="409"/>
    <cellStyle name="標準 4 5 4 2" xfId="865"/>
    <cellStyle name="標準 4 5 4 2 2" xfId="1777"/>
    <cellStyle name="標準 4 5 4 2 2 2" xfId="7136"/>
    <cellStyle name="標準 4 5 4 2 2 2 2" xfId="12496"/>
    <cellStyle name="標準 4 5 4 2 2 3" xfId="4400"/>
    <cellStyle name="標準 4 5 4 2 2 4" xfId="9760"/>
    <cellStyle name="標準 4 5 4 2 3" xfId="5312"/>
    <cellStyle name="標準 4 5 4 2 3 2" xfId="10672"/>
    <cellStyle name="標準 4 5 4 2 4" xfId="6224"/>
    <cellStyle name="標準 4 5 4 2 4 2" xfId="11584"/>
    <cellStyle name="標準 4 5 4 2 5" xfId="2575"/>
    <cellStyle name="標準 4 5 4 2 6" xfId="7936"/>
    <cellStyle name="標準 4 5 4 3" xfId="1321"/>
    <cellStyle name="標準 4 5 4 3 2" xfId="6680"/>
    <cellStyle name="標準 4 5 4 3 2 2" xfId="12040"/>
    <cellStyle name="標準 4 5 4 3 3" xfId="3031"/>
    <cellStyle name="標準 4 5 4 3 4" xfId="8392"/>
    <cellStyle name="標準 4 5 4 4" xfId="3487"/>
    <cellStyle name="標準 4 5 4 4 2" xfId="8848"/>
    <cellStyle name="標準 4 5 4 5" xfId="3944"/>
    <cellStyle name="標準 4 5 4 5 2" xfId="9304"/>
    <cellStyle name="標準 4 5 4 6" xfId="4856"/>
    <cellStyle name="標準 4 5 4 6 2" xfId="10216"/>
    <cellStyle name="標準 4 5 4 7" xfId="5768"/>
    <cellStyle name="標準 4 5 4 7 2" xfId="11128"/>
    <cellStyle name="標準 4 5 4 8" xfId="2119"/>
    <cellStyle name="標準 4 5 4 9" xfId="7480"/>
    <cellStyle name="標準 4 5 5" xfId="180"/>
    <cellStyle name="標準 4 5 5 2" xfId="637"/>
    <cellStyle name="標準 4 5 5 2 2" xfId="1549"/>
    <cellStyle name="標準 4 5 5 2 2 2" xfId="6908"/>
    <cellStyle name="標準 4 5 5 2 2 2 2" xfId="12268"/>
    <cellStyle name="標準 4 5 5 2 2 3" xfId="4172"/>
    <cellStyle name="標準 4 5 5 2 2 4" xfId="9532"/>
    <cellStyle name="標準 4 5 5 2 3" xfId="5084"/>
    <cellStyle name="標準 4 5 5 2 3 2" xfId="10444"/>
    <cellStyle name="標準 4 5 5 2 4" xfId="5996"/>
    <cellStyle name="標準 4 5 5 2 4 2" xfId="11356"/>
    <cellStyle name="標準 4 5 5 2 5" xfId="2803"/>
    <cellStyle name="標準 4 5 5 2 6" xfId="8164"/>
    <cellStyle name="標準 4 5 5 3" xfId="1093"/>
    <cellStyle name="標準 4 5 5 3 2" xfId="6452"/>
    <cellStyle name="標準 4 5 5 3 2 2" xfId="11812"/>
    <cellStyle name="標準 4 5 5 3 3" xfId="3259"/>
    <cellStyle name="標準 4 5 5 3 4" xfId="8620"/>
    <cellStyle name="標準 4 5 5 4" xfId="3716"/>
    <cellStyle name="標準 4 5 5 4 2" xfId="9076"/>
    <cellStyle name="標準 4 5 5 5" xfId="4628"/>
    <cellStyle name="標準 4 5 5 5 2" xfId="9988"/>
    <cellStyle name="標準 4 5 5 6" xfId="5540"/>
    <cellStyle name="標準 4 5 5 6 2" xfId="10900"/>
    <cellStyle name="標準 4 5 5 7" xfId="2347"/>
    <cellStyle name="標準 4 5 5 8" xfId="7708"/>
    <cellStyle name="標準 4 5 6" xfId="523"/>
    <cellStyle name="標準 4 5 6 2" xfId="1435"/>
    <cellStyle name="標準 4 5 6 2 2" xfId="6794"/>
    <cellStyle name="標準 4 5 6 2 2 2" xfId="12154"/>
    <cellStyle name="標準 4 5 6 2 3" xfId="4058"/>
    <cellStyle name="標準 4 5 6 2 4" xfId="9418"/>
    <cellStyle name="標準 4 5 6 3" xfId="4970"/>
    <cellStyle name="標準 4 5 6 3 2" xfId="10330"/>
    <cellStyle name="標準 4 5 6 4" xfId="5882"/>
    <cellStyle name="標準 4 5 6 4 2" xfId="11242"/>
    <cellStyle name="標準 4 5 6 5" xfId="2233"/>
    <cellStyle name="標準 4 5 6 6" xfId="7594"/>
    <cellStyle name="標準 4 5 7" xfId="979"/>
    <cellStyle name="標準 4 5 7 2" xfId="6338"/>
    <cellStyle name="標準 4 5 7 2 2" xfId="11698"/>
    <cellStyle name="標準 4 5 7 3" xfId="2689"/>
    <cellStyle name="標準 4 5 7 4" xfId="8050"/>
    <cellStyle name="標準 4 5 8" xfId="3145"/>
    <cellStyle name="標準 4 5 8 2" xfId="8506"/>
    <cellStyle name="標準 4 5 9" xfId="3602"/>
    <cellStyle name="標準 4 5 9 2" xfId="8962"/>
    <cellStyle name="標準 4 6" xfId="40"/>
    <cellStyle name="標準 4 6 10" xfId="4499"/>
    <cellStyle name="標準 4 6 10 2" xfId="9859"/>
    <cellStyle name="標準 4 6 11" xfId="5411"/>
    <cellStyle name="標準 4 6 11 2" xfId="10771"/>
    <cellStyle name="標準 4 6 12" xfId="1876"/>
    <cellStyle name="標準 4 6 13" xfId="7237"/>
    <cellStyle name="標準 4 6 2" xfId="108"/>
    <cellStyle name="標準 4 6 2 10" xfId="5468"/>
    <cellStyle name="標準 4 6 2 10 2" xfId="10828"/>
    <cellStyle name="標準 4 6 2 11" xfId="1933"/>
    <cellStyle name="標準 4 6 2 12" xfId="7294"/>
    <cellStyle name="標準 4 6 2 2" xfId="337"/>
    <cellStyle name="標準 4 6 2 2 2" xfId="793"/>
    <cellStyle name="標準 4 6 2 2 2 2" xfId="1705"/>
    <cellStyle name="標準 4 6 2 2 2 2 2" xfId="7064"/>
    <cellStyle name="標準 4 6 2 2 2 2 2 2" xfId="12424"/>
    <cellStyle name="標準 4 6 2 2 2 2 3" xfId="4328"/>
    <cellStyle name="標準 4 6 2 2 2 2 4" xfId="9688"/>
    <cellStyle name="標準 4 6 2 2 2 3" xfId="5240"/>
    <cellStyle name="標準 4 6 2 2 2 3 2" xfId="10600"/>
    <cellStyle name="標準 4 6 2 2 2 4" xfId="6152"/>
    <cellStyle name="標準 4 6 2 2 2 4 2" xfId="11512"/>
    <cellStyle name="標準 4 6 2 2 2 5" xfId="2503"/>
    <cellStyle name="標準 4 6 2 2 2 6" xfId="7864"/>
    <cellStyle name="標準 4 6 2 2 3" xfId="1249"/>
    <cellStyle name="標準 4 6 2 2 3 2" xfId="6608"/>
    <cellStyle name="標準 4 6 2 2 3 2 2" xfId="11968"/>
    <cellStyle name="標準 4 6 2 2 3 3" xfId="2959"/>
    <cellStyle name="標準 4 6 2 2 3 4" xfId="8320"/>
    <cellStyle name="標準 4 6 2 2 4" xfId="3415"/>
    <cellStyle name="標準 4 6 2 2 4 2" xfId="8776"/>
    <cellStyle name="標準 4 6 2 2 5" xfId="3872"/>
    <cellStyle name="標準 4 6 2 2 5 2" xfId="9232"/>
    <cellStyle name="標準 4 6 2 2 6" xfId="4784"/>
    <cellStyle name="標準 4 6 2 2 6 2" xfId="10144"/>
    <cellStyle name="標準 4 6 2 2 7" xfId="5696"/>
    <cellStyle name="標準 4 6 2 2 7 2" xfId="11056"/>
    <cellStyle name="標準 4 6 2 2 8" xfId="2047"/>
    <cellStyle name="標準 4 6 2 2 9" xfId="7408"/>
    <cellStyle name="標準 4 6 2 3" xfId="451"/>
    <cellStyle name="標準 4 6 2 3 2" xfId="907"/>
    <cellStyle name="標準 4 6 2 3 2 2" xfId="1819"/>
    <cellStyle name="標準 4 6 2 3 2 2 2" xfId="7178"/>
    <cellStyle name="標準 4 6 2 3 2 2 2 2" xfId="12538"/>
    <cellStyle name="標準 4 6 2 3 2 2 3" xfId="4442"/>
    <cellStyle name="標準 4 6 2 3 2 2 4" xfId="9802"/>
    <cellStyle name="標準 4 6 2 3 2 3" xfId="5354"/>
    <cellStyle name="標準 4 6 2 3 2 3 2" xfId="10714"/>
    <cellStyle name="標準 4 6 2 3 2 4" xfId="6266"/>
    <cellStyle name="標準 4 6 2 3 2 4 2" xfId="11626"/>
    <cellStyle name="標準 4 6 2 3 2 5" xfId="2617"/>
    <cellStyle name="標準 4 6 2 3 2 6" xfId="7978"/>
    <cellStyle name="標準 4 6 2 3 3" xfId="1363"/>
    <cellStyle name="標準 4 6 2 3 3 2" xfId="6722"/>
    <cellStyle name="標準 4 6 2 3 3 2 2" xfId="12082"/>
    <cellStyle name="標準 4 6 2 3 3 3" xfId="3073"/>
    <cellStyle name="標準 4 6 2 3 3 4" xfId="8434"/>
    <cellStyle name="標準 4 6 2 3 4" xfId="3529"/>
    <cellStyle name="標準 4 6 2 3 4 2" xfId="8890"/>
    <cellStyle name="標準 4 6 2 3 5" xfId="3986"/>
    <cellStyle name="標準 4 6 2 3 5 2" xfId="9346"/>
    <cellStyle name="標準 4 6 2 3 6" xfId="4898"/>
    <cellStyle name="標準 4 6 2 3 6 2" xfId="10258"/>
    <cellStyle name="標準 4 6 2 3 7" xfId="5810"/>
    <cellStyle name="標準 4 6 2 3 7 2" xfId="11170"/>
    <cellStyle name="標準 4 6 2 3 8" xfId="2161"/>
    <cellStyle name="標準 4 6 2 3 9" xfId="7522"/>
    <cellStyle name="標準 4 6 2 4" xfId="222"/>
    <cellStyle name="標準 4 6 2 4 2" xfId="679"/>
    <cellStyle name="標準 4 6 2 4 2 2" xfId="1591"/>
    <cellStyle name="標準 4 6 2 4 2 2 2" xfId="6950"/>
    <cellStyle name="標準 4 6 2 4 2 2 2 2" xfId="12310"/>
    <cellStyle name="標準 4 6 2 4 2 2 3" xfId="4214"/>
    <cellStyle name="標準 4 6 2 4 2 2 4" xfId="9574"/>
    <cellStyle name="標準 4 6 2 4 2 3" xfId="5126"/>
    <cellStyle name="標準 4 6 2 4 2 3 2" xfId="10486"/>
    <cellStyle name="標準 4 6 2 4 2 4" xfId="6038"/>
    <cellStyle name="標準 4 6 2 4 2 4 2" xfId="11398"/>
    <cellStyle name="標準 4 6 2 4 2 5" xfId="2845"/>
    <cellStyle name="標準 4 6 2 4 2 6" xfId="8206"/>
    <cellStyle name="標準 4 6 2 4 3" xfId="1135"/>
    <cellStyle name="標準 4 6 2 4 3 2" xfId="6494"/>
    <cellStyle name="標準 4 6 2 4 3 2 2" xfId="11854"/>
    <cellStyle name="標準 4 6 2 4 3 3" xfId="3301"/>
    <cellStyle name="標準 4 6 2 4 3 4" xfId="8662"/>
    <cellStyle name="標準 4 6 2 4 4" xfId="3758"/>
    <cellStyle name="標準 4 6 2 4 4 2" xfId="9118"/>
    <cellStyle name="標準 4 6 2 4 5" xfId="4670"/>
    <cellStyle name="標準 4 6 2 4 5 2" xfId="10030"/>
    <cellStyle name="標準 4 6 2 4 6" xfId="5582"/>
    <cellStyle name="標準 4 6 2 4 6 2" xfId="10942"/>
    <cellStyle name="標準 4 6 2 4 7" xfId="2389"/>
    <cellStyle name="標準 4 6 2 4 8" xfId="7750"/>
    <cellStyle name="標準 4 6 2 5" xfId="565"/>
    <cellStyle name="標準 4 6 2 5 2" xfId="1477"/>
    <cellStyle name="標準 4 6 2 5 2 2" xfId="6836"/>
    <cellStyle name="標準 4 6 2 5 2 2 2" xfId="12196"/>
    <cellStyle name="標準 4 6 2 5 2 3" xfId="4100"/>
    <cellStyle name="標準 4 6 2 5 2 4" xfId="9460"/>
    <cellStyle name="標準 4 6 2 5 3" xfId="5012"/>
    <cellStyle name="標準 4 6 2 5 3 2" xfId="10372"/>
    <cellStyle name="標準 4 6 2 5 4" xfId="5924"/>
    <cellStyle name="標準 4 6 2 5 4 2" xfId="11284"/>
    <cellStyle name="標準 4 6 2 5 5" xfId="2275"/>
    <cellStyle name="標準 4 6 2 5 6" xfId="7636"/>
    <cellStyle name="標準 4 6 2 6" xfId="1021"/>
    <cellStyle name="標準 4 6 2 6 2" xfId="6380"/>
    <cellStyle name="標準 4 6 2 6 2 2" xfId="11740"/>
    <cellStyle name="標準 4 6 2 6 3" xfId="2731"/>
    <cellStyle name="標準 4 6 2 6 4" xfId="8092"/>
    <cellStyle name="標準 4 6 2 7" xfId="3187"/>
    <cellStyle name="標準 4 6 2 7 2" xfId="8548"/>
    <cellStyle name="標準 4 6 2 8" xfId="3644"/>
    <cellStyle name="標準 4 6 2 8 2" xfId="9004"/>
    <cellStyle name="標準 4 6 2 9" xfId="4556"/>
    <cellStyle name="標準 4 6 2 9 2" xfId="9916"/>
    <cellStyle name="標準 4 6 3" xfId="280"/>
    <cellStyle name="標準 4 6 3 2" xfId="736"/>
    <cellStyle name="標準 4 6 3 2 2" xfId="1648"/>
    <cellStyle name="標準 4 6 3 2 2 2" xfId="7007"/>
    <cellStyle name="標準 4 6 3 2 2 2 2" xfId="12367"/>
    <cellStyle name="標準 4 6 3 2 2 3" xfId="4271"/>
    <cellStyle name="標準 4 6 3 2 2 4" xfId="9631"/>
    <cellStyle name="標準 4 6 3 2 3" xfId="5183"/>
    <cellStyle name="標準 4 6 3 2 3 2" xfId="10543"/>
    <cellStyle name="標準 4 6 3 2 4" xfId="6095"/>
    <cellStyle name="標準 4 6 3 2 4 2" xfId="11455"/>
    <cellStyle name="標準 4 6 3 2 5" xfId="2446"/>
    <cellStyle name="標準 4 6 3 2 6" xfId="7807"/>
    <cellStyle name="標準 4 6 3 3" xfId="1192"/>
    <cellStyle name="標準 4 6 3 3 2" xfId="6551"/>
    <cellStyle name="標準 4 6 3 3 2 2" xfId="11911"/>
    <cellStyle name="標準 4 6 3 3 3" xfId="2902"/>
    <cellStyle name="標準 4 6 3 3 4" xfId="8263"/>
    <cellStyle name="標準 4 6 3 4" xfId="3358"/>
    <cellStyle name="標準 4 6 3 4 2" xfId="8719"/>
    <cellStyle name="標準 4 6 3 5" xfId="3815"/>
    <cellStyle name="標準 4 6 3 5 2" xfId="9175"/>
    <cellStyle name="標準 4 6 3 6" xfId="4727"/>
    <cellStyle name="標準 4 6 3 6 2" xfId="10087"/>
    <cellStyle name="標準 4 6 3 7" xfId="5639"/>
    <cellStyle name="標準 4 6 3 7 2" xfId="10999"/>
    <cellStyle name="標準 4 6 3 8" xfId="1990"/>
    <cellStyle name="標準 4 6 3 9" xfId="7351"/>
    <cellStyle name="標準 4 6 4" xfId="394"/>
    <cellStyle name="標準 4 6 4 2" xfId="850"/>
    <cellStyle name="標準 4 6 4 2 2" xfId="1762"/>
    <cellStyle name="標準 4 6 4 2 2 2" xfId="7121"/>
    <cellStyle name="標準 4 6 4 2 2 2 2" xfId="12481"/>
    <cellStyle name="標準 4 6 4 2 2 3" xfId="4385"/>
    <cellStyle name="標準 4 6 4 2 2 4" xfId="9745"/>
    <cellStyle name="標準 4 6 4 2 3" xfId="5297"/>
    <cellStyle name="標準 4 6 4 2 3 2" xfId="10657"/>
    <cellStyle name="標準 4 6 4 2 4" xfId="6209"/>
    <cellStyle name="標準 4 6 4 2 4 2" xfId="11569"/>
    <cellStyle name="標準 4 6 4 2 5" xfId="2560"/>
    <cellStyle name="標準 4 6 4 2 6" xfId="7921"/>
    <cellStyle name="標準 4 6 4 3" xfId="1306"/>
    <cellStyle name="標準 4 6 4 3 2" xfId="6665"/>
    <cellStyle name="標準 4 6 4 3 2 2" xfId="12025"/>
    <cellStyle name="標準 4 6 4 3 3" xfId="3016"/>
    <cellStyle name="標準 4 6 4 3 4" xfId="8377"/>
    <cellStyle name="標準 4 6 4 4" xfId="3472"/>
    <cellStyle name="標準 4 6 4 4 2" xfId="8833"/>
    <cellStyle name="標準 4 6 4 5" xfId="3929"/>
    <cellStyle name="標準 4 6 4 5 2" xfId="9289"/>
    <cellStyle name="標準 4 6 4 6" xfId="4841"/>
    <cellStyle name="標準 4 6 4 6 2" xfId="10201"/>
    <cellStyle name="標準 4 6 4 7" xfId="5753"/>
    <cellStyle name="標準 4 6 4 7 2" xfId="11113"/>
    <cellStyle name="標準 4 6 4 8" xfId="2104"/>
    <cellStyle name="標準 4 6 4 9" xfId="7465"/>
    <cellStyle name="標準 4 6 5" xfId="165"/>
    <cellStyle name="標準 4 6 5 2" xfId="622"/>
    <cellStyle name="標準 4 6 5 2 2" xfId="1534"/>
    <cellStyle name="標準 4 6 5 2 2 2" xfId="6893"/>
    <cellStyle name="標準 4 6 5 2 2 2 2" xfId="12253"/>
    <cellStyle name="標準 4 6 5 2 2 3" xfId="4157"/>
    <cellStyle name="標準 4 6 5 2 2 4" xfId="9517"/>
    <cellStyle name="標準 4 6 5 2 3" xfId="5069"/>
    <cellStyle name="標準 4 6 5 2 3 2" xfId="10429"/>
    <cellStyle name="標準 4 6 5 2 4" xfId="5981"/>
    <cellStyle name="標準 4 6 5 2 4 2" xfId="11341"/>
    <cellStyle name="標準 4 6 5 2 5" xfId="2788"/>
    <cellStyle name="標準 4 6 5 2 6" xfId="8149"/>
    <cellStyle name="標準 4 6 5 3" xfId="1078"/>
    <cellStyle name="標準 4 6 5 3 2" xfId="6437"/>
    <cellStyle name="標準 4 6 5 3 2 2" xfId="11797"/>
    <cellStyle name="標準 4 6 5 3 3" xfId="3244"/>
    <cellStyle name="標準 4 6 5 3 4" xfId="8605"/>
    <cellStyle name="標準 4 6 5 4" xfId="3701"/>
    <cellStyle name="標準 4 6 5 4 2" xfId="9061"/>
    <cellStyle name="標準 4 6 5 5" xfId="4613"/>
    <cellStyle name="標準 4 6 5 5 2" xfId="9973"/>
    <cellStyle name="標準 4 6 5 6" xfId="5525"/>
    <cellStyle name="標準 4 6 5 6 2" xfId="10885"/>
    <cellStyle name="標準 4 6 5 7" xfId="2332"/>
    <cellStyle name="標準 4 6 5 8" xfId="7693"/>
    <cellStyle name="標準 4 6 6" xfId="508"/>
    <cellStyle name="標準 4 6 6 2" xfId="1420"/>
    <cellStyle name="標準 4 6 6 2 2" xfId="6779"/>
    <cellStyle name="標準 4 6 6 2 2 2" xfId="12139"/>
    <cellStyle name="標準 4 6 6 2 3" xfId="4043"/>
    <cellStyle name="標準 4 6 6 2 4" xfId="9403"/>
    <cellStyle name="標準 4 6 6 3" xfId="4955"/>
    <cellStyle name="標準 4 6 6 3 2" xfId="10315"/>
    <cellStyle name="標準 4 6 6 4" xfId="5867"/>
    <cellStyle name="標準 4 6 6 4 2" xfId="11227"/>
    <cellStyle name="標準 4 6 6 5" xfId="2218"/>
    <cellStyle name="標準 4 6 6 6" xfId="7579"/>
    <cellStyle name="標準 4 6 7" xfId="964"/>
    <cellStyle name="標準 4 6 7 2" xfId="6323"/>
    <cellStyle name="標準 4 6 7 2 2" xfId="11683"/>
    <cellStyle name="標準 4 6 7 3" xfId="2674"/>
    <cellStyle name="標準 4 6 7 4" xfId="8035"/>
    <cellStyle name="標準 4 6 8" xfId="3130"/>
    <cellStyle name="標準 4 6 8 2" xfId="8491"/>
    <cellStyle name="標準 4 6 9" xfId="3587"/>
    <cellStyle name="標準 4 6 9 2" xfId="8947"/>
    <cellStyle name="標準 4 7" xfId="87"/>
    <cellStyle name="標準 4 7 10" xfId="5447"/>
    <cellStyle name="標準 4 7 10 2" xfId="10807"/>
    <cellStyle name="標準 4 7 11" xfId="1912"/>
    <cellStyle name="標準 4 7 12" xfId="7273"/>
    <cellStyle name="標準 4 7 2" xfId="316"/>
    <cellStyle name="標準 4 7 2 2" xfId="772"/>
    <cellStyle name="標準 4 7 2 2 2" xfId="1684"/>
    <cellStyle name="標準 4 7 2 2 2 2" xfId="7043"/>
    <cellStyle name="標準 4 7 2 2 2 2 2" xfId="12403"/>
    <cellStyle name="標準 4 7 2 2 2 3" xfId="4307"/>
    <cellStyle name="標準 4 7 2 2 2 4" xfId="9667"/>
    <cellStyle name="標準 4 7 2 2 3" xfId="5219"/>
    <cellStyle name="標準 4 7 2 2 3 2" xfId="10579"/>
    <cellStyle name="標準 4 7 2 2 4" xfId="6131"/>
    <cellStyle name="標準 4 7 2 2 4 2" xfId="11491"/>
    <cellStyle name="標準 4 7 2 2 5" xfId="2482"/>
    <cellStyle name="標準 4 7 2 2 6" xfId="7843"/>
    <cellStyle name="標準 4 7 2 3" xfId="1228"/>
    <cellStyle name="標準 4 7 2 3 2" xfId="6587"/>
    <cellStyle name="標準 4 7 2 3 2 2" xfId="11947"/>
    <cellStyle name="標準 4 7 2 3 3" xfId="2938"/>
    <cellStyle name="標準 4 7 2 3 4" xfId="8299"/>
    <cellStyle name="標準 4 7 2 4" xfId="3394"/>
    <cellStyle name="標準 4 7 2 4 2" xfId="8755"/>
    <cellStyle name="標準 4 7 2 5" xfId="3851"/>
    <cellStyle name="標準 4 7 2 5 2" xfId="9211"/>
    <cellStyle name="標準 4 7 2 6" xfId="4763"/>
    <cellStyle name="標準 4 7 2 6 2" xfId="10123"/>
    <cellStyle name="標準 4 7 2 7" xfId="5675"/>
    <cellStyle name="標準 4 7 2 7 2" xfId="11035"/>
    <cellStyle name="標準 4 7 2 8" xfId="2026"/>
    <cellStyle name="標準 4 7 2 9" xfId="7387"/>
    <cellStyle name="標準 4 7 3" xfId="430"/>
    <cellStyle name="標準 4 7 3 2" xfId="886"/>
    <cellStyle name="標準 4 7 3 2 2" xfId="1798"/>
    <cellStyle name="標準 4 7 3 2 2 2" xfId="7157"/>
    <cellStyle name="標準 4 7 3 2 2 2 2" xfId="12517"/>
    <cellStyle name="標準 4 7 3 2 2 3" xfId="4421"/>
    <cellStyle name="標準 4 7 3 2 2 4" xfId="9781"/>
    <cellStyle name="標準 4 7 3 2 3" xfId="5333"/>
    <cellStyle name="標準 4 7 3 2 3 2" xfId="10693"/>
    <cellStyle name="標準 4 7 3 2 4" xfId="6245"/>
    <cellStyle name="標準 4 7 3 2 4 2" xfId="11605"/>
    <cellStyle name="標準 4 7 3 2 5" xfId="2596"/>
    <cellStyle name="標準 4 7 3 2 6" xfId="7957"/>
    <cellStyle name="標準 4 7 3 3" xfId="1342"/>
    <cellStyle name="標準 4 7 3 3 2" xfId="6701"/>
    <cellStyle name="標準 4 7 3 3 2 2" xfId="12061"/>
    <cellStyle name="標準 4 7 3 3 3" xfId="3052"/>
    <cellStyle name="標準 4 7 3 3 4" xfId="8413"/>
    <cellStyle name="標準 4 7 3 4" xfId="3508"/>
    <cellStyle name="標準 4 7 3 4 2" xfId="8869"/>
    <cellStyle name="標準 4 7 3 5" xfId="3965"/>
    <cellStyle name="標準 4 7 3 5 2" xfId="9325"/>
    <cellStyle name="標準 4 7 3 6" xfId="4877"/>
    <cellStyle name="標準 4 7 3 6 2" xfId="10237"/>
    <cellStyle name="標準 4 7 3 7" xfId="5789"/>
    <cellStyle name="標準 4 7 3 7 2" xfId="11149"/>
    <cellStyle name="標準 4 7 3 8" xfId="2140"/>
    <cellStyle name="標準 4 7 3 9" xfId="7501"/>
    <cellStyle name="標準 4 7 4" xfId="201"/>
    <cellStyle name="標準 4 7 4 2" xfId="658"/>
    <cellStyle name="標準 4 7 4 2 2" xfId="1570"/>
    <cellStyle name="標準 4 7 4 2 2 2" xfId="6929"/>
    <cellStyle name="標準 4 7 4 2 2 2 2" xfId="12289"/>
    <cellStyle name="標準 4 7 4 2 2 3" xfId="4193"/>
    <cellStyle name="標準 4 7 4 2 2 4" xfId="9553"/>
    <cellStyle name="標準 4 7 4 2 3" xfId="5105"/>
    <cellStyle name="標準 4 7 4 2 3 2" xfId="10465"/>
    <cellStyle name="標準 4 7 4 2 4" xfId="6017"/>
    <cellStyle name="標準 4 7 4 2 4 2" xfId="11377"/>
    <cellStyle name="標準 4 7 4 2 5" xfId="2824"/>
    <cellStyle name="標準 4 7 4 2 6" xfId="8185"/>
    <cellStyle name="標準 4 7 4 3" xfId="1114"/>
    <cellStyle name="標準 4 7 4 3 2" xfId="6473"/>
    <cellStyle name="標準 4 7 4 3 2 2" xfId="11833"/>
    <cellStyle name="標準 4 7 4 3 3" xfId="3280"/>
    <cellStyle name="標準 4 7 4 3 4" xfId="8641"/>
    <cellStyle name="標準 4 7 4 4" xfId="3737"/>
    <cellStyle name="標準 4 7 4 4 2" xfId="9097"/>
    <cellStyle name="標準 4 7 4 5" xfId="4649"/>
    <cellStyle name="標準 4 7 4 5 2" xfId="10009"/>
    <cellStyle name="標準 4 7 4 6" xfId="5561"/>
    <cellStyle name="標準 4 7 4 6 2" xfId="10921"/>
    <cellStyle name="標準 4 7 4 7" xfId="2368"/>
    <cellStyle name="標準 4 7 4 8" xfId="7729"/>
    <cellStyle name="標準 4 7 5" xfId="544"/>
    <cellStyle name="標準 4 7 5 2" xfId="1456"/>
    <cellStyle name="標準 4 7 5 2 2" xfId="6815"/>
    <cellStyle name="標準 4 7 5 2 2 2" xfId="12175"/>
    <cellStyle name="標準 4 7 5 2 3" xfId="4079"/>
    <cellStyle name="標準 4 7 5 2 4" xfId="9439"/>
    <cellStyle name="標準 4 7 5 3" xfId="4991"/>
    <cellStyle name="標準 4 7 5 3 2" xfId="10351"/>
    <cellStyle name="標準 4 7 5 4" xfId="5903"/>
    <cellStyle name="標準 4 7 5 4 2" xfId="11263"/>
    <cellStyle name="標準 4 7 5 5" xfId="2254"/>
    <cellStyle name="標準 4 7 5 6" xfId="7615"/>
    <cellStyle name="標準 4 7 6" xfId="1000"/>
    <cellStyle name="標準 4 7 6 2" xfId="6359"/>
    <cellStyle name="標準 4 7 6 2 2" xfId="11719"/>
    <cellStyle name="標準 4 7 6 3" xfId="2710"/>
    <cellStyle name="標準 4 7 6 4" xfId="8071"/>
    <cellStyle name="標準 4 7 7" xfId="3166"/>
    <cellStyle name="標準 4 7 7 2" xfId="8527"/>
    <cellStyle name="標準 4 7 8" xfId="3623"/>
    <cellStyle name="標準 4 7 8 2" xfId="8983"/>
    <cellStyle name="標準 4 7 9" xfId="4535"/>
    <cellStyle name="標準 4 7 9 2" xfId="9895"/>
    <cellStyle name="標準 4 8" xfId="259"/>
    <cellStyle name="標準 4 8 2" xfId="715"/>
    <cellStyle name="標準 4 8 2 2" xfId="1627"/>
    <cellStyle name="標準 4 8 2 2 2" xfId="6986"/>
    <cellStyle name="標準 4 8 2 2 2 2" xfId="12346"/>
    <cellStyle name="標準 4 8 2 2 3" xfId="4250"/>
    <cellStyle name="標準 4 8 2 2 4" xfId="9610"/>
    <cellStyle name="標準 4 8 2 3" xfId="5162"/>
    <cellStyle name="標準 4 8 2 3 2" xfId="10522"/>
    <cellStyle name="標準 4 8 2 4" xfId="6074"/>
    <cellStyle name="標準 4 8 2 4 2" xfId="11434"/>
    <cellStyle name="標準 4 8 2 5" xfId="2425"/>
    <cellStyle name="標準 4 8 2 6" xfId="7786"/>
    <cellStyle name="標準 4 8 3" xfId="1171"/>
    <cellStyle name="標準 4 8 3 2" xfId="6530"/>
    <cellStyle name="標準 4 8 3 2 2" xfId="11890"/>
    <cellStyle name="標準 4 8 3 3" xfId="2881"/>
    <cellStyle name="標準 4 8 3 4" xfId="8242"/>
    <cellStyle name="標準 4 8 4" xfId="3337"/>
    <cellStyle name="標準 4 8 4 2" xfId="8698"/>
    <cellStyle name="標準 4 8 5" xfId="3794"/>
    <cellStyle name="標準 4 8 5 2" xfId="9154"/>
    <cellStyle name="標準 4 8 6" xfId="4706"/>
    <cellStyle name="標準 4 8 6 2" xfId="10066"/>
    <cellStyle name="標準 4 8 7" xfId="5618"/>
    <cellStyle name="標準 4 8 7 2" xfId="10978"/>
    <cellStyle name="標準 4 8 8" xfId="1969"/>
    <cellStyle name="標準 4 8 9" xfId="7330"/>
    <cellStyle name="標準 4 9" xfId="373"/>
    <cellStyle name="標準 4 9 2" xfId="829"/>
    <cellStyle name="標準 4 9 2 2" xfId="1741"/>
    <cellStyle name="標準 4 9 2 2 2" xfId="7100"/>
    <cellStyle name="標準 4 9 2 2 2 2" xfId="12460"/>
    <cellStyle name="標準 4 9 2 2 3" xfId="4364"/>
    <cellStyle name="標準 4 9 2 2 4" xfId="9724"/>
    <cellStyle name="標準 4 9 2 3" xfId="5276"/>
    <cellStyle name="標準 4 9 2 3 2" xfId="10636"/>
    <cellStyle name="標準 4 9 2 4" xfId="6188"/>
    <cellStyle name="標準 4 9 2 4 2" xfId="11548"/>
    <cellStyle name="標準 4 9 2 5" xfId="2539"/>
    <cellStyle name="標準 4 9 2 6" xfId="7900"/>
    <cellStyle name="標準 4 9 3" xfId="1285"/>
    <cellStyle name="標準 4 9 3 2" xfId="6644"/>
    <cellStyle name="標準 4 9 3 2 2" xfId="12004"/>
    <cellStyle name="標準 4 9 3 3" xfId="2995"/>
    <cellStyle name="標準 4 9 3 4" xfId="8356"/>
    <cellStyle name="標準 4 9 4" xfId="3451"/>
    <cellStyle name="標準 4 9 4 2" xfId="8812"/>
    <cellStyle name="標準 4 9 5" xfId="3908"/>
    <cellStyle name="標準 4 9 5 2" xfId="9268"/>
    <cellStyle name="標準 4 9 6" xfId="4820"/>
    <cellStyle name="標準 4 9 6 2" xfId="10180"/>
    <cellStyle name="標準 4 9 7" xfId="5732"/>
    <cellStyle name="標準 4 9 7 2" xfId="11092"/>
    <cellStyle name="標準 4 9 8" xfId="2083"/>
    <cellStyle name="標準 4 9 9" xfId="7444"/>
    <cellStyle name="標準 5" xfId="9"/>
    <cellStyle name="標準 5 2" xfId="30"/>
    <cellStyle name="標準 5 2 2" xfId="76"/>
    <cellStyle name="標準 5 3" xfId="59"/>
    <cellStyle name="標準 6" xfId="14"/>
    <cellStyle name="標準 7" xfId="15"/>
    <cellStyle name="標準 8" xfId="17"/>
    <cellStyle name="標準 8 10" xfId="145"/>
    <cellStyle name="標準 8 10 2" xfId="602"/>
    <cellStyle name="標準 8 10 2 2" xfId="1514"/>
    <cellStyle name="標準 8 10 2 2 2" xfId="6873"/>
    <cellStyle name="標準 8 10 2 2 2 2" xfId="12233"/>
    <cellStyle name="標準 8 10 2 2 3" xfId="4137"/>
    <cellStyle name="標準 8 10 2 2 4" xfId="9497"/>
    <cellStyle name="標準 8 10 2 3" xfId="5049"/>
    <cellStyle name="標準 8 10 2 3 2" xfId="10409"/>
    <cellStyle name="標準 8 10 2 4" xfId="5961"/>
    <cellStyle name="標準 8 10 2 4 2" xfId="11321"/>
    <cellStyle name="標準 8 10 2 5" xfId="2768"/>
    <cellStyle name="標準 8 10 2 6" xfId="8129"/>
    <cellStyle name="標準 8 10 3" xfId="1058"/>
    <cellStyle name="標準 8 10 3 2" xfId="6417"/>
    <cellStyle name="標準 8 10 3 2 2" xfId="11777"/>
    <cellStyle name="標準 8 10 3 3" xfId="3224"/>
    <cellStyle name="標準 8 10 3 4" xfId="8585"/>
    <cellStyle name="標準 8 10 4" xfId="3681"/>
    <cellStyle name="標準 8 10 4 2" xfId="9041"/>
    <cellStyle name="標準 8 10 5" xfId="4593"/>
    <cellStyle name="標準 8 10 5 2" xfId="9953"/>
    <cellStyle name="標準 8 10 6" xfId="5505"/>
    <cellStyle name="標準 8 10 6 2" xfId="10865"/>
    <cellStyle name="標準 8 10 7" xfId="2312"/>
    <cellStyle name="標準 8 10 8" xfId="7673"/>
    <cellStyle name="標準 8 11" xfId="488"/>
    <cellStyle name="標準 8 11 2" xfId="1400"/>
    <cellStyle name="標準 8 11 2 2" xfId="6759"/>
    <cellStyle name="標準 8 11 2 2 2" xfId="12119"/>
    <cellStyle name="標準 8 11 2 3" xfId="4023"/>
    <cellStyle name="標準 8 11 2 4" xfId="9383"/>
    <cellStyle name="標準 8 11 3" xfId="4935"/>
    <cellStyle name="標準 8 11 3 2" xfId="10295"/>
    <cellStyle name="標準 8 11 4" xfId="5847"/>
    <cellStyle name="標準 8 11 4 2" xfId="11207"/>
    <cellStyle name="標準 8 11 5" xfId="2198"/>
    <cellStyle name="標準 8 11 6" xfId="7559"/>
    <cellStyle name="標準 8 12" xfId="944"/>
    <cellStyle name="標準 8 12 2" xfId="6303"/>
    <cellStyle name="標準 8 12 2 2" xfId="11663"/>
    <cellStyle name="標準 8 12 3" xfId="2654"/>
    <cellStyle name="標準 8 12 4" xfId="8015"/>
    <cellStyle name="標準 8 13" xfId="3110"/>
    <cellStyle name="標準 8 13 2" xfId="8471"/>
    <cellStyle name="標準 8 14" xfId="3567"/>
    <cellStyle name="標準 8 14 2" xfId="8927"/>
    <cellStyle name="標準 8 15" xfId="4479"/>
    <cellStyle name="標準 8 15 2" xfId="9839"/>
    <cellStyle name="標準 8 16" xfId="5391"/>
    <cellStyle name="標準 8 16 2" xfId="10751"/>
    <cellStyle name="標準 8 17" xfId="1856"/>
    <cellStyle name="標準 8 18" xfId="7217"/>
    <cellStyle name="標準 8 2" xfId="19"/>
    <cellStyle name="標準 8 2 10" xfId="490"/>
    <cellStyle name="標準 8 2 10 2" xfId="1402"/>
    <cellStyle name="標準 8 2 10 2 2" xfId="6761"/>
    <cellStyle name="標準 8 2 10 2 2 2" xfId="12121"/>
    <cellStyle name="標準 8 2 10 2 3" xfId="4025"/>
    <cellStyle name="標準 8 2 10 2 4" xfId="9385"/>
    <cellStyle name="標準 8 2 10 3" xfId="4937"/>
    <cellStyle name="標準 8 2 10 3 2" xfId="10297"/>
    <cellStyle name="標準 8 2 10 4" xfId="5849"/>
    <cellStyle name="標準 8 2 10 4 2" xfId="11209"/>
    <cellStyle name="標準 8 2 10 5" xfId="2200"/>
    <cellStyle name="標準 8 2 10 6" xfId="7561"/>
    <cellStyle name="標準 8 2 11" xfId="946"/>
    <cellStyle name="標準 8 2 11 2" xfId="6305"/>
    <cellStyle name="標準 8 2 11 2 2" xfId="11665"/>
    <cellStyle name="標準 8 2 11 3" xfId="2656"/>
    <cellStyle name="標準 8 2 11 4" xfId="8017"/>
    <cellStyle name="標準 8 2 12" xfId="3112"/>
    <cellStyle name="標準 8 2 12 2" xfId="8473"/>
    <cellStyle name="標準 8 2 13" xfId="3569"/>
    <cellStyle name="標準 8 2 13 2" xfId="8929"/>
    <cellStyle name="標準 8 2 14" xfId="4481"/>
    <cellStyle name="標準 8 2 14 2" xfId="9841"/>
    <cellStyle name="標準 8 2 15" xfId="5393"/>
    <cellStyle name="標準 8 2 15 2" xfId="10753"/>
    <cellStyle name="標準 8 2 16" xfId="1858"/>
    <cellStyle name="標準 8 2 17" xfId="7219"/>
    <cellStyle name="標準 8 2 2" xfId="36"/>
    <cellStyle name="標準 8 2 2 10" xfId="3126"/>
    <cellStyle name="標準 8 2 2 10 2" xfId="8487"/>
    <cellStyle name="標準 8 2 2 11" xfId="3583"/>
    <cellStyle name="標準 8 2 2 11 2" xfId="8943"/>
    <cellStyle name="標準 8 2 2 12" xfId="4495"/>
    <cellStyle name="標準 8 2 2 12 2" xfId="9855"/>
    <cellStyle name="標準 8 2 2 13" xfId="5407"/>
    <cellStyle name="標準 8 2 2 13 2" xfId="10767"/>
    <cellStyle name="標準 8 2 2 14" xfId="1872"/>
    <cellStyle name="標準 8 2 2 15" xfId="7233"/>
    <cellStyle name="標準 8 2 2 2" xfId="82"/>
    <cellStyle name="標準 8 2 2 2 10" xfId="4531"/>
    <cellStyle name="標準 8 2 2 2 10 2" xfId="9891"/>
    <cellStyle name="標準 8 2 2 2 11" xfId="5443"/>
    <cellStyle name="標準 8 2 2 2 11 2" xfId="10803"/>
    <cellStyle name="標準 8 2 2 2 12" xfId="1908"/>
    <cellStyle name="標準 8 2 2 2 13" xfId="7269"/>
    <cellStyle name="標準 8 2 2 2 2" xfId="140"/>
    <cellStyle name="標準 8 2 2 2 2 10" xfId="5500"/>
    <cellStyle name="標準 8 2 2 2 2 10 2" xfId="10860"/>
    <cellStyle name="標準 8 2 2 2 2 11" xfId="1965"/>
    <cellStyle name="標準 8 2 2 2 2 12" xfId="7326"/>
    <cellStyle name="標準 8 2 2 2 2 2" xfId="369"/>
    <cellStyle name="標準 8 2 2 2 2 2 2" xfId="825"/>
    <cellStyle name="標準 8 2 2 2 2 2 2 2" xfId="1737"/>
    <cellStyle name="標準 8 2 2 2 2 2 2 2 2" xfId="7096"/>
    <cellStyle name="標準 8 2 2 2 2 2 2 2 2 2" xfId="12456"/>
    <cellStyle name="標準 8 2 2 2 2 2 2 2 3" xfId="4360"/>
    <cellStyle name="標準 8 2 2 2 2 2 2 2 4" xfId="9720"/>
    <cellStyle name="標準 8 2 2 2 2 2 2 3" xfId="5272"/>
    <cellStyle name="標準 8 2 2 2 2 2 2 3 2" xfId="10632"/>
    <cellStyle name="標準 8 2 2 2 2 2 2 4" xfId="6184"/>
    <cellStyle name="標準 8 2 2 2 2 2 2 4 2" xfId="11544"/>
    <cellStyle name="標準 8 2 2 2 2 2 2 5" xfId="2535"/>
    <cellStyle name="標準 8 2 2 2 2 2 2 6" xfId="7896"/>
    <cellStyle name="標準 8 2 2 2 2 2 3" xfId="1281"/>
    <cellStyle name="標準 8 2 2 2 2 2 3 2" xfId="6640"/>
    <cellStyle name="標準 8 2 2 2 2 2 3 2 2" xfId="12000"/>
    <cellStyle name="標準 8 2 2 2 2 2 3 3" xfId="2991"/>
    <cellStyle name="標準 8 2 2 2 2 2 3 4" xfId="8352"/>
    <cellStyle name="標準 8 2 2 2 2 2 4" xfId="3447"/>
    <cellStyle name="標準 8 2 2 2 2 2 4 2" xfId="8808"/>
    <cellStyle name="標準 8 2 2 2 2 2 5" xfId="3904"/>
    <cellStyle name="標準 8 2 2 2 2 2 5 2" xfId="9264"/>
    <cellStyle name="標準 8 2 2 2 2 2 6" xfId="4816"/>
    <cellStyle name="標準 8 2 2 2 2 2 6 2" xfId="10176"/>
    <cellStyle name="標準 8 2 2 2 2 2 7" xfId="5728"/>
    <cellStyle name="標準 8 2 2 2 2 2 7 2" xfId="11088"/>
    <cellStyle name="標準 8 2 2 2 2 2 8" xfId="2079"/>
    <cellStyle name="標準 8 2 2 2 2 2 9" xfId="7440"/>
    <cellStyle name="標準 8 2 2 2 2 3" xfId="483"/>
    <cellStyle name="標準 8 2 2 2 2 3 2" xfId="939"/>
    <cellStyle name="標準 8 2 2 2 2 3 2 2" xfId="1851"/>
    <cellStyle name="標準 8 2 2 2 2 3 2 2 2" xfId="7210"/>
    <cellStyle name="標準 8 2 2 2 2 3 2 2 2 2" xfId="12570"/>
    <cellStyle name="標準 8 2 2 2 2 3 2 2 3" xfId="4474"/>
    <cellStyle name="標準 8 2 2 2 2 3 2 2 4" xfId="9834"/>
    <cellStyle name="標準 8 2 2 2 2 3 2 3" xfId="5386"/>
    <cellStyle name="標準 8 2 2 2 2 3 2 3 2" xfId="10746"/>
    <cellStyle name="標準 8 2 2 2 2 3 2 4" xfId="6298"/>
    <cellStyle name="標準 8 2 2 2 2 3 2 4 2" xfId="11658"/>
    <cellStyle name="標準 8 2 2 2 2 3 2 5" xfId="2649"/>
    <cellStyle name="標準 8 2 2 2 2 3 2 6" xfId="8010"/>
    <cellStyle name="標準 8 2 2 2 2 3 3" xfId="1395"/>
    <cellStyle name="標準 8 2 2 2 2 3 3 2" xfId="6754"/>
    <cellStyle name="標準 8 2 2 2 2 3 3 2 2" xfId="12114"/>
    <cellStyle name="標準 8 2 2 2 2 3 3 3" xfId="3105"/>
    <cellStyle name="標準 8 2 2 2 2 3 3 4" xfId="8466"/>
    <cellStyle name="標準 8 2 2 2 2 3 4" xfId="3561"/>
    <cellStyle name="標準 8 2 2 2 2 3 4 2" xfId="8922"/>
    <cellStyle name="標準 8 2 2 2 2 3 5" xfId="4018"/>
    <cellStyle name="標準 8 2 2 2 2 3 5 2" xfId="9378"/>
    <cellStyle name="標準 8 2 2 2 2 3 6" xfId="4930"/>
    <cellStyle name="標準 8 2 2 2 2 3 6 2" xfId="10290"/>
    <cellStyle name="標準 8 2 2 2 2 3 7" xfId="5842"/>
    <cellStyle name="標準 8 2 2 2 2 3 7 2" xfId="11202"/>
    <cellStyle name="標準 8 2 2 2 2 3 8" xfId="2193"/>
    <cellStyle name="標準 8 2 2 2 2 3 9" xfId="7554"/>
    <cellStyle name="標準 8 2 2 2 2 4" xfId="254"/>
    <cellStyle name="標準 8 2 2 2 2 4 2" xfId="711"/>
    <cellStyle name="標準 8 2 2 2 2 4 2 2" xfId="1623"/>
    <cellStyle name="標準 8 2 2 2 2 4 2 2 2" xfId="6982"/>
    <cellStyle name="標準 8 2 2 2 2 4 2 2 2 2" xfId="12342"/>
    <cellStyle name="標準 8 2 2 2 2 4 2 2 3" xfId="4246"/>
    <cellStyle name="標準 8 2 2 2 2 4 2 2 4" xfId="9606"/>
    <cellStyle name="標準 8 2 2 2 2 4 2 3" xfId="5158"/>
    <cellStyle name="標準 8 2 2 2 2 4 2 3 2" xfId="10518"/>
    <cellStyle name="標準 8 2 2 2 2 4 2 4" xfId="6070"/>
    <cellStyle name="標準 8 2 2 2 2 4 2 4 2" xfId="11430"/>
    <cellStyle name="標準 8 2 2 2 2 4 2 5" xfId="2877"/>
    <cellStyle name="標準 8 2 2 2 2 4 2 6" xfId="8238"/>
    <cellStyle name="標準 8 2 2 2 2 4 3" xfId="1167"/>
    <cellStyle name="標準 8 2 2 2 2 4 3 2" xfId="6526"/>
    <cellStyle name="標準 8 2 2 2 2 4 3 2 2" xfId="11886"/>
    <cellStyle name="標準 8 2 2 2 2 4 3 3" xfId="3333"/>
    <cellStyle name="標準 8 2 2 2 2 4 3 4" xfId="8694"/>
    <cellStyle name="標準 8 2 2 2 2 4 4" xfId="3790"/>
    <cellStyle name="標準 8 2 2 2 2 4 4 2" xfId="9150"/>
    <cellStyle name="標準 8 2 2 2 2 4 5" xfId="4702"/>
    <cellStyle name="標準 8 2 2 2 2 4 5 2" xfId="10062"/>
    <cellStyle name="標準 8 2 2 2 2 4 6" xfId="5614"/>
    <cellStyle name="標準 8 2 2 2 2 4 6 2" xfId="10974"/>
    <cellStyle name="標準 8 2 2 2 2 4 7" xfId="2421"/>
    <cellStyle name="標準 8 2 2 2 2 4 8" xfId="7782"/>
    <cellStyle name="標準 8 2 2 2 2 5" xfId="597"/>
    <cellStyle name="標準 8 2 2 2 2 5 2" xfId="1509"/>
    <cellStyle name="標準 8 2 2 2 2 5 2 2" xfId="6868"/>
    <cellStyle name="標準 8 2 2 2 2 5 2 2 2" xfId="12228"/>
    <cellStyle name="標準 8 2 2 2 2 5 2 3" xfId="4132"/>
    <cellStyle name="標準 8 2 2 2 2 5 2 4" xfId="9492"/>
    <cellStyle name="標準 8 2 2 2 2 5 3" xfId="5044"/>
    <cellStyle name="標準 8 2 2 2 2 5 3 2" xfId="10404"/>
    <cellStyle name="標準 8 2 2 2 2 5 4" xfId="5956"/>
    <cellStyle name="標準 8 2 2 2 2 5 4 2" xfId="11316"/>
    <cellStyle name="標準 8 2 2 2 2 5 5" xfId="2307"/>
    <cellStyle name="標準 8 2 2 2 2 5 6" xfId="7668"/>
    <cellStyle name="標準 8 2 2 2 2 6" xfId="1053"/>
    <cellStyle name="標準 8 2 2 2 2 6 2" xfId="6412"/>
    <cellStyle name="標準 8 2 2 2 2 6 2 2" xfId="11772"/>
    <cellStyle name="標準 8 2 2 2 2 6 3" xfId="2763"/>
    <cellStyle name="標準 8 2 2 2 2 6 4" xfId="8124"/>
    <cellStyle name="標準 8 2 2 2 2 7" xfId="3219"/>
    <cellStyle name="標準 8 2 2 2 2 7 2" xfId="8580"/>
    <cellStyle name="標準 8 2 2 2 2 8" xfId="3676"/>
    <cellStyle name="標準 8 2 2 2 2 8 2" xfId="9036"/>
    <cellStyle name="標準 8 2 2 2 2 9" xfId="4588"/>
    <cellStyle name="標準 8 2 2 2 2 9 2" xfId="9948"/>
    <cellStyle name="標準 8 2 2 2 3" xfId="312"/>
    <cellStyle name="標準 8 2 2 2 3 2" xfId="768"/>
    <cellStyle name="標準 8 2 2 2 3 2 2" xfId="1680"/>
    <cellStyle name="標準 8 2 2 2 3 2 2 2" xfId="7039"/>
    <cellStyle name="標準 8 2 2 2 3 2 2 2 2" xfId="12399"/>
    <cellStyle name="標準 8 2 2 2 3 2 2 3" xfId="4303"/>
    <cellStyle name="標準 8 2 2 2 3 2 2 4" xfId="9663"/>
    <cellStyle name="標準 8 2 2 2 3 2 3" xfId="5215"/>
    <cellStyle name="標準 8 2 2 2 3 2 3 2" xfId="10575"/>
    <cellStyle name="標準 8 2 2 2 3 2 4" xfId="6127"/>
    <cellStyle name="標準 8 2 2 2 3 2 4 2" xfId="11487"/>
    <cellStyle name="標準 8 2 2 2 3 2 5" xfId="2478"/>
    <cellStyle name="標準 8 2 2 2 3 2 6" xfId="7839"/>
    <cellStyle name="標準 8 2 2 2 3 3" xfId="1224"/>
    <cellStyle name="標準 8 2 2 2 3 3 2" xfId="6583"/>
    <cellStyle name="標準 8 2 2 2 3 3 2 2" xfId="11943"/>
    <cellStyle name="標準 8 2 2 2 3 3 3" xfId="2934"/>
    <cellStyle name="標準 8 2 2 2 3 3 4" xfId="8295"/>
    <cellStyle name="標準 8 2 2 2 3 4" xfId="3390"/>
    <cellStyle name="標準 8 2 2 2 3 4 2" xfId="8751"/>
    <cellStyle name="標準 8 2 2 2 3 5" xfId="3847"/>
    <cellStyle name="標準 8 2 2 2 3 5 2" xfId="9207"/>
    <cellStyle name="標準 8 2 2 2 3 6" xfId="4759"/>
    <cellStyle name="標準 8 2 2 2 3 6 2" xfId="10119"/>
    <cellStyle name="標準 8 2 2 2 3 7" xfId="5671"/>
    <cellStyle name="標準 8 2 2 2 3 7 2" xfId="11031"/>
    <cellStyle name="標準 8 2 2 2 3 8" xfId="2022"/>
    <cellStyle name="標準 8 2 2 2 3 9" xfId="7383"/>
    <cellStyle name="標準 8 2 2 2 4" xfId="426"/>
    <cellStyle name="標準 8 2 2 2 4 2" xfId="882"/>
    <cellStyle name="標準 8 2 2 2 4 2 2" xfId="1794"/>
    <cellStyle name="標準 8 2 2 2 4 2 2 2" xfId="7153"/>
    <cellStyle name="標準 8 2 2 2 4 2 2 2 2" xfId="12513"/>
    <cellStyle name="標準 8 2 2 2 4 2 2 3" xfId="4417"/>
    <cellStyle name="標準 8 2 2 2 4 2 2 4" xfId="9777"/>
    <cellStyle name="標準 8 2 2 2 4 2 3" xfId="5329"/>
    <cellStyle name="標準 8 2 2 2 4 2 3 2" xfId="10689"/>
    <cellStyle name="標準 8 2 2 2 4 2 4" xfId="6241"/>
    <cellStyle name="標準 8 2 2 2 4 2 4 2" xfId="11601"/>
    <cellStyle name="標準 8 2 2 2 4 2 5" xfId="2592"/>
    <cellStyle name="標準 8 2 2 2 4 2 6" xfId="7953"/>
    <cellStyle name="標準 8 2 2 2 4 3" xfId="1338"/>
    <cellStyle name="標準 8 2 2 2 4 3 2" xfId="6697"/>
    <cellStyle name="標準 8 2 2 2 4 3 2 2" xfId="12057"/>
    <cellStyle name="標準 8 2 2 2 4 3 3" xfId="3048"/>
    <cellStyle name="標準 8 2 2 2 4 3 4" xfId="8409"/>
    <cellStyle name="標準 8 2 2 2 4 4" xfId="3504"/>
    <cellStyle name="標準 8 2 2 2 4 4 2" xfId="8865"/>
    <cellStyle name="標準 8 2 2 2 4 5" xfId="3961"/>
    <cellStyle name="標準 8 2 2 2 4 5 2" xfId="9321"/>
    <cellStyle name="標準 8 2 2 2 4 6" xfId="4873"/>
    <cellStyle name="標準 8 2 2 2 4 6 2" xfId="10233"/>
    <cellStyle name="標準 8 2 2 2 4 7" xfId="5785"/>
    <cellStyle name="標準 8 2 2 2 4 7 2" xfId="11145"/>
    <cellStyle name="標準 8 2 2 2 4 8" xfId="2136"/>
    <cellStyle name="標準 8 2 2 2 4 9" xfId="7497"/>
    <cellStyle name="標準 8 2 2 2 5" xfId="197"/>
    <cellStyle name="標準 8 2 2 2 5 2" xfId="654"/>
    <cellStyle name="標準 8 2 2 2 5 2 2" xfId="1566"/>
    <cellStyle name="標準 8 2 2 2 5 2 2 2" xfId="6925"/>
    <cellStyle name="標準 8 2 2 2 5 2 2 2 2" xfId="12285"/>
    <cellStyle name="標準 8 2 2 2 5 2 2 3" xfId="4189"/>
    <cellStyle name="標準 8 2 2 2 5 2 2 4" xfId="9549"/>
    <cellStyle name="標準 8 2 2 2 5 2 3" xfId="5101"/>
    <cellStyle name="標準 8 2 2 2 5 2 3 2" xfId="10461"/>
    <cellStyle name="標準 8 2 2 2 5 2 4" xfId="6013"/>
    <cellStyle name="標準 8 2 2 2 5 2 4 2" xfId="11373"/>
    <cellStyle name="標準 8 2 2 2 5 2 5" xfId="2820"/>
    <cellStyle name="標準 8 2 2 2 5 2 6" xfId="8181"/>
    <cellStyle name="標準 8 2 2 2 5 3" xfId="1110"/>
    <cellStyle name="標準 8 2 2 2 5 3 2" xfId="6469"/>
    <cellStyle name="標準 8 2 2 2 5 3 2 2" xfId="11829"/>
    <cellStyle name="標準 8 2 2 2 5 3 3" xfId="3276"/>
    <cellStyle name="標準 8 2 2 2 5 3 4" xfId="8637"/>
    <cellStyle name="標準 8 2 2 2 5 4" xfId="3733"/>
    <cellStyle name="標準 8 2 2 2 5 4 2" xfId="9093"/>
    <cellStyle name="標準 8 2 2 2 5 5" xfId="4645"/>
    <cellStyle name="標準 8 2 2 2 5 5 2" xfId="10005"/>
    <cellStyle name="標準 8 2 2 2 5 6" xfId="5557"/>
    <cellStyle name="標準 8 2 2 2 5 6 2" xfId="10917"/>
    <cellStyle name="標準 8 2 2 2 5 7" xfId="2364"/>
    <cellStyle name="標準 8 2 2 2 5 8" xfId="7725"/>
    <cellStyle name="標準 8 2 2 2 6" xfId="540"/>
    <cellStyle name="標準 8 2 2 2 6 2" xfId="1452"/>
    <cellStyle name="標準 8 2 2 2 6 2 2" xfId="6811"/>
    <cellStyle name="標準 8 2 2 2 6 2 2 2" xfId="12171"/>
    <cellStyle name="標準 8 2 2 2 6 2 3" xfId="4075"/>
    <cellStyle name="標準 8 2 2 2 6 2 4" xfId="9435"/>
    <cellStyle name="標準 8 2 2 2 6 3" xfId="4987"/>
    <cellStyle name="標準 8 2 2 2 6 3 2" xfId="10347"/>
    <cellStyle name="標準 8 2 2 2 6 4" xfId="5899"/>
    <cellStyle name="標準 8 2 2 2 6 4 2" xfId="11259"/>
    <cellStyle name="標準 8 2 2 2 6 5" xfId="2250"/>
    <cellStyle name="標準 8 2 2 2 6 6" xfId="7611"/>
    <cellStyle name="標準 8 2 2 2 7" xfId="996"/>
    <cellStyle name="標準 8 2 2 2 7 2" xfId="6355"/>
    <cellStyle name="標準 8 2 2 2 7 2 2" xfId="11715"/>
    <cellStyle name="標準 8 2 2 2 7 3" xfId="2706"/>
    <cellStyle name="標準 8 2 2 2 7 4" xfId="8067"/>
    <cellStyle name="標準 8 2 2 2 8" xfId="3162"/>
    <cellStyle name="標準 8 2 2 2 8 2" xfId="8523"/>
    <cellStyle name="標準 8 2 2 2 9" xfId="3619"/>
    <cellStyle name="標準 8 2 2 2 9 2" xfId="8979"/>
    <cellStyle name="標準 8 2 2 3" xfId="50"/>
    <cellStyle name="標準 8 2 2 3 10" xfId="4509"/>
    <cellStyle name="標準 8 2 2 3 10 2" xfId="9869"/>
    <cellStyle name="標準 8 2 2 3 11" xfId="5421"/>
    <cellStyle name="標準 8 2 2 3 11 2" xfId="10781"/>
    <cellStyle name="標準 8 2 2 3 12" xfId="1886"/>
    <cellStyle name="標準 8 2 2 3 13" xfId="7247"/>
    <cellStyle name="標準 8 2 2 3 2" xfId="118"/>
    <cellStyle name="標準 8 2 2 3 2 10" xfId="5478"/>
    <cellStyle name="標準 8 2 2 3 2 10 2" xfId="10838"/>
    <cellStyle name="標準 8 2 2 3 2 11" xfId="1943"/>
    <cellStyle name="標準 8 2 2 3 2 12" xfId="7304"/>
    <cellStyle name="標準 8 2 2 3 2 2" xfId="347"/>
    <cellStyle name="標準 8 2 2 3 2 2 2" xfId="803"/>
    <cellStyle name="標準 8 2 2 3 2 2 2 2" xfId="1715"/>
    <cellStyle name="標準 8 2 2 3 2 2 2 2 2" xfId="7074"/>
    <cellStyle name="標準 8 2 2 3 2 2 2 2 2 2" xfId="12434"/>
    <cellStyle name="標準 8 2 2 3 2 2 2 2 3" xfId="4338"/>
    <cellStyle name="標準 8 2 2 3 2 2 2 2 4" xfId="9698"/>
    <cellStyle name="標準 8 2 2 3 2 2 2 3" xfId="5250"/>
    <cellStyle name="標準 8 2 2 3 2 2 2 3 2" xfId="10610"/>
    <cellStyle name="標準 8 2 2 3 2 2 2 4" xfId="6162"/>
    <cellStyle name="標準 8 2 2 3 2 2 2 4 2" xfId="11522"/>
    <cellStyle name="標準 8 2 2 3 2 2 2 5" xfId="2513"/>
    <cellStyle name="標準 8 2 2 3 2 2 2 6" xfId="7874"/>
    <cellStyle name="標準 8 2 2 3 2 2 3" xfId="1259"/>
    <cellStyle name="標準 8 2 2 3 2 2 3 2" xfId="6618"/>
    <cellStyle name="標準 8 2 2 3 2 2 3 2 2" xfId="11978"/>
    <cellStyle name="標準 8 2 2 3 2 2 3 3" xfId="2969"/>
    <cellStyle name="標準 8 2 2 3 2 2 3 4" xfId="8330"/>
    <cellStyle name="標準 8 2 2 3 2 2 4" xfId="3425"/>
    <cellStyle name="標準 8 2 2 3 2 2 4 2" xfId="8786"/>
    <cellStyle name="標準 8 2 2 3 2 2 5" xfId="3882"/>
    <cellStyle name="標準 8 2 2 3 2 2 5 2" xfId="9242"/>
    <cellStyle name="標準 8 2 2 3 2 2 6" xfId="4794"/>
    <cellStyle name="標準 8 2 2 3 2 2 6 2" xfId="10154"/>
    <cellStyle name="標準 8 2 2 3 2 2 7" xfId="5706"/>
    <cellStyle name="標準 8 2 2 3 2 2 7 2" xfId="11066"/>
    <cellStyle name="標準 8 2 2 3 2 2 8" xfId="2057"/>
    <cellStyle name="標準 8 2 2 3 2 2 9" xfId="7418"/>
    <cellStyle name="標準 8 2 2 3 2 3" xfId="461"/>
    <cellStyle name="標準 8 2 2 3 2 3 2" xfId="917"/>
    <cellStyle name="標準 8 2 2 3 2 3 2 2" xfId="1829"/>
    <cellStyle name="標準 8 2 2 3 2 3 2 2 2" xfId="7188"/>
    <cellStyle name="標準 8 2 2 3 2 3 2 2 2 2" xfId="12548"/>
    <cellStyle name="標準 8 2 2 3 2 3 2 2 3" xfId="4452"/>
    <cellStyle name="標準 8 2 2 3 2 3 2 2 4" xfId="9812"/>
    <cellStyle name="標準 8 2 2 3 2 3 2 3" xfId="5364"/>
    <cellStyle name="標準 8 2 2 3 2 3 2 3 2" xfId="10724"/>
    <cellStyle name="標準 8 2 2 3 2 3 2 4" xfId="6276"/>
    <cellStyle name="標準 8 2 2 3 2 3 2 4 2" xfId="11636"/>
    <cellStyle name="標準 8 2 2 3 2 3 2 5" xfId="2627"/>
    <cellStyle name="標準 8 2 2 3 2 3 2 6" xfId="7988"/>
    <cellStyle name="標準 8 2 2 3 2 3 3" xfId="1373"/>
    <cellStyle name="標準 8 2 2 3 2 3 3 2" xfId="6732"/>
    <cellStyle name="標準 8 2 2 3 2 3 3 2 2" xfId="12092"/>
    <cellStyle name="標準 8 2 2 3 2 3 3 3" xfId="3083"/>
    <cellStyle name="標準 8 2 2 3 2 3 3 4" xfId="8444"/>
    <cellStyle name="標準 8 2 2 3 2 3 4" xfId="3539"/>
    <cellStyle name="標準 8 2 2 3 2 3 4 2" xfId="8900"/>
    <cellStyle name="標準 8 2 2 3 2 3 5" xfId="3996"/>
    <cellStyle name="標準 8 2 2 3 2 3 5 2" xfId="9356"/>
    <cellStyle name="標準 8 2 2 3 2 3 6" xfId="4908"/>
    <cellStyle name="標準 8 2 2 3 2 3 6 2" xfId="10268"/>
    <cellStyle name="標準 8 2 2 3 2 3 7" xfId="5820"/>
    <cellStyle name="標準 8 2 2 3 2 3 7 2" xfId="11180"/>
    <cellStyle name="標準 8 2 2 3 2 3 8" xfId="2171"/>
    <cellStyle name="標準 8 2 2 3 2 3 9" xfId="7532"/>
    <cellStyle name="標準 8 2 2 3 2 4" xfId="232"/>
    <cellStyle name="標準 8 2 2 3 2 4 2" xfId="689"/>
    <cellStyle name="標準 8 2 2 3 2 4 2 2" xfId="1601"/>
    <cellStyle name="標準 8 2 2 3 2 4 2 2 2" xfId="6960"/>
    <cellStyle name="標準 8 2 2 3 2 4 2 2 2 2" xfId="12320"/>
    <cellStyle name="標準 8 2 2 3 2 4 2 2 3" xfId="4224"/>
    <cellStyle name="標準 8 2 2 3 2 4 2 2 4" xfId="9584"/>
    <cellStyle name="標準 8 2 2 3 2 4 2 3" xfId="5136"/>
    <cellStyle name="標準 8 2 2 3 2 4 2 3 2" xfId="10496"/>
    <cellStyle name="標準 8 2 2 3 2 4 2 4" xfId="6048"/>
    <cellStyle name="標準 8 2 2 3 2 4 2 4 2" xfId="11408"/>
    <cellStyle name="標準 8 2 2 3 2 4 2 5" xfId="2855"/>
    <cellStyle name="標準 8 2 2 3 2 4 2 6" xfId="8216"/>
    <cellStyle name="標準 8 2 2 3 2 4 3" xfId="1145"/>
    <cellStyle name="標準 8 2 2 3 2 4 3 2" xfId="6504"/>
    <cellStyle name="標準 8 2 2 3 2 4 3 2 2" xfId="11864"/>
    <cellStyle name="標準 8 2 2 3 2 4 3 3" xfId="3311"/>
    <cellStyle name="標準 8 2 2 3 2 4 3 4" xfId="8672"/>
    <cellStyle name="標準 8 2 2 3 2 4 4" xfId="3768"/>
    <cellStyle name="標準 8 2 2 3 2 4 4 2" xfId="9128"/>
    <cellStyle name="標準 8 2 2 3 2 4 5" xfId="4680"/>
    <cellStyle name="標準 8 2 2 3 2 4 5 2" xfId="10040"/>
    <cellStyle name="標準 8 2 2 3 2 4 6" xfId="5592"/>
    <cellStyle name="標準 8 2 2 3 2 4 6 2" xfId="10952"/>
    <cellStyle name="標準 8 2 2 3 2 4 7" xfId="2399"/>
    <cellStyle name="標準 8 2 2 3 2 4 8" xfId="7760"/>
    <cellStyle name="標準 8 2 2 3 2 5" xfId="575"/>
    <cellStyle name="標準 8 2 2 3 2 5 2" xfId="1487"/>
    <cellStyle name="標準 8 2 2 3 2 5 2 2" xfId="6846"/>
    <cellStyle name="標準 8 2 2 3 2 5 2 2 2" xfId="12206"/>
    <cellStyle name="標準 8 2 2 3 2 5 2 3" xfId="4110"/>
    <cellStyle name="標準 8 2 2 3 2 5 2 4" xfId="9470"/>
    <cellStyle name="標準 8 2 2 3 2 5 3" xfId="5022"/>
    <cellStyle name="標準 8 2 2 3 2 5 3 2" xfId="10382"/>
    <cellStyle name="標準 8 2 2 3 2 5 4" xfId="5934"/>
    <cellStyle name="標準 8 2 2 3 2 5 4 2" xfId="11294"/>
    <cellStyle name="標準 8 2 2 3 2 5 5" xfId="2285"/>
    <cellStyle name="標準 8 2 2 3 2 5 6" xfId="7646"/>
    <cellStyle name="標準 8 2 2 3 2 6" xfId="1031"/>
    <cellStyle name="標準 8 2 2 3 2 6 2" xfId="6390"/>
    <cellStyle name="標準 8 2 2 3 2 6 2 2" xfId="11750"/>
    <cellStyle name="標準 8 2 2 3 2 6 3" xfId="2741"/>
    <cellStyle name="標準 8 2 2 3 2 6 4" xfId="8102"/>
    <cellStyle name="標準 8 2 2 3 2 7" xfId="3197"/>
    <cellStyle name="標準 8 2 2 3 2 7 2" xfId="8558"/>
    <cellStyle name="標準 8 2 2 3 2 8" xfId="3654"/>
    <cellStyle name="標準 8 2 2 3 2 8 2" xfId="9014"/>
    <cellStyle name="標準 8 2 2 3 2 9" xfId="4566"/>
    <cellStyle name="標準 8 2 2 3 2 9 2" xfId="9926"/>
    <cellStyle name="標準 8 2 2 3 3" xfId="290"/>
    <cellStyle name="標準 8 2 2 3 3 2" xfId="746"/>
    <cellStyle name="標準 8 2 2 3 3 2 2" xfId="1658"/>
    <cellStyle name="標準 8 2 2 3 3 2 2 2" xfId="7017"/>
    <cellStyle name="標準 8 2 2 3 3 2 2 2 2" xfId="12377"/>
    <cellStyle name="標準 8 2 2 3 3 2 2 3" xfId="4281"/>
    <cellStyle name="標準 8 2 2 3 3 2 2 4" xfId="9641"/>
    <cellStyle name="標準 8 2 2 3 3 2 3" xfId="5193"/>
    <cellStyle name="標準 8 2 2 3 3 2 3 2" xfId="10553"/>
    <cellStyle name="標準 8 2 2 3 3 2 4" xfId="6105"/>
    <cellStyle name="標準 8 2 2 3 3 2 4 2" xfId="11465"/>
    <cellStyle name="標準 8 2 2 3 3 2 5" xfId="2456"/>
    <cellStyle name="標準 8 2 2 3 3 2 6" xfId="7817"/>
    <cellStyle name="標準 8 2 2 3 3 3" xfId="1202"/>
    <cellStyle name="標準 8 2 2 3 3 3 2" xfId="6561"/>
    <cellStyle name="標準 8 2 2 3 3 3 2 2" xfId="11921"/>
    <cellStyle name="標準 8 2 2 3 3 3 3" xfId="2912"/>
    <cellStyle name="標準 8 2 2 3 3 3 4" xfId="8273"/>
    <cellStyle name="標準 8 2 2 3 3 4" xfId="3368"/>
    <cellStyle name="標準 8 2 2 3 3 4 2" xfId="8729"/>
    <cellStyle name="標準 8 2 2 3 3 5" xfId="3825"/>
    <cellStyle name="標準 8 2 2 3 3 5 2" xfId="9185"/>
    <cellStyle name="標準 8 2 2 3 3 6" xfId="4737"/>
    <cellStyle name="標準 8 2 2 3 3 6 2" xfId="10097"/>
    <cellStyle name="標準 8 2 2 3 3 7" xfId="5649"/>
    <cellStyle name="標準 8 2 2 3 3 7 2" xfId="11009"/>
    <cellStyle name="標準 8 2 2 3 3 8" xfId="2000"/>
    <cellStyle name="標準 8 2 2 3 3 9" xfId="7361"/>
    <cellStyle name="標準 8 2 2 3 4" xfId="404"/>
    <cellStyle name="標準 8 2 2 3 4 2" xfId="860"/>
    <cellStyle name="標準 8 2 2 3 4 2 2" xfId="1772"/>
    <cellStyle name="標準 8 2 2 3 4 2 2 2" xfId="7131"/>
    <cellStyle name="標準 8 2 2 3 4 2 2 2 2" xfId="12491"/>
    <cellStyle name="標準 8 2 2 3 4 2 2 3" xfId="4395"/>
    <cellStyle name="標準 8 2 2 3 4 2 2 4" xfId="9755"/>
    <cellStyle name="標準 8 2 2 3 4 2 3" xfId="5307"/>
    <cellStyle name="標準 8 2 2 3 4 2 3 2" xfId="10667"/>
    <cellStyle name="標準 8 2 2 3 4 2 4" xfId="6219"/>
    <cellStyle name="標準 8 2 2 3 4 2 4 2" xfId="11579"/>
    <cellStyle name="標準 8 2 2 3 4 2 5" xfId="2570"/>
    <cellStyle name="標準 8 2 2 3 4 2 6" xfId="7931"/>
    <cellStyle name="標準 8 2 2 3 4 3" xfId="1316"/>
    <cellStyle name="標準 8 2 2 3 4 3 2" xfId="6675"/>
    <cellStyle name="標準 8 2 2 3 4 3 2 2" xfId="12035"/>
    <cellStyle name="標準 8 2 2 3 4 3 3" xfId="3026"/>
    <cellStyle name="標準 8 2 2 3 4 3 4" xfId="8387"/>
    <cellStyle name="標準 8 2 2 3 4 4" xfId="3482"/>
    <cellStyle name="標準 8 2 2 3 4 4 2" xfId="8843"/>
    <cellStyle name="標準 8 2 2 3 4 5" xfId="3939"/>
    <cellStyle name="標準 8 2 2 3 4 5 2" xfId="9299"/>
    <cellStyle name="標準 8 2 2 3 4 6" xfId="4851"/>
    <cellStyle name="標準 8 2 2 3 4 6 2" xfId="10211"/>
    <cellStyle name="標準 8 2 2 3 4 7" xfId="5763"/>
    <cellStyle name="標準 8 2 2 3 4 7 2" xfId="11123"/>
    <cellStyle name="標準 8 2 2 3 4 8" xfId="2114"/>
    <cellStyle name="標準 8 2 2 3 4 9" xfId="7475"/>
    <cellStyle name="標準 8 2 2 3 5" xfId="175"/>
    <cellStyle name="標準 8 2 2 3 5 2" xfId="632"/>
    <cellStyle name="標準 8 2 2 3 5 2 2" xfId="1544"/>
    <cellStyle name="標準 8 2 2 3 5 2 2 2" xfId="6903"/>
    <cellStyle name="標準 8 2 2 3 5 2 2 2 2" xfId="12263"/>
    <cellStyle name="標準 8 2 2 3 5 2 2 3" xfId="4167"/>
    <cellStyle name="標準 8 2 2 3 5 2 2 4" xfId="9527"/>
    <cellStyle name="標準 8 2 2 3 5 2 3" xfId="5079"/>
    <cellStyle name="標準 8 2 2 3 5 2 3 2" xfId="10439"/>
    <cellStyle name="標準 8 2 2 3 5 2 4" xfId="5991"/>
    <cellStyle name="標準 8 2 2 3 5 2 4 2" xfId="11351"/>
    <cellStyle name="標準 8 2 2 3 5 2 5" xfId="2798"/>
    <cellStyle name="標準 8 2 2 3 5 2 6" xfId="8159"/>
    <cellStyle name="標準 8 2 2 3 5 3" xfId="1088"/>
    <cellStyle name="標準 8 2 2 3 5 3 2" xfId="6447"/>
    <cellStyle name="標準 8 2 2 3 5 3 2 2" xfId="11807"/>
    <cellStyle name="標準 8 2 2 3 5 3 3" xfId="3254"/>
    <cellStyle name="標準 8 2 2 3 5 3 4" xfId="8615"/>
    <cellStyle name="標準 8 2 2 3 5 4" xfId="3711"/>
    <cellStyle name="標準 8 2 2 3 5 4 2" xfId="9071"/>
    <cellStyle name="標準 8 2 2 3 5 5" xfId="4623"/>
    <cellStyle name="標準 8 2 2 3 5 5 2" xfId="9983"/>
    <cellStyle name="標準 8 2 2 3 5 6" xfId="5535"/>
    <cellStyle name="標準 8 2 2 3 5 6 2" xfId="10895"/>
    <cellStyle name="標準 8 2 2 3 5 7" xfId="2342"/>
    <cellStyle name="標準 8 2 2 3 5 8" xfId="7703"/>
    <cellStyle name="標準 8 2 2 3 6" xfId="518"/>
    <cellStyle name="標準 8 2 2 3 6 2" xfId="1430"/>
    <cellStyle name="標準 8 2 2 3 6 2 2" xfId="6789"/>
    <cellStyle name="標準 8 2 2 3 6 2 2 2" xfId="12149"/>
    <cellStyle name="標準 8 2 2 3 6 2 3" xfId="4053"/>
    <cellStyle name="標準 8 2 2 3 6 2 4" xfId="9413"/>
    <cellStyle name="標準 8 2 2 3 6 3" xfId="4965"/>
    <cellStyle name="標準 8 2 2 3 6 3 2" xfId="10325"/>
    <cellStyle name="標準 8 2 2 3 6 4" xfId="5877"/>
    <cellStyle name="標準 8 2 2 3 6 4 2" xfId="11237"/>
    <cellStyle name="標準 8 2 2 3 6 5" xfId="2228"/>
    <cellStyle name="標準 8 2 2 3 6 6" xfId="7589"/>
    <cellStyle name="標準 8 2 2 3 7" xfId="974"/>
    <cellStyle name="標準 8 2 2 3 7 2" xfId="6333"/>
    <cellStyle name="標準 8 2 2 3 7 2 2" xfId="11693"/>
    <cellStyle name="標準 8 2 2 3 7 3" xfId="2684"/>
    <cellStyle name="標準 8 2 2 3 7 4" xfId="8045"/>
    <cellStyle name="標準 8 2 2 3 8" xfId="3140"/>
    <cellStyle name="標準 8 2 2 3 8 2" xfId="8501"/>
    <cellStyle name="標準 8 2 2 3 9" xfId="3597"/>
    <cellStyle name="標準 8 2 2 3 9 2" xfId="8957"/>
    <cellStyle name="標準 8 2 2 4" xfId="104"/>
    <cellStyle name="標準 8 2 2 4 10" xfId="5464"/>
    <cellStyle name="標準 8 2 2 4 10 2" xfId="10824"/>
    <cellStyle name="標準 8 2 2 4 11" xfId="1929"/>
    <cellStyle name="標準 8 2 2 4 12" xfId="7290"/>
    <cellStyle name="標準 8 2 2 4 2" xfId="333"/>
    <cellStyle name="標準 8 2 2 4 2 2" xfId="789"/>
    <cellStyle name="標準 8 2 2 4 2 2 2" xfId="1701"/>
    <cellStyle name="標準 8 2 2 4 2 2 2 2" xfId="7060"/>
    <cellStyle name="標準 8 2 2 4 2 2 2 2 2" xfId="12420"/>
    <cellStyle name="標準 8 2 2 4 2 2 2 3" xfId="4324"/>
    <cellStyle name="標準 8 2 2 4 2 2 2 4" xfId="9684"/>
    <cellStyle name="標準 8 2 2 4 2 2 3" xfId="5236"/>
    <cellStyle name="標準 8 2 2 4 2 2 3 2" xfId="10596"/>
    <cellStyle name="標準 8 2 2 4 2 2 4" xfId="6148"/>
    <cellStyle name="標準 8 2 2 4 2 2 4 2" xfId="11508"/>
    <cellStyle name="標準 8 2 2 4 2 2 5" xfId="2499"/>
    <cellStyle name="標準 8 2 2 4 2 2 6" xfId="7860"/>
    <cellStyle name="標準 8 2 2 4 2 3" xfId="1245"/>
    <cellStyle name="標準 8 2 2 4 2 3 2" xfId="6604"/>
    <cellStyle name="標準 8 2 2 4 2 3 2 2" xfId="11964"/>
    <cellStyle name="標準 8 2 2 4 2 3 3" xfId="2955"/>
    <cellStyle name="標準 8 2 2 4 2 3 4" xfId="8316"/>
    <cellStyle name="標準 8 2 2 4 2 4" xfId="3411"/>
    <cellStyle name="標準 8 2 2 4 2 4 2" xfId="8772"/>
    <cellStyle name="標準 8 2 2 4 2 5" xfId="3868"/>
    <cellStyle name="標準 8 2 2 4 2 5 2" xfId="9228"/>
    <cellStyle name="標準 8 2 2 4 2 6" xfId="4780"/>
    <cellStyle name="標準 8 2 2 4 2 6 2" xfId="10140"/>
    <cellStyle name="標準 8 2 2 4 2 7" xfId="5692"/>
    <cellStyle name="標準 8 2 2 4 2 7 2" xfId="11052"/>
    <cellStyle name="標準 8 2 2 4 2 8" xfId="2043"/>
    <cellStyle name="標準 8 2 2 4 2 9" xfId="7404"/>
    <cellStyle name="標準 8 2 2 4 3" xfId="447"/>
    <cellStyle name="標準 8 2 2 4 3 2" xfId="903"/>
    <cellStyle name="標準 8 2 2 4 3 2 2" xfId="1815"/>
    <cellStyle name="標準 8 2 2 4 3 2 2 2" xfId="7174"/>
    <cellStyle name="標準 8 2 2 4 3 2 2 2 2" xfId="12534"/>
    <cellStyle name="標準 8 2 2 4 3 2 2 3" xfId="4438"/>
    <cellStyle name="標準 8 2 2 4 3 2 2 4" xfId="9798"/>
    <cellStyle name="標準 8 2 2 4 3 2 3" xfId="5350"/>
    <cellStyle name="標準 8 2 2 4 3 2 3 2" xfId="10710"/>
    <cellStyle name="標準 8 2 2 4 3 2 4" xfId="6262"/>
    <cellStyle name="標準 8 2 2 4 3 2 4 2" xfId="11622"/>
    <cellStyle name="標準 8 2 2 4 3 2 5" xfId="2613"/>
    <cellStyle name="標準 8 2 2 4 3 2 6" xfId="7974"/>
    <cellStyle name="標準 8 2 2 4 3 3" xfId="1359"/>
    <cellStyle name="標準 8 2 2 4 3 3 2" xfId="6718"/>
    <cellStyle name="標準 8 2 2 4 3 3 2 2" xfId="12078"/>
    <cellStyle name="標準 8 2 2 4 3 3 3" xfId="3069"/>
    <cellStyle name="標準 8 2 2 4 3 3 4" xfId="8430"/>
    <cellStyle name="標準 8 2 2 4 3 4" xfId="3525"/>
    <cellStyle name="標準 8 2 2 4 3 4 2" xfId="8886"/>
    <cellStyle name="標準 8 2 2 4 3 5" xfId="3982"/>
    <cellStyle name="標準 8 2 2 4 3 5 2" xfId="9342"/>
    <cellStyle name="標準 8 2 2 4 3 6" xfId="4894"/>
    <cellStyle name="標準 8 2 2 4 3 6 2" xfId="10254"/>
    <cellStyle name="標準 8 2 2 4 3 7" xfId="5806"/>
    <cellStyle name="標準 8 2 2 4 3 7 2" xfId="11166"/>
    <cellStyle name="標準 8 2 2 4 3 8" xfId="2157"/>
    <cellStyle name="標準 8 2 2 4 3 9" xfId="7518"/>
    <cellStyle name="標準 8 2 2 4 4" xfId="218"/>
    <cellStyle name="標準 8 2 2 4 4 2" xfId="675"/>
    <cellStyle name="標準 8 2 2 4 4 2 2" xfId="1587"/>
    <cellStyle name="標準 8 2 2 4 4 2 2 2" xfId="6946"/>
    <cellStyle name="標準 8 2 2 4 4 2 2 2 2" xfId="12306"/>
    <cellStyle name="標準 8 2 2 4 4 2 2 3" xfId="4210"/>
    <cellStyle name="標準 8 2 2 4 4 2 2 4" xfId="9570"/>
    <cellStyle name="標準 8 2 2 4 4 2 3" xfId="5122"/>
    <cellStyle name="標準 8 2 2 4 4 2 3 2" xfId="10482"/>
    <cellStyle name="標準 8 2 2 4 4 2 4" xfId="6034"/>
    <cellStyle name="標準 8 2 2 4 4 2 4 2" xfId="11394"/>
    <cellStyle name="標準 8 2 2 4 4 2 5" xfId="2841"/>
    <cellStyle name="標準 8 2 2 4 4 2 6" xfId="8202"/>
    <cellStyle name="標準 8 2 2 4 4 3" xfId="1131"/>
    <cellStyle name="標準 8 2 2 4 4 3 2" xfId="6490"/>
    <cellStyle name="標準 8 2 2 4 4 3 2 2" xfId="11850"/>
    <cellStyle name="標準 8 2 2 4 4 3 3" xfId="3297"/>
    <cellStyle name="標準 8 2 2 4 4 3 4" xfId="8658"/>
    <cellStyle name="標準 8 2 2 4 4 4" xfId="3754"/>
    <cellStyle name="標準 8 2 2 4 4 4 2" xfId="9114"/>
    <cellStyle name="標準 8 2 2 4 4 5" xfId="4666"/>
    <cellStyle name="標準 8 2 2 4 4 5 2" xfId="10026"/>
    <cellStyle name="標準 8 2 2 4 4 6" xfId="5578"/>
    <cellStyle name="標準 8 2 2 4 4 6 2" xfId="10938"/>
    <cellStyle name="標準 8 2 2 4 4 7" xfId="2385"/>
    <cellStyle name="標準 8 2 2 4 4 8" xfId="7746"/>
    <cellStyle name="標準 8 2 2 4 5" xfId="561"/>
    <cellStyle name="標準 8 2 2 4 5 2" xfId="1473"/>
    <cellStyle name="標準 8 2 2 4 5 2 2" xfId="6832"/>
    <cellStyle name="標準 8 2 2 4 5 2 2 2" xfId="12192"/>
    <cellStyle name="標準 8 2 2 4 5 2 3" xfId="4096"/>
    <cellStyle name="標準 8 2 2 4 5 2 4" xfId="9456"/>
    <cellStyle name="標準 8 2 2 4 5 3" xfId="5008"/>
    <cellStyle name="標準 8 2 2 4 5 3 2" xfId="10368"/>
    <cellStyle name="標準 8 2 2 4 5 4" xfId="5920"/>
    <cellStyle name="標準 8 2 2 4 5 4 2" xfId="11280"/>
    <cellStyle name="標準 8 2 2 4 5 5" xfId="2271"/>
    <cellStyle name="標準 8 2 2 4 5 6" xfId="7632"/>
    <cellStyle name="標準 8 2 2 4 6" xfId="1017"/>
    <cellStyle name="標準 8 2 2 4 6 2" xfId="6376"/>
    <cellStyle name="標準 8 2 2 4 6 2 2" xfId="11736"/>
    <cellStyle name="標準 8 2 2 4 6 3" xfId="2727"/>
    <cellStyle name="標準 8 2 2 4 6 4" xfId="8088"/>
    <cellStyle name="標準 8 2 2 4 7" xfId="3183"/>
    <cellStyle name="標準 8 2 2 4 7 2" xfId="8544"/>
    <cellStyle name="標準 8 2 2 4 8" xfId="3640"/>
    <cellStyle name="標準 8 2 2 4 8 2" xfId="9000"/>
    <cellStyle name="標準 8 2 2 4 9" xfId="4552"/>
    <cellStyle name="標準 8 2 2 4 9 2" xfId="9912"/>
    <cellStyle name="標準 8 2 2 5" xfId="276"/>
    <cellStyle name="標準 8 2 2 5 2" xfId="732"/>
    <cellStyle name="標準 8 2 2 5 2 2" xfId="1644"/>
    <cellStyle name="標準 8 2 2 5 2 2 2" xfId="7003"/>
    <cellStyle name="標準 8 2 2 5 2 2 2 2" xfId="12363"/>
    <cellStyle name="標準 8 2 2 5 2 2 3" xfId="4267"/>
    <cellStyle name="標準 8 2 2 5 2 2 4" xfId="9627"/>
    <cellStyle name="標準 8 2 2 5 2 3" xfId="5179"/>
    <cellStyle name="標準 8 2 2 5 2 3 2" xfId="10539"/>
    <cellStyle name="標準 8 2 2 5 2 4" xfId="6091"/>
    <cellStyle name="標準 8 2 2 5 2 4 2" xfId="11451"/>
    <cellStyle name="標準 8 2 2 5 2 5" xfId="2442"/>
    <cellStyle name="標準 8 2 2 5 2 6" xfId="7803"/>
    <cellStyle name="標準 8 2 2 5 3" xfId="1188"/>
    <cellStyle name="標準 8 2 2 5 3 2" xfId="6547"/>
    <cellStyle name="標準 8 2 2 5 3 2 2" xfId="11907"/>
    <cellStyle name="標準 8 2 2 5 3 3" xfId="2898"/>
    <cellStyle name="標準 8 2 2 5 3 4" xfId="8259"/>
    <cellStyle name="標準 8 2 2 5 4" xfId="3354"/>
    <cellStyle name="標準 8 2 2 5 4 2" xfId="8715"/>
    <cellStyle name="標準 8 2 2 5 5" xfId="3811"/>
    <cellStyle name="標準 8 2 2 5 5 2" xfId="9171"/>
    <cellStyle name="標準 8 2 2 5 6" xfId="4723"/>
    <cellStyle name="標準 8 2 2 5 6 2" xfId="10083"/>
    <cellStyle name="標準 8 2 2 5 7" xfId="5635"/>
    <cellStyle name="標準 8 2 2 5 7 2" xfId="10995"/>
    <cellStyle name="標準 8 2 2 5 8" xfId="1986"/>
    <cellStyle name="標準 8 2 2 5 9" xfId="7347"/>
    <cellStyle name="標準 8 2 2 6" xfId="390"/>
    <cellStyle name="標準 8 2 2 6 2" xfId="846"/>
    <cellStyle name="標準 8 2 2 6 2 2" xfId="1758"/>
    <cellStyle name="標準 8 2 2 6 2 2 2" xfId="7117"/>
    <cellStyle name="標準 8 2 2 6 2 2 2 2" xfId="12477"/>
    <cellStyle name="標準 8 2 2 6 2 2 3" xfId="4381"/>
    <cellStyle name="標準 8 2 2 6 2 2 4" xfId="9741"/>
    <cellStyle name="標準 8 2 2 6 2 3" xfId="5293"/>
    <cellStyle name="標準 8 2 2 6 2 3 2" xfId="10653"/>
    <cellStyle name="標準 8 2 2 6 2 4" xfId="6205"/>
    <cellStyle name="標準 8 2 2 6 2 4 2" xfId="11565"/>
    <cellStyle name="標準 8 2 2 6 2 5" xfId="2556"/>
    <cellStyle name="標準 8 2 2 6 2 6" xfId="7917"/>
    <cellStyle name="標準 8 2 2 6 3" xfId="1302"/>
    <cellStyle name="標準 8 2 2 6 3 2" xfId="6661"/>
    <cellStyle name="標準 8 2 2 6 3 2 2" xfId="12021"/>
    <cellStyle name="標準 8 2 2 6 3 3" xfId="3012"/>
    <cellStyle name="標準 8 2 2 6 3 4" xfId="8373"/>
    <cellStyle name="標準 8 2 2 6 4" xfId="3468"/>
    <cellStyle name="標準 8 2 2 6 4 2" xfId="8829"/>
    <cellStyle name="標準 8 2 2 6 5" xfId="3925"/>
    <cellStyle name="標準 8 2 2 6 5 2" xfId="9285"/>
    <cellStyle name="標準 8 2 2 6 6" xfId="4837"/>
    <cellStyle name="標準 8 2 2 6 6 2" xfId="10197"/>
    <cellStyle name="標準 8 2 2 6 7" xfId="5749"/>
    <cellStyle name="標準 8 2 2 6 7 2" xfId="11109"/>
    <cellStyle name="標準 8 2 2 6 8" xfId="2100"/>
    <cellStyle name="標準 8 2 2 6 9" xfId="7461"/>
    <cellStyle name="標準 8 2 2 7" xfId="161"/>
    <cellStyle name="標準 8 2 2 7 2" xfId="618"/>
    <cellStyle name="標準 8 2 2 7 2 2" xfId="1530"/>
    <cellStyle name="標準 8 2 2 7 2 2 2" xfId="6889"/>
    <cellStyle name="標準 8 2 2 7 2 2 2 2" xfId="12249"/>
    <cellStyle name="標準 8 2 2 7 2 2 3" xfId="4153"/>
    <cellStyle name="標準 8 2 2 7 2 2 4" xfId="9513"/>
    <cellStyle name="標準 8 2 2 7 2 3" xfId="5065"/>
    <cellStyle name="標準 8 2 2 7 2 3 2" xfId="10425"/>
    <cellStyle name="標準 8 2 2 7 2 4" xfId="5977"/>
    <cellStyle name="標準 8 2 2 7 2 4 2" xfId="11337"/>
    <cellStyle name="標準 8 2 2 7 2 5" xfId="2784"/>
    <cellStyle name="標準 8 2 2 7 2 6" xfId="8145"/>
    <cellStyle name="標準 8 2 2 7 3" xfId="1074"/>
    <cellStyle name="標準 8 2 2 7 3 2" xfId="6433"/>
    <cellStyle name="標準 8 2 2 7 3 2 2" xfId="11793"/>
    <cellStyle name="標準 8 2 2 7 3 3" xfId="3240"/>
    <cellStyle name="標準 8 2 2 7 3 4" xfId="8601"/>
    <cellStyle name="標準 8 2 2 7 4" xfId="3697"/>
    <cellStyle name="標準 8 2 2 7 4 2" xfId="9057"/>
    <cellStyle name="標準 8 2 2 7 5" xfId="4609"/>
    <cellStyle name="標準 8 2 2 7 5 2" xfId="9969"/>
    <cellStyle name="標準 8 2 2 7 6" xfId="5521"/>
    <cellStyle name="標準 8 2 2 7 6 2" xfId="10881"/>
    <cellStyle name="標準 8 2 2 7 7" xfId="2328"/>
    <cellStyle name="標準 8 2 2 7 8" xfId="7689"/>
    <cellStyle name="標準 8 2 2 8" xfId="504"/>
    <cellStyle name="標準 8 2 2 8 2" xfId="1416"/>
    <cellStyle name="標準 8 2 2 8 2 2" xfId="6775"/>
    <cellStyle name="標準 8 2 2 8 2 2 2" xfId="12135"/>
    <cellStyle name="標準 8 2 2 8 2 3" xfId="4039"/>
    <cellStyle name="標準 8 2 2 8 2 4" xfId="9399"/>
    <cellStyle name="標準 8 2 2 8 3" xfId="4951"/>
    <cellStyle name="標準 8 2 2 8 3 2" xfId="10311"/>
    <cellStyle name="標準 8 2 2 8 4" xfId="5863"/>
    <cellStyle name="標準 8 2 2 8 4 2" xfId="11223"/>
    <cellStyle name="標準 8 2 2 8 5" xfId="2214"/>
    <cellStyle name="標準 8 2 2 8 6" xfId="7575"/>
    <cellStyle name="標準 8 2 2 9" xfId="960"/>
    <cellStyle name="標準 8 2 2 9 2" xfId="6319"/>
    <cellStyle name="標準 8 2 2 9 2 2" xfId="11679"/>
    <cellStyle name="標準 8 2 2 9 3" xfId="2670"/>
    <cellStyle name="標準 8 2 2 9 4" xfId="8031"/>
    <cellStyle name="標準 8 2 3" xfId="26"/>
    <cellStyle name="標準 8 2 3 10" xfId="3576"/>
    <cellStyle name="標準 8 2 3 10 2" xfId="8936"/>
    <cellStyle name="標準 8 2 3 11" xfId="4488"/>
    <cellStyle name="標準 8 2 3 11 2" xfId="9848"/>
    <cellStyle name="標準 8 2 3 12" xfId="5400"/>
    <cellStyle name="標準 8 2 3 12 2" xfId="10760"/>
    <cellStyle name="標準 8 2 3 13" xfId="1865"/>
    <cellStyle name="標準 8 2 3 14" xfId="7226"/>
    <cellStyle name="標準 8 2 3 2" xfId="72"/>
    <cellStyle name="標準 8 2 3 2 10" xfId="4524"/>
    <cellStyle name="標準 8 2 3 2 10 2" xfId="9884"/>
    <cellStyle name="標準 8 2 3 2 11" xfId="5436"/>
    <cellStyle name="標準 8 2 3 2 11 2" xfId="10796"/>
    <cellStyle name="標準 8 2 3 2 12" xfId="1901"/>
    <cellStyle name="標準 8 2 3 2 13" xfId="7262"/>
    <cellStyle name="標準 8 2 3 2 2" xfId="133"/>
    <cellStyle name="標準 8 2 3 2 2 10" xfId="5493"/>
    <cellStyle name="標準 8 2 3 2 2 10 2" xfId="10853"/>
    <cellStyle name="標準 8 2 3 2 2 11" xfId="1958"/>
    <cellStyle name="標準 8 2 3 2 2 12" xfId="7319"/>
    <cellStyle name="標準 8 2 3 2 2 2" xfId="362"/>
    <cellStyle name="標準 8 2 3 2 2 2 2" xfId="818"/>
    <cellStyle name="標準 8 2 3 2 2 2 2 2" xfId="1730"/>
    <cellStyle name="標準 8 2 3 2 2 2 2 2 2" xfId="7089"/>
    <cellStyle name="標準 8 2 3 2 2 2 2 2 2 2" xfId="12449"/>
    <cellStyle name="標準 8 2 3 2 2 2 2 2 3" xfId="4353"/>
    <cellStyle name="標準 8 2 3 2 2 2 2 2 4" xfId="9713"/>
    <cellStyle name="標準 8 2 3 2 2 2 2 3" xfId="5265"/>
    <cellStyle name="標準 8 2 3 2 2 2 2 3 2" xfId="10625"/>
    <cellStyle name="標準 8 2 3 2 2 2 2 4" xfId="6177"/>
    <cellStyle name="標準 8 2 3 2 2 2 2 4 2" xfId="11537"/>
    <cellStyle name="標準 8 2 3 2 2 2 2 5" xfId="2528"/>
    <cellStyle name="標準 8 2 3 2 2 2 2 6" xfId="7889"/>
    <cellStyle name="標準 8 2 3 2 2 2 3" xfId="1274"/>
    <cellStyle name="標準 8 2 3 2 2 2 3 2" xfId="6633"/>
    <cellStyle name="標準 8 2 3 2 2 2 3 2 2" xfId="11993"/>
    <cellStyle name="標準 8 2 3 2 2 2 3 3" xfId="2984"/>
    <cellStyle name="標準 8 2 3 2 2 2 3 4" xfId="8345"/>
    <cellStyle name="標準 8 2 3 2 2 2 4" xfId="3440"/>
    <cellStyle name="標準 8 2 3 2 2 2 4 2" xfId="8801"/>
    <cellStyle name="標準 8 2 3 2 2 2 5" xfId="3897"/>
    <cellStyle name="標準 8 2 3 2 2 2 5 2" xfId="9257"/>
    <cellStyle name="標準 8 2 3 2 2 2 6" xfId="4809"/>
    <cellStyle name="標準 8 2 3 2 2 2 6 2" xfId="10169"/>
    <cellStyle name="標準 8 2 3 2 2 2 7" xfId="5721"/>
    <cellStyle name="標準 8 2 3 2 2 2 7 2" xfId="11081"/>
    <cellStyle name="標準 8 2 3 2 2 2 8" xfId="2072"/>
    <cellStyle name="標準 8 2 3 2 2 2 9" xfId="7433"/>
    <cellStyle name="標準 8 2 3 2 2 3" xfId="476"/>
    <cellStyle name="標準 8 2 3 2 2 3 2" xfId="932"/>
    <cellStyle name="標準 8 2 3 2 2 3 2 2" xfId="1844"/>
    <cellStyle name="標準 8 2 3 2 2 3 2 2 2" xfId="7203"/>
    <cellStyle name="標準 8 2 3 2 2 3 2 2 2 2" xfId="12563"/>
    <cellStyle name="標準 8 2 3 2 2 3 2 2 3" xfId="4467"/>
    <cellStyle name="標準 8 2 3 2 2 3 2 2 4" xfId="9827"/>
    <cellStyle name="標準 8 2 3 2 2 3 2 3" xfId="5379"/>
    <cellStyle name="標準 8 2 3 2 2 3 2 3 2" xfId="10739"/>
    <cellStyle name="標準 8 2 3 2 2 3 2 4" xfId="6291"/>
    <cellStyle name="標準 8 2 3 2 2 3 2 4 2" xfId="11651"/>
    <cellStyle name="標準 8 2 3 2 2 3 2 5" xfId="2642"/>
    <cellStyle name="標準 8 2 3 2 2 3 2 6" xfId="8003"/>
    <cellStyle name="標準 8 2 3 2 2 3 3" xfId="1388"/>
    <cellStyle name="標準 8 2 3 2 2 3 3 2" xfId="6747"/>
    <cellStyle name="標準 8 2 3 2 2 3 3 2 2" xfId="12107"/>
    <cellStyle name="標準 8 2 3 2 2 3 3 3" xfId="3098"/>
    <cellStyle name="標準 8 2 3 2 2 3 3 4" xfId="8459"/>
    <cellStyle name="標準 8 2 3 2 2 3 4" xfId="3554"/>
    <cellStyle name="標準 8 2 3 2 2 3 4 2" xfId="8915"/>
    <cellStyle name="標準 8 2 3 2 2 3 5" xfId="4011"/>
    <cellStyle name="標準 8 2 3 2 2 3 5 2" xfId="9371"/>
    <cellStyle name="標準 8 2 3 2 2 3 6" xfId="4923"/>
    <cellStyle name="標準 8 2 3 2 2 3 6 2" xfId="10283"/>
    <cellStyle name="標準 8 2 3 2 2 3 7" xfId="5835"/>
    <cellStyle name="標準 8 2 3 2 2 3 7 2" xfId="11195"/>
    <cellStyle name="標準 8 2 3 2 2 3 8" xfId="2186"/>
    <cellStyle name="標準 8 2 3 2 2 3 9" xfId="7547"/>
    <cellStyle name="標準 8 2 3 2 2 4" xfId="247"/>
    <cellStyle name="標準 8 2 3 2 2 4 2" xfId="704"/>
    <cellStyle name="標準 8 2 3 2 2 4 2 2" xfId="1616"/>
    <cellStyle name="標準 8 2 3 2 2 4 2 2 2" xfId="6975"/>
    <cellStyle name="標準 8 2 3 2 2 4 2 2 2 2" xfId="12335"/>
    <cellStyle name="標準 8 2 3 2 2 4 2 2 3" xfId="4239"/>
    <cellStyle name="標準 8 2 3 2 2 4 2 2 4" xfId="9599"/>
    <cellStyle name="標準 8 2 3 2 2 4 2 3" xfId="5151"/>
    <cellStyle name="標準 8 2 3 2 2 4 2 3 2" xfId="10511"/>
    <cellStyle name="標準 8 2 3 2 2 4 2 4" xfId="6063"/>
    <cellStyle name="標準 8 2 3 2 2 4 2 4 2" xfId="11423"/>
    <cellStyle name="標準 8 2 3 2 2 4 2 5" xfId="2870"/>
    <cellStyle name="標準 8 2 3 2 2 4 2 6" xfId="8231"/>
    <cellStyle name="標準 8 2 3 2 2 4 3" xfId="1160"/>
    <cellStyle name="標準 8 2 3 2 2 4 3 2" xfId="6519"/>
    <cellStyle name="標準 8 2 3 2 2 4 3 2 2" xfId="11879"/>
    <cellStyle name="標準 8 2 3 2 2 4 3 3" xfId="3326"/>
    <cellStyle name="標準 8 2 3 2 2 4 3 4" xfId="8687"/>
    <cellStyle name="標準 8 2 3 2 2 4 4" xfId="3783"/>
    <cellStyle name="標準 8 2 3 2 2 4 4 2" xfId="9143"/>
    <cellStyle name="標準 8 2 3 2 2 4 5" xfId="4695"/>
    <cellStyle name="標準 8 2 3 2 2 4 5 2" xfId="10055"/>
    <cellStyle name="標準 8 2 3 2 2 4 6" xfId="5607"/>
    <cellStyle name="標準 8 2 3 2 2 4 6 2" xfId="10967"/>
    <cellStyle name="標準 8 2 3 2 2 4 7" xfId="2414"/>
    <cellStyle name="標準 8 2 3 2 2 4 8" xfId="7775"/>
    <cellStyle name="標準 8 2 3 2 2 5" xfId="590"/>
    <cellStyle name="標準 8 2 3 2 2 5 2" xfId="1502"/>
    <cellStyle name="標準 8 2 3 2 2 5 2 2" xfId="6861"/>
    <cellStyle name="標準 8 2 3 2 2 5 2 2 2" xfId="12221"/>
    <cellStyle name="標準 8 2 3 2 2 5 2 3" xfId="4125"/>
    <cellStyle name="標準 8 2 3 2 2 5 2 4" xfId="9485"/>
    <cellStyle name="標準 8 2 3 2 2 5 3" xfId="5037"/>
    <cellStyle name="標準 8 2 3 2 2 5 3 2" xfId="10397"/>
    <cellStyle name="標準 8 2 3 2 2 5 4" xfId="5949"/>
    <cellStyle name="標準 8 2 3 2 2 5 4 2" xfId="11309"/>
    <cellStyle name="標準 8 2 3 2 2 5 5" xfId="2300"/>
    <cellStyle name="標準 8 2 3 2 2 5 6" xfId="7661"/>
    <cellStyle name="標準 8 2 3 2 2 6" xfId="1046"/>
    <cellStyle name="標準 8 2 3 2 2 6 2" xfId="6405"/>
    <cellStyle name="標準 8 2 3 2 2 6 2 2" xfId="11765"/>
    <cellStyle name="標準 8 2 3 2 2 6 3" xfId="2756"/>
    <cellStyle name="標準 8 2 3 2 2 6 4" xfId="8117"/>
    <cellStyle name="標準 8 2 3 2 2 7" xfId="3212"/>
    <cellStyle name="標準 8 2 3 2 2 7 2" xfId="8573"/>
    <cellStyle name="標準 8 2 3 2 2 8" xfId="3669"/>
    <cellStyle name="標準 8 2 3 2 2 8 2" xfId="9029"/>
    <cellStyle name="標準 8 2 3 2 2 9" xfId="4581"/>
    <cellStyle name="標準 8 2 3 2 2 9 2" xfId="9941"/>
    <cellStyle name="標準 8 2 3 2 3" xfId="305"/>
    <cellStyle name="標準 8 2 3 2 3 2" xfId="761"/>
    <cellStyle name="標準 8 2 3 2 3 2 2" xfId="1673"/>
    <cellStyle name="標準 8 2 3 2 3 2 2 2" xfId="7032"/>
    <cellStyle name="標準 8 2 3 2 3 2 2 2 2" xfId="12392"/>
    <cellStyle name="標準 8 2 3 2 3 2 2 3" xfId="4296"/>
    <cellStyle name="標準 8 2 3 2 3 2 2 4" xfId="9656"/>
    <cellStyle name="標準 8 2 3 2 3 2 3" xfId="5208"/>
    <cellStyle name="標準 8 2 3 2 3 2 3 2" xfId="10568"/>
    <cellStyle name="標準 8 2 3 2 3 2 4" xfId="6120"/>
    <cellStyle name="標準 8 2 3 2 3 2 4 2" xfId="11480"/>
    <cellStyle name="標準 8 2 3 2 3 2 5" xfId="2471"/>
    <cellStyle name="標準 8 2 3 2 3 2 6" xfId="7832"/>
    <cellStyle name="標準 8 2 3 2 3 3" xfId="1217"/>
    <cellStyle name="標準 8 2 3 2 3 3 2" xfId="6576"/>
    <cellStyle name="標準 8 2 3 2 3 3 2 2" xfId="11936"/>
    <cellStyle name="標準 8 2 3 2 3 3 3" xfId="2927"/>
    <cellStyle name="標準 8 2 3 2 3 3 4" xfId="8288"/>
    <cellStyle name="標準 8 2 3 2 3 4" xfId="3383"/>
    <cellStyle name="標準 8 2 3 2 3 4 2" xfId="8744"/>
    <cellStyle name="標準 8 2 3 2 3 5" xfId="3840"/>
    <cellStyle name="標準 8 2 3 2 3 5 2" xfId="9200"/>
    <cellStyle name="標準 8 2 3 2 3 6" xfId="4752"/>
    <cellStyle name="標準 8 2 3 2 3 6 2" xfId="10112"/>
    <cellStyle name="標準 8 2 3 2 3 7" xfId="5664"/>
    <cellStyle name="標準 8 2 3 2 3 7 2" xfId="11024"/>
    <cellStyle name="標準 8 2 3 2 3 8" xfId="2015"/>
    <cellStyle name="標準 8 2 3 2 3 9" xfId="7376"/>
    <cellStyle name="標準 8 2 3 2 4" xfId="419"/>
    <cellStyle name="標準 8 2 3 2 4 2" xfId="875"/>
    <cellStyle name="標準 8 2 3 2 4 2 2" xfId="1787"/>
    <cellStyle name="標準 8 2 3 2 4 2 2 2" xfId="7146"/>
    <cellStyle name="標準 8 2 3 2 4 2 2 2 2" xfId="12506"/>
    <cellStyle name="標準 8 2 3 2 4 2 2 3" xfId="4410"/>
    <cellStyle name="標準 8 2 3 2 4 2 2 4" xfId="9770"/>
    <cellStyle name="標準 8 2 3 2 4 2 3" xfId="5322"/>
    <cellStyle name="標準 8 2 3 2 4 2 3 2" xfId="10682"/>
    <cellStyle name="標準 8 2 3 2 4 2 4" xfId="6234"/>
    <cellStyle name="標準 8 2 3 2 4 2 4 2" xfId="11594"/>
    <cellStyle name="標準 8 2 3 2 4 2 5" xfId="2585"/>
    <cellStyle name="標準 8 2 3 2 4 2 6" xfId="7946"/>
    <cellStyle name="標準 8 2 3 2 4 3" xfId="1331"/>
    <cellStyle name="標準 8 2 3 2 4 3 2" xfId="6690"/>
    <cellStyle name="標準 8 2 3 2 4 3 2 2" xfId="12050"/>
    <cellStyle name="標準 8 2 3 2 4 3 3" xfId="3041"/>
    <cellStyle name="標準 8 2 3 2 4 3 4" xfId="8402"/>
    <cellStyle name="標準 8 2 3 2 4 4" xfId="3497"/>
    <cellStyle name="標準 8 2 3 2 4 4 2" xfId="8858"/>
    <cellStyle name="標準 8 2 3 2 4 5" xfId="3954"/>
    <cellStyle name="標準 8 2 3 2 4 5 2" xfId="9314"/>
    <cellStyle name="標準 8 2 3 2 4 6" xfId="4866"/>
    <cellStyle name="標準 8 2 3 2 4 6 2" xfId="10226"/>
    <cellStyle name="標準 8 2 3 2 4 7" xfId="5778"/>
    <cellStyle name="標準 8 2 3 2 4 7 2" xfId="11138"/>
    <cellStyle name="標準 8 2 3 2 4 8" xfId="2129"/>
    <cellStyle name="標準 8 2 3 2 4 9" xfId="7490"/>
    <cellStyle name="標準 8 2 3 2 5" xfId="190"/>
    <cellStyle name="標準 8 2 3 2 5 2" xfId="647"/>
    <cellStyle name="標準 8 2 3 2 5 2 2" xfId="1559"/>
    <cellStyle name="標準 8 2 3 2 5 2 2 2" xfId="6918"/>
    <cellStyle name="標準 8 2 3 2 5 2 2 2 2" xfId="12278"/>
    <cellStyle name="標準 8 2 3 2 5 2 2 3" xfId="4182"/>
    <cellStyle name="標準 8 2 3 2 5 2 2 4" xfId="9542"/>
    <cellStyle name="標準 8 2 3 2 5 2 3" xfId="5094"/>
    <cellStyle name="標準 8 2 3 2 5 2 3 2" xfId="10454"/>
    <cellStyle name="標準 8 2 3 2 5 2 4" xfId="6006"/>
    <cellStyle name="標準 8 2 3 2 5 2 4 2" xfId="11366"/>
    <cellStyle name="標準 8 2 3 2 5 2 5" xfId="2813"/>
    <cellStyle name="標準 8 2 3 2 5 2 6" xfId="8174"/>
    <cellStyle name="標準 8 2 3 2 5 3" xfId="1103"/>
    <cellStyle name="標準 8 2 3 2 5 3 2" xfId="6462"/>
    <cellStyle name="標準 8 2 3 2 5 3 2 2" xfId="11822"/>
    <cellStyle name="標準 8 2 3 2 5 3 3" xfId="3269"/>
    <cellStyle name="標準 8 2 3 2 5 3 4" xfId="8630"/>
    <cellStyle name="標準 8 2 3 2 5 4" xfId="3726"/>
    <cellStyle name="標準 8 2 3 2 5 4 2" xfId="9086"/>
    <cellStyle name="標準 8 2 3 2 5 5" xfId="4638"/>
    <cellStyle name="標準 8 2 3 2 5 5 2" xfId="9998"/>
    <cellStyle name="標準 8 2 3 2 5 6" xfId="5550"/>
    <cellStyle name="標準 8 2 3 2 5 6 2" xfId="10910"/>
    <cellStyle name="標準 8 2 3 2 5 7" xfId="2357"/>
    <cellStyle name="標準 8 2 3 2 5 8" xfId="7718"/>
    <cellStyle name="標準 8 2 3 2 6" xfId="533"/>
    <cellStyle name="標準 8 2 3 2 6 2" xfId="1445"/>
    <cellStyle name="標準 8 2 3 2 6 2 2" xfId="6804"/>
    <cellStyle name="標準 8 2 3 2 6 2 2 2" xfId="12164"/>
    <cellStyle name="標準 8 2 3 2 6 2 3" xfId="4068"/>
    <cellStyle name="標準 8 2 3 2 6 2 4" xfId="9428"/>
    <cellStyle name="標準 8 2 3 2 6 3" xfId="4980"/>
    <cellStyle name="標準 8 2 3 2 6 3 2" xfId="10340"/>
    <cellStyle name="標準 8 2 3 2 6 4" xfId="5892"/>
    <cellStyle name="標準 8 2 3 2 6 4 2" xfId="11252"/>
    <cellStyle name="標準 8 2 3 2 6 5" xfId="2243"/>
    <cellStyle name="標準 8 2 3 2 6 6" xfId="7604"/>
    <cellStyle name="標準 8 2 3 2 7" xfId="989"/>
    <cellStyle name="標準 8 2 3 2 7 2" xfId="6348"/>
    <cellStyle name="標準 8 2 3 2 7 2 2" xfId="11708"/>
    <cellStyle name="標準 8 2 3 2 7 3" xfId="2699"/>
    <cellStyle name="標準 8 2 3 2 7 4" xfId="8060"/>
    <cellStyle name="標準 8 2 3 2 8" xfId="3155"/>
    <cellStyle name="標準 8 2 3 2 8 2" xfId="8516"/>
    <cellStyle name="標準 8 2 3 2 9" xfId="3612"/>
    <cellStyle name="標準 8 2 3 2 9 2" xfId="8972"/>
    <cellStyle name="標準 8 2 3 3" xfId="97"/>
    <cellStyle name="標準 8 2 3 3 10" xfId="5457"/>
    <cellStyle name="標準 8 2 3 3 10 2" xfId="10817"/>
    <cellStyle name="標準 8 2 3 3 11" xfId="1922"/>
    <cellStyle name="標準 8 2 3 3 12" xfId="7283"/>
    <cellStyle name="標準 8 2 3 3 2" xfId="326"/>
    <cellStyle name="標準 8 2 3 3 2 2" xfId="782"/>
    <cellStyle name="標準 8 2 3 3 2 2 2" xfId="1694"/>
    <cellStyle name="標準 8 2 3 3 2 2 2 2" xfId="7053"/>
    <cellStyle name="標準 8 2 3 3 2 2 2 2 2" xfId="12413"/>
    <cellStyle name="標準 8 2 3 3 2 2 2 3" xfId="4317"/>
    <cellStyle name="標準 8 2 3 3 2 2 2 4" xfId="9677"/>
    <cellStyle name="標準 8 2 3 3 2 2 3" xfId="5229"/>
    <cellStyle name="標準 8 2 3 3 2 2 3 2" xfId="10589"/>
    <cellStyle name="標準 8 2 3 3 2 2 4" xfId="6141"/>
    <cellStyle name="標準 8 2 3 3 2 2 4 2" xfId="11501"/>
    <cellStyle name="標準 8 2 3 3 2 2 5" xfId="2492"/>
    <cellStyle name="標準 8 2 3 3 2 2 6" xfId="7853"/>
    <cellStyle name="標準 8 2 3 3 2 3" xfId="1238"/>
    <cellStyle name="標準 8 2 3 3 2 3 2" xfId="6597"/>
    <cellStyle name="標準 8 2 3 3 2 3 2 2" xfId="11957"/>
    <cellStyle name="標準 8 2 3 3 2 3 3" xfId="2948"/>
    <cellStyle name="標準 8 2 3 3 2 3 4" xfId="8309"/>
    <cellStyle name="標準 8 2 3 3 2 4" xfId="3404"/>
    <cellStyle name="標準 8 2 3 3 2 4 2" xfId="8765"/>
    <cellStyle name="標準 8 2 3 3 2 5" xfId="3861"/>
    <cellStyle name="標準 8 2 3 3 2 5 2" xfId="9221"/>
    <cellStyle name="標準 8 2 3 3 2 6" xfId="4773"/>
    <cellStyle name="標準 8 2 3 3 2 6 2" xfId="10133"/>
    <cellStyle name="標準 8 2 3 3 2 7" xfId="5685"/>
    <cellStyle name="標準 8 2 3 3 2 7 2" xfId="11045"/>
    <cellStyle name="標準 8 2 3 3 2 8" xfId="2036"/>
    <cellStyle name="標準 8 2 3 3 2 9" xfId="7397"/>
    <cellStyle name="標準 8 2 3 3 3" xfId="440"/>
    <cellStyle name="標準 8 2 3 3 3 2" xfId="896"/>
    <cellStyle name="標準 8 2 3 3 3 2 2" xfId="1808"/>
    <cellStyle name="標準 8 2 3 3 3 2 2 2" xfId="7167"/>
    <cellStyle name="標準 8 2 3 3 3 2 2 2 2" xfId="12527"/>
    <cellStyle name="標準 8 2 3 3 3 2 2 3" xfId="4431"/>
    <cellStyle name="標準 8 2 3 3 3 2 2 4" xfId="9791"/>
    <cellStyle name="標準 8 2 3 3 3 2 3" xfId="5343"/>
    <cellStyle name="標準 8 2 3 3 3 2 3 2" xfId="10703"/>
    <cellStyle name="標準 8 2 3 3 3 2 4" xfId="6255"/>
    <cellStyle name="標準 8 2 3 3 3 2 4 2" xfId="11615"/>
    <cellStyle name="標準 8 2 3 3 3 2 5" xfId="2606"/>
    <cellStyle name="標準 8 2 3 3 3 2 6" xfId="7967"/>
    <cellStyle name="標準 8 2 3 3 3 3" xfId="1352"/>
    <cellStyle name="標準 8 2 3 3 3 3 2" xfId="6711"/>
    <cellStyle name="標準 8 2 3 3 3 3 2 2" xfId="12071"/>
    <cellStyle name="標準 8 2 3 3 3 3 3" xfId="3062"/>
    <cellStyle name="標準 8 2 3 3 3 3 4" xfId="8423"/>
    <cellStyle name="標準 8 2 3 3 3 4" xfId="3518"/>
    <cellStyle name="標準 8 2 3 3 3 4 2" xfId="8879"/>
    <cellStyle name="標準 8 2 3 3 3 5" xfId="3975"/>
    <cellStyle name="標準 8 2 3 3 3 5 2" xfId="9335"/>
    <cellStyle name="標準 8 2 3 3 3 6" xfId="4887"/>
    <cellStyle name="標準 8 2 3 3 3 6 2" xfId="10247"/>
    <cellStyle name="標準 8 2 3 3 3 7" xfId="5799"/>
    <cellStyle name="標準 8 2 3 3 3 7 2" xfId="11159"/>
    <cellStyle name="標準 8 2 3 3 3 8" xfId="2150"/>
    <cellStyle name="標準 8 2 3 3 3 9" xfId="7511"/>
    <cellStyle name="標準 8 2 3 3 4" xfId="211"/>
    <cellStyle name="標準 8 2 3 3 4 2" xfId="668"/>
    <cellStyle name="標準 8 2 3 3 4 2 2" xfId="1580"/>
    <cellStyle name="標準 8 2 3 3 4 2 2 2" xfId="6939"/>
    <cellStyle name="標準 8 2 3 3 4 2 2 2 2" xfId="12299"/>
    <cellStyle name="標準 8 2 3 3 4 2 2 3" xfId="4203"/>
    <cellStyle name="標準 8 2 3 3 4 2 2 4" xfId="9563"/>
    <cellStyle name="標準 8 2 3 3 4 2 3" xfId="5115"/>
    <cellStyle name="標準 8 2 3 3 4 2 3 2" xfId="10475"/>
    <cellStyle name="標準 8 2 3 3 4 2 4" xfId="6027"/>
    <cellStyle name="標準 8 2 3 3 4 2 4 2" xfId="11387"/>
    <cellStyle name="標準 8 2 3 3 4 2 5" xfId="2834"/>
    <cellStyle name="標準 8 2 3 3 4 2 6" xfId="8195"/>
    <cellStyle name="標準 8 2 3 3 4 3" xfId="1124"/>
    <cellStyle name="標準 8 2 3 3 4 3 2" xfId="6483"/>
    <cellStyle name="標準 8 2 3 3 4 3 2 2" xfId="11843"/>
    <cellStyle name="標準 8 2 3 3 4 3 3" xfId="3290"/>
    <cellStyle name="標準 8 2 3 3 4 3 4" xfId="8651"/>
    <cellStyle name="標準 8 2 3 3 4 4" xfId="3747"/>
    <cellStyle name="標準 8 2 3 3 4 4 2" xfId="9107"/>
    <cellStyle name="標準 8 2 3 3 4 5" xfId="4659"/>
    <cellStyle name="標準 8 2 3 3 4 5 2" xfId="10019"/>
    <cellStyle name="標準 8 2 3 3 4 6" xfId="5571"/>
    <cellStyle name="標準 8 2 3 3 4 6 2" xfId="10931"/>
    <cellStyle name="標準 8 2 3 3 4 7" xfId="2378"/>
    <cellStyle name="標準 8 2 3 3 4 8" xfId="7739"/>
    <cellStyle name="標準 8 2 3 3 5" xfId="554"/>
    <cellStyle name="標準 8 2 3 3 5 2" xfId="1466"/>
    <cellStyle name="標準 8 2 3 3 5 2 2" xfId="6825"/>
    <cellStyle name="標準 8 2 3 3 5 2 2 2" xfId="12185"/>
    <cellStyle name="標準 8 2 3 3 5 2 3" xfId="4089"/>
    <cellStyle name="標準 8 2 3 3 5 2 4" xfId="9449"/>
    <cellStyle name="標準 8 2 3 3 5 3" xfId="5001"/>
    <cellStyle name="標準 8 2 3 3 5 3 2" xfId="10361"/>
    <cellStyle name="標準 8 2 3 3 5 4" xfId="5913"/>
    <cellStyle name="標準 8 2 3 3 5 4 2" xfId="11273"/>
    <cellStyle name="標準 8 2 3 3 5 5" xfId="2264"/>
    <cellStyle name="標準 8 2 3 3 5 6" xfId="7625"/>
    <cellStyle name="標準 8 2 3 3 6" xfId="1010"/>
    <cellStyle name="標準 8 2 3 3 6 2" xfId="6369"/>
    <cellStyle name="標準 8 2 3 3 6 2 2" xfId="11729"/>
    <cellStyle name="標準 8 2 3 3 6 3" xfId="2720"/>
    <cellStyle name="標準 8 2 3 3 6 4" xfId="8081"/>
    <cellStyle name="標準 8 2 3 3 7" xfId="3176"/>
    <cellStyle name="標準 8 2 3 3 7 2" xfId="8537"/>
    <cellStyle name="標準 8 2 3 3 8" xfId="3633"/>
    <cellStyle name="標準 8 2 3 3 8 2" xfId="8993"/>
    <cellStyle name="標準 8 2 3 3 9" xfId="4545"/>
    <cellStyle name="標準 8 2 3 3 9 2" xfId="9905"/>
    <cellStyle name="標準 8 2 3 4" xfId="269"/>
    <cellStyle name="標準 8 2 3 4 2" xfId="725"/>
    <cellStyle name="標準 8 2 3 4 2 2" xfId="1637"/>
    <cellStyle name="標準 8 2 3 4 2 2 2" xfId="6996"/>
    <cellStyle name="標準 8 2 3 4 2 2 2 2" xfId="12356"/>
    <cellStyle name="標準 8 2 3 4 2 2 3" xfId="4260"/>
    <cellStyle name="標準 8 2 3 4 2 2 4" xfId="9620"/>
    <cellStyle name="標準 8 2 3 4 2 3" xfId="5172"/>
    <cellStyle name="標準 8 2 3 4 2 3 2" xfId="10532"/>
    <cellStyle name="標準 8 2 3 4 2 4" xfId="6084"/>
    <cellStyle name="標準 8 2 3 4 2 4 2" xfId="11444"/>
    <cellStyle name="標準 8 2 3 4 2 5" xfId="2435"/>
    <cellStyle name="標準 8 2 3 4 2 6" xfId="7796"/>
    <cellStyle name="標準 8 2 3 4 3" xfId="1181"/>
    <cellStyle name="標準 8 2 3 4 3 2" xfId="6540"/>
    <cellStyle name="標準 8 2 3 4 3 2 2" xfId="11900"/>
    <cellStyle name="標準 8 2 3 4 3 3" xfId="2891"/>
    <cellStyle name="標準 8 2 3 4 3 4" xfId="8252"/>
    <cellStyle name="標準 8 2 3 4 4" xfId="3347"/>
    <cellStyle name="標準 8 2 3 4 4 2" xfId="8708"/>
    <cellStyle name="標準 8 2 3 4 5" xfId="3804"/>
    <cellStyle name="標準 8 2 3 4 5 2" xfId="9164"/>
    <cellStyle name="標準 8 2 3 4 6" xfId="4716"/>
    <cellStyle name="標準 8 2 3 4 6 2" xfId="10076"/>
    <cellStyle name="標準 8 2 3 4 7" xfId="5628"/>
    <cellStyle name="標準 8 2 3 4 7 2" xfId="10988"/>
    <cellStyle name="標準 8 2 3 4 8" xfId="1979"/>
    <cellStyle name="標準 8 2 3 4 9" xfId="7340"/>
    <cellStyle name="標準 8 2 3 5" xfId="383"/>
    <cellStyle name="標準 8 2 3 5 2" xfId="839"/>
    <cellStyle name="標準 8 2 3 5 2 2" xfId="1751"/>
    <cellStyle name="標準 8 2 3 5 2 2 2" xfId="7110"/>
    <cellStyle name="標準 8 2 3 5 2 2 2 2" xfId="12470"/>
    <cellStyle name="標準 8 2 3 5 2 2 3" xfId="4374"/>
    <cellStyle name="標準 8 2 3 5 2 2 4" xfId="9734"/>
    <cellStyle name="標準 8 2 3 5 2 3" xfId="5286"/>
    <cellStyle name="標準 8 2 3 5 2 3 2" xfId="10646"/>
    <cellStyle name="標準 8 2 3 5 2 4" xfId="6198"/>
    <cellStyle name="標準 8 2 3 5 2 4 2" xfId="11558"/>
    <cellStyle name="標準 8 2 3 5 2 5" xfId="2549"/>
    <cellStyle name="標準 8 2 3 5 2 6" xfId="7910"/>
    <cellStyle name="標準 8 2 3 5 3" xfId="1295"/>
    <cellStyle name="標準 8 2 3 5 3 2" xfId="6654"/>
    <cellStyle name="標準 8 2 3 5 3 2 2" xfId="12014"/>
    <cellStyle name="標準 8 2 3 5 3 3" xfId="3005"/>
    <cellStyle name="標準 8 2 3 5 3 4" xfId="8366"/>
    <cellStyle name="標準 8 2 3 5 4" xfId="3461"/>
    <cellStyle name="標準 8 2 3 5 4 2" xfId="8822"/>
    <cellStyle name="標準 8 2 3 5 5" xfId="3918"/>
    <cellStyle name="標準 8 2 3 5 5 2" xfId="9278"/>
    <cellStyle name="標準 8 2 3 5 6" xfId="4830"/>
    <cellStyle name="標準 8 2 3 5 6 2" xfId="10190"/>
    <cellStyle name="標準 8 2 3 5 7" xfId="5742"/>
    <cellStyle name="標準 8 2 3 5 7 2" xfId="11102"/>
    <cellStyle name="標準 8 2 3 5 8" xfId="2093"/>
    <cellStyle name="標準 8 2 3 5 9" xfId="7454"/>
    <cellStyle name="標準 8 2 3 6" xfId="154"/>
    <cellStyle name="標準 8 2 3 6 2" xfId="611"/>
    <cellStyle name="標準 8 2 3 6 2 2" xfId="1523"/>
    <cellStyle name="標準 8 2 3 6 2 2 2" xfId="6882"/>
    <cellStyle name="標準 8 2 3 6 2 2 2 2" xfId="12242"/>
    <cellStyle name="標準 8 2 3 6 2 2 3" xfId="4146"/>
    <cellStyle name="標準 8 2 3 6 2 2 4" xfId="9506"/>
    <cellStyle name="標準 8 2 3 6 2 3" xfId="5058"/>
    <cellStyle name="標準 8 2 3 6 2 3 2" xfId="10418"/>
    <cellStyle name="標準 8 2 3 6 2 4" xfId="5970"/>
    <cellStyle name="標準 8 2 3 6 2 4 2" xfId="11330"/>
    <cellStyle name="標準 8 2 3 6 2 5" xfId="2777"/>
    <cellStyle name="標準 8 2 3 6 2 6" xfId="8138"/>
    <cellStyle name="標準 8 2 3 6 3" xfId="1067"/>
    <cellStyle name="標準 8 2 3 6 3 2" xfId="6426"/>
    <cellStyle name="標準 8 2 3 6 3 2 2" xfId="11786"/>
    <cellStyle name="標準 8 2 3 6 3 3" xfId="3233"/>
    <cellStyle name="標準 8 2 3 6 3 4" xfId="8594"/>
    <cellStyle name="標準 8 2 3 6 4" xfId="3690"/>
    <cellStyle name="標準 8 2 3 6 4 2" xfId="9050"/>
    <cellStyle name="標準 8 2 3 6 5" xfId="4602"/>
    <cellStyle name="標準 8 2 3 6 5 2" xfId="9962"/>
    <cellStyle name="標準 8 2 3 6 6" xfId="5514"/>
    <cellStyle name="標準 8 2 3 6 6 2" xfId="10874"/>
    <cellStyle name="標準 8 2 3 6 7" xfId="2321"/>
    <cellStyle name="標準 8 2 3 6 8" xfId="7682"/>
    <cellStyle name="標準 8 2 3 7" xfId="497"/>
    <cellStyle name="標準 8 2 3 7 2" xfId="1409"/>
    <cellStyle name="標準 8 2 3 7 2 2" xfId="6768"/>
    <cellStyle name="標準 8 2 3 7 2 2 2" xfId="12128"/>
    <cellStyle name="標準 8 2 3 7 2 3" xfId="4032"/>
    <cellStyle name="標準 8 2 3 7 2 4" xfId="9392"/>
    <cellStyle name="標準 8 2 3 7 3" xfId="4944"/>
    <cellStyle name="標準 8 2 3 7 3 2" xfId="10304"/>
    <cellStyle name="標準 8 2 3 7 4" xfId="5856"/>
    <cellStyle name="標準 8 2 3 7 4 2" xfId="11216"/>
    <cellStyle name="標準 8 2 3 7 5" xfId="2207"/>
    <cellStyle name="標準 8 2 3 7 6" xfId="7568"/>
    <cellStyle name="標準 8 2 3 8" xfId="953"/>
    <cellStyle name="標準 8 2 3 8 2" xfId="6312"/>
    <cellStyle name="標準 8 2 3 8 2 2" xfId="11672"/>
    <cellStyle name="標準 8 2 3 8 3" xfId="2663"/>
    <cellStyle name="標準 8 2 3 8 4" xfId="8024"/>
    <cellStyle name="標準 8 2 3 9" xfId="3119"/>
    <cellStyle name="標準 8 2 3 9 2" xfId="8480"/>
    <cellStyle name="標準 8 2 4" xfId="65"/>
    <cellStyle name="標準 8 2 4 10" xfId="4517"/>
    <cellStyle name="標準 8 2 4 10 2" xfId="9877"/>
    <cellStyle name="標準 8 2 4 11" xfId="5429"/>
    <cellStyle name="標準 8 2 4 11 2" xfId="10789"/>
    <cellStyle name="標準 8 2 4 12" xfId="1894"/>
    <cellStyle name="標準 8 2 4 13" xfId="7255"/>
    <cellStyle name="標準 8 2 4 2" xfId="126"/>
    <cellStyle name="標準 8 2 4 2 10" xfId="5486"/>
    <cellStyle name="標準 8 2 4 2 10 2" xfId="10846"/>
    <cellStyle name="標準 8 2 4 2 11" xfId="1951"/>
    <cellStyle name="標準 8 2 4 2 12" xfId="7312"/>
    <cellStyle name="標準 8 2 4 2 2" xfId="355"/>
    <cellStyle name="標準 8 2 4 2 2 2" xfId="811"/>
    <cellStyle name="標準 8 2 4 2 2 2 2" xfId="1723"/>
    <cellStyle name="標準 8 2 4 2 2 2 2 2" xfId="7082"/>
    <cellStyle name="標準 8 2 4 2 2 2 2 2 2" xfId="12442"/>
    <cellStyle name="標準 8 2 4 2 2 2 2 3" xfId="4346"/>
    <cellStyle name="標準 8 2 4 2 2 2 2 4" xfId="9706"/>
    <cellStyle name="標準 8 2 4 2 2 2 3" xfId="5258"/>
    <cellStyle name="標準 8 2 4 2 2 2 3 2" xfId="10618"/>
    <cellStyle name="標準 8 2 4 2 2 2 4" xfId="6170"/>
    <cellStyle name="標準 8 2 4 2 2 2 4 2" xfId="11530"/>
    <cellStyle name="標準 8 2 4 2 2 2 5" xfId="2521"/>
    <cellStyle name="標準 8 2 4 2 2 2 6" xfId="7882"/>
    <cellStyle name="標準 8 2 4 2 2 3" xfId="1267"/>
    <cellStyle name="標準 8 2 4 2 2 3 2" xfId="6626"/>
    <cellStyle name="標準 8 2 4 2 2 3 2 2" xfId="11986"/>
    <cellStyle name="標準 8 2 4 2 2 3 3" xfId="2977"/>
    <cellStyle name="標準 8 2 4 2 2 3 4" xfId="8338"/>
    <cellStyle name="標準 8 2 4 2 2 4" xfId="3433"/>
    <cellStyle name="標準 8 2 4 2 2 4 2" xfId="8794"/>
    <cellStyle name="標準 8 2 4 2 2 5" xfId="3890"/>
    <cellStyle name="標準 8 2 4 2 2 5 2" xfId="9250"/>
    <cellStyle name="標準 8 2 4 2 2 6" xfId="4802"/>
    <cellStyle name="標準 8 2 4 2 2 6 2" xfId="10162"/>
    <cellStyle name="標準 8 2 4 2 2 7" xfId="5714"/>
    <cellStyle name="標準 8 2 4 2 2 7 2" xfId="11074"/>
    <cellStyle name="標準 8 2 4 2 2 8" xfId="2065"/>
    <cellStyle name="標準 8 2 4 2 2 9" xfId="7426"/>
    <cellStyle name="標準 8 2 4 2 3" xfId="469"/>
    <cellStyle name="標準 8 2 4 2 3 2" xfId="925"/>
    <cellStyle name="標準 8 2 4 2 3 2 2" xfId="1837"/>
    <cellStyle name="標準 8 2 4 2 3 2 2 2" xfId="7196"/>
    <cellStyle name="標準 8 2 4 2 3 2 2 2 2" xfId="12556"/>
    <cellStyle name="標準 8 2 4 2 3 2 2 3" xfId="4460"/>
    <cellStyle name="標準 8 2 4 2 3 2 2 4" xfId="9820"/>
    <cellStyle name="標準 8 2 4 2 3 2 3" xfId="5372"/>
    <cellStyle name="標準 8 2 4 2 3 2 3 2" xfId="10732"/>
    <cellStyle name="標準 8 2 4 2 3 2 4" xfId="6284"/>
    <cellStyle name="標準 8 2 4 2 3 2 4 2" xfId="11644"/>
    <cellStyle name="標準 8 2 4 2 3 2 5" xfId="2635"/>
    <cellStyle name="標準 8 2 4 2 3 2 6" xfId="7996"/>
    <cellStyle name="標準 8 2 4 2 3 3" xfId="1381"/>
    <cellStyle name="標準 8 2 4 2 3 3 2" xfId="6740"/>
    <cellStyle name="標準 8 2 4 2 3 3 2 2" xfId="12100"/>
    <cellStyle name="標準 8 2 4 2 3 3 3" xfId="3091"/>
    <cellStyle name="標準 8 2 4 2 3 3 4" xfId="8452"/>
    <cellStyle name="標準 8 2 4 2 3 4" xfId="3547"/>
    <cellStyle name="標準 8 2 4 2 3 4 2" xfId="8908"/>
    <cellStyle name="標準 8 2 4 2 3 5" xfId="4004"/>
    <cellStyle name="標準 8 2 4 2 3 5 2" xfId="9364"/>
    <cellStyle name="標準 8 2 4 2 3 6" xfId="4916"/>
    <cellStyle name="標準 8 2 4 2 3 6 2" xfId="10276"/>
    <cellStyle name="標準 8 2 4 2 3 7" xfId="5828"/>
    <cellStyle name="標準 8 2 4 2 3 7 2" xfId="11188"/>
    <cellStyle name="標準 8 2 4 2 3 8" xfId="2179"/>
    <cellStyle name="標準 8 2 4 2 3 9" xfId="7540"/>
    <cellStyle name="標準 8 2 4 2 4" xfId="240"/>
    <cellStyle name="標準 8 2 4 2 4 2" xfId="697"/>
    <cellStyle name="標準 8 2 4 2 4 2 2" xfId="1609"/>
    <cellStyle name="標準 8 2 4 2 4 2 2 2" xfId="6968"/>
    <cellStyle name="標準 8 2 4 2 4 2 2 2 2" xfId="12328"/>
    <cellStyle name="標準 8 2 4 2 4 2 2 3" xfId="4232"/>
    <cellStyle name="標準 8 2 4 2 4 2 2 4" xfId="9592"/>
    <cellStyle name="標準 8 2 4 2 4 2 3" xfId="5144"/>
    <cellStyle name="標準 8 2 4 2 4 2 3 2" xfId="10504"/>
    <cellStyle name="標準 8 2 4 2 4 2 4" xfId="6056"/>
    <cellStyle name="標準 8 2 4 2 4 2 4 2" xfId="11416"/>
    <cellStyle name="標準 8 2 4 2 4 2 5" xfId="2863"/>
    <cellStyle name="標準 8 2 4 2 4 2 6" xfId="8224"/>
    <cellStyle name="標準 8 2 4 2 4 3" xfId="1153"/>
    <cellStyle name="標準 8 2 4 2 4 3 2" xfId="6512"/>
    <cellStyle name="標準 8 2 4 2 4 3 2 2" xfId="11872"/>
    <cellStyle name="標準 8 2 4 2 4 3 3" xfId="3319"/>
    <cellStyle name="標準 8 2 4 2 4 3 4" xfId="8680"/>
    <cellStyle name="標準 8 2 4 2 4 4" xfId="3776"/>
    <cellStyle name="標準 8 2 4 2 4 4 2" xfId="9136"/>
    <cellStyle name="標準 8 2 4 2 4 5" xfId="4688"/>
    <cellStyle name="標準 8 2 4 2 4 5 2" xfId="10048"/>
    <cellStyle name="標準 8 2 4 2 4 6" xfId="5600"/>
    <cellStyle name="標準 8 2 4 2 4 6 2" xfId="10960"/>
    <cellStyle name="標準 8 2 4 2 4 7" xfId="2407"/>
    <cellStyle name="標準 8 2 4 2 4 8" xfId="7768"/>
    <cellStyle name="標準 8 2 4 2 5" xfId="583"/>
    <cellStyle name="標準 8 2 4 2 5 2" xfId="1495"/>
    <cellStyle name="標準 8 2 4 2 5 2 2" xfId="6854"/>
    <cellStyle name="標準 8 2 4 2 5 2 2 2" xfId="12214"/>
    <cellStyle name="標準 8 2 4 2 5 2 3" xfId="4118"/>
    <cellStyle name="標準 8 2 4 2 5 2 4" xfId="9478"/>
    <cellStyle name="標準 8 2 4 2 5 3" xfId="5030"/>
    <cellStyle name="標準 8 2 4 2 5 3 2" xfId="10390"/>
    <cellStyle name="標準 8 2 4 2 5 4" xfId="5942"/>
    <cellStyle name="標準 8 2 4 2 5 4 2" xfId="11302"/>
    <cellStyle name="標準 8 2 4 2 5 5" xfId="2293"/>
    <cellStyle name="標準 8 2 4 2 5 6" xfId="7654"/>
    <cellStyle name="標準 8 2 4 2 6" xfId="1039"/>
    <cellStyle name="標準 8 2 4 2 6 2" xfId="6398"/>
    <cellStyle name="標準 8 2 4 2 6 2 2" xfId="11758"/>
    <cellStyle name="標準 8 2 4 2 6 3" xfId="2749"/>
    <cellStyle name="標準 8 2 4 2 6 4" xfId="8110"/>
    <cellStyle name="標準 8 2 4 2 7" xfId="3205"/>
    <cellStyle name="標準 8 2 4 2 7 2" xfId="8566"/>
    <cellStyle name="標準 8 2 4 2 8" xfId="3662"/>
    <cellStyle name="標準 8 2 4 2 8 2" xfId="9022"/>
    <cellStyle name="標準 8 2 4 2 9" xfId="4574"/>
    <cellStyle name="標準 8 2 4 2 9 2" xfId="9934"/>
    <cellStyle name="標準 8 2 4 3" xfId="298"/>
    <cellStyle name="標準 8 2 4 3 2" xfId="754"/>
    <cellStyle name="標準 8 2 4 3 2 2" xfId="1666"/>
    <cellStyle name="標準 8 2 4 3 2 2 2" xfId="7025"/>
    <cellStyle name="標準 8 2 4 3 2 2 2 2" xfId="12385"/>
    <cellStyle name="標準 8 2 4 3 2 2 3" xfId="4289"/>
    <cellStyle name="標準 8 2 4 3 2 2 4" xfId="9649"/>
    <cellStyle name="標準 8 2 4 3 2 3" xfId="5201"/>
    <cellStyle name="標準 8 2 4 3 2 3 2" xfId="10561"/>
    <cellStyle name="標準 8 2 4 3 2 4" xfId="6113"/>
    <cellStyle name="標準 8 2 4 3 2 4 2" xfId="11473"/>
    <cellStyle name="標準 8 2 4 3 2 5" xfId="2464"/>
    <cellStyle name="標準 8 2 4 3 2 6" xfId="7825"/>
    <cellStyle name="標準 8 2 4 3 3" xfId="1210"/>
    <cellStyle name="標準 8 2 4 3 3 2" xfId="6569"/>
    <cellStyle name="標準 8 2 4 3 3 2 2" xfId="11929"/>
    <cellStyle name="標準 8 2 4 3 3 3" xfId="2920"/>
    <cellStyle name="標準 8 2 4 3 3 4" xfId="8281"/>
    <cellStyle name="標準 8 2 4 3 4" xfId="3376"/>
    <cellStyle name="標準 8 2 4 3 4 2" xfId="8737"/>
    <cellStyle name="標準 8 2 4 3 5" xfId="3833"/>
    <cellStyle name="標準 8 2 4 3 5 2" xfId="9193"/>
    <cellStyle name="標準 8 2 4 3 6" xfId="4745"/>
    <cellStyle name="標準 8 2 4 3 6 2" xfId="10105"/>
    <cellStyle name="標準 8 2 4 3 7" xfId="5657"/>
    <cellStyle name="標準 8 2 4 3 7 2" xfId="11017"/>
    <cellStyle name="標準 8 2 4 3 8" xfId="2008"/>
    <cellStyle name="標準 8 2 4 3 9" xfId="7369"/>
    <cellStyle name="標準 8 2 4 4" xfId="412"/>
    <cellStyle name="標準 8 2 4 4 2" xfId="868"/>
    <cellStyle name="標準 8 2 4 4 2 2" xfId="1780"/>
    <cellStyle name="標準 8 2 4 4 2 2 2" xfId="7139"/>
    <cellStyle name="標準 8 2 4 4 2 2 2 2" xfId="12499"/>
    <cellStyle name="標準 8 2 4 4 2 2 3" xfId="4403"/>
    <cellStyle name="標準 8 2 4 4 2 2 4" xfId="9763"/>
    <cellStyle name="標準 8 2 4 4 2 3" xfId="5315"/>
    <cellStyle name="標準 8 2 4 4 2 3 2" xfId="10675"/>
    <cellStyle name="標準 8 2 4 4 2 4" xfId="6227"/>
    <cellStyle name="標準 8 2 4 4 2 4 2" xfId="11587"/>
    <cellStyle name="標準 8 2 4 4 2 5" xfId="2578"/>
    <cellStyle name="標準 8 2 4 4 2 6" xfId="7939"/>
    <cellStyle name="標準 8 2 4 4 3" xfId="1324"/>
    <cellStyle name="標準 8 2 4 4 3 2" xfId="6683"/>
    <cellStyle name="標準 8 2 4 4 3 2 2" xfId="12043"/>
    <cellStyle name="標準 8 2 4 4 3 3" xfId="3034"/>
    <cellStyle name="標準 8 2 4 4 3 4" xfId="8395"/>
    <cellStyle name="標準 8 2 4 4 4" xfId="3490"/>
    <cellStyle name="標準 8 2 4 4 4 2" xfId="8851"/>
    <cellStyle name="標準 8 2 4 4 5" xfId="3947"/>
    <cellStyle name="標準 8 2 4 4 5 2" xfId="9307"/>
    <cellStyle name="標準 8 2 4 4 6" xfId="4859"/>
    <cellStyle name="標準 8 2 4 4 6 2" xfId="10219"/>
    <cellStyle name="標準 8 2 4 4 7" xfId="5771"/>
    <cellStyle name="標準 8 2 4 4 7 2" xfId="11131"/>
    <cellStyle name="標準 8 2 4 4 8" xfId="2122"/>
    <cellStyle name="標準 8 2 4 4 9" xfId="7483"/>
    <cellStyle name="標準 8 2 4 5" xfId="183"/>
    <cellStyle name="標準 8 2 4 5 2" xfId="640"/>
    <cellStyle name="標準 8 2 4 5 2 2" xfId="1552"/>
    <cellStyle name="標準 8 2 4 5 2 2 2" xfId="6911"/>
    <cellStyle name="標準 8 2 4 5 2 2 2 2" xfId="12271"/>
    <cellStyle name="標準 8 2 4 5 2 2 3" xfId="4175"/>
    <cellStyle name="標準 8 2 4 5 2 2 4" xfId="9535"/>
    <cellStyle name="標準 8 2 4 5 2 3" xfId="5087"/>
    <cellStyle name="標準 8 2 4 5 2 3 2" xfId="10447"/>
    <cellStyle name="標準 8 2 4 5 2 4" xfId="5999"/>
    <cellStyle name="標準 8 2 4 5 2 4 2" xfId="11359"/>
    <cellStyle name="標準 8 2 4 5 2 5" xfId="2806"/>
    <cellStyle name="標準 8 2 4 5 2 6" xfId="8167"/>
    <cellStyle name="標準 8 2 4 5 3" xfId="1096"/>
    <cellStyle name="標準 8 2 4 5 3 2" xfId="6455"/>
    <cellStyle name="標準 8 2 4 5 3 2 2" xfId="11815"/>
    <cellStyle name="標準 8 2 4 5 3 3" xfId="3262"/>
    <cellStyle name="標準 8 2 4 5 3 4" xfId="8623"/>
    <cellStyle name="標準 8 2 4 5 4" xfId="3719"/>
    <cellStyle name="標準 8 2 4 5 4 2" xfId="9079"/>
    <cellStyle name="標準 8 2 4 5 5" xfId="4631"/>
    <cellStyle name="標準 8 2 4 5 5 2" xfId="9991"/>
    <cellStyle name="標準 8 2 4 5 6" xfId="5543"/>
    <cellStyle name="標準 8 2 4 5 6 2" xfId="10903"/>
    <cellStyle name="標準 8 2 4 5 7" xfId="2350"/>
    <cellStyle name="標準 8 2 4 5 8" xfId="7711"/>
    <cellStyle name="標準 8 2 4 6" xfId="526"/>
    <cellStyle name="標準 8 2 4 6 2" xfId="1438"/>
    <cellStyle name="標準 8 2 4 6 2 2" xfId="6797"/>
    <cellStyle name="標準 8 2 4 6 2 2 2" xfId="12157"/>
    <cellStyle name="標準 8 2 4 6 2 3" xfId="4061"/>
    <cellStyle name="標準 8 2 4 6 2 4" xfId="9421"/>
    <cellStyle name="標準 8 2 4 6 3" xfId="4973"/>
    <cellStyle name="標準 8 2 4 6 3 2" xfId="10333"/>
    <cellStyle name="標準 8 2 4 6 4" xfId="5885"/>
    <cellStyle name="標準 8 2 4 6 4 2" xfId="11245"/>
    <cellStyle name="標準 8 2 4 6 5" xfId="2236"/>
    <cellStyle name="標準 8 2 4 6 6" xfId="7597"/>
    <cellStyle name="標準 8 2 4 7" xfId="982"/>
    <cellStyle name="標準 8 2 4 7 2" xfId="6341"/>
    <cellStyle name="標準 8 2 4 7 2 2" xfId="11701"/>
    <cellStyle name="標準 8 2 4 7 3" xfId="2692"/>
    <cellStyle name="標準 8 2 4 7 4" xfId="8053"/>
    <cellStyle name="標準 8 2 4 8" xfId="3148"/>
    <cellStyle name="標準 8 2 4 8 2" xfId="8509"/>
    <cellStyle name="標準 8 2 4 9" xfId="3605"/>
    <cellStyle name="標準 8 2 4 9 2" xfId="8965"/>
    <cellStyle name="標準 8 2 5" xfId="43"/>
    <cellStyle name="標準 8 2 5 10" xfId="4502"/>
    <cellStyle name="標準 8 2 5 10 2" xfId="9862"/>
    <cellStyle name="標準 8 2 5 11" xfId="5414"/>
    <cellStyle name="標準 8 2 5 11 2" xfId="10774"/>
    <cellStyle name="標準 8 2 5 12" xfId="1879"/>
    <cellStyle name="標準 8 2 5 13" xfId="7240"/>
    <cellStyle name="標準 8 2 5 2" xfId="111"/>
    <cellStyle name="標準 8 2 5 2 10" xfId="5471"/>
    <cellStyle name="標準 8 2 5 2 10 2" xfId="10831"/>
    <cellStyle name="標準 8 2 5 2 11" xfId="1936"/>
    <cellStyle name="標準 8 2 5 2 12" xfId="7297"/>
    <cellStyle name="標準 8 2 5 2 2" xfId="340"/>
    <cellStyle name="標準 8 2 5 2 2 2" xfId="796"/>
    <cellStyle name="標準 8 2 5 2 2 2 2" xfId="1708"/>
    <cellStyle name="標準 8 2 5 2 2 2 2 2" xfId="7067"/>
    <cellStyle name="標準 8 2 5 2 2 2 2 2 2" xfId="12427"/>
    <cellStyle name="標準 8 2 5 2 2 2 2 3" xfId="4331"/>
    <cellStyle name="標準 8 2 5 2 2 2 2 4" xfId="9691"/>
    <cellStyle name="標準 8 2 5 2 2 2 3" xfId="5243"/>
    <cellStyle name="標準 8 2 5 2 2 2 3 2" xfId="10603"/>
    <cellStyle name="標準 8 2 5 2 2 2 4" xfId="6155"/>
    <cellStyle name="標準 8 2 5 2 2 2 4 2" xfId="11515"/>
    <cellStyle name="標準 8 2 5 2 2 2 5" xfId="2506"/>
    <cellStyle name="標準 8 2 5 2 2 2 6" xfId="7867"/>
    <cellStyle name="標準 8 2 5 2 2 3" xfId="1252"/>
    <cellStyle name="標準 8 2 5 2 2 3 2" xfId="6611"/>
    <cellStyle name="標準 8 2 5 2 2 3 2 2" xfId="11971"/>
    <cellStyle name="標準 8 2 5 2 2 3 3" xfId="2962"/>
    <cellStyle name="標準 8 2 5 2 2 3 4" xfId="8323"/>
    <cellStyle name="標準 8 2 5 2 2 4" xfId="3418"/>
    <cellStyle name="標準 8 2 5 2 2 4 2" xfId="8779"/>
    <cellStyle name="標準 8 2 5 2 2 5" xfId="3875"/>
    <cellStyle name="標準 8 2 5 2 2 5 2" xfId="9235"/>
    <cellStyle name="標準 8 2 5 2 2 6" xfId="4787"/>
    <cellStyle name="標準 8 2 5 2 2 6 2" xfId="10147"/>
    <cellStyle name="標準 8 2 5 2 2 7" xfId="5699"/>
    <cellStyle name="標準 8 2 5 2 2 7 2" xfId="11059"/>
    <cellStyle name="標準 8 2 5 2 2 8" xfId="2050"/>
    <cellStyle name="標準 8 2 5 2 2 9" xfId="7411"/>
    <cellStyle name="標準 8 2 5 2 3" xfId="454"/>
    <cellStyle name="標準 8 2 5 2 3 2" xfId="910"/>
    <cellStyle name="標準 8 2 5 2 3 2 2" xfId="1822"/>
    <cellStyle name="標準 8 2 5 2 3 2 2 2" xfId="7181"/>
    <cellStyle name="標準 8 2 5 2 3 2 2 2 2" xfId="12541"/>
    <cellStyle name="標準 8 2 5 2 3 2 2 3" xfId="4445"/>
    <cellStyle name="標準 8 2 5 2 3 2 2 4" xfId="9805"/>
    <cellStyle name="標準 8 2 5 2 3 2 3" xfId="5357"/>
    <cellStyle name="標準 8 2 5 2 3 2 3 2" xfId="10717"/>
    <cellStyle name="標準 8 2 5 2 3 2 4" xfId="6269"/>
    <cellStyle name="標準 8 2 5 2 3 2 4 2" xfId="11629"/>
    <cellStyle name="標準 8 2 5 2 3 2 5" xfId="2620"/>
    <cellStyle name="標準 8 2 5 2 3 2 6" xfId="7981"/>
    <cellStyle name="標準 8 2 5 2 3 3" xfId="1366"/>
    <cellStyle name="標準 8 2 5 2 3 3 2" xfId="6725"/>
    <cellStyle name="標準 8 2 5 2 3 3 2 2" xfId="12085"/>
    <cellStyle name="標準 8 2 5 2 3 3 3" xfId="3076"/>
    <cellStyle name="標準 8 2 5 2 3 3 4" xfId="8437"/>
    <cellStyle name="標準 8 2 5 2 3 4" xfId="3532"/>
    <cellStyle name="標準 8 2 5 2 3 4 2" xfId="8893"/>
    <cellStyle name="標準 8 2 5 2 3 5" xfId="3989"/>
    <cellStyle name="標準 8 2 5 2 3 5 2" xfId="9349"/>
    <cellStyle name="標準 8 2 5 2 3 6" xfId="4901"/>
    <cellStyle name="標準 8 2 5 2 3 6 2" xfId="10261"/>
    <cellStyle name="標準 8 2 5 2 3 7" xfId="5813"/>
    <cellStyle name="標準 8 2 5 2 3 7 2" xfId="11173"/>
    <cellStyle name="標準 8 2 5 2 3 8" xfId="2164"/>
    <cellStyle name="標準 8 2 5 2 3 9" xfId="7525"/>
    <cellStyle name="標準 8 2 5 2 4" xfId="225"/>
    <cellStyle name="標準 8 2 5 2 4 2" xfId="682"/>
    <cellStyle name="標準 8 2 5 2 4 2 2" xfId="1594"/>
    <cellStyle name="標準 8 2 5 2 4 2 2 2" xfId="6953"/>
    <cellStyle name="標準 8 2 5 2 4 2 2 2 2" xfId="12313"/>
    <cellStyle name="標準 8 2 5 2 4 2 2 3" xfId="4217"/>
    <cellStyle name="標準 8 2 5 2 4 2 2 4" xfId="9577"/>
    <cellStyle name="標準 8 2 5 2 4 2 3" xfId="5129"/>
    <cellStyle name="標準 8 2 5 2 4 2 3 2" xfId="10489"/>
    <cellStyle name="標準 8 2 5 2 4 2 4" xfId="6041"/>
    <cellStyle name="標準 8 2 5 2 4 2 4 2" xfId="11401"/>
    <cellStyle name="標準 8 2 5 2 4 2 5" xfId="2848"/>
    <cellStyle name="標準 8 2 5 2 4 2 6" xfId="8209"/>
    <cellStyle name="標準 8 2 5 2 4 3" xfId="1138"/>
    <cellStyle name="標準 8 2 5 2 4 3 2" xfId="6497"/>
    <cellStyle name="標準 8 2 5 2 4 3 2 2" xfId="11857"/>
    <cellStyle name="標準 8 2 5 2 4 3 3" xfId="3304"/>
    <cellStyle name="標準 8 2 5 2 4 3 4" xfId="8665"/>
    <cellStyle name="標準 8 2 5 2 4 4" xfId="3761"/>
    <cellStyle name="標準 8 2 5 2 4 4 2" xfId="9121"/>
    <cellStyle name="標準 8 2 5 2 4 5" xfId="4673"/>
    <cellStyle name="標準 8 2 5 2 4 5 2" xfId="10033"/>
    <cellStyle name="標準 8 2 5 2 4 6" xfId="5585"/>
    <cellStyle name="標準 8 2 5 2 4 6 2" xfId="10945"/>
    <cellStyle name="標準 8 2 5 2 4 7" xfId="2392"/>
    <cellStyle name="標準 8 2 5 2 4 8" xfId="7753"/>
    <cellStyle name="標準 8 2 5 2 5" xfId="568"/>
    <cellStyle name="標準 8 2 5 2 5 2" xfId="1480"/>
    <cellStyle name="標準 8 2 5 2 5 2 2" xfId="6839"/>
    <cellStyle name="標準 8 2 5 2 5 2 2 2" xfId="12199"/>
    <cellStyle name="標準 8 2 5 2 5 2 3" xfId="4103"/>
    <cellStyle name="標準 8 2 5 2 5 2 4" xfId="9463"/>
    <cellStyle name="標準 8 2 5 2 5 3" xfId="5015"/>
    <cellStyle name="標準 8 2 5 2 5 3 2" xfId="10375"/>
    <cellStyle name="標準 8 2 5 2 5 4" xfId="5927"/>
    <cellStyle name="標準 8 2 5 2 5 4 2" xfId="11287"/>
    <cellStyle name="標準 8 2 5 2 5 5" xfId="2278"/>
    <cellStyle name="標準 8 2 5 2 5 6" xfId="7639"/>
    <cellStyle name="標準 8 2 5 2 6" xfId="1024"/>
    <cellStyle name="標準 8 2 5 2 6 2" xfId="6383"/>
    <cellStyle name="標準 8 2 5 2 6 2 2" xfId="11743"/>
    <cellStyle name="標準 8 2 5 2 6 3" xfId="2734"/>
    <cellStyle name="標準 8 2 5 2 6 4" xfId="8095"/>
    <cellStyle name="標準 8 2 5 2 7" xfId="3190"/>
    <cellStyle name="標準 8 2 5 2 7 2" xfId="8551"/>
    <cellStyle name="標準 8 2 5 2 8" xfId="3647"/>
    <cellStyle name="標準 8 2 5 2 8 2" xfId="9007"/>
    <cellStyle name="標準 8 2 5 2 9" xfId="4559"/>
    <cellStyle name="標準 8 2 5 2 9 2" xfId="9919"/>
    <cellStyle name="標準 8 2 5 3" xfId="283"/>
    <cellStyle name="標準 8 2 5 3 2" xfId="739"/>
    <cellStyle name="標準 8 2 5 3 2 2" xfId="1651"/>
    <cellStyle name="標準 8 2 5 3 2 2 2" xfId="7010"/>
    <cellStyle name="標準 8 2 5 3 2 2 2 2" xfId="12370"/>
    <cellStyle name="標準 8 2 5 3 2 2 3" xfId="4274"/>
    <cellStyle name="標準 8 2 5 3 2 2 4" xfId="9634"/>
    <cellStyle name="標準 8 2 5 3 2 3" xfId="5186"/>
    <cellStyle name="標準 8 2 5 3 2 3 2" xfId="10546"/>
    <cellStyle name="標準 8 2 5 3 2 4" xfId="6098"/>
    <cellStyle name="標準 8 2 5 3 2 4 2" xfId="11458"/>
    <cellStyle name="標準 8 2 5 3 2 5" xfId="2449"/>
    <cellStyle name="標準 8 2 5 3 2 6" xfId="7810"/>
    <cellStyle name="標準 8 2 5 3 3" xfId="1195"/>
    <cellStyle name="標準 8 2 5 3 3 2" xfId="6554"/>
    <cellStyle name="標準 8 2 5 3 3 2 2" xfId="11914"/>
    <cellStyle name="標準 8 2 5 3 3 3" xfId="2905"/>
    <cellStyle name="標準 8 2 5 3 3 4" xfId="8266"/>
    <cellStyle name="標準 8 2 5 3 4" xfId="3361"/>
    <cellStyle name="標準 8 2 5 3 4 2" xfId="8722"/>
    <cellStyle name="標準 8 2 5 3 5" xfId="3818"/>
    <cellStyle name="標準 8 2 5 3 5 2" xfId="9178"/>
    <cellStyle name="標準 8 2 5 3 6" xfId="4730"/>
    <cellStyle name="標準 8 2 5 3 6 2" xfId="10090"/>
    <cellStyle name="標準 8 2 5 3 7" xfId="5642"/>
    <cellStyle name="標準 8 2 5 3 7 2" xfId="11002"/>
    <cellStyle name="標準 8 2 5 3 8" xfId="1993"/>
    <cellStyle name="標準 8 2 5 3 9" xfId="7354"/>
    <cellStyle name="標準 8 2 5 4" xfId="397"/>
    <cellStyle name="標準 8 2 5 4 2" xfId="853"/>
    <cellStyle name="標準 8 2 5 4 2 2" xfId="1765"/>
    <cellStyle name="標準 8 2 5 4 2 2 2" xfId="7124"/>
    <cellStyle name="標準 8 2 5 4 2 2 2 2" xfId="12484"/>
    <cellStyle name="標準 8 2 5 4 2 2 3" xfId="4388"/>
    <cellStyle name="標準 8 2 5 4 2 2 4" xfId="9748"/>
    <cellStyle name="標準 8 2 5 4 2 3" xfId="5300"/>
    <cellStyle name="標準 8 2 5 4 2 3 2" xfId="10660"/>
    <cellStyle name="標準 8 2 5 4 2 4" xfId="6212"/>
    <cellStyle name="標準 8 2 5 4 2 4 2" xfId="11572"/>
    <cellStyle name="標準 8 2 5 4 2 5" xfId="2563"/>
    <cellStyle name="標準 8 2 5 4 2 6" xfId="7924"/>
    <cellStyle name="標準 8 2 5 4 3" xfId="1309"/>
    <cellStyle name="標準 8 2 5 4 3 2" xfId="6668"/>
    <cellStyle name="標準 8 2 5 4 3 2 2" xfId="12028"/>
    <cellStyle name="標準 8 2 5 4 3 3" xfId="3019"/>
    <cellStyle name="標準 8 2 5 4 3 4" xfId="8380"/>
    <cellStyle name="標準 8 2 5 4 4" xfId="3475"/>
    <cellStyle name="標準 8 2 5 4 4 2" xfId="8836"/>
    <cellStyle name="標準 8 2 5 4 5" xfId="3932"/>
    <cellStyle name="標準 8 2 5 4 5 2" xfId="9292"/>
    <cellStyle name="標準 8 2 5 4 6" xfId="4844"/>
    <cellStyle name="標準 8 2 5 4 6 2" xfId="10204"/>
    <cellStyle name="標準 8 2 5 4 7" xfId="5756"/>
    <cellStyle name="標準 8 2 5 4 7 2" xfId="11116"/>
    <cellStyle name="標準 8 2 5 4 8" xfId="2107"/>
    <cellStyle name="標準 8 2 5 4 9" xfId="7468"/>
    <cellStyle name="標準 8 2 5 5" xfId="168"/>
    <cellStyle name="標準 8 2 5 5 2" xfId="625"/>
    <cellStyle name="標準 8 2 5 5 2 2" xfId="1537"/>
    <cellStyle name="標準 8 2 5 5 2 2 2" xfId="6896"/>
    <cellStyle name="標準 8 2 5 5 2 2 2 2" xfId="12256"/>
    <cellStyle name="標準 8 2 5 5 2 2 3" xfId="4160"/>
    <cellStyle name="標準 8 2 5 5 2 2 4" xfId="9520"/>
    <cellStyle name="標準 8 2 5 5 2 3" xfId="5072"/>
    <cellStyle name="標準 8 2 5 5 2 3 2" xfId="10432"/>
    <cellStyle name="標準 8 2 5 5 2 4" xfId="5984"/>
    <cellStyle name="標準 8 2 5 5 2 4 2" xfId="11344"/>
    <cellStyle name="標準 8 2 5 5 2 5" xfId="2791"/>
    <cellStyle name="標準 8 2 5 5 2 6" xfId="8152"/>
    <cellStyle name="標準 8 2 5 5 3" xfId="1081"/>
    <cellStyle name="標準 8 2 5 5 3 2" xfId="6440"/>
    <cellStyle name="標準 8 2 5 5 3 2 2" xfId="11800"/>
    <cellStyle name="標準 8 2 5 5 3 3" xfId="3247"/>
    <cellStyle name="標準 8 2 5 5 3 4" xfId="8608"/>
    <cellStyle name="標準 8 2 5 5 4" xfId="3704"/>
    <cellStyle name="標準 8 2 5 5 4 2" xfId="9064"/>
    <cellStyle name="標準 8 2 5 5 5" xfId="4616"/>
    <cellStyle name="標準 8 2 5 5 5 2" xfId="9976"/>
    <cellStyle name="標準 8 2 5 5 6" xfId="5528"/>
    <cellStyle name="標準 8 2 5 5 6 2" xfId="10888"/>
    <cellStyle name="標準 8 2 5 5 7" xfId="2335"/>
    <cellStyle name="標準 8 2 5 5 8" xfId="7696"/>
    <cellStyle name="標準 8 2 5 6" xfId="511"/>
    <cellStyle name="標準 8 2 5 6 2" xfId="1423"/>
    <cellStyle name="標準 8 2 5 6 2 2" xfId="6782"/>
    <cellStyle name="標準 8 2 5 6 2 2 2" xfId="12142"/>
    <cellStyle name="標準 8 2 5 6 2 3" xfId="4046"/>
    <cellStyle name="標準 8 2 5 6 2 4" xfId="9406"/>
    <cellStyle name="標準 8 2 5 6 3" xfId="4958"/>
    <cellStyle name="標準 8 2 5 6 3 2" xfId="10318"/>
    <cellStyle name="標準 8 2 5 6 4" xfId="5870"/>
    <cellStyle name="標準 8 2 5 6 4 2" xfId="11230"/>
    <cellStyle name="標準 8 2 5 6 5" xfId="2221"/>
    <cellStyle name="標準 8 2 5 6 6" xfId="7582"/>
    <cellStyle name="標準 8 2 5 7" xfId="967"/>
    <cellStyle name="標準 8 2 5 7 2" xfId="6326"/>
    <cellStyle name="標準 8 2 5 7 2 2" xfId="11686"/>
    <cellStyle name="標準 8 2 5 7 3" xfId="2677"/>
    <cellStyle name="標準 8 2 5 7 4" xfId="8038"/>
    <cellStyle name="標準 8 2 5 8" xfId="3133"/>
    <cellStyle name="標準 8 2 5 8 2" xfId="8494"/>
    <cellStyle name="標準 8 2 5 9" xfId="3590"/>
    <cellStyle name="標準 8 2 5 9 2" xfId="8950"/>
    <cellStyle name="標準 8 2 6" xfId="90"/>
    <cellStyle name="標準 8 2 6 10" xfId="5450"/>
    <cellStyle name="標準 8 2 6 10 2" xfId="10810"/>
    <cellStyle name="標準 8 2 6 11" xfId="1915"/>
    <cellStyle name="標準 8 2 6 12" xfId="7276"/>
    <cellStyle name="標準 8 2 6 2" xfId="319"/>
    <cellStyle name="標準 8 2 6 2 2" xfId="775"/>
    <cellStyle name="標準 8 2 6 2 2 2" xfId="1687"/>
    <cellStyle name="標準 8 2 6 2 2 2 2" xfId="7046"/>
    <cellStyle name="標準 8 2 6 2 2 2 2 2" xfId="12406"/>
    <cellStyle name="標準 8 2 6 2 2 2 3" xfId="4310"/>
    <cellStyle name="標準 8 2 6 2 2 2 4" xfId="9670"/>
    <cellStyle name="標準 8 2 6 2 2 3" xfId="5222"/>
    <cellStyle name="標準 8 2 6 2 2 3 2" xfId="10582"/>
    <cellStyle name="標準 8 2 6 2 2 4" xfId="6134"/>
    <cellStyle name="標準 8 2 6 2 2 4 2" xfId="11494"/>
    <cellStyle name="標準 8 2 6 2 2 5" xfId="2485"/>
    <cellStyle name="標準 8 2 6 2 2 6" xfId="7846"/>
    <cellStyle name="標準 8 2 6 2 3" xfId="1231"/>
    <cellStyle name="標準 8 2 6 2 3 2" xfId="6590"/>
    <cellStyle name="標準 8 2 6 2 3 2 2" xfId="11950"/>
    <cellStyle name="標準 8 2 6 2 3 3" xfId="2941"/>
    <cellStyle name="標準 8 2 6 2 3 4" xfId="8302"/>
    <cellStyle name="標準 8 2 6 2 4" xfId="3397"/>
    <cellStyle name="標準 8 2 6 2 4 2" xfId="8758"/>
    <cellStyle name="標準 8 2 6 2 5" xfId="3854"/>
    <cellStyle name="標準 8 2 6 2 5 2" xfId="9214"/>
    <cellStyle name="標準 8 2 6 2 6" xfId="4766"/>
    <cellStyle name="標準 8 2 6 2 6 2" xfId="10126"/>
    <cellStyle name="標準 8 2 6 2 7" xfId="5678"/>
    <cellStyle name="標準 8 2 6 2 7 2" xfId="11038"/>
    <cellStyle name="標準 8 2 6 2 8" xfId="2029"/>
    <cellStyle name="標準 8 2 6 2 9" xfId="7390"/>
    <cellStyle name="標準 8 2 6 3" xfId="433"/>
    <cellStyle name="標準 8 2 6 3 2" xfId="889"/>
    <cellStyle name="標準 8 2 6 3 2 2" xfId="1801"/>
    <cellStyle name="標準 8 2 6 3 2 2 2" xfId="7160"/>
    <cellStyle name="標準 8 2 6 3 2 2 2 2" xfId="12520"/>
    <cellStyle name="標準 8 2 6 3 2 2 3" xfId="4424"/>
    <cellStyle name="標準 8 2 6 3 2 2 4" xfId="9784"/>
    <cellStyle name="標準 8 2 6 3 2 3" xfId="5336"/>
    <cellStyle name="標準 8 2 6 3 2 3 2" xfId="10696"/>
    <cellStyle name="標準 8 2 6 3 2 4" xfId="6248"/>
    <cellStyle name="標準 8 2 6 3 2 4 2" xfId="11608"/>
    <cellStyle name="標準 8 2 6 3 2 5" xfId="2599"/>
    <cellStyle name="標準 8 2 6 3 2 6" xfId="7960"/>
    <cellStyle name="標準 8 2 6 3 3" xfId="1345"/>
    <cellStyle name="標準 8 2 6 3 3 2" xfId="6704"/>
    <cellStyle name="標準 8 2 6 3 3 2 2" xfId="12064"/>
    <cellStyle name="標準 8 2 6 3 3 3" xfId="3055"/>
    <cellStyle name="標準 8 2 6 3 3 4" xfId="8416"/>
    <cellStyle name="標準 8 2 6 3 4" xfId="3511"/>
    <cellStyle name="標準 8 2 6 3 4 2" xfId="8872"/>
    <cellStyle name="標準 8 2 6 3 5" xfId="3968"/>
    <cellStyle name="標準 8 2 6 3 5 2" xfId="9328"/>
    <cellStyle name="標準 8 2 6 3 6" xfId="4880"/>
    <cellStyle name="標準 8 2 6 3 6 2" xfId="10240"/>
    <cellStyle name="標準 8 2 6 3 7" xfId="5792"/>
    <cellStyle name="標準 8 2 6 3 7 2" xfId="11152"/>
    <cellStyle name="標準 8 2 6 3 8" xfId="2143"/>
    <cellStyle name="標準 8 2 6 3 9" xfId="7504"/>
    <cellStyle name="標準 8 2 6 4" xfId="204"/>
    <cellStyle name="標準 8 2 6 4 2" xfId="661"/>
    <cellStyle name="標準 8 2 6 4 2 2" xfId="1573"/>
    <cellStyle name="標準 8 2 6 4 2 2 2" xfId="6932"/>
    <cellStyle name="標準 8 2 6 4 2 2 2 2" xfId="12292"/>
    <cellStyle name="標準 8 2 6 4 2 2 3" xfId="4196"/>
    <cellStyle name="標準 8 2 6 4 2 2 4" xfId="9556"/>
    <cellStyle name="標準 8 2 6 4 2 3" xfId="5108"/>
    <cellStyle name="標準 8 2 6 4 2 3 2" xfId="10468"/>
    <cellStyle name="標準 8 2 6 4 2 4" xfId="6020"/>
    <cellStyle name="標準 8 2 6 4 2 4 2" xfId="11380"/>
    <cellStyle name="標準 8 2 6 4 2 5" xfId="2827"/>
    <cellStyle name="標準 8 2 6 4 2 6" xfId="8188"/>
    <cellStyle name="標準 8 2 6 4 3" xfId="1117"/>
    <cellStyle name="標準 8 2 6 4 3 2" xfId="6476"/>
    <cellStyle name="標準 8 2 6 4 3 2 2" xfId="11836"/>
    <cellStyle name="標準 8 2 6 4 3 3" xfId="3283"/>
    <cellStyle name="標準 8 2 6 4 3 4" xfId="8644"/>
    <cellStyle name="標準 8 2 6 4 4" xfId="3740"/>
    <cellStyle name="標準 8 2 6 4 4 2" xfId="9100"/>
    <cellStyle name="標準 8 2 6 4 5" xfId="4652"/>
    <cellStyle name="標準 8 2 6 4 5 2" xfId="10012"/>
    <cellStyle name="標準 8 2 6 4 6" xfId="5564"/>
    <cellStyle name="標準 8 2 6 4 6 2" xfId="10924"/>
    <cellStyle name="標準 8 2 6 4 7" xfId="2371"/>
    <cellStyle name="標準 8 2 6 4 8" xfId="7732"/>
    <cellStyle name="標準 8 2 6 5" xfId="547"/>
    <cellStyle name="標準 8 2 6 5 2" xfId="1459"/>
    <cellStyle name="標準 8 2 6 5 2 2" xfId="6818"/>
    <cellStyle name="標準 8 2 6 5 2 2 2" xfId="12178"/>
    <cellStyle name="標準 8 2 6 5 2 3" xfId="4082"/>
    <cellStyle name="標準 8 2 6 5 2 4" xfId="9442"/>
    <cellStyle name="標準 8 2 6 5 3" xfId="4994"/>
    <cellStyle name="標準 8 2 6 5 3 2" xfId="10354"/>
    <cellStyle name="標準 8 2 6 5 4" xfId="5906"/>
    <cellStyle name="標準 8 2 6 5 4 2" xfId="11266"/>
    <cellStyle name="標準 8 2 6 5 5" xfId="2257"/>
    <cellStyle name="標準 8 2 6 5 6" xfId="7618"/>
    <cellStyle name="標準 8 2 6 6" xfId="1003"/>
    <cellStyle name="標準 8 2 6 6 2" xfId="6362"/>
    <cellStyle name="標準 8 2 6 6 2 2" xfId="11722"/>
    <cellStyle name="標準 8 2 6 6 3" xfId="2713"/>
    <cellStyle name="標準 8 2 6 6 4" xfId="8074"/>
    <cellStyle name="標準 8 2 6 7" xfId="3169"/>
    <cellStyle name="標準 8 2 6 7 2" xfId="8530"/>
    <cellStyle name="標準 8 2 6 8" xfId="3626"/>
    <cellStyle name="標準 8 2 6 8 2" xfId="8986"/>
    <cellStyle name="標準 8 2 6 9" xfId="4538"/>
    <cellStyle name="標準 8 2 6 9 2" xfId="9898"/>
    <cellStyle name="標準 8 2 7" xfId="262"/>
    <cellStyle name="標準 8 2 7 2" xfId="718"/>
    <cellStyle name="標準 8 2 7 2 2" xfId="1630"/>
    <cellStyle name="標準 8 2 7 2 2 2" xfId="6989"/>
    <cellStyle name="標準 8 2 7 2 2 2 2" xfId="12349"/>
    <cellStyle name="標準 8 2 7 2 2 3" xfId="4253"/>
    <cellStyle name="標準 8 2 7 2 2 4" xfId="9613"/>
    <cellStyle name="標準 8 2 7 2 3" xfId="5165"/>
    <cellStyle name="標準 8 2 7 2 3 2" xfId="10525"/>
    <cellStyle name="標準 8 2 7 2 4" xfId="6077"/>
    <cellStyle name="標準 8 2 7 2 4 2" xfId="11437"/>
    <cellStyle name="標準 8 2 7 2 5" xfId="2428"/>
    <cellStyle name="標準 8 2 7 2 6" xfId="7789"/>
    <cellStyle name="標準 8 2 7 3" xfId="1174"/>
    <cellStyle name="標準 8 2 7 3 2" xfId="6533"/>
    <cellStyle name="標準 8 2 7 3 2 2" xfId="11893"/>
    <cellStyle name="標準 8 2 7 3 3" xfId="2884"/>
    <cellStyle name="標準 8 2 7 3 4" xfId="8245"/>
    <cellStyle name="標準 8 2 7 4" xfId="3340"/>
    <cellStyle name="標準 8 2 7 4 2" xfId="8701"/>
    <cellStyle name="標準 8 2 7 5" xfId="3797"/>
    <cellStyle name="標準 8 2 7 5 2" xfId="9157"/>
    <cellStyle name="標準 8 2 7 6" xfId="4709"/>
    <cellStyle name="標準 8 2 7 6 2" xfId="10069"/>
    <cellStyle name="標準 8 2 7 7" xfId="5621"/>
    <cellStyle name="標準 8 2 7 7 2" xfId="10981"/>
    <cellStyle name="標準 8 2 7 8" xfId="1972"/>
    <cellStyle name="標準 8 2 7 9" xfId="7333"/>
    <cellStyle name="標準 8 2 8" xfId="376"/>
    <cellStyle name="標準 8 2 8 2" xfId="832"/>
    <cellStyle name="標準 8 2 8 2 2" xfId="1744"/>
    <cellStyle name="標準 8 2 8 2 2 2" xfId="7103"/>
    <cellStyle name="標準 8 2 8 2 2 2 2" xfId="12463"/>
    <cellStyle name="標準 8 2 8 2 2 3" xfId="4367"/>
    <cellStyle name="標準 8 2 8 2 2 4" xfId="9727"/>
    <cellStyle name="標準 8 2 8 2 3" xfId="5279"/>
    <cellStyle name="標準 8 2 8 2 3 2" xfId="10639"/>
    <cellStyle name="標準 8 2 8 2 4" xfId="6191"/>
    <cellStyle name="標準 8 2 8 2 4 2" xfId="11551"/>
    <cellStyle name="標準 8 2 8 2 5" xfId="2542"/>
    <cellStyle name="標準 8 2 8 2 6" xfId="7903"/>
    <cellStyle name="標準 8 2 8 3" xfId="1288"/>
    <cellStyle name="標準 8 2 8 3 2" xfId="6647"/>
    <cellStyle name="標準 8 2 8 3 2 2" xfId="12007"/>
    <cellStyle name="標準 8 2 8 3 3" xfId="2998"/>
    <cellStyle name="標準 8 2 8 3 4" xfId="8359"/>
    <cellStyle name="標準 8 2 8 4" xfId="3454"/>
    <cellStyle name="標準 8 2 8 4 2" xfId="8815"/>
    <cellStyle name="標準 8 2 8 5" xfId="3911"/>
    <cellStyle name="標準 8 2 8 5 2" xfId="9271"/>
    <cellStyle name="標準 8 2 8 6" xfId="4823"/>
    <cellStyle name="標準 8 2 8 6 2" xfId="10183"/>
    <cellStyle name="標準 8 2 8 7" xfId="5735"/>
    <cellStyle name="標準 8 2 8 7 2" xfId="11095"/>
    <cellStyle name="標準 8 2 8 8" xfId="2086"/>
    <cellStyle name="標準 8 2 8 9" xfId="7447"/>
    <cellStyle name="標準 8 2 9" xfId="147"/>
    <cellStyle name="標準 8 2 9 2" xfId="604"/>
    <cellStyle name="標準 8 2 9 2 2" xfId="1516"/>
    <cellStyle name="標準 8 2 9 2 2 2" xfId="6875"/>
    <cellStyle name="標準 8 2 9 2 2 2 2" xfId="12235"/>
    <cellStyle name="標準 8 2 9 2 2 3" xfId="4139"/>
    <cellStyle name="標準 8 2 9 2 2 4" xfId="9499"/>
    <cellStyle name="標準 8 2 9 2 3" xfId="5051"/>
    <cellStyle name="標準 8 2 9 2 3 2" xfId="10411"/>
    <cellStyle name="標準 8 2 9 2 4" xfId="5963"/>
    <cellStyle name="標準 8 2 9 2 4 2" xfId="11323"/>
    <cellStyle name="標準 8 2 9 2 5" xfId="2770"/>
    <cellStyle name="標準 8 2 9 2 6" xfId="8131"/>
    <cellStyle name="標準 8 2 9 3" xfId="1060"/>
    <cellStyle name="標準 8 2 9 3 2" xfId="6419"/>
    <cellStyle name="標準 8 2 9 3 2 2" xfId="11779"/>
    <cellStyle name="標準 8 2 9 3 3" xfId="3226"/>
    <cellStyle name="標準 8 2 9 3 4" xfId="8587"/>
    <cellStyle name="標準 8 2 9 4" xfId="3683"/>
    <cellStyle name="標準 8 2 9 4 2" xfId="9043"/>
    <cellStyle name="標準 8 2 9 5" xfId="4595"/>
    <cellStyle name="標準 8 2 9 5 2" xfId="9955"/>
    <cellStyle name="標準 8 2 9 6" xfId="5507"/>
    <cellStyle name="標準 8 2 9 6 2" xfId="10867"/>
    <cellStyle name="標準 8 2 9 7" xfId="2314"/>
    <cellStyle name="標準 8 2 9 8" xfId="7675"/>
    <cellStyle name="標準 8 3" xfId="34"/>
    <cellStyle name="標準 8 3 10" xfId="3124"/>
    <cellStyle name="標準 8 3 10 2" xfId="8485"/>
    <cellStyle name="標準 8 3 11" xfId="3581"/>
    <cellStyle name="標準 8 3 11 2" xfId="8941"/>
    <cellStyle name="標準 8 3 12" xfId="4493"/>
    <cellStyle name="標準 8 3 12 2" xfId="9853"/>
    <cellStyle name="標準 8 3 13" xfId="5405"/>
    <cellStyle name="標準 8 3 13 2" xfId="10765"/>
    <cellStyle name="標準 8 3 14" xfId="1870"/>
    <cellStyle name="標準 8 3 15" xfId="7231"/>
    <cellStyle name="標準 8 3 2" xfId="80"/>
    <cellStyle name="標準 8 3 2 10" xfId="4529"/>
    <cellStyle name="標準 8 3 2 10 2" xfId="9889"/>
    <cellStyle name="標準 8 3 2 11" xfId="5441"/>
    <cellStyle name="標準 8 3 2 11 2" xfId="10801"/>
    <cellStyle name="標準 8 3 2 12" xfId="1906"/>
    <cellStyle name="標準 8 3 2 13" xfId="7267"/>
    <cellStyle name="標準 8 3 2 2" xfId="138"/>
    <cellStyle name="標準 8 3 2 2 10" xfId="5498"/>
    <cellStyle name="標準 8 3 2 2 10 2" xfId="10858"/>
    <cellStyle name="標準 8 3 2 2 11" xfId="1963"/>
    <cellStyle name="標準 8 3 2 2 12" xfId="7324"/>
    <cellStyle name="標準 8 3 2 2 2" xfId="367"/>
    <cellStyle name="標準 8 3 2 2 2 2" xfId="823"/>
    <cellStyle name="標準 8 3 2 2 2 2 2" xfId="1735"/>
    <cellStyle name="標準 8 3 2 2 2 2 2 2" xfId="7094"/>
    <cellStyle name="標準 8 3 2 2 2 2 2 2 2" xfId="12454"/>
    <cellStyle name="標準 8 3 2 2 2 2 2 3" xfId="4358"/>
    <cellStyle name="標準 8 3 2 2 2 2 2 4" xfId="9718"/>
    <cellStyle name="標準 8 3 2 2 2 2 3" xfId="5270"/>
    <cellStyle name="標準 8 3 2 2 2 2 3 2" xfId="10630"/>
    <cellStyle name="標準 8 3 2 2 2 2 4" xfId="6182"/>
    <cellStyle name="標準 8 3 2 2 2 2 4 2" xfId="11542"/>
    <cellStyle name="標準 8 3 2 2 2 2 5" xfId="2533"/>
    <cellStyle name="標準 8 3 2 2 2 2 6" xfId="7894"/>
    <cellStyle name="標準 8 3 2 2 2 3" xfId="1279"/>
    <cellStyle name="標準 8 3 2 2 2 3 2" xfId="6638"/>
    <cellStyle name="標準 8 3 2 2 2 3 2 2" xfId="11998"/>
    <cellStyle name="標準 8 3 2 2 2 3 3" xfId="2989"/>
    <cellStyle name="標準 8 3 2 2 2 3 4" xfId="8350"/>
    <cellStyle name="標準 8 3 2 2 2 4" xfId="3445"/>
    <cellStyle name="標準 8 3 2 2 2 4 2" xfId="8806"/>
    <cellStyle name="標準 8 3 2 2 2 5" xfId="3902"/>
    <cellStyle name="標準 8 3 2 2 2 5 2" xfId="9262"/>
    <cellStyle name="標準 8 3 2 2 2 6" xfId="4814"/>
    <cellStyle name="標準 8 3 2 2 2 6 2" xfId="10174"/>
    <cellStyle name="標準 8 3 2 2 2 7" xfId="5726"/>
    <cellStyle name="標準 8 3 2 2 2 7 2" xfId="11086"/>
    <cellStyle name="標準 8 3 2 2 2 8" xfId="2077"/>
    <cellStyle name="標準 8 3 2 2 2 9" xfId="7438"/>
    <cellStyle name="標準 8 3 2 2 3" xfId="481"/>
    <cellStyle name="標準 8 3 2 2 3 2" xfId="937"/>
    <cellStyle name="標準 8 3 2 2 3 2 2" xfId="1849"/>
    <cellStyle name="標準 8 3 2 2 3 2 2 2" xfId="7208"/>
    <cellStyle name="標準 8 3 2 2 3 2 2 2 2" xfId="12568"/>
    <cellStyle name="標準 8 3 2 2 3 2 2 3" xfId="4472"/>
    <cellStyle name="標準 8 3 2 2 3 2 2 4" xfId="9832"/>
    <cellStyle name="標準 8 3 2 2 3 2 3" xfId="5384"/>
    <cellStyle name="標準 8 3 2 2 3 2 3 2" xfId="10744"/>
    <cellStyle name="標準 8 3 2 2 3 2 4" xfId="6296"/>
    <cellStyle name="標準 8 3 2 2 3 2 4 2" xfId="11656"/>
    <cellStyle name="標準 8 3 2 2 3 2 5" xfId="2647"/>
    <cellStyle name="標準 8 3 2 2 3 2 6" xfId="8008"/>
    <cellStyle name="標準 8 3 2 2 3 3" xfId="1393"/>
    <cellStyle name="標準 8 3 2 2 3 3 2" xfId="6752"/>
    <cellStyle name="標準 8 3 2 2 3 3 2 2" xfId="12112"/>
    <cellStyle name="標準 8 3 2 2 3 3 3" xfId="3103"/>
    <cellStyle name="標準 8 3 2 2 3 3 4" xfId="8464"/>
    <cellStyle name="標準 8 3 2 2 3 4" xfId="3559"/>
    <cellStyle name="標準 8 3 2 2 3 4 2" xfId="8920"/>
    <cellStyle name="標準 8 3 2 2 3 5" xfId="4016"/>
    <cellStyle name="標準 8 3 2 2 3 5 2" xfId="9376"/>
    <cellStyle name="標準 8 3 2 2 3 6" xfId="4928"/>
    <cellStyle name="標準 8 3 2 2 3 6 2" xfId="10288"/>
    <cellStyle name="標準 8 3 2 2 3 7" xfId="5840"/>
    <cellStyle name="標準 8 3 2 2 3 7 2" xfId="11200"/>
    <cellStyle name="標準 8 3 2 2 3 8" xfId="2191"/>
    <cellStyle name="標準 8 3 2 2 3 9" xfId="7552"/>
    <cellStyle name="標準 8 3 2 2 4" xfId="252"/>
    <cellStyle name="標準 8 3 2 2 4 2" xfId="709"/>
    <cellStyle name="標準 8 3 2 2 4 2 2" xfId="1621"/>
    <cellStyle name="標準 8 3 2 2 4 2 2 2" xfId="6980"/>
    <cellStyle name="標準 8 3 2 2 4 2 2 2 2" xfId="12340"/>
    <cellStyle name="標準 8 3 2 2 4 2 2 3" xfId="4244"/>
    <cellStyle name="標準 8 3 2 2 4 2 2 4" xfId="9604"/>
    <cellStyle name="標準 8 3 2 2 4 2 3" xfId="5156"/>
    <cellStyle name="標準 8 3 2 2 4 2 3 2" xfId="10516"/>
    <cellStyle name="標準 8 3 2 2 4 2 4" xfId="6068"/>
    <cellStyle name="標準 8 3 2 2 4 2 4 2" xfId="11428"/>
    <cellStyle name="標準 8 3 2 2 4 2 5" xfId="2875"/>
    <cellStyle name="標準 8 3 2 2 4 2 6" xfId="8236"/>
    <cellStyle name="標準 8 3 2 2 4 3" xfId="1165"/>
    <cellStyle name="標準 8 3 2 2 4 3 2" xfId="6524"/>
    <cellStyle name="標準 8 3 2 2 4 3 2 2" xfId="11884"/>
    <cellStyle name="標準 8 3 2 2 4 3 3" xfId="3331"/>
    <cellStyle name="標準 8 3 2 2 4 3 4" xfId="8692"/>
    <cellStyle name="標準 8 3 2 2 4 4" xfId="3788"/>
    <cellStyle name="標準 8 3 2 2 4 4 2" xfId="9148"/>
    <cellStyle name="標準 8 3 2 2 4 5" xfId="4700"/>
    <cellStyle name="標準 8 3 2 2 4 5 2" xfId="10060"/>
    <cellStyle name="標準 8 3 2 2 4 6" xfId="5612"/>
    <cellStyle name="標準 8 3 2 2 4 6 2" xfId="10972"/>
    <cellStyle name="標準 8 3 2 2 4 7" xfId="2419"/>
    <cellStyle name="標準 8 3 2 2 4 8" xfId="7780"/>
    <cellStyle name="標準 8 3 2 2 5" xfId="595"/>
    <cellStyle name="標準 8 3 2 2 5 2" xfId="1507"/>
    <cellStyle name="標準 8 3 2 2 5 2 2" xfId="6866"/>
    <cellStyle name="標準 8 3 2 2 5 2 2 2" xfId="12226"/>
    <cellStyle name="標準 8 3 2 2 5 2 3" xfId="4130"/>
    <cellStyle name="標準 8 3 2 2 5 2 4" xfId="9490"/>
    <cellStyle name="標準 8 3 2 2 5 3" xfId="5042"/>
    <cellStyle name="標準 8 3 2 2 5 3 2" xfId="10402"/>
    <cellStyle name="標準 8 3 2 2 5 4" xfId="5954"/>
    <cellStyle name="標準 8 3 2 2 5 4 2" xfId="11314"/>
    <cellStyle name="標準 8 3 2 2 5 5" xfId="2305"/>
    <cellStyle name="標準 8 3 2 2 5 6" xfId="7666"/>
    <cellStyle name="標準 8 3 2 2 6" xfId="1051"/>
    <cellStyle name="標準 8 3 2 2 6 2" xfId="6410"/>
    <cellStyle name="標準 8 3 2 2 6 2 2" xfId="11770"/>
    <cellStyle name="標準 8 3 2 2 6 3" xfId="2761"/>
    <cellStyle name="標準 8 3 2 2 6 4" xfId="8122"/>
    <cellStyle name="標準 8 3 2 2 7" xfId="3217"/>
    <cellStyle name="標準 8 3 2 2 7 2" xfId="8578"/>
    <cellStyle name="標準 8 3 2 2 8" xfId="3674"/>
    <cellStyle name="標準 8 3 2 2 8 2" xfId="9034"/>
    <cellStyle name="標準 8 3 2 2 9" xfId="4586"/>
    <cellStyle name="標準 8 3 2 2 9 2" xfId="9946"/>
    <cellStyle name="標準 8 3 2 3" xfId="310"/>
    <cellStyle name="標準 8 3 2 3 2" xfId="766"/>
    <cellStyle name="標準 8 3 2 3 2 2" xfId="1678"/>
    <cellStyle name="標準 8 3 2 3 2 2 2" xfId="7037"/>
    <cellStyle name="標準 8 3 2 3 2 2 2 2" xfId="12397"/>
    <cellStyle name="標準 8 3 2 3 2 2 3" xfId="4301"/>
    <cellStyle name="標準 8 3 2 3 2 2 4" xfId="9661"/>
    <cellStyle name="標準 8 3 2 3 2 3" xfId="5213"/>
    <cellStyle name="標準 8 3 2 3 2 3 2" xfId="10573"/>
    <cellStyle name="標準 8 3 2 3 2 4" xfId="6125"/>
    <cellStyle name="標準 8 3 2 3 2 4 2" xfId="11485"/>
    <cellStyle name="標準 8 3 2 3 2 5" xfId="2476"/>
    <cellStyle name="標準 8 3 2 3 2 6" xfId="7837"/>
    <cellStyle name="標準 8 3 2 3 3" xfId="1222"/>
    <cellStyle name="標準 8 3 2 3 3 2" xfId="6581"/>
    <cellStyle name="標準 8 3 2 3 3 2 2" xfId="11941"/>
    <cellStyle name="標準 8 3 2 3 3 3" xfId="2932"/>
    <cellStyle name="標準 8 3 2 3 3 4" xfId="8293"/>
    <cellStyle name="標準 8 3 2 3 4" xfId="3388"/>
    <cellStyle name="標準 8 3 2 3 4 2" xfId="8749"/>
    <cellStyle name="標準 8 3 2 3 5" xfId="3845"/>
    <cellStyle name="標準 8 3 2 3 5 2" xfId="9205"/>
    <cellStyle name="標準 8 3 2 3 6" xfId="4757"/>
    <cellStyle name="標準 8 3 2 3 6 2" xfId="10117"/>
    <cellStyle name="標準 8 3 2 3 7" xfId="5669"/>
    <cellStyle name="標準 8 3 2 3 7 2" xfId="11029"/>
    <cellStyle name="標準 8 3 2 3 8" xfId="2020"/>
    <cellStyle name="標準 8 3 2 3 9" xfId="7381"/>
    <cellStyle name="標準 8 3 2 4" xfId="424"/>
    <cellStyle name="標準 8 3 2 4 2" xfId="880"/>
    <cellStyle name="標準 8 3 2 4 2 2" xfId="1792"/>
    <cellStyle name="標準 8 3 2 4 2 2 2" xfId="7151"/>
    <cellStyle name="標準 8 3 2 4 2 2 2 2" xfId="12511"/>
    <cellStyle name="標準 8 3 2 4 2 2 3" xfId="4415"/>
    <cellStyle name="標準 8 3 2 4 2 2 4" xfId="9775"/>
    <cellStyle name="標準 8 3 2 4 2 3" xfId="5327"/>
    <cellStyle name="標準 8 3 2 4 2 3 2" xfId="10687"/>
    <cellStyle name="標準 8 3 2 4 2 4" xfId="6239"/>
    <cellStyle name="標準 8 3 2 4 2 4 2" xfId="11599"/>
    <cellStyle name="標準 8 3 2 4 2 5" xfId="2590"/>
    <cellStyle name="標準 8 3 2 4 2 6" xfId="7951"/>
    <cellStyle name="標準 8 3 2 4 3" xfId="1336"/>
    <cellStyle name="標準 8 3 2 4 3 2" xfId="6695"/>
    <cellStyle name="標準 8 3 2 4 3 2 2" xfId="12055"/>
    <cellStyle name="標準 8 3 2 4 3 3" xfId="3046"/>
    <cellStyle name="標準 8 3 2 4 3 4" xfId="8407"/>
    <cellStyle name="標準 8 3 2 4 4" xfId="3502"/>
    <cellStyle name="標準 8 3 2 4 4 2" xfId="8863"/>
    <cellStyle name="標準 8 3 2 4 5" xfId="3959"/>
    <cellStyle name="標準 8 3 2 4 5 2" xfId="9319"/>
    <cellStyle name="標準 8 3 2 4 6" xfId="4871"/>
    <cellStyle name="標準 8 3 2 4 6 2" xfId="10231"/>
    <cellStyle name="標準 8 3 2 4 7" xfId="5783"/>
    <cellStyle name="標準 8 3 2 4 7 2" xfId="11143"/>
    <cellStyle name="標準 8 3 2 4 8" xfId="2134"/>
    <cellStyle name="標準 8 3 2 4 9" xfId="7495"/>
    <cellStyle name="標準 8 3 2 5" xfId="195"/>
    <cellStyle name="標準 8 3 2 5 2" xfId="652"/>
    <cellStyle name="標準 8 3 2 5 2 2" xfId="1564"/>
    <cellStyle name="標準 8 3 2 5 2 2 2" xfId="6923"/>
    <cellStyle name="標準 8 3 2 5 2 2 2 2" xfId="12283"/>
    <cellStyle name="標準 8 3 2 5 2 2 3" xfId="4187"/>
    <cellStyle name="標準 8 3 2 5 2 2 4" xfId="9547"/>
    <cellStyle name="標準 8 3 2 5 2 3" xfId="5099"/>
    <cellStyle name="標準 8 3 2 5 2 3 2" xfId="10459"/>
    <cellStyle name="標準 8 3 2 5 2 4" xfId="6011"/>
    <cellStyle name="標準 8 3 2 5 2 4 2" xfId="11371"/>
    <cellStyle name="標準 8 3 2 5 2 5" xfId="2818"/>
    <cellStyle name="標準 8 3 2 5 2 6" xfId="8179"/>
    <cellStyle name="標準 8 3 2 5 3" xfId="1108"/>
    <cellStyle name="標準 8 3 2 5 3 2" xfId="6467"/>
    <cellStyle name="標準 8 3 2 5 3 2 2" xfId="11827"/>
    <cellStyle name="標準 8 3 2 5 3 3" xfId="3274"/>
    <cellStyle name="標準 8 3 2 5 3 4" xfId="8635"/>
    <cellStyle name="標準 8 3 2 5 4" xfId="3731"/>
    <cellStyle name="標準 8 3 2 5 4 2" xfId="9091"/>
    <cellStyle name="標準 8 3 2 5 5" xfId="4643"/>
    <cellStyle name="標準 8 3 2 5 5 2" xfId="10003"/>
    <cellStyle name="標準 8 3 2 5 6" xfId="5555"/>
    <cellStyle name="標準 8 3 2 5 6 2" xfId="10915"/>
    <cellStyle name="標準 8 3 2 5 7" xfId="2362"/>
    <cellStyle name="標準 8 3 2 5 8" xfId="7723"/>
    <cellStyle name="標準 8 3 2 6" xfId="538"/>
    <cellStyle name="標準 8 3 2 6 2" xfId="1450"/>
    <cellStyle name="標準 8 3 2 6 2 2" xfId="6809"/>
    <cellStyle name="標準 8 3 2 6 2 2 2" xfId="12169"/>
    <cellStyle name="標準 8 3 2 6 2 3" xfId="4073"/>
    <cellStyle name="標準 8 3 2 6 2 4" xfId="9433"/>
    <cellStyle name="標準 8 3 2 6 3" xfId="4985"/>
    <cellStyle name="標準 8 3 2 6 3 2" xfId="10345"/>
    <cellStyle name="標準 8 3 2 6 4" xfId="5897"/>
    <cellStyle name="標準 8 3 2 6 4 2" xfId="11257"/>
    <cellStyle name="標準 8 3 2 6 5" xfId="2248"/>
    <cellStyle name="標準 8 3 2 6 6" xfId="7609"/>
    <cellStyle name="標準 8 3 2 7" xfId="994"/>
    <cellStyle name="標準 8 3 2 7 2" xfId="6353"/>
    <cellStyle name="標準 8 3 2 7 2 2" xfId="11713"/>
    <cellStyle name="標準 8 3 2 7 3" xfId="2704"/>
    <cellStyle name="標準 8 3 2 7 4" xfId="8065"/>
    <cellStyle name="標準 8 3 2 8" xfId="3160"/>
    <cellStyle name="標準 8 3 2 8 2" xfId="8521"/>
    <cellStyle name="標準 8 3 2 9" xfId="3617"/>
    <cellStyle name="標準 8 3 2 9 2" xfId="8977"/>
    <cellStyle name="標準 8 3 3" xfId="48"/>
    <cellStyle name="標準 8 3 3 10" xfId="4507"/>
    <cellStyle name="標準 8 3 3 10 2" xfId="9867"/>
    <cellStyle name="標準 8 3 3 11" xfId="5419"/>
    <cellStyle name="標準 8 3 3 11 2" xfId="10779"/>
    <cellStyle name="標準 8 3 3 12" xfId="1884"/>
    <cellStyle name="標準 8 3 3 13" xfId="7245"/>
    <cellStyle name="標準 8 3 3 2" xfId="116"/>
    <cellStyle name="標準 8 3 3 2 10" xfId="5476"/>
    <cellStyle name="標準 8 3 3 2 10 2" xfId="10836"/>
    <cellStyle name="標準 8 3 3 2 11" xfId="1941"/>
    <cellStyle name="標準 8 3 3 2 12" xfId="7302"/>
    <cellStyle name="標準 8 3 3 2 2" xfId="345"/>
    <cellStyle name="標準 8 3 3 2 2 2" xfId="801"/>
    <cellStyle name="標準 8 3 3 2 2 2 2" xfId="1713"/>
    <cellStyle name="標準 8 3 3 2 2 2 2 2" xfId="7072"/>
    <cellStyle name="標準 8 3 3 2 2 2 2 2 2" xfId="12432"/>
    <cellStyle name="標準 8 3 3 2 2 2 2 3" xfId="4336"/>
    <cellStyle name="標準 8 3 3 2 2 2 2 4" xfId="9696"/>
    <cellStyle name="標準 8 3 3 2 2 2 3" xfId="5248"/>
    <cellStyle name="標準 8 3 3 2 2 2 3 2" xfId="10608"/>
    <cellStyle name="標準 8 3 3 2 2 2 4" xfId="6160"/>
    <cellStyle name="標準 8 3 3 2 2 2 4 2" xfId="11520"/>
    <cellStyle name="標準 8 3 3 2 2 2 5" xfId="2511"/>
    <cellStyle name="標準 8 3 3 2 2 2 6" xfId="7872"/>
    <cellStyle name="標準 8 3 3 2 2 3" xfId="1257"/>
    <cellStyle name="標準 8 3 3 2 2 3 2" xfId="6616"/>
    <cellStyle name="標準 8 3 3 2 2 3 2 2" xfId="11976"/>
    <cellStyle name="標準 8 3 3 2 2 3 3" xfId="2967"/>
    <cellStyle name="標準 8 3 3 2 2 3 4" xfId="8328"/>
    <cellStyle name="標準 8 3 3 2 2 4" xfId="3423"/>
    <cellStyle name="標準 8 3 3 2 2 4 2" xfId="8784"/>
    <cellStyle name="標準 8 3 3 2 2 5" xfId="3880"/>
    <cellStyle name="標準 8 3 3 2 2 5 2" xfId="9240"/>
    <cellStyle name="標準 8 3 3 2 2 6" xfId="4792"/>
    <cellStyle name="標準 8 3 3 2 2 6 2" xfId="10152"/>
    <cellStyle name="標準 8 3 3 2 2 7" xfId="5704"/>
    <cellStyle name="標準 8 3 3 2 2 7 2" xfId="11064"/>
    <cellStyle name="標準 8 3 3 2 2 8" xfId="2055"/>
    <cellStyle name="標準 8 3 3 2 2 9" xfId="7416"/>
    <cellStyle name="標準 8 3 3 2 3" xfId="459"/>
    <cellStyle name="標準 8 3 3 2 3 2" xfId="915"/>
    <cellStyle name="標準 8 3 3 2 3 2 2" xfId="1827"/>
    <cellStyle name="標準 8 3 3 2 3 2 2 2" xfId="7186"/>
    <cellStyle name="標準 8 3 3 2 3 2 2 2 2" xfId="12546"/>
    <cellStyle name="標準 8 3 3 2 3 2 2 3" xfId="4450"/>
    <cellStyle name="標準 8 3 3 2 3 2 2 4" xfId="9810"/>
    <cellStyle name="標準 8 3 3 2 3 2 3" xfId="5362"/>
    <cellStyle name="標準 8 3 3 2 3 2 3 2" xfId="10722"/>
    <cellStyle name="標準 8 3 3 2 3 2 4" xfId="6274"/>
    <cellStyle name="標準 8 3 3 2 3 2 4 2" xfId="11634"/>
    <cellStyle name="標準 8 3 3 2 3 2 5" xfId="2625"/>
    <cellStyle name="標準 8 3 3 2 3 2 6" xfId="7986"/>
    <cellStyle name="標準 8 3 3 2 3 3" xfId="1371"/>
    <cellStyle name="標準 8 3 3 2 3 3 2" xfId="6730"/>
    <cellStyle name="標準 8 3 3 2 3 3 2 2" xfId="12090"/>
    <cellStyle name="標準 8 3 3 2 3 3 3" xfId="3081"/>
    <cellStyle name="標準 8 3 3 2 3 3 4" xfId="8442"/>
    <cellStyle name="標準 8 3 3 2 3 4" xfId="3537"/>
    <cellStyle name="標準 8 3 3 2 3 4 2" xfId="8898"/>
    <cellStyle name="標準 8 3 3 2 3 5" xfId="3994"/>
    <cellStyle name="標準 8 3 3 2 3 5 2" xfId="9354"/>
    <cellStyle name="標準 8 3 3 2 3 6" xfId="4906"/>
    <cellStyle name="標準 8 3 3 2 3 6 2" xfId="10266"/>
    <cellStyle name="標準 8 3 3 2 3 7" xfId="5818"/>
    <cellStyle name="標準 8 3 3 2 3 7 2" xfId="11178"/>
    <cellStyle name="標準 8 3 3 2 3 8" xfId="2169"/>
    <cellStyle name="標準 8 3 3 2 3 9" xfId="7530"/>
    <cellStyle name="標準 8 3 3 2 4" xfId="230"/>
    <cellStyle name="標準 8 3 3 2 4 2" xfId="687"/>
    <cellStyle name="標準 8 3 3 2 4 2 2" xfId="1599"/>
    <cellStyle name="標準 8 3 3 2 4 2 2 2" xfId="6958"/>
    <cellStyle name="標準 8 3 3 2 4 2 2 2 2" xfId="12318"/>
    <cellStyle name="標準 8 3 3 2 4 2 2 3" xfId="4222"/>
    <cellStyle name="標準 8 3 3 2 4 2 2 4" xfId="9582"/>
    <cellStyle name="標準 8 3 3 2 4 2 3" xfId="5134"/>
    <cellStyle name="標準 8 3 3 2 4 2 3 2" xfId="10494"/>
    <cellStyle name="標準 8 3 3 2 4 2 4" xfId="6046"/>
    <cellStyle name="標準 8 3 3 2 4 2 4 2" xfId="11406"/>
    <cellStyle name="標準 8 3 3 2 4 2 5" xfId="2853"/>
    <cellStyle name="標準 8 3 3 2 4 2 6" xfId="8214"/>
    <cellStyle name="標準 8 3 3 2 4 3" xfId="1143"/>
    <cellStyle name="標準 8 3 3 2 4 3 2" xfId="6502"/>
    <cellStyle name="標準 8 3 3 2 4 3 2 2" xfId="11862"/>
    <cellStyle name="標準 8 3 3 2 4 3 3" xfId="3309"/>
    <cellStyle name="標準 8 3 3 2 4 3 4" xfId="8670"/>
    <cellStyle name="標準 8 3 3 2 4 4" xfId="3766"/>
    <cellStyle name="標準 8 3 3 2 4 4 2" xfId="9126"/>
    <cellStyle name="標準 8 3 3 2 4 5" xfId="4678"/>
    <cellStyle name="標準 8 3 3 2 4 5 2" xfId="10038"/>
    <cellStyle name="標準 8 3 3 2 4 6" xfId="5590"/>
    <cellStyle name="標準 8 3 3 2 4 6 2" xfId="10950"/>
    <cellStyle name="標準 8 3 3 2 4 7" xfId="2397"/>
    <cellStyle name="標準 8 3 3 2 4 8" xfId="7758"/>
    <cellStyle name="標準 8 3 3 2 5" xfId="573"/>
    <cellStyle name="標準 8 3 3 2 5 2" xfId="1485"/>
    <cellStyle name="標準 8 3 3 2 5 2 2" xfId="6844"/>
    <cellStyle name="標準 8 3 3 2 5 2 2 2" xfId="12204"/>
    <cellStyle name="標準 8 3 3 2 5 2 3" xfId="4108"/>
    <cellStyle name="標準 8 3 3 2 5 2 4" xfId="9468"/>
    <cellStyle name="標準 8 3 3 2 5 3" xfId="5020"/>
    <cellStyle name="標準 8 3 3 2 5 3 2" xfId="10380"/>
    <cellStyle name="標準 8 3 3 2 5 4" xfId="5932"/>
    <cellStyle name="標準 8 3 3 2 5 4 2" xfId="11292"/>
    <cellStyle name="標準 8 3 3 2 5 5" xfId="2283"/>
    <cellStyle name="標準 8 3 3 2 5 6" xfId="7644"/>
    <cellStyle name="標準 8 3 3 2 6" xfId="1029"/>
    <cellStyle name="標準 8 3 3 2 6 2" xfId="6388"/>
    <cellStyle name="標準 8 3 3 2 6 2 2" xfId="11748"/>
    <cellStyle name="標準 8 3 3 2 6 3" xfId="2739"/>
    <cellStyle name="標準 8 3 3 2 6 4" xfId="8100"/>
    <cellStyle name="標準 8 3 3 2 7" xfId="3195"/>
    <cellStyle name="標準 8 3 3 2 7 2" xfId="8556"/>
    <cellStyle name="標準 8 3 3 2 8" xfId="3652"/>
    <cellStyle name="標準 8 3 3 2 8 2" xfId="9012"/>
    <cellStyle name="標準 8 3 3 2 9" xfId="4564"/>
    <cellStyle name="標準 8 3 3 2 9 2" xfId="9924"/>
    <cellStyle name="標準 8 3 3 3" xfId="288"/>
    <cellStyle name="標準 8 3 3 3 2" xfId="744"/>
    <cellStyle name="標準 8 3 3 3 2 2" xfId="1656"/>
    <cellStyle name="標準 8 3 3 3 2 2 2" xfId="7015"/>
    <cellStyle name="標準 8 3 3 3 2 2 2 2" xfId="12375"/>
    <cellStyle name="標準 8 3 3 3 2 2 3" xfId="4279"/>
    <cellStyle name="標準 8 3 3 3 2 2 4" xfId="9639"/>
    <cellStyle name="標準 8 3 3 3 2 3" xfId="5191"/>
    <cellStyle name="標準 8 3 3 3 2 3 2" xfId="10551"/>
    <cellStyle name="標準 8 3 3 3 2 4" xfId="6103"/>
    <cellStyle name="標準 8 3 3 3 2 4 2" xfId="11463"/>
    <cellStyle name="標準 8 3 3 3 2 5" xfId="2454"/>
    <cellStyle name="標準 8 3 3 3 2 6" xfId="7815"/>
    <cellStyle name="標準 8 3 3 3 3" xfId="1200"/>
    <cellStyle name="標準 8 3 3 3 3 2" xfId="6559"/>
    <cellStyle name="標準 8 3 3 3 3 2 2" xfId="11919"/>
    <cellStyle name="標準 8 3 3 3 3 3" xfId="2910"/>
    <cellStyle name="標準 8 3 3 3 3 4" xfId="8271"/>
    <cellStyle name="標準 8 3 3 3 4" xfId="3366"/>
    <cellStyle name="標準 8 3 3 3 4 2" xfId="8727"/>
    <cellStyle name="標準 8 3 3 3 5" xfId="3823"/>
    <cellStyle name="標準 8 3 3 3 5 2" xfId="9183"/>
    <cellStyle name="標準 8 3 3 3 6" xfId="4735"/>
    <cellStyle name="標準 8 3 3 3 6 2" xfId="10095"/>
    <cellStyle name="標準 8 3 3 3 7" xfId="5647"/>
    <cellStyle name="標準 8 3 3 3 7 2" xfId="11007"/>
    <cellStyle name="標準 8 3 3 3 8" xfId="1998"/>
    <cellStyle name="標準 8 3 3 3 9" xfId="7359"/>
    <cellStyle name="標準 8 3 3 4" xfId="402"/>
    <cellStyle name="標準 8 3 3 4 2" xfId="858"/>
    <cellStyle name="標準 8 3 3 4 2 2" xfId="1770"/>
    <cellStyle name="標準 8 3 3 4 2 2 2" xfId="7129"/>
    <cellStyle name="標準 8 3 3 4 2 2 2 2" xfId="12489"/>
    <cellStyle name="標準 8 3 3 4 2 2 3" xfId="4393"/>
    <cellStyle name="標準 8 3 3 4 2 2 4" xfId="9753"/>
    <cellStyle name="標準 8 3 3 4 2 3" xfId="5305"/>
    <cellStyle name="標準 8 3 3 4 2 3 2" xfId="10665"/>
    <cellStyle name="標準 8 3 3 4 2 4" xfId="6217"/>
    <cellStyle name="標準 8 3 3 4 2 4 2" xfId="11577"/>
    <cellStyle name="標準 8 3 3 4 2 5" xfId="2568"/>
    <cellStyle name="標準 8 3 3 4 2 6" xfId="7929"/>
    <cellStyle name="標準 8 3 3 4 3" xfId="1314"/>
    <cellStyle name="標準 8 3 3 4 3 2" xfId="6673"/>
    <cellStyle name="標準 8 3 3 4 3 2 2" xfId="12033"/>
    <cellStyle name="標準 8 3 3 4 3 3" xfId="3024"/>
    <cellStyle name="標準 8 3 3 4 3 4" xfId="8385"/>
    <cellStyle name="標準 8 3 3 4 4" xfId="3480"/>
    <cellStyle name="標準 8 3 3 4 4 2" xfId="8841"/>
    <cellStyle name="標準 8 3 3 4 5" xfId="3937"/>
    <cellStyle name="標準 8 3 3 4 5 2" xfId="9297"/>
    <cellStyle name="標準 8 3 3 4 6" xfId="4849"/>
    <cellStyle name="標準 8 3 3 4 6 2" xfId="10209"/>
    <cellStyle name="標準 8 3 3 4 7" xfId="5761"/>
    <cellStyle name="標準 8 3 3 4 7 2" xfId="11121"/>
    <cellStyle name="標準 8 3 3 4 8" xfId="2112"/>
    <cellStyle name="標準 8 3 3 4 9" xfId="7473"/>
    <cellStyle name="標準 8 3 3 5" xfId="173"/>
    <cellStyle name="標準 8 3 3 5 2" xfId="630"/>
    <cellStyle name="標準 8 3 3 5 2 2" xfId="1542"/>
    <cellStyle name="標準 8 3 3 5 2 2 2" xfId="6901"/>
    <cellStyle name="標準 8 3 3 5 2 2 2 2" xfId="12261"/>
    <cellStyle name="標準 8 3 3 5 2 2 3" xfId="4165"/>
    <cellStyle name="標準 8 3 3 5 2 2 4" xfId="9525"/>
    <cellStyle name="標準 8 3 3 5 2 3" xfId="5077"/>
    <cellStyle name="標準 8 3 3 5 2 3 2" xfId="10437"/>
    <cellStyle name="標準 8 3 3 5 2 4" xfId="5989"/>
    <cellStyle name="標準 8 3 3 5 2 4 2" xfId="11349"/>
    <cellStyle name="標準 8 3 3 5 2 5" xfId="2796"/>
    <cellStyle name="標準 8 3 3 5 2 6" xfId="8157"/>
    <cellStyle name="標準 8 3 3 5 3" xfId="1086"/>
    <cellStyle name="標準 8 3 3 5 3 2" xfId="6445"/>
    <cellStyle name="標準 8 3 3 5 3 2 2" xfId="11805"/>
    <cellStyle name="標準 8 3 3 5 3 3" xfId="3252"/>
    <cellStyle name="標準 8 3 3 5 3 4" xfId="8613"/>
    <cellStyle name="標準 8 3 3 5 4" xfId="3709"/>
    <cellStyle name="標準 8 3 3 5 4 2" xfId="9069"/>
    <cellStyle name="標準 8 3 3 5 5" xfId="4621"/>
    <cellStyle name="標準 8 3 3 5 5 2" xfId="9981"/>
    <cellStyle name="標準 8 3 3 5 6" xfId="5533"/>
    <cellStyle name="標準 8 3 3 5 6 2" xfId="10893"/>
    <cellStyle name="標準 8 3 3 5 7" xfId="2340"/>
    <cellStyle name="標準 8 3 3 5 8" xfId="7701"/>
    <cellStyle name="標準 8 3 3 6" xfId="516"/>
    <cellStyle name="標準 8 3 3 6 2" xfId="1428"/>
    <cellStyle name="標準 8 3 3 6 2 2" xfId="6787"/>
    <cellStyle name="標準 8 3 3 6 2 2 2" xfId="12147"/>
    <cellStyle name="標準 8 3 3 6 2 3" xfId="4051"/>
    <cellStyle name="標準 8 3 3 6 2 4" xfId="9411"/>
    <cellStyle name="標準 8 3 3 6 3" xfId="4963"/>
    <cellStyle name="標準 8 3 3 6 3 2" xfId="10323"/>
    <cellStyle name="標準 8 3 3 6 4" xfId="5875"/>
    <cellStyle name="標準 8 3 3 6 4 2" xfId="11235"/>
    <cellStyle name="標準 8 3 3 6 5" xfId="2226"/>
    <cellStyle name="標準 8 3 3 6 6" xfId="7587"/>
    <cellStyle name="標準 8 3 3 7" xfId="972"/>
    <cellStyle name="標準 8 3 3 7 2" xfId="6331"/>
    <cellStyle name="標準 8 3 3 7 2 2" xfId="11691"/>
    <cellStyle name="標準 8 3 3 7 3" xfId="2682"/>
    <cellStyle name="標準 8 3 3 7 4" xfId="8043"/>
    <cellStyle name="標準 8 3 3 8" xfId="3138"/>
    <cellStyle name="標準 8 3 3 8 2" xfId="8499"/>
    <cellStyle name="標準 8 3 3 9" xfId="3595"/>
    <cellStyle name="標準 8 3 3 9 2" xfId="8955"/>
    <cellStyle name="標準 8 3 4" xfId="102"/>
    <cellStyle name="標準 8 3 4 10" xfId="5462"/>
    <cellStyle name="標準 8 3 4 10 2" xfId="10822"/>
    <cellStyle name="標準 8 3 4 11" xfId="1927"/>
    <cellStyle name="標準 8 3 4 12" xfId="7288"/>
    <cellStyle name="標準 8 3 4 2" xfId="331"/>
    <cellStyle name="標準 8 3 4 2 2" xfId="787"/>
    <cellStyle name="標準 8 3 4 2 2 2" xfId="1699"/>
    <cellStyle name="標準 8 3 4 2 2 2 2" xfId="7058"/>
    <cellStyle name="標準 8 3 4 2 2 2 2 2" xfId="12418"/>
    <cellStyle name="標準 8 3 4 2 2 2 3" xfId="4322"/>
    <cellStyle name="標準 8 3 4 2 2 2 4" xfId="9682"/>
    <cellStyle name="標準 8 3 4 2 2 3" xfId="5234"/>
    <cellStyle name="標準 8 3 4 2 2 3 2" xfId="10594"/>
    <cellStyle name="標準 8 3 4 2 2 4" xfId="6146"/>
    <cellStyle name="標準 8 3 4 2 2 4 2" xfId="11506"/>
    <cellStyle name="標準 8 3 4 2 2 5" xfId="2497"/>
    <cellStyle name="標準 8 3 4 2 2 6" xfId="7858"/>
    <cellStyle name="標準 8 3 4 2 3" xfId="1243"/>
    <cellStyle name="標準 8 3 4 2 3 2" xfId="6602"/>
    <cellStyle name="標準 8 3 4 2 3 2 2" xfId="11962"/>
    <cellStyle name="標準 8 3 4 2 3 3" xfId="2953"/>
    <cellStyle name="標準 8 3 4 2 3 4" xfId="8314"/>
    <cellStyle name="標準 8 3 4 2 4" xfId="3409"/>
    <cellStyle name="標準 8 3 4 2 4 2" xfId="8770"/>
    <cellStyle name="標準 8 3 4 2 5" xfId="3866"/>
    <cellStyle name="標準 8 3 4 2 5 2" xfId="9226"/>
    <cellStyle name="標準 8 3 4 2 6" xfId="4778"/>
    <cellStyle name="標準 8 3 4 2 6 2" xfId="10138"/>
    <cellStyle name="標準 8 3 4 2 7" xfId="5690"/>
    <cellStyle name="標準 8 3 4 2 7 2" xfId="11050"/>
    <cellStyle name="標準 8 3 4 2 8" xfId="2041"/>
    <cellStyle name="標準 8 3 4 2 9" xfId="7402"/>
    <cellStyle name="標準 8 3 4 3" xfId="445"/>
    <cellStyle name="標準 8 3 4 3 2" xfId="901"/>
    <cellStyle name="標準 8 3 4 3 2 2" xfId="1813"/>
    <cellStyle name="標準 8 3 4 3 2 2 2" xfId="7172"/>
    <cellStyle name="標準 8 3 4 3 2 2 2 2" xfId="12532"/>
    <cellStyle name="標準 8 3 4 3 2 2 3" xfId="4436"/>
    <cellStyle name="標準 8 3 4 3 2 2 4" xfId="9796"/>
    <cellStyle name="標準 8 3 4 3 2 3" xfId="5348"/>
    <cellStyle name="標準 8 3 4 3 2 3 2" xfId="10708"/>
    <cellStyle name="標準 8 3 4 3 2 4" xfId="6260"/>
    <cellStyle name="標準 8 3 4 3 2 4 2" xfId="11620"/>
    <cellStyle name="標準 8 3 4 3 2 5" xfId="2611"/>
    <cellStyle name="標準 8 3 4 3 2 6" xfId="7972"/>
    <cellStyle name="標準 8 3 4 3 3" xfId="1357"/>
    <cellStyle name="標準 8 3 4 3 3 2" xfId="6716"/>
    <cellStyle name="標準 8 3 4 3 3 2 2" xfId="12076"/>
    <cellStyle name="標準 8 3 4 3 3 3" xfId="3067"/>
    <cellStyle name="標準 8 3 4 3 3 4" xfId="8428"/>
    <cellStyle name="標準 8 3 4 3 4" xfId="3523"/>
    <cellStyle name="標準 8 3 4 3 4 2" xfId="8884"/>
    <cellStyle name="標準 8 3 4 3 5" xfId="3980"/>
    <cellStyle name="標準 8 3 4 3 5 2" xfId="9340"/>
    <cellStyle name="標準 8 3 4 3 6" xfId="4892"/>
    <cellStyle name="標準 8 3 4 3 6 2" xfId="10252"/>
    <cellStyle name="標準 8 3 4 3 7" xfId="5804"/>
    <cellStyle name="標準 8 3 4 3 7 2" xfId="11164"/>
    <cellStyle name="標準 8 3 4 3 8" xfId="2155"/>
    <cellStyle name="標準 8 3 4 3 9" xfId="7516"/>
    <cellStyle name="標準 8 3 4 4" xfId="216"/>
    <cellStyle name="標準 8 3 4 4 2" xfId="673"/>
    <cellStyle name="標準 8 3 4 4 2 2" xfId="1585"/>
    <cellStyle name="標準 8 3 4 4 2 2 2" xfId="6944"/>
    <cellStyle name="標準 8 3 4 4 2 2 2 2" xfId="12304"/>
    <cellStyle name="標準 8 3 4 4 2 2 3" xfId="4208"/>
    <cellStyle name="標準 8 3 4 4 2 2 4" xfId="9568"/>
    <cellStyle name="標準 8 3 4 4 2 3" xfId="5120"/>
    <cellStyle name="標準 8 3 4 4 2 3 2" xfId="10480"/>
    <cellStyle name="標準 8 3 4 4 2 4" xfId="6032"/>
    <cellStyle name="標準 8 3 4 4 2 4 2" xfId="11392"/>
    <cellStyle name="標準 8 3 4 4 2 5" xfId="2839"/>
    <cellStyle name="標準 8 3 4 4 2 6" xfId="8200"/>
    <cellStyle name="標準 8 3 4 4 3" xfId="1129"/>
    <cellStyle name="標準 8 3 4 4 3 2" xfId="6488"/>
    <cellStyle name="標準 8 3 4 4 3 2 2" xfId="11848"/>
    <cellStyle name="標準 8 3 4 4 3 3" xfId="3295"/>
    <cellStyle name="標準 8 3 4 4 3 4" xfId="8656"/>
    <cellStyle name="標準 8 3 4 4 4" xfId="3752"/>
    <cellStyle name="標準 8 3 4 4 4 2" xfId="9112"/>
    <cellStyle name="標準 8 3 4 4 5" xfId="4664"/>
    <cellStyle name="標準 8 3 4 4 5 2" xfId="10024"/>
    <cellStyle name="標準 8 3 4 4 6" xfId="5576"/>
    <cellStyle name="標準 8 3 4 4 6 2" xfId="10936"/>
    <cellStyle name="標準 8 3 4 4 7" xfId="2383"/>
    <cellStyle name="標準 8 3 4 4 8" xfId="7744"/>
    <cellStyle name="標準 8 3 4 5" xfId="559"/>
    <cellStyle name="標準 8 3 4 5 2" xfId="1471"/>
    <cellStyle name="標準 8 3 4 5 2 2" xfId="6830"/>
    <cellStyle name="標準 8 3 4 5 2 2 2" xfId="12190"/>
    <cellStyle name="標準 8 3 4 5 2 3" xfId="4094"/>
    <cellStyle name="標準 8 3 4 5 2 4" xfId="9454"/>
    <cellStyle name="標準 8 3 4 5 3" xfId="5006"/>
    <cellStyle name="標準 8 3 4 5 3 2" xfId="10366"/>
    <cellStyle name="標準 8 3 4 5 4" xfId="5918"/>
    <cellStyle name="標準 8 3 4 5 4 2" xfId="11278"/>
    <cellStyle name="標準 8 3 4 5 5" xfId="2269"/>
    <cellStyle name="標準 8 3 4 5 6" xfId="7630"/>
    <cellStyle name="標準 8 3 4 6" xfId="1015"/>
    <cellStyle name="標準 8 3 4 6 2" xfId="6374"/>
    <cellStyle name="標準 8 3 4 6 2 2" xfId="11734"/>
    <cellStyle name="標準 8 3 4 6 3" xfId="2725"/>
    <cellStyle name="標準 8 3 4 6 4" xfId="8086"/>
    <cellStyle name="標準 8 3 4 7" xfId="3181"/>
    <cellStyle name="標準 8 3 4 7 2" xfId="8542"/>
    <cellStyle name="標準 8 3 4 8" xfId="3638"/>
    <cellStyle name="標準 8 3 4 8 2" xfId="8998"/>
    <cellStyle name="標準 8 3 4 9" xfId="4550"/>
    <cellStyle name="標準 8 3 4 9 2" xfId="9910"/>
    <cellStyle name="標準 8 3 5" xfId="274"/>
    <cellStyle name="標準 8 3 5 2" xfId="730"/>
    <cellStyle name="標準 8 3 5 2 2" xfId="1642"/>
    <cellStyle name="標準 8 3 5 2 2 2" xfId="7001"/>
    <cellStyle name="標準 8 3 5 2 2 2 2" xfId="12361"/>
    <cellStyle name="標準 8 3 5 2 2 3" xfId="4265"/>
    <cellStyle name="標準 8 3 5 2 2 4" xfId="9625"/>
    <cellStyle name="標準 8 3 5 2 3" xfId="5177"/>
    <cellStyle name="標準 8 3 5 2 3 2" xfId="10537"/>
    <cellStyle name="標準 8 3 5 2 4" xfId="6089"/>
    <cellStyle name="標準 8 3 5 2 4 2" xfId="11449"/>
    <cellStyle name="標準 8 3 5 2 5" xfId="2440"/>
    <cellStyle name="標準 8 3 5 2 6" xfId="7801"/>
    <cellStyle name="標準 8 3 5 3" xfId="1186"/>
    <cellStyle name="標準 8 3 5 3 2" xfId="6545"/>
    <cellStyle name="標準 8 3 5 3 2 2" xfId="11905"/>
    <cellStyle name="標準 8 3 5 3 3" xfId="2896"/>
    <cellStyle name="標準 8 3 5 3 4" xfId="8257"/>
    <cellStyle name="標準 8 3 5 4" xfId="3352"/>
    <cellStyle name="標準 8 3 5 4 2" xfId="8713"/>
    <cellStyle name="標準 8 3 5 5" xfId="3809"/>
    <cellStyle name="標準 8 3 5 5 2" xfId="9169"/>
    <cellStyle name="標準 8 3 5 6" xfId="4721"/>
    <cellStyle name="標準 8 3 5 6 2" xfId="10081"/>
    <cellStyle name="標準 8 3 5 7" xfId="5633"/>
    <cellStyle name="標準 8 3 5 7 2" xfId="10993"/>
    <cellStyle name="標準 8 3 5 8" xfId="1984"/>
    <cellStyle name="標準 8 3 5 9" xfId="7345"/>
    <cellStyle name="標準 8 3 6" xfId="388"/>
    <cellStyle name="標準 8 3 6 2" xfId="844"/>
    <cellStyle name="標準 8 3 6 2 2" xfId="1756"/>
    <cellStyle name="標準 8 3 6 2 2 2" xfId="7115"/>
    <cellStyle name="標準 8 3 6 2 2 2 2" xfId="12475"/>
    <cellStyle name="標準 8 3 6 2 2 3" xfId="4379"/>
    <cellStyle name="標準 8 3 6 2 2 4" xfId="9739"/>
    <cellStyle name="標準 8 3 6 2 3" xfId="5291"/>
    <cellStyle name="標準 8 3 6 2 3 2" xfId="10651"/>
    <cellStyle name="標準 8 3 6 2 4" xfId="6203"/>
    <cellStyle name="標準 8 3 6 2 4 2" xfId="11563"/>
    <cellStyle name="標準 8 3 6 2 5" xfId="2554"/>
    <cellStyle name="標準 8 3 6 2 6" xfId="7915"/>
    <cellStyle name="標準 8 3 6 3" xfId="1300"/>
    <cellStyle name="標準 8 3 6 3 2" xfId="6659"/>
    <cellStyle name="標準 8 3 6 3 2 2" xfId="12019"/>
    <cellStyle name="標準 8 3 6 3 3" xfId="3010"/>
    <cellStyle name="標準 8 3 6 3 4" xfId="8371"/>
    <cellStyle name="標準 8 3 6 4" xfId="3466"/>
    <cellStyle name="標準 8 3 6 4 2" xfId="8827"/>
    <cellStyle name="標準 8 3 6 5" xfId="3923"/>
    <cellStyle name="標準 8 3 6 5 2" xfId="9283"/>
    <cellStyle name="標準 8 3 6 6" xfId="4835"/>
    <cellStyle name="標準 8 3 6 6 2" xfId="10195"/>
    <cellStyle name="標準 8 3 6 7" xfId="5747"/>
    <cellStyle name="標準 8 3 6 7 2" xfId="11107"/>
    <cellStyle name="標準 8 3 6 8" xfId="2098"/>
    <cellStyle name="標準 8 3 6 9" xfId="7459"/>
    <cellStyle name="標準 8 3 7" xfId="159"/>
    <cellStyle name="標準 8 3 7 2" xfId="616"/>
    <cellStyle name="標準 8 3 7 2 2" xfId="1528"/>
    <cellStyle name="標準 8 3 7 2 2 2" xfId="6887"/>
    <cellStyle name="標準 8 3 7 2 2 2 2" xfId="12247"/>
    <cellStyle name="標準 8 3 7 2 2 3" xfId="4151"/>
    <cellStyle name="標準 8 3 7 2 2 4" xfId="9511"/>
    <cellStyle name="標準 8 3 7 2 3" xfId="5063"/>
    <cellStyle name="標準 8 3 7 2 3 2" xfId="10423"/>
    <cellStyle name="標準 8 3 7 2 4" xfId="5975"/>
    <cellStyle name="標準 8 3 7 2 4 2" xfId="11335"/>
    <cellStyle name="標準 8 3 7 2 5" xfId="2782"/>
    <cellStyle name="標準 8 3 7 2 6" xfId="8143"/>
    <cellStyle name="標準 8 3 7 3" xfId="1072"/>
    <cellStyle name="標準 8 3 7 3 2" xfId="6431"/>
    <cellStyle name="標準 8 3 7 3 2 2" xfId="11791"/>
    <cellStyle name="標準 8 3 7 3 3" xfId="3238"/>
    <cellStyle name="標準 8 3 7 3 4" xfId="8599"/>
    <cellStyle name="標準 8 3 7 4" xfId="3695"/>
    <cellStyle name="標準 8 3 7 4 2" xfId="9055"/>
    <cellStyle name="標準 8 3 7 5" xfId="4607"/>
    <cellStyle name="標準 8 3 7 5 2" xfId="9967"/>
    <cellStyle name="標準 8 3 7 6" xfId="5519"/>
    <cellStyle name="標準 8 3 7 6 2" xfId="10879"/>
    <cellStyle name="標準 8 3 7 7" xfId="2326"/>
    <cellStyle name="標準 8 3 7 8" xfId="7687"/>
    <cellStyle name="標準 8 3 8" xfId="502"/>
    <cellStyle name="標準 8 3 8 2" xfId="1414"/>
    <cellStyle name="標準 8 3 8 2 2" xfId="6773"/>
    <cellStyle name="標準 8 3 8 2 2 2" xfId="12133"/>
    <cellStyle name="標準 8 3 8 2 3" xfId="4037"/>
    <cellStyle name="標準 8 3 8 2 4" xfId="9397"/>
    <cellStyle name="標準 8 3 8 3" xfId="4949"/>
    <cellStyle name="標準 8 3 8 3 2" xfId="10309"/>
    <cellStyle name="標準 8 3 8 4" xfId="5861"/>
    <cellStyle name="標準 8 3 8 4 2" xfId="11221"/>
    <cellStyle name="標準 8 3 8 5" xfId="2212"/>
    <cellStyle name="標準 8 3 8 6" xfId="7573"/>
    <cellStyle name="標準 8 3 9" xfId="958"/>
    <cellStyle name="標準 8 3 9 2" xfId="6317"/>
    <cellStyle name="標準 8 3 9 2 2" xfId="11677"/>
    <cellStyle name="標準 8 3 9 3" xfId="2668"/>
    <cellStyle name="標準 8 3 9 4" xfId="8029"/>
    <cellStyle name="標準 8 4" xfId="24"/>
    <cellStyle name="標準 8 4 10" xfId="3574"/>
    <cellStyle name="標準 8 4 10 2" xfId="8934"/>
    <cellStyle name="標準 8 4 11" xfId="4486"/>
    <cellStyle name="標準 8 4 11 2" xfId="9846"/>
    <cellStyle name="標準 8 4 12" xfId="5398"/>
    <cellStyle name="標準 8 4 12 2" xfId="10758"/>
    <cellStyle name="標準 8 4 13" xfId="1863"/>
    <cellStyle name="標準 8 4 14" xfId="7224"/>
    <cellStyle name="標準 8 4 2" xfId="70"/>
    <cellStyle name="標準 8 4 2 10" xfId="4522"/>
    <cellStyle name="標準 8 4 2 10 2" xfId="9882"/>
    <cellStyle name="標準 8 4 2 11" xfId="5434"/>
    <cellStyle name="標準 8 4 2 11 2" xfId="10794"/>
    <cellStyle name="標準 8 4 2 12" xfId="1899"/>
    <cellStyle name="標準 8 4 2 13" xfId="7260"/>
    <cellStyle name="標準 8 4 2 2" xfId="131"/>
    <cellStyle name="標準 8 4 2 2 10" xfId="5491"/>
    <cellStyle name="標準 8 4 2 2 10 2" xfId="10851"/>
    <cellStyle name="標準 8 4 2 2 11" xfId="1956"/>
    <cellStyle name="標準 8 4 2 2 12" xfId="7317"/>
    <cellStyle name="標準 8 4 2 2 2" xfId="360"/>
    <cellStyle name="標準 8 4 2 2 2 2" xfId="816"/>
    <cellStyle name="標準 8 4 2 2 2 2 2" xfId="1728"/>
    <cellStyle name="標準 8 4 2 2 2 2 2 2" xfId="7087"/>
    <cellStyle name="標準 8 4 2 2 2 2 2 2 2" xfId="12447"/>
    <cellStyle name="標準 8 4 2 2 2 2 2 3" xfId="4351"/>
    <cellStyle name="標準 8 4 2 2 2 2 2 4" xfId="9711"/>
    <cellStyle name="標準 8 4 2 2 2 2 3" xfId="5263"/>
    <cellStyle name="標準 8 4 2 2 2 2 3 2" xfId="10623"/>
    <cellStyle name="標準 8 4 2 2 2 2 4" xfId="6175"/>
    <cellStyle name="標準 8 4 2 2 2 2 4 2" xfId="11535"/>
    <cellStyle name="標準 8 4 2 2 2 2 5" xfId="2526"/>
    <cellStyle name="標準 8 4 2 2 2 2 6" xfId="7887"/>
    <cellStyle name="標準 8 4 2 2 2 3" xfId="1272"/>
    <cellStyle name="標準 8 4 2 2 2 3 2" xfId="6631"/>
    <cellStyle name="標準 8 4 2 2 2 3 2 2" xfId="11991"/>
    <cellStyle name="標準 8 4 2 2 2 3 3" xfId="2982"/>
    <cellStyle name="標準 8 4 2 2 2 3 4" xfId="8343"/>
    <cellStyle name="標準 8 4 2 2 2 4" xfId="3438"/>
    <cellStyle name="標準 8 4 2 2 2 4 2" xfId="8799"/>
    <cellStyle name="標準 8 4 2 2 2 5" xfId="3895"/>
    <cellStyle name="標準 8 4 2 2 2 5 2" xfId="9255"/>
    <cellStyle name="標準 8 4 2 2 2 6" xfId="4807"/>
    <cellStyle name="標準 8 4 2 2 2 6 2" xfId="10167"/>
    <cellStyle name="標準 8 4 2 2 2 7" xfId="5719"/>
    <cellStyle name="標準 8 4 2 2 2 7 2" xfId="11079"/>
    <cellStyle name="標準 8 4 2 2 2 8" xfId="2070"/>
    <cellStyle name="標準 8 4 2 2 2 9" xfId="7431"/>
    <cellStyle name="標準 8 4 2 2 3" xfId="474"/>
    <cellStyle name="標準 8 4 2 2 3 2" xfId="930"/>
    <cellStyle name="標準 8 4 2 2 3 2 2" xfId="1842"/>
    <cellStyle name="標準 8 4 2 2 3 2 2 2" xfId="7201"/>
    <cellStyle name="標準 8 4 2 2 3 2 2 2 2" xfId="12561"/>
    <cellStyle name="標準 8 4 2 2 3 2 2 3" xfId="4465"/>
    <cellStyle name="標準 8 4 2 2 3 2 2 4" xfId="9825"/>
    <cellStyle name="標準 8 4 2 2 3 2 3" xfId="5377"/>
    <cellStyle name="標準 8 4 2 2 3 2 3 2" xfId="10737"/>
    <cellStyle name="標準 8 4 2 2 3 2 4" xfId="6289"/>
    <cellStyle name="標準 8 4 2 2 3 2 4 2" xfId="11649"/>
    <cellStyle name="標準 8 4 2 2 3 2 5" xfId="2640"/>
    <cellStyle name="標準 8 4 2 2 3 2 6" xfId="8001"/>
    <cellStyle name="標準 8 4 2 2 3 3" xfId="1386"/>
    <cellStyle name="標準 8 4 2 2 3 3 2" xfId="6745"/>
    <cellStyle name="標準 8 4 2 2 3 3 2 2" xfId="12105"/>
    <cellStyle name="標準 8 4 2 2 3 3 3" xfId="3096"/>
    <cellStyle name="標準 8 4 2 2 3 3 4" xfId="8457"/>
    <cellStyle name="標準 8 4 2 2 3 4" xfId="3552"/>
    <cellStyle name="標準 8 4 2 2 3 4 2" xfId="8913"/>
    <cellStyle name="標準 8 4 2 2 3 5" xfId="4009"/>
    <cellStyle name="標準 8 4 2 2 3 5 2" xfId="9369"/>
    <cellStyle name="標準 8 4 2 2 3 6" xfId="4921"/>
    <cellStyle name="標準 8 4 2 2 3 6 2" xfId="10281"/>
    <cellStyle name="標準 8 4 2 2 3 7" xfId="5833"/>
    <cellStyle name="標準 8 4 2 2 3 7 2" xfId="11193"/>
    <cellStyle name="標準 8 4 2 2 3 8" xfId="2184"/>
    <cellStyle name="標準 8 4 2 2 3 9" xfId="7545"/>
    <cellStyle name="標準 8 4 2 2 4" xfId="245"/>
    <cellStyle name="標準 8 4 2 2 4 2" xfId="702"/>
    <cellStyle name="標準 8 4 2 2 4 2 2" xfId="1614"/>
    <cellStyle name="標準 8 4 2 2 4 2 2 2" xfId="6973"/>
    <cellStyle name="標準 8 4 2 2 4 2 2 2 2" xfId="12333"/>
    <cellStyle name="標準 8 4 2 2 4 2 2 3" xfId="4237"/>
    <cellStyle name="標準 8 4 2 2 4 2 2 4" xfId="9597"/>
    <cellStyle name="標準 8 4 2 2 4 2 3" xfId="5149"/>
    <cellStyle name="標準 8 4 2 2 4 2 3 2" xfId="10509"/>
    <cellStyle name="標準 8 4 2 2 4 2 4" xfId="6061"/>
    <cellStyle name="標準 8 4 2 2 4 2 4 2" xfId="11421"/>
    <cellStyle name="標準 8 4 2 2 4 2 5" xfId="2868"/>
    <cellStyle name="標準 8 4 2 2 4 2 6" xfId="8229"/>
    <cellStyle name="標準 8 4 2 2 4 3" xfId="1158"/>
    <cellStyle name="標準 8 4 2 2 4 3 2" xfId="6517"/>
    <cellStyle name="標準 8 4 2 2 4 3 2 2" xfId="11877"/>
    <cellStyle name="標準 8 4 2 2 4 3 3" xfId="3324"/>
    <cellStyle name="標準 8 4 2 2 4 3 4" xfId="8685"/>
    <cellStyle name="標準 8 4 2 2 4 4" xfId="3781"/>
    <cellStyle name="標準 8 4 2 2 4 4 2" xfId="9141"/>
    <cellStyle name="標準 8 4 2 2 4 5" xfId="4693"/>
    <cellStyle name="標準 8 4 2 2 4 5 2" xfId="10053"/>
    <cellStyle name="標準 8 4 2 2 4 6" xfId="5605"/>
    <cellStyle name="標準 8 4 2 2 4 6 2" xfId="10965"/>
    <cellStyle name="標準 8 4 2 2 4 7" xfId="2412"/>
    <cellStyle name="標準 8 4 2 2 4 8" xfId="7773"/>
    <cellStyle name="標準 8 4 2 2 5" xfId="588"/>
    <cellStyle name="標準 8 4 2 2 5 2" xfId="1500"/>
    <cellStyle name="標準 8 4 2 2 5 2 2" xfId="6859"/>
    <cellStyle name="標準 8 4 2 2 5 2 2 2" xfId="12219"/>
    <cellStyle name="標準 8 4 2 2 5 2 3" xfId="4123"/>
    <cellStyle name="標準 8 4 2 2 5 2 4" xfId="9483"/>
    <cellStyle name="標準 8 4 2 2 5 3" xfId="5035"/>
    <cellStyle name="標準 8 4 2 2 5 3 2" xfId="10395"/>
    <cellStyle name="標準 8 4 2 2 5 4" xfId="5947"/>
    <cellStyle name="標準 8 4 2 2 5 4 2" xfId="11307"/>
    <cellStyle name="標準 8 4 2 2 5 5" xfId="2298"/>
    <cellStyle name="標準 8 4 2 2 5 6" xfId="7659"/>
    <cellStyle name="標準 8 4 2 2 6" xfId="1044"/>
    <cellStyle name="標準 8 4 2 2 6 2" xfId="6403"/>
    <cellStyle name="標準 8 4 2 2 6 2 2" xfId="11763"/>
    <cellStyle name="標準 8 4 2 2 6 3" xfId="2754"/>
    <cellStyle name="標準 8 4 2 2 6 4" xfId="8115"/>
    <cellStyle name="標準 8 4 2 2 7" xfId="3210"/>
    <cellStyle name="標準 8 4 2 2 7 2" xfId="8571"/>
    <cellStyle name="標準 8 4 2 2 8" xfId="3667"/>
    <cellStyle name="標準 8 4 2 2 8 2" xfId="9027"/>
    <cellStyle name="標準 8 4 2 2 9" xfId="4579"/>
    <cellStyle name="標準 8 4 2 2 9 2" xfId="9939"/>
    <cellStyle name="標準 8 4 2 3" xfId="303"/>
    <cellStyle name="標準 8 4 2 3 2" xfId="759"/>
    <cellStyle name="標準 8 4 2 3 2 2" xfId="1671"/>
    <cellStyle name="標準 8 4 2 3 2 2 2" xfId="7030"/>
    <cellStyle name="標準 8 4 2 3 2 2 2 2" xfId="12390"/>
    <cellStyle name="標準 8 4 2 3 2 2 3" xfId="4294"/>
    <cellStyle name="標準 8 4 2 3 2 2 4" xfId="9654"/>
    <cellStyle name="標準 8 4 2 3 2 3" xfId="5206"/>
    <cellStyle name="標準 8 4 2 3 2 3 2" xfId="10566"/>
    <cellStyle name="標準 8 4 2 3 2 4" xfId="6118"/>
    <cellStyle name="標準 8 4 2 3 2 4 2" xfId="11478"/>
    <cellStyle name="標準 8 4 2 3 2 5" xfId="2469"/>
    <cellStyle name="標準 8 4 2 3 2 6" xfId="7830"/>
    <cellStyle name="標準 8 4 2 3 3" xfId="1215"/>
    <cellStyle name="標準 8 4 2 3 3 2" xfId="6574"/>
    <cellStyle name="標準 8 4 2 3 3 2 2" xfId="11934"/>
    <cellStyle name="標準 8 4 2 3 3 3" xfId="2925"/>
    <cellStyle name="標準 8 4 2 3 3 4" xfId="8286"/>
    <cellStyle name="標準 8 4 2 3 4" xfId="3381"/>
    <cellStyle name="標準 8 4 2 3 4 2" xfId="8742"/>
    <cellStyle name="標準 8 4 2 3 5" xfId="3838"/>
    <cellStyle name="標準 8 4 2 3 5 2" xfId="9198"/>
    <cellStyle name="標準 8 4 2 3 6" xfId="4750"/>
    <cellStyle name="標準 8 4 2 3 6 2" xfId="10110"/>
    <cellStyle name="標準 8 4 2 3 7" xfId="5662"/>
    <cellStyle name="標準 8 4 2 3 7 2" xfId="11022"/>
    <cellStyle name="標準 8 4 2 3 8" xfId="2013"/>
    <cellStyle name="標準 8 4 2 3 9" xfId="7374"/>
    <cellStyle name="標準 8 4 2 4" xfId="417"/>
    <cellStyle name="標準 8 4 2 4 2" xfId="873"/>
    <cellStyle name="標準 8 4 2 4 2 2" xfId="1785"/>
    <cellStyle name="標準 8 4 2 4 2 2 2" xfId="7144"/>
    <cellStyle name="標準 8 4 2 4 2 2 2 2" xfId="12504"/>
    <cellStyle name="標準 8 4 2 4 2 2 3" xfId="4408"/>
    <cellStyle name="標準 8 4 2 4 2 2 4" xfId="9768"/>
    <cellStyle name="標準 8 4 2 4 2 3" xfId="5320"/>
    <cellStyle name="標準 8 4 2 4 2 3 2" xfId="10680"/>
    <cellStyle name="標準 8 4 2 4 2 4" xfId="6232"/>
    <cellStyle name="標準 8 4 2 4 2 4 2" xfId="11592"/>
    <cellStyle name="標準 8 4 2 4 2 5" xfId="2583"/>
    <cellStyle name="標準 8 4 2 4 2 6" xfId="7944"/>
    <cellStyle name="標準 8 4 2 4 3" xfId="1329"/>
    <cellStyle name="標準 8 4 2 4 3 2" xfId="6688"/>
    <cellStyle name="標準 8 4 2 4 3 2 2" xfId="12048"/>
    <cellStyle name="標準 8 4 2 4 3 3" xfId="3039"/>
    <cellStyle name="標準 8 4 2 4 3 4" xfId="8400"/>
    <cellStyle name="標準 8 4 2 4 4" xfId="3495"/>
    <cellStyle name="標準 8 4 2 4 4 2" xfId="8856"/>
    <cellStyle name="標準 8 4 2 4 5" xfId="3952"/>
    <cellStyle name="標準 8 4 2 4 5 2" xfId="9312"/>
    <cellStyle name="標準 8 4 2 4 6" xfId="4864"/>
    <cellStyle name="標準 8 4 2 4 6 2" xfId="10224"/>
    <cellStyle name="標準 8 4 2 4 7" xfId="5776"/>
    <cellStyle name="標準 8 4 2 4 7 2" xfId="11136"/>
    <cellStyle name="標準 8 4 2 4 8" xfId="2127"/>
    <cellStyle name="標準 8 4 2 4 9" xfId="7488"/>
    <cellStyle name="標準 8 4 2 5" xfId="188"/>
    <cellStyle name="標準 8 4 2 5 2" xfId="645"/>
    <cellStyle name="標準 8 4 2 5 2 2" xfId="1557"/>
    <cellStyle name="標準 8 4 2 5 2 2 2" xfId="6916"/>
    <cellStyle name="標準 8 4 2 5 2 2 2 2" xfId="12276"/>
    <cellStyle name="標準 8 4 2 5 2 2 3" xfId="4180"/>
    <cellStyle name="標準 8 4 2 5 2 2 4" xfId="9540"/>
    <cellStyle name="標準 8 4 2 5 2 3" xfId="5092"/>
    <cellStyle name="標準 8 4 2 5 2 3 2" xfId="10452"/>
    <cellStyle name="標準 8 4 2 5 2 4" xfId="6004"/>
    <cellStyle name="標準 8 4 2 5 2 4 2" xfId="11364"/>
    <cellStyle name="標準 8 4 2 5 2 5" xfId="2811"/>
    <cellStyle name="標準 8 4 2 5 2 6" xfId="8172"/>
    <cellStyle name="標準 8 4 2 5 3" xfId="1101"/>
    <cellStyle name="標準 8 4 2 5 3 2" xfId="6460"/>
    <cellStyle name="標準 8 4 2 5 3 2 2" xfId="11820"/>
    <cellStyle name="標準 8 4 2 5 3 3" xfId="3267"/>
    <cellStyle name="標準 8 4 2 5 3 4" xfId="8628"/>
    <cellStyle name="標準 8 4 2 5 4" xfId="3724"/>
    <cellStyle name="標準 8 4 2 5 4 2" xfId="9084"/>
    <cellStyle name="標準 8 4 2 5 5" xfId="4636"/>
    <cellStyle name="標準 8 4 2 5 5 2" xfId="9996"/>
    <cellStyle name="標準 8 4 2 5 6" xfId="5548"/>
    <cellStyle name="標準 8 4 2 5 6 2" xfId="10908"/>
    <cellStyle name="標準 8 4 2 5 7" xfId="2355"/>
    <cellStyle name="標準 8 4 2 5 8" xfId="7716"/>
    <cellStyle name="標準 8 4 2 6" xfId="531"/>
    <cellStyle name="標準 8 4 2 6 2" xfId="1443"/>
    <cellStyle name="標準 8 4 2 6 2 2" xfId="6802"/>
    <cellStyle name="標準 8 4 2 6 2 2 2" xfId="12162"/>
    <cellStyle name="標準 8 4 2 6 2 3" xfId="4066"/>
    <cellStyle name="標準 8 4 2 6 2 4" xfId="9426"/>
    <cellStyle name="標準 8 4 2 6 3" xfId="4978"/>
    <cellStyle name="標準 8 4 2 6 3 2" xfId="10338"/>
    <cellStyle name="標準 8 4 2 6 4" xfId="5890"/>
    <cellStyle name="標準 8 4 2 6 4 2" xfId="11250"/>
    <cellStyle name="標準 8 4 2 6 5" xfId="2241"/>
    <cellStyle name="標準 8 4 2 6 6" xfId="7602"/>
    <cellStyle name="標準 8 4 2 7" xfId="987"/>
    <cellStyle name="標準 8 4 2 7 2" xfId="6346"/>
    <cellStyle name="標準 8 4 2 7 2 2" xfId="11706"/>
    <cellStyle name="標準 8 4 2 7 3" xfId="2697"/>
    <cellStyle name="標準 8 4 2 7 4" xfId="8058"/>
    <cellStyle name="標準 8 4 2 8" xfId="3153"/>
    <cellStyle name="標準 8 4 2 8 2" xfId="8514"/>
    <cellStyle name="標準 8 4 2 9" xfId="3610"/>
    <cellStyle name="標準 8 4 2 9 2" xfId="8970"/>
    <cellStyle name="標準 8 4 3" xfId="95"/>
    <cellStyle name="標準 8 4 3 10" xfId="5455"/>
    <cellStyle name="標準 8 4 3 10 2" xfId="10815"/>
    <cellStyle name="標準 8 4 3 11" xfId="1920"/>
    <cellStyle name="標準 8 4 3 12" xfId="7281"/>
    <cellStyle name="標準 8 4 3 2" xfId="324"/>
    <cellStyle name="標準 8 4 3 2 2" xfId="780"/>
    <cellStyle name="標準 8 4 3 2 2 2" xfId="1692"/>
    <cellStyle name="標準 8 4 3 2 2 2 2" xfId="7051"/>
    <cellStyle name="標準 8 4 3 2 2 2 2 2" xfId="12411"/>
    <cellStyle name="標準 8 4 3 2 2 2 3" xfId="4315"/>
    <cellStyle name="標準 8 4 3 2 2 2 4" xfId="9675"/>
    <cellStyle name="標準 8 4 3 2 2 3" xfId="5227"/>
    <cellStyle name="標準 8 4 3 2 2 3 2" xfId="10587"/>
    <cellStyle name="標準 8 4 3 2 2 4" xfId="6139"/>
    <cellStyle name="標準 8 4 3 2 2 4 2" xfId="11499"/>
    <cellStyle name="標準 8 4 3 2 2 5" xfId="2490"/>
    <cellStyle name="標準 8 4 3 2 2 6" xfId="7851"/>
    <cellStyle name="標準 8 4 3 2 3" xfId="1236"/>
    <cellStyle name="標準 8 4 3 2 3 2" xfId="6595"/>
    <cellStyle name="標準 8 4 3 2 3 2 2" xfId="11955"/>
    <cellStyle name="標準 8 4 3 2 3 3" xfId="2946"/>
    <cellStyle name="標準 8 4 3 2 3 4" xfId="8307"/>
    <cellStyle name="標準 8 4 3 2 4" xfId="3402"/>
    <cellStyle name="標準 8 4 3 2 4 2" xfId="8763"/>
    <cellStyle name="標準 8 4 3 2 5" xfId="3859"/>
    <cellStyle name="標準 8 4 3 2 5 2" xfId="9219"/>
    <cellStyle name="標準 8 4 3 2 6" xfId="4771"/>
    <cellStyle name="標準 8 4 3 2 6 2" xfId="10131"/>
    <cellStyle name="標準 8 4 3 2 7" xfId="5683"/>
    <cellStyle name="標準 8 4 3 2 7 2" xfId="11043"/>
    <cellStyle name="標準 8 4 3 2 8" xfId="2034"/>
    <cellStyle name="標準 8 4 3 2 9" xfId="7395"/>
    <cellStyle name="標準 8 4 3 3" xfId="438"/>
    <cellStyle name="標準 8 4 3 3 2" xfId="894"/>
    <cellStyle name="標準 8 4 3 3 2 2" xfId="1806"/>
    <cellStyle name="標準 8 4 3 3 2 2 2" xfId="7165"/>
    <cellStyle name="標準 8 4 3 3 2 2 2 2" xfId="12525"/>
    <cellStyle name="標準 8 4 3 3 2 2 3" xfId="4429"/>
    <cellStyle name="標準 8 4 3 3 2 2 4" xfId="9789"/>
    <cellStyle name="標準 8 4 3 3 2 3" xfId="5341"/>
    <cellStyle name="標準 8 4 3 3 2 3 2" xfId="10701"/>
    <cellStyle name="標準 8 4 3 3 2 4" xfId="6253"/>
    <cellStyle name="標準 8 4 3 3 2 4 2" xfId="11613"/>
    <cellStyle name="標準 8 4 3 3 2 5" xfId="2604"/>
    <cellStyle name="標準 8 4 3 3 2 6" xfId="7965"/>
    <cellStyle name="標準 8 4 3 3 3" xfId="1350"/>
    <cellStyle name="標準 8 4 3 3 3 2" xfId="6709"/>
    <cellStyle name="標準 8 4 3 3 3 2 2" xfId="12069"/>
    <cellStyle name="標準 8 4 3 3 3 3" xfId="3060"/>
    <cellStyle name="標準 8 4 3 3 3 4" xfId="8421"/>
    <cellStyle name="標準 8 4 3 3 4" xfId="3516"/>
    <cellStyle name="標準 8 4 3 3 4 2" xfId="8877"/>
    <cellStyle name="標準 8 4 3 3 5" xfId="3973"/>
    <cellStyle name="標準 8 4 3 3 5 2" xfId="9333"/>
    <cellStyle name="標準 8 4 3 3 6" xfId="4885"/>
    <cellStyle name="標準 8 4 3 3 6 2" xfId="10245"/>
    <cellStyle name="標準 8 4 3 3 7" xfId="5797"/>
    <cellStyle name="標準 8 4 3 3 7 2" xfId="11157"/>
    <cellStyle name="標準 8 4 3 3 8" xfId="2148"/>
    <cellStyle name="標準 8 4 3 3 9" xfId="7509"/>
    <cellStyle name="標準 8 4 3 4" xfId="209"/>
    <cellStyle name="標準 8 4 3 4 2" xfId="666"/>
    <cellStyle name="標準 8 4 3 4 2 2" xfId="1578"/>
    <cellStyle name="標準 8 4 3 4 2 2 2" xfId="6937"/>
    <cellStyle name="標準 8 4 3 4 2 2 2 2" xfId="12297"/>
    <cellStyle name="標準 8 4 3 4 2 2 3" xfId="4201"/>
    <cellStyle name="標準 8 4 3 4 2 2 4" xfId="9561"/>
    <cellStyle name="標準 8 4 3 4 2 3" xfId="5113"/>
    <cellStyle name="標準 8 4 3 4 2 3 2" xfId="10473"/>
    <cellStyle name="標準 8 4 3 4 2 4" xfId="6025"/>
    <cellStyle name="標準 8 4 3 4 2 4 2" xfId="11385"/>
    <cellStyle name="標準 8 4 3 4 2 5" xfId="2832"/>
    <cellStyle name="標準 8 4 3 4 2 6" xfId="8193"/>
    <cellStyle name="標準 8 4 3 4 3" xfId="1122"/>
    <cellStyle name="標準 8 4 3 4 3 2" xfId="6481"/>
    <cellStyle name="標準 8 4 3 4 3 2 2" xfId="11841"/>
    <cellStyle name="標準 8 4 3 4 3 3" xfId="3288"/>
    <cellStyle name="標準 8 4 3 4 3 4" xfId="8649"/>
    <cellStyle name="標準 8 4 3 4 4" xfId="3745"/>
    <cellStyle name="標準 8 4 3 4 4 2" xfId="9105"/>
    <cellStyle name="標準 8 4 3 4 5" xfId="4657"/>
    <cellStyle name="標準 8 4 3 4 5 2" xfId="10017"/>
    <cellStyle name="標準 8 4 3 4 6" xfId="5569"/>
    <cellStyle name="標準 8 4 3 4 6 2" xfId="10929"/>
    <cellStyle name="標準 8 4 3 4 7" xfId="2376"/>
    <cellStyle name="標準 8 4 3 4 8" xfId="7737"/>
    <cellStyle name="標準 8 4 3 5" xfId="552"/>
    <cellStyle name="標準 8 4 3 5 2" xfId="1464"/>
    <cellStyle name="標準 8 4 3 5 2 2" xfId="6823"/>
    <cellStyle name="標準 8 4 3 5 2 2 2" xfId="12183"/>
    <cellStyle name="標準 8 4 3 5 2 3" xfId="4087"/>
    <cellStyle name="標準 8 4 3 5 2 4" xfId="9447"/>
    <cellStyle name="標準 8 4 3 5 3" xfId="4999"/>
    <cellStyle name="標準 8 4 3 5 3 2" xfId="10359"/>
    <cellStyle name="標準 8 4 3 5 4" xfId="5911"/>
    <cellStyle name="標準 8 4 3 5 4 2" xfId="11271"/>
    <cellStyle name="標準 8 4 3 5 5" xfId="2262"/>
    <cellStyle name="標準 8 4 3 5 6" xfId="7623"/>
    <cellStyle name="標準 8 4 3 6" xfId="1008"/>
    <cellStyle name="標準 8 4 3 6 2" xfId="6367"/>
    <cellStyle name="標準 8 4 3 6 2 2" xfId="11727"/>
    <cellStyle name="標準 8 4 3 6 3" xfId="2718"/>
    <cellStyle name="標準 8 4 3 6 4" xfId="8079"/>
    <cellStyle name="標準 8 4 3 7" xfId="3174"/>
    <cellStyle name="標準 8 4 3 7 2" xfId="8535"/>
    <cellStyle name="標準 8 4 3 8" xfId="3631"/>
    <cellStyle name="標準 8 4 3 8 2" xfId="8991"/>
    <cellStyle name="標準 8 4 3 9" xfId="4543"/>
    <cellStyle name="標準 8 4 3 9 2" xfId="9903"/>
    <cellStyle name="標準 8 4 4" xfId="267"/>
    <cellStyle name="標準 8 4 4 2" xfId="723"/>
    <cellStyle name="標準 8 4 4 2 2" xfId="1635"/>
    <cellStyle name="標準 8 4 4 2 2 2" xfId="6994"/>
    <cellStyle name="標準 8 4 4 2 2 2 2" xfId="12354"/>
    <cellStyle name="標準 8 4 4 2 2 3" xfId="4258"/>
    <cellStyle name="標準 8 4 4 2 2 4" xfId="9618"/>
    <cellStyle name="標準 8 4 4 2 3" xfId="5170"/>
    <cellStyle name="標準 8 4 4 2 3 2" xfId="10530"/>
    <cellStyle name="標準 8 4 4 2 4" xfId="6082"/>
    <cellStyle name="標準 8 4 4 2 4 2" xfId="11442"/>
    <cellStyle name="標準 8 4 4 2 5" xfId="2433"/>
    <cellStyle name="標準 8 4 4 2 6" xfId="7794"/>
    <cellStyle name="標準 8 4 4 3" xfId="1179"/>
    <cellStyle name="標準 8 4 4 3 2" xfId="6538"/>
    <cellStyle name="標準 8 4 4 3 2 2" xfId="11898"/>
    <cellStyle name="標準 8 4 4 3 3" xfId="2889"/>
    <cellStyle name="標準 8 4 4 3 4" xfId="8250"/>
    <cellStyle name="標準 8 4 4 4" xfId="3345"/>
    <cellStyle name="標準 8 4 4 4 2" xfId="8706"/>
    <cellStyle name="標準 8 4 4 5" xfId="3802"/>
    <cellStyle name="標準 8 4 4 5 2" xfId="9162"/>
    <cellStyle name="標準 8 4 4 6" xfId="4714"/>
    <cellStyle name="標準 8 4 4 6 2" xfId="10074"/>
    <cellStyle name="標準 8 4 4 7" xfId="5626"/>
    <cellStyle name="標準 8 4 4 7 2" xfId="10986"/>
    <cellStyle name="標準 8 4 4 8" xfId="1977"/>
    <cellStyle name="標準 8 4 4 9" xfId="7338"/>
    <cellStyle name="標準 8 4 5" xfId="381"/>
    <cellStyle name="標準 8 4 5 2" xfId="837"/>
    <cellStyle name="標準 8 4 5 2 2" xfId="1749"/>
    <cellStyle name="標準 8 4 5 2 2 2" xfId="7108"/>
    <cellStyle name="標準 8 4 5 2 2 2 2" xfId="12468"/>
    <cellStyle name="標準 8 4 5 2 2 3" xfId="4372"/>
    <cellStyle name="標準 8 4 5 2 2 4" xfId="9732"/>
    <cellStyle name="標準 8 4 5 2 3" xfId="5284"/>
    <cellStyle name="標準 8 4 5 2 3 2" xfId="10644"/>
    <cellStyle name="標準 8 4 5 2 4" xfId="6196"/>
    <cellStyle name="標準 8 4 5 2 4 2" xfId="11556"/>
    <cellStyle name="標準 8 4 5 2 5" xfId="2547"/>
    <cellStyle name="標準 8 4 5 2 6" xfId="7908"/>
    <cellStyle name="標準 8 4 5 3" xfId="1293"/>
    <cellStyle name="標準 8 4 5 3 2" xfId="6652"/>
    <cellStyle name="標準 8 4 5 3 2 2" xfId="12012"/>
    <cellStyle name="標準 8 4 5 3 3" xfId="3003"/>
    <cellStyle name="標準 8 4 5 3 4" xfId="8364"/>
    <cellStyle name="標準 8 4 5 4" xfId="3459"/>
    <cellStyle name="標準 8 4 5 4 2" xfId="8820"/>
    <cellStyle name="標準 8 4 5 5" xfId="3916"/>
    <cellStyle name="標準 8 4 5 5 2" xfId="9276"/>
    <cellStyle name="標準 8 4 5 6" xfId="4828"/>
    <cellStyle name="標準 8 4 5 6 2" xfId="10188"/>
    <cellStyle name="標準 8 4 5 7" xfId="5740"/>
    <cellStyle name="標準 8 4 5 7 2" xfId="11100"/>
    <cellStyle name="標準 8 4 5 8" xfId="2091"/>
    <cellStyle name="標準 8 4 5 9" xfId="7452"/>
    <cellStyle name="標準 8 4 6" xfId="152"/>
    <cellStyle name="標準 8 4 6 2" xfId="609"/>
    <cellStyle name="標準 8 4 6 2 2" xfId="1521"/>
    <cellStyle name="標準 8 4 6 2 2 2" xfId="6880"/>
    <cellStyle name="標準 8 4 6 2 2 2 2" xfId="12240"/>
    <cellStyle name="標準 8 4 6 2 2 3" xfId="4144"/>
    <cellStyle name="標準 8 4 6 2 2 4" xfId="9504"/>
    <cellStyle name="標準 8 4 6 2 3" xfId="5056"/>
    <cellStyle name="標準 8 4 6 2 3 2" xfId="10416"/>
    <cellStyle name="標準 8 4 6 2 4" xfId="5968"/>
    <cellStyle name="標準 8 4 6 2 4 2" xfId="11328"/>
    <cellStyle name="標準 8 4 6 2 5" xfId="2775"/>
    <cellStyle name="標準 8 4 6 2 6" xfId="8136"/>
    <cellStyle name="標準 8 4 6 3" xfId="1065"/>
    <cellStyle name="標準 8 4 6 3 2" xfId="6424"/>
    <cellStyle name="標準 8 4 6 3 2 2" xfId="11784"/>
    <cellStyle name="標準 8 4 6 3 3" xfId="3231"/>
    <cellStyle name="標準 8 4 6 3 4" xfId="8592"/>
    <cellStyle name="標準 8 4 6 4" xfId="3688"/>
    <cellStyle name="標準 8 4 6 4 2" xfId="9048"/>
    <cellStyle name="標準 8 4 6 5" xfId="4600"/>
    <cellStyle name="標準 8 4 6 5 2" xfId="9960"/>
    <cellStyle name="標準 8 4 6 6" xfId="5512"/>
    <cellStyle name="標準 8 4 6 6 2" xfId="10872"/>
    <cellStyle name="標準 8 4 6 7" xfId="2319"/>
    <cellStyle name="標準 8 4 6 8" xfId="7680"/>
    <cellStyle name="標準 8 4 7" xfId="495"/>
    <cellStyle name="標準 8 4 7 2" xfId="1407"/>
    <cellStyle name="標準 8 4 7 2 2" xfId="6766"/>
    <cellStyle name="標準 8 4 7 2 2 2" xfId="12126"/>
    <cellStyle name="標準 8 4 7 2 3" xfId="4030"/>
    <cellStyle name="標準 8 4 7 2 4" xfId="9390"/>
    <cellStyle name="標準 8 4 7 3" xfId="4942"/>
    <cellStyle name="標準 8 4 7 3 2" xfId="10302"/>
    <cellStyle name="標準 8 4 7 4" xfId="5854"/>
    <cellStyle name="標準 8 4 7 4 2" xfId="11214"/>
    <cellStyle name="標準 8 4 7 5" xfId="2205"/>
    <cellStyle name="標準 8 4 7 6" xfId="7566"/>
    <cellStyle name="標準 8 4 8" xfId="951"/>
    <cellStyle name="標準 8 4 8 2" xfId="6310"/>
    <cellStyle name="標準 8 4 8 2 2" xfId="11670"/>
    <cellStyle name="標準 8 4 8 3" xfId="2661"/>
    <cellStyle name="標準 8 4 8 4" xfId="8022"/>
    <cellStyle name="標準 8 4 9" xfId="3117"/>
    <cellStyle name="標準 8 4 9 2" xfId="8478"/>
    <cellStyle name="標準 8 5" xfId="63"/>
    <cellStyle name="標準 8 5 10" xfId="4515"/>
    <cellStyle name="標準 8 5 10 2" xfId="9875"/>
    <cellStyle name="標準 8 5 11" xfId="5427"/>
    <cellStyle name="標準 8 5 11 2" xfId="10787"/>
    <cellStyle name="標準 8 5 12" xfId="1892"/>
    <cellStyle name="標準 8 5 13" xfId="7253"/>
    <cellStyle name="標準 8 5 2" xfId="124"/>
    <cellStyle name="標準 8 5 2 10" xfId="5484"/>
    <cellStyle name="標準 8 5 2 10 2" xfId="10844"/>
    <cellStyle name="標準 8 5 2 11" xfId="1949"/>
    <cellStyle name="標準 8 5 2 12" xfId="7310"/>
    <cellStyle name="標準 8 5 2 2" xfId="353"/>
    <cellStyle name="標準 8 5 2 2 2" xfId="809"/>
    <cellStyle name="標準 8 5 2 2 2 2" xfId="1721"/>
    <cellStyle name="標準 8 5 2 2 2 2 2" xfId="7080"/>
    <cellStyle name="標準 8 5 2 2 2 2 2 2" xfId="12440"/>
    <cellStyle name="標準 8 5 2 2 2 2 3" xfId="4344"/>
    <cellStyle name="標準 8 5 2 2 2 2 4" xfId="9704"/>
    <cellStyle name="標準 8 5 2 2 2 3" xfId="5256"/>
    <cellStyle name="標準 8 5 2 2 2 3 2" xfId="10616"/>
    <cellStyle name="標準 8 5 2 2 2 4" xfId="6168"/>
    <cellStyle name="標準 8 5 2 2 2 4 2" xfId="11528"/>
    <cellStyle name="標準 8 5 2 2 2 5" xfId="2519"/>
    <cellStyle name="標準 8 5 2 2 2 6" xfId="7880"/>
    <cellStyle name="標準 8 5 2 2 3" xfId="1265"/>
    <cellStyle name="標準 8 5 2 2 3 2" xfId="6624"/>
    <cellStyle name="標準 8 5 2 2 3 2 2" xfId="11984"/>
    <cellStyle name="標準 8 5 2 2 3 3" xfId="2975"/>
    <cellStyle name="標準 8 5 2 2 3 4" xfId="8336"/>
    <cellStyle name="標準 8 5 2 2 4" xfId="3431"/>
    <cellStyle name="標準 8 5 2 2 4 2" xfId="8792"/>
    <cellStyle name="標準 8 5 2 2 5" xfId="3888"/>
    <cellStyle name="標準 8 5 2 2 5 2" xfId="9248"/>
    <cellStyle name="標準 8 5 2 2 6" xfId="4800"/>
    <cellStyle name="標準 8 5 2 2 6 2" xfId="10160"/>
    <cellStyle name="標準 8 5 2 2 7" xfId="5712"/>
    <cellStyle name="標準 8 5 2 2 7 2" xfId="11072"/>
    <cellStyle name="標準 8 5 2 2 8" xfId="2063"/>
    <cellStyle name="標準 8 5 2 2 9" xfId="7424"/>
    <cellStyle name="標準 8 5 2 3" xfId="467"/>
    <cellStyle name="標準 8 5 2 3 2" xfId="923"/>
    <cellStyle name="標準 8 5 2 3 2 2" xfId="1835"/>
    <cellStyle name="標準 8 5 2 3 2 2 2" xfId="7194"/>
    <cellStyle name="標準 8 5 2 3 2 2 2 2" xfId="12554"/>
    <cellStyle name="標準 8 5 2 3 2 2 3" xfId="4458"/>
    <cellStyle name="標準 8 5 2 3 2 2 4" xfId="9818"/>
    <cellStyle name="標準 8 5 2 3 2 3" xfId="5370"/>
    <cellStyle name="標準 8 5 2 3 2 3 2" xfId="10730"/>
    <cellStyle name="標準 8 5 2 3 2 4" xfId="6282"/>
    <cellStyle name="標準 8 5 2 3 2 4 2" xfId="11642"/>
    <cellStyle name="標準 8 5 2 3 2 5" xfId="2633"/>
    <cellStyle name="標準 8 5 2 3 2 6" xfId="7994"/>
    <cellStyle name="標準 8 5 2 3 3" xfId="1379"/>
    <cellStyle name="標準 8 5 2 3 3 2" xfId="6738"/>
    <cellStyle name="標準 8 5 2 3 3 2 2" xfId="12098"/>
    <cellStyle name="標準 8 5 2 3 3 3" xfId="3089"/>
    <cellStyle name="標準 8 5 2 3 3 4" xfId="8450"/>
    <cellStyle name="標準 8 5 2 3 4" xfId="3545"/>
    <cellStyle name="標準 8 5 2 3 4 2" xfId="8906"/>
    <cellStyle name="標準 8 5 2 3 5" xfId="4002"/>
    <cellStyle name="標準 8 5 2 3 5 2" xfId="9362"/>
    <cellStyle name="標準 8 5 2 3 6" xfId="4914"/>
    <cellStyle name="標準 8 5 2 3 6 2" xfId="10274"/>
    <cellStyle name="標準 8 5 2 3 7" xfId="5826"/>
    <cellStyle name="標準 8 5 2 3 7 2" xfId="11186"/>
    <cellStyle name="標準 8 5 2 3 8" xfId="2177"/>
    <cellStyle name="標準 8 5 2 3 9" xfId="7538"/>
    <cellStyle name="標準 8 5 2 4" xfId="238"/>
    <cellStyle name="標準 8 5 2 4 2" xfId="695"/>
    <cellStyle name="標準 8 5 2 4 2 2" xfId="1607"/>
    <cellStyle name="標準 8 5 2 4 2 2 2" xfId="6966"/>
    <cellStyle name="標準 8 5 2 4 2 2 2 2" xfId="12326"/>
    <cellStyle name="標準 8 5 2 4 2 2 3" xfId="4230"/>
    <cellStyle name="標準 8 5 2 4 2 2 4" xfId="9590"/>
    <cellStyle name="標準 8 5 2 4 2 3" xfId="5142"/>
    <cellStyle name="標準 8 5 2 4 2 3 2" xfId="10502"/>
    <cellStyle name="標準 8 5 2 4 2 4" xfId="6054"/>
    <cellStyle name="標準 8 5 2 4 2 4 2" xfId="11414"/>
    <cellStyle name="標準 8 5 2 4 2 5" xfId="2861"/>
    <cellStyle name="標準 8 5 2 4 2 6" xfId="8222"/>
    <cellStyle name="標準 8 5 2 4 3" xfId="1151"/>
    <cellStyle name="標準 8 5 2 4 3 2" xfId="6510"/>
    <cellStyle name="標準 8 5 2 4 3 2 2" xfId="11870"/>
    <cellStyle name="標準 8 5 2 4 3 3" xfId="3317"/>
    <cellStyle name="標準 8 5 2 4 3 4" xfId="8678"/>
    <cellStyle name="標準 8 5 2 4 4" xfId="3774"/>
    <cellStyle name="標準 8 5 2 4 4 2" xfId="9134"/>
    <cellStyle name="標準 8 5 2 4 5" xfId="4686"/>
    <cellStyle name="標準 8 5 2 4 5 2" xfId="10046"/>
    <cellStyle name="標準 8 5 2 4 6" xfId="5598"/>
    <cellStyle name="標準 8 5 2 4 6 2" xfId="10958"/>
    <cellStyle name="標準 8 5 2 4 7" xfId="2405"/>
    <cellStyle name="標準 8 5 2 4 8" xfId="7766"/>
    <cellStyle name="標準 8 5 2 5" xfId="581"/>
    <cellStyle name="標準 8 5 2 5 2" xfId="1493"/>
    <cellStyle name="標準 8 5 2 5 2 2" xfId="6852"/>
    <cellStyle name="標準 8 5 2 5 2 2 2" xfId="12212"/>
    <cellStyle name="標準 8 5 2 5 2 3" xfId="4116"/>
    <cellStyle name="標準 8 5 2 5 2 4" xfId="9476"/>
    <cellStyle name="標準 8 5 2 5 3" xfId="5028"/>
    <cellStyle name="標準 8 5 2 5 3 2" xfId="10388"/>
    <cellStyle name="標準 8 5 2 5 4" xfId="5940"/>
    <cellStyle name="標準 8 5 2 5 4 2" xfId="11300"/>
    <cellStyle name="標準 8 5 2 5 5" xfId="2291"/>
    <cellStyle name="標準 8 5 2 5 6" xfId="7652"/>
    <cellStyle name="標準 8 5 2 6" xfId="1037"/>
    <cellStyle name="標準 8 5 2 6 2" xfId="6396"/>
    <cellStyle name="標準 8 5 2 6 2 2" xfId="11756"/>
    <cellStyle name="標準 8 5 2 6 3" xfId="2747"/>
    <cellStyle name="標準 8 5 2 6 4" xfId="8108"/>
    <cellStyle name="標準 8 5 2 7" xfId="3203"/>
    <cellStyle name="標準 8 5 2 7 2" xfId="8564"/>
    <cellStyle name="標準 8 5 2 8" xfId="3660"/>
    <cellStyle name="標準 8 5 2 8 2" xfId="9020"/>
    <cellStyle name="標準 8 5 2 9" xfId="4572"/>
    <cellStyle name="標準 8 5 2 9 2" xfId="9932"/>
    <cellStyle name="標準 8 5 3" xfId="296"/>
    <cellStyle name="標準 8 5 3 2" xfId="752"/>
    <cellStyle name="標準 8 5 3 2 2" xfId="1664"/>
    <cellStyle name="標準 8 5 3 2 2 2" xfId="7023"/>
    <cellStyle name="標準 8 5 3 2 2 2 2" xfId="12383"/>
    <cellStyle name="標準 8 5 3 2 2 3" xfId="4287"/>
    <cellStyle name="標準 8 5 3 2 2 4" xfId="9647"/>
    <cellStyle name="標準 8 5 3 2 3" xfId="5199"/>
    <cellStyle name="標準 8 5 3 2 3 2" xfId="10559"/>
    <cellStyle name="標準 8 5 3 2 4" xfId="6111"/>
    <cellStyle name="標準 8 5 3 2 4 2" xfId="11471"/>
    <cellStyle name="標準 8 5 3 2 5" xfId="2462"/>
    <cellStyle name="標準 8 5 3 2 6" xfId="7823"/>
    <cellStyle name="標準 8 5 3 3" xfId="1208"/>
    <cellStyle name="標準 8 5 3 3 2" xfId="6567"/>
    <cellStyle name="標準 8 5 3 3 2 2" xfId="11927"/>
    <cellStyle name="標準 8 5 3 3 3" xfId="2918"/>
    <cellStyle name="標準 8 5 3 3 4" xfId="8279"/>
    <cellStyle name="標準 8 5 3 4" xfId="3374"/>
    <cellStyle name="標準 8 5 3 4 2" xfId="8735"/>
    <cellStyle name="標準 8 5 3 5" xfId="3831"/>
    <cellStyle name="標準 8 5 3 5 2" xfId="9191"/>
    <cellStyle name="標準 8 5 3 6" xfId="4743"/>
    <cellStyle name="標準 8 5 3 6 2" xfId="10103"/>
    <cellStyle name="標準 8 5 3 7" xfId="5655"/>
    <cellStyle name="標準 8 5 3 7 2" xfId="11015"/>
    <cellStyle name="標準 8 5 3 8" xfId="2006"/>
    <cellStyle name="標準 8 5 3 9" xfId="7367"/>
    <cellStyle name="標準 8 5 4" xfId="410"/>
    <cellStyle name="標準 8 5 4 2" xfId="866"/>
    <cellStyle name="標準 8 5 4 2 2" xfId="1778"/>
    <cellStyle name="標準 8 5 4 2 2 2" xfId="7137"/>
    <cellStyle name="標準 8 5 4 2 2 2 2" xfId="12497"/>
    <cellStyle name="標準 8 5 4 2 2 3" xfId="4401"/>
    <cellStyle name="標準 8 5 4 2 2 4" xfId="9761"/>
    <cellStyle name="標準 8 5 4 2 3" xfId="5313"/>
    <cellStyle name="標準 8 5 4 2 3 2" xfId="10673"/>
    <cellStyle name="標準 8 5 4 2 4" xfId="6225"/>
    <cellStyle name="標準 8 5 4 2 4 2" xfId="11585"/>
    <cellStyle name="標準 8 5 4 2 5" xfId="2576"/>
    <cellStyle name="標準 8 5 4 2 6" xfId="7937"/>
    <cellStyle name="標準 8 5 4 3" xfId="1322"/>
    <cellStyle name="標準 8 5 4 3 2" xfId="6681"/>
    <cellStyle name="標準 8 5 4 3 2 2" xfId="12041"/>
    <cellStyle name="標準 8 5 4 3 3" xfId="3032"/>
    <cellStyle name="標準 8 5 4 3 4" xfId="8393"/>
    <cellStyle name="標準 8 5 4 4" xfId="3488"/>
    <cellStyle name="標準 8 5 4 4 2" xfId="8849"/>
    <cellStyle name="標準 8 5 4 5" xfId="3945"/>
    <cellStyle name="標準 8 5 4 5 2" xfId="9305"/>
    <cellStyle name="標準 8 5 4 6" xfId="4857"/>
    <cellStyle name="標準 8 5 4 6 2" xfId="10217"/>
    <cellStyle name="標準 8 5 4 7" xfId="5769"/>
    <cellStyle name="標準 8 5 4 7 2" xfId="11129"/>
    <cellStyle name="標準 8 5 4 8" xfId="2120"/>
    <cellStyle name="標準 8 5 4 9" xfId="7481"/>
    <cellStyle name="標準 8 5 5" xfId="181"/>
    <cellStyle name="標準 8 5 5 2" xfId="638"/>
    <cellStyle name="標準 8 5 5 2 2" xfId="1550"/>
    <cellStyle name="標準 8 5 5 2 2 2" xfId="6909"/>
    <cellStyle name="標準 8 5 5 2 2 2 2" xfId="12269"/>
    <cellStyle name="標準 8 5 5 2 2 3" xfId="4173"/>
    <cellStyle name="標準 8 5 5 2 2 4" xfId="9533"/>
    <cellStyle name="標準 8 5 5 2 3" xfId="5085"/>
    <cellStyle name="標準 8 5 5 2 3 2" xfId="10445"/>
    <cellStyle name="標準 8 5 5 2 4" xfId="5997"/>
    <cellStyle name="標準 8 5 5 2 4 2" xfId="11357"/>
    <cellStyle name="標準 8 5 5 2 5" xfId="2804"/>
    <cellStyle name="標準 8 5 5 2 6" xfId="8165"/>
    <cellStyle name="標準 8 5 5 3" xfId="1094"/>
    <cellStyle name="標準 8 5 5 3 2" xfId="6453"/>
    <cellStyle name="標準 8 5 5 3 2 2" xfId="11813"/>
    <cellStyle name="標準 8 5 5 3 3" xfId="3260"/>
    <cellStyle name="標準 8 5 5 3 4" xfId="8621"/>
    <cellStyle name="標準 8 5 5 4" xfId="3717"/>
    <cellStyle name="標準 8 5 5 4 2" xfId="9077"/>
    <cellStyle name="標準 8 5 5 5" xfId="4629"/>
    <cellStyle name="標準 8 5 5 5 2" xfId="9989"/>
    <cellStyle name="標準 8 5 5 6" xfId="5541"/>
    <cellStyle name="標準 8 5 5 6 2" xfId="10901"/>
    <cellStyle name="標準 8 5 5 7" xfId="2348"/>
    <cellStyle name="標準 8 5 5 8" xfId="7709"/>
    <cellStyle name="標準 8 5 6" xfId="524"/>
    <cellStyle name="標準 8 5 6 2" xfId="1436"/>
    <cellStyle name="標準 8 5 6 2 2" xfId="6795"/>
    <cellStyle name="標準 8 5 6 2 2 2" xfId="12155"/>
    <cellStyle name="標準 8 5 6 2 3" xfId="4059"/>
    <cellStyle name="標準 8 5 6 2 4" xfId="9419"/>
    <cellStyle name="標準 8 5 6 3" xfId="4971"/>
    <cellStyle name="標準 8 5 6 3 2" xfId="10331"/>
    <cellStyle name="標準 8 5 6 4" xfId="5883"/>
    <cellStyle name="標準 8 5 6 4 2" xfId="11243"/>
    <cellStyle name="標準 8 5 6 5" xfId="2234"/>
    <cellStyle name="標準 8 5 6 6" xfId="7595"/>
    <cellStyle name="標準 8 5 7" xfId="980"/>
    <cellStyle name="標準 8 5 7 2" xfId="6339"/>
    <cellStyle name="標準 8 5 7 2 2" xfId="11699"/>
    <cellStyle name="標準 8 5 7 3" xfId="2690"/>
    <cellStyle name="標準 8 5 7 4" xfId="8051"/>
    <cellStyle name="標準 8 5 8" xfId="3146"/>
    <cellStyle name="標準 8 5 8 2" xfId="8507"/>
    <cellStyle name="標準 8 5 9" xfId="3603"/>
    <cellStyle name="標準 8 5 9 2" xfId="8963"/>
    <cellStyle name="標準 8 6" xfId="41"/>
    <cellStyle name="標準 8 6 10" xfId="4500"/>
    <cellStyle name="標準 8 6 10 2" xfId="9860"/>
    <cellStyle name="標準 8 6 11" xfId="5412"/>
    <cellStyle name="標準 8 6 11 2" xfId="10772"/>
    <cellStyle name="標準 8 6 12" xfId="1877"/>
    <cellStyle name="標準 8 6 13" xfId="7238"/>
    <cellStyle name="標準 8 6 2" xfId="109"/>
    <cellStyle name="標準 8 6 2 10" xfId="5469"/>
    <cellStyle name="標準 8 6 2 10 2" xfId="10829"/>
    <cellStyle name="標準 8 6 2 11" xfId="1934"/>
    <cellStyle name="標準 8 6 2 12" xfId="7295"/>
    <cellStyle name="標準 8 6 2 2" xfId="338"/>
    <cellStyle name="標準 8 6 2 2 2" xfId="794"/>
    <cellStyle name="標準 8 6 2 2 2 2" xfId="1706"/>
    <cellStyle name="標準 8 6 2 2 2 2 2" xfId="7065"/>
    <cellStyle name="標準 8 6 2 2 2 2 2 2" xfId="12425"/>
    <cellStyle name="標準 8 6 2 2 2 2 3" xfId="4329"/>
    <cellStyle name="標準 8 6 2 2 2 2 4" xfId="9689"/>
    <cellStyle name="標準 8 6 2 2 2 3" xfId="5241"/>
    <cellStyle name="標準 8 6 2 2 2 3 2" xfId="10601"/>
    <cellStyle name="標準 8 6 2 2 2 4" xfId="6153"/>
    <cellStyle name="標準 8 6 2 2 2 4 2" xfId="11513"/>
    <cellStyle name="標準 8 6 2 2 2 5" xfId="2504"/>
    <cellStyle name="標準 8 6 2 2 2 6" xfId="7865"/>
    <cellStyle name="標準 8 6 2 2 3" xfId="1250"/>
    <cellStyle name="標準 8 6 2 2 3 2" xfId="6609"/>
    <cellStyle name="標準 8 6 2 2 3 2 2" xfId="11969"/>
    <cellStyle name="標準 8 6 2 2 3 3" xfId="2960"/>
    <cellStyle name="標準 8 6 2 2 3 4" xfId="8321"/>
    <cellStyle name="標準 8 6 2 2 4" xfId="3416"/>
    <cellStyle name="標準 8 6 2 2 4 2" xfId="8777"/>
    <cellStyle name="標準 8 6 2 2 5" xfId="3873"/>
    <cellStyle name="標準 8 6 2 2 5 2" xfId="9233"/>
    <cellStyle name="標準 8 6 2 2 6" xfId="4785"/>
    <cellStyle name="標準 8 6 2 2 6 2" xfId="10145"/>
    <cellStyle name="標準 8 6 2 2 7" xfId="5697"/>
    <cellStyle name="標準 8 6 2 2 7 2" xfId="11057"/>
    <cellStyle name="標準 8 6 2 2 8" xfId="2048"/>
    <cellStyle name="標準 8 6 2 2 9" xfId="7409"/>
    <cellStyle name="標準 8 6 2 3" xfId="452"/>
    <cellStyle name="標準 8 6 2 3 2" xfId="908"/>
    <cellStyle name="標準 8 6 2 3 2 2" xfId="1820"/>
    <cellStyle name="標準 8 6 2 3 2 2 2" xfId="7179"/>
    <cellStyle name="標準 8 6 2 3 2 2 2 2" xfId="12539"/>
    <cellStyle name="標準 8 6 2 3 2 2 3" xfId="4443"/>
    <cellStyle name="標準 8 6 2 3 2 2 4" xfId="9803"/>
    <cellStyle name="標準 8 6 2 3 2 3" xfId="5355"/>
    <cellStyle name="標準 8 6 2 3 2 3 2" xfId="10715"/>
    <cellStyle name="標準 8 6 2 3 2 4" xfId="6267"/>
    <cellStyle name="標準 8 6 2 3 2 4 2" xfId="11627"/>
    <cellStyle name="標準 8 6 2 3 2 5" xfId="2618"/>
    <cellStyle name="標準 8 6 2 3 2 6" xfId="7979"/>
    <cellStyle name="標準 8 6 2 3 3" xfId="1364"/>
    <cellStyle name="標準 8 6 2 3 3 2" xfId="6723"/>
    <cellStyle name="標準 8 6 2 3 3 2 2" xfId="12083"/>
    <cellStyle name="標準 8 6 2 3 3 3" xfId="3074"/>
    <cellStyle name="標準 8 6 2 3 3 4" xfId="8435"/>
    <cellStyle name="標準 8 6 2 3 4" xfId="3530"/>
    <cellStyle name="標準 8 6 2 3 4 2" xfId="8891"/>
    <cellStyle name="標準 8 6 2 3 5" xfId="3987"/>
    <cellStyle name="標準 8 6 2 3 5 2" xfId="9347"/>
    <cellStyle name="標準 8 6 2 3 6" xfId="4899"/>
    <cellStyle name="標準 8 6 2 3 6 2" xfId="10259"/>
    <cellStyle name="標準 8 6 2 3 7" xfId="5811"/>
    <cellStyle name="標準 8 6 2 3 7 2" xfId="11171"/>
    <cellStyle name="標準 8 6 2 3 8" xfId="2162"/>
    <cellStyle name="標準 8 6 2 3 9" xfId="7523"/>
    <cellStyle name="標準 8 6 2 4" xfId="223"/>
    <cellStyle name="標準 8 6 2 4 2" xfId="680"/>
    <cellStyle name="標準 8 6 2 4 2 2" xfId="1592"/>
    <cellStyle name="標準 8 6 2 4 2 2 2" xfId="6951"/>
    <cellStyle name="標準 8 6 2 4 2 2 2 2" xfId="12311"/>
    <cellStyle name="標準 8 6 2 4 2 2 3" xfId="4215"/>
    <cellStyle name="標準 8 6 2 4 2 2 4" xfId="9575"/>
    <cellStyle name="標準 8 6 2 4 2 3" xfId="5127"/>
    <cellStyle name="標準 8 6 2 4 2 3 2" xfId="10487"/>
    <cellStyle name="標準 8 6 2 4 2 4" xfId="6039"/>
    <cellStyle name="標準 8 6 2 4 2 4 2" xfId="11399"/>
    <cellStyle name="標準 8 6 2 4 2 5" xfId="2846"/>
    <cellStyle name="標準 8 6 2 4 2 6" xfId="8207"/>
    <cellStyle name="標準 8 6 2 4 3" xfId="1136"/>
    <cellStyle name="標準 8 6 2 4 3 2" xfId="6495"/>
    <cellStyle name="標準 8 6 2 4 3 2 2" xfId="11855"/>
    <cellStyle name="標準 8 6 2 4 3 3" xfId="3302"/>
    <cellStyle name="標準 8 6 2 4 3 4" xfId="8663"/>
    <cellStyle name="標準 8 6 2 4 4" xfId="3759"/>
    <cellStyle name="標準 8 6 2 4 4 2" xfId="9119"/>
    <cellStyle name="標準 8 6 2 4 5" xfId="4671"/>
    <cellStyle name="標準 8 6 2 4 5 2" xfId="10031"/>
    <cellStyle name="標準 8 6 2 4 6" xfId="5583"/>
    <cellStyle name="標準 8 6 2 4 6 2" xfId="10943"/>
    <cellStyle name="標準 8 6 2 4 7" xfId="2390"/>
    <cellStyle name="標準 8 6 2 4 8" xfId="7751"/>
    <cellStyle name="標準 8 6 2 5" xfId="566"/>
    <cellStyle name="標準 8 6 2 5 2" xfId="1478"/>
    <cellStyle name="標準 8 6 2 5 2 2" xfId="6837"/>
    <cellStyle name="標準 8 6 2 5 2 2 2" xfId="12197"/>
    <cellStyle name="標準 8 6 2 5 2 3" xfId="4101"/>
    <cellStyle name="標準 8 6 2 5 2 4" xfId="9461"/>
    <cellStyle name="標準 8 6 2 5 3" xfId="5013"/>
    <cellStyle name="標準 8 6 2 5 3 2" xfId="10373"/>
    <cellStyle name="標準 8 6 2 5 4" xfId="5925"/>
    <cellStyle name="標準 8 6 2 5 4 2" xfId="11285"/>
    <cellStyle name="標準 8 6 2 5 5" xfId="2276"/>
    <cellStyle name="標準 8 6 2 5 6" xfId="7637"/>
    <cellStyle name="標準 8 6 2 6" xfId="1022"/>
    <cellStyle name="標準 8 6 2 6 2" xfId="6381"/>
    <cellStyle name="標準 8 6 2 6 2 2" xfId="11741"/>
    <cellStyle name="標準 8 6 2 6 3" xfId="2732"/>
    <cellStyle name="標準 8 6 2 6 4" xfId="8093"/>
    <cellStyle name="標準 8 6 2 7" xfId="3188"/>
    <cellStyle name="標準 8 6 2 7 2" xfId="8549"/>
    <cellStyle name="標準 8 6 2 8" xfId="3645"/>
    <cellStyle name="標準 8 6 2 8 2" xfId="9005"/>
    <cellStyle name="標準 8 6 2 9" xfId="4557"/>
    <cellStyle name="標準 8 6 2 9 2" xfId="9917"/>
    <cellStyle name="標準 8 6 3" xfId="281"/>
    <cellStyle name="標準 8 6 3 2" xfId="737"/>
    <cellStyle name="標準 8 6 3 2 2" xfId="1649"/>
    <cellStyle name="標準 8 6 3 2 2 2" xfId="7008"/>
    <cellStyle name="標準 8 6 3 2 2 2 2" xfId="12368"/>
    <cellStyle name="標準 8 6 3 2 2 3" xfId="4272"/>
    <cellStyle name="標準 8 6 3 2 2 4" xfId="9632"/>
    <cellStyle name="標準 8 6 3 2 3" xfId="5184"/>
    <cellStyle name="標準 8 6 3 2 3 2" xfId="10544"/>
    <cellStyle name="標準 8 6 3 2 4" xfId="6096"/>
    <cellStyle name="標準 8 6 3 2 4 2" xfId="11456"/>
    <cellStyle name="標準 8 6 3 2 5" xfId="2447"/>
    <cellStyle name="標準 8 6 3 2 6" xfId="7808"/>
    <cellStyle name="標準 8 6 3 3" xfId="1193"/>
    <cellStyle name="標準 8 6 3 3 2" xfId="6552"/>
    <cellStyle name="標準 8 6 3 3 2 2" xfId="11912"/>
    <cellStyle name="標準 8 6 3 3 3" xfId="2903"/>
    <cellStyle name="標準 8 6 3 3 4" xfId="8264"/>
    <cellStyle name="標準 8 6 3 4" xfId="3359"/>
    <cellStyle name="標準 8 6 3 4 2" xfId="8720"/>
    <cellStyle name="標準 8 6 3 5" xfId="3816"/>
    <cellStyle name="標準 8 6 3 5 2" xfId="9176"/>
    <cellStyle name="標準 8 6 3 6" xfId="4728"/>
    <cellStyle name="標準 8 6 3 6 2" xfId="10088"/>
    <cellStyle name="標準 8 6 3 7" xfId="5640"/>
    <cellStyle name="標準 8 6 3 7 2" xfId="11000"/>
    <cellStyle name="標準 8 6 3 8" xfId="1991"/>
    <cellStyle name="標準 8 6 3 9" xfId="7352"/>
    <cellStyle name="標準 8 6 4" xfId="395"/>
    <cellStyle name="標準 8 6 4 2" xfId="851"/>
    <cellStyle name="標準 8 6 4 2 2" xfId="1763"/>
    <cellStyle name="標準 8 6 4 2 2 2" xfId="7122"/>
    <cellStyle name="標準 8 6 4 2 2 2 2" xfId="12482"/>
    <cellStyle name="標準 8 6 4 2 2 3" xfId="4386"/>
    <cellStyle name="標準 8 6 4 2 2 4" xfId="9746"/>
    <cellStyle name="標準 8 6 4 2 3" xfId="5298"/>
    <cellStyle name="標準 8 6 4 2 3 2" xfId="10658"/>
    <cellStyle name="標準 8 6 4 2 4" xfId="6210"/>
    <cellStyle name="標準 8 6 4 2 4 2" xfId="11570"/>
    <cellStyle name="標準 8 6 4 2 5" xfId="2561"/>
    <cellStyle name="標準 8 6 4 2 6" xfId="7922"/>
    <cellStyle name="標準 8 6 4 3" xfId="1307"/>
    <cellStyle name="標準 8 6 4 3 2" xfId="6666"/>
    <cellStyle name="標準 8 6 4 3 2 2" xfId="12026"/>
    <cellStyle name="標準 8 6 4 3 3" xfId="3017"/>
    <cellStyle name="標準 8 6 4 3 4" xfId="8378"/>
    <cellStyle name="標準 8 6 4 4" xfId="3473"/>
    <cellStyle name="標準 8 6 4 4 2" xfId="8834"/>
    <cellStyle name="標準 8 6 4 5" xfId="3930"/>
    <cellStyle name="標準 8 6 4 5 2" xfId="9290"/>
    <cellStyle name="標準 8 6 4 6" xfId="4842"/>
    <cellStyle name="標準 8 6 4 6 2" xfId="10202"/>
    <cellStyle name="標準 8 6 4 7" xfId="5754"/>
    <cellStyle name="標準 8 6 4 7 2" xfId="11114"/>
    <cellStyle name="標準 8 6 4 8" xfId="2105"/>
    <cellStyle name="標準 8 6 4 9" xfId="7466"/>
    <cellStyle name="標準 8 6 5" xfId="166"/>
    <cellStyle name="標準 8 6 5 2" xfId="623"/>
    <cellStyle name="標準 8 6 5 2 2" xfId="1535"/>
    <cellStyle name="標準 8 6 5 2 2 2" xfId="6894"/>
    <cellStyle name="標準 8 6 5 2 2 2 2" xfId="12254"/>
    <cellStyle name="標準 8 6 5 2 2 3" xfId="4158"/>
    <cellStyle name="標準 8 6 5 2 2 4" xfId="9518"/>
    <cellStyle name="標準 8 6 5 2 3" xfId="5070"/>
    <cellStyle name="標準 8 6 5 2 3 2" xfId="10430"/>
    <cellStyle name="標準 8 6 5 2 4" xfId="5982"/>
    <cellStyle name="標準 8 6 5 2 4 2" xfId="11342"/>
    <cellStyle name="標準 8 6 5 2 5" xfId="2789"/>
    <cellStyle name="標準 8 6 5 2 6" xfId="8150"/>
    <cellStyle name="標準 8 6 5 3" xfId="1079"/>
    <cellStyle name="標準 8 6 5 3 2" xfId="6438"/>
    <cellStyle name="標準 8 6 5 3 2 2" xfId="11798"/>
    <cellStyle name="標準 8 6 5 3 3" xfId="3245"/>
    <cellStyle name="標準 8 6 5 3 4" xfId="8606"/>
    <cellStyle name="標準 8 6 5 4" xfId="3702"/>
    <cellStyle name="標準 8 6 5 4 2" xfId="9062"/>
    <cellStyle name="標準 8 6 5 5" xfId="4614"/>
    <cellStyle name="標準 8 6 5 5 2" xfId="9974"/>
    <cellStyle name="標準 8 6 5 6" xfId="5526"/>
    <cellStyle name="標準 8 6 5 6 2" xfId="10886"/>
    <cellStyle name="標準 8 6 5 7" xfId="2333"/>
    <cellStyle name="標準 8 6 5 8" xfId="7694"/>
    <cellStyle name="標準 8 6 6" xfId="509"/>
    <cellStyle name="標準 8 6 6 2" xfId="1421"/>
    <cellStyle name="標準 8 6 6 2 2" xfId="6780"/>
    <cellStyle name="標準 8 6 6 2 2 2" xfId="12140"/>
    <cellStyle name="標準 8 6 6 2 3" xfId="4044"/>
    <cellStyle name="標準 8 6 6 2 4" xfId="9404"/>
    <cellStyle name="標準 8 6 6 3" xfId="4956"/>
    <cellStyle name="標準 8 6 6 3 2" xfId="10316"/>
    <cellStyle name="標準 8 6 6 4" xfId="5868"/>
    <cellStyle name="標準 8 6 6 4 2" xfId="11228"/>
    <cellStyle name="標準 8 6 6 5" xfId="2219"/>
    <cellStyle name="標準 8 6 6 6" xfId="7580"/>
    <cellStyle name="標準 8 6 7" xfId="965"/>
    <cellStyle name="標準 8 6 7 2" xfId="6324"/>
    <cellStyle name="標準 8 6 7 2 2" xfId="11684"/>
    <cellStyle name="標準 8 6 7 3" xfId="2675"/>
    <cellStyle name="標準 8 6 7 4" xfId="8036"/>
    <cellStyle name="標準 8 6 8" xfId="3131"/>
    <cellStyle name="標準 8 6 8 2" xfId="8492"/>
    <cellStyle name="標準 8 6 9" xfId="3588"/>
    <cellStyle name="標準 8 6 9 2" xfId="8948"/>
    <cellStyle name="標準 8 7" xfId="88"/>
    <cellStyle name="標準 8 7 10" xfId="5448"/>
    <cellStyle name="標準 8 7 10 2" xfId="10808"/>
    <cellStyle name="標準 8 7 11" xfId="1913"/>
    <cellStyle name="標準 8 7 12" xfId="7274"/>
    <cellStyle name="標準 8 7 2" xfId="317"/>
    <cellStyle name="標準 8 7 2 2" xfId="773"/>
    <cellStyle name="標準 8 7 2 2 2" xfId="1685"/>
    <cellStyle name="標準 8 7 2 2 2 2" xfId="7044"/>
    <cellStyle name="標準 8 7 2 2 2 2 2" xfId="12404"/>
    <cellStyle name="標準 8 7 2 2 2 3" xfId="4308"/>
    <cellStyle name="標準 8 7 2 2 2 4" xfId="9668"/>
    <cellStyle name="標準 8 7 2 2 3" xfId="5220"/>
    <cellStyle name="標準 8 7 2 2 3 2" xfId="10580"/>
    <cellStyle name="標準 8 7 2 2 4" xfId="6132"/>
    <cellStyle name="標準 8 7 2 2 4 2" xfId="11492"/>
    <cellStyle name="標準 8 7 2 2 5" xfId="2483"/>
    <cellStyle name="標準 8 7 2 2 6" xfId="7844"/>
    <cellStyle name="標準 8 7 2 3" xfId="1229"/>
    <cellStyle name="標準 8 7 2 3 2" xfId="6588"/>
    <cellStyle name="標準 8 7 2 3 2 2" xfId="11948"/>
    <cellStyle name="標準 8 7 2 3 3" xfId="2939"/>
    <cellStyle name="標準 8 7 2 3 4" xfId="8300"/>
    <cellStyle name="標準 8 7 2 4" xfId="3395"/>
    <cellStyle name="標準 8 7 2 4 2" xfId="8756"/>
    <cellStyle name="標準 8 7 2 5" xfId="3852"/>
    <cellStyle name="標準 8 7 2 5 2" xfId="9212"/>
    <cellStyle name="標準 8 7 2 6" xfId="4764"/>
    <cellStyle name="標準 8 7 2 6 2" xfId="10124"/>
    <cellStyle name="標準 8 7 2 7" xfId="5676"/>
    <cellStyle name="標準 8 7 2 7 2" xfId="11036"/>
    <cellStyle name="標準 8 7 2 8" xfId="2027"/>
    <cellStyle name="標準 8 7 2 9" xfId="7388"/>
    <cellStyle name="標準 8 7 3" xfId="431"/>
    <cellStyle name="標準 8 7 3 2" xfId="887"/>
    <cellStyle name="標準 8 7 3 2 2" xfId="1799"/>
    <cellStyle name="標準 8 7 3 2 2 2" xfId="7158"/>
    <cellStyle name="標準 8 7 3 2 2 2 2" xfId="12518"/>
    <cellStyle name="標準 8 7 3 2 2 3" xfId="4422"/>
    <cellStyle name="標準 8 7 3 2 2 4" xfId="9782"/>
    <cellStyle name="標準 8 7 3 2 3" xfId="5334"/>
    <cellStyle name="標準 8 7 3 2 3 2" xfId="10694"/>
    <cellStyle name="標準 8 7 3 2 4" xfId="6246"/>
    <cellStyle name="標準 8 7 3 2 4 2" xfId="11606"/>
    <cellStyle name="標準 8 7 3 2 5" xfId="2597"/>
    <cellStyle name="標準 8 7 3 2 6" xfId="7958"/>
    <cellStyle name="標準 8 7 3 3" xfId="1343"/>
    <cellStyle name="標準 8 7 3 3 2" xfId="6702"/>
    <cellStyle name="標準 8 7 3 3 2 2" xfId="12062"/>
    <cellStyle name="標準 8 7 3 3 3" xfId="3053"/>
    <cellStyle name="標準 8 7 3 3 4" xfId="8414"/>
    <cellStyle name="標準 8 7 3 4" xfId="3509"/>
    <cellStyle name="標準 8 7 3 4 2" xfId="8870"/>
    <cellStyle name="標準 8 7 3 5" xfId="3966"/>
    <cellStyle name="標準 8 7 3 5 2" xfId="9326"/>
    <cellStyle name="標準 8 7 3 6" xfId="4878"/>
    <cellStyle name="標準 8 7 3 6 2" xfId="10238"/>
    <cellStyle name="標準 8 7 3 7" xfId="5790"/>
    <cellStyle name="標準 8 7 3 7 2" xfId="11150"/>
    <cellStyle name="標準 8 7 3 8" xfId="2141"/>
    <cellStyle name="標準 8 7 3 9" xfId="7502"/>
    <cellStyle name="標準 8 7 4" xfId="202"/>
    <cellStyle name="標準 8 7 4 2" xfId="659"/>
    <cellStyle name="標準 8 7 4 2 2" xfId="1571"/>
    <cellStyle name="標準 8 7 4 2 2 2" xfId="6930"/>
    <cellStyle name="標準 8 7 4 2 2 2 2" xfId="12290"/>
    <cellStyle name="標準 8 7 4 2 2 3" xfId="4194"/>
    <cellStyle name="標準 8 7 4 2 2 4" xfId="9554"/>
    <cellStyle name="標準 8 7 4 2 3" xfId="5106"/>
    <cellStyle name="標準 8 7 4 2 3 2" xfId="10466"/>
    <cellStyle name="標準 8 7 4 2 4" xfId="6018"/>
    <cellStyle name="標準 8 7 4 2 4 2" xfId="11378"/>
    <cellStyle name="標準 8 7 4 2 5" xfId="2825"/>
    <cellStyle name="標準 8 7 4 2 6" xfId="8186"/>
    <cellStyle name="標準 8 7 4 3" xfId="1115"/>
    <cellStyle name="標準 8 7 4 3 2" xfId="6474"/>
    <cellStyle name="標準 8 7 4 3 2 2" xfId="11834"/>
    <cellStyle name="標準 8 7 4 3 3" xfId="3281"/>
    <cellStyle name="標準 8 7 4 3 4" xfId="8642"/>
    <cellStyle name="標準 8 7 4 4" xfId="3738"/>
    <cellStyle name="標準 8 7 4 4 2" xfId="9098"/>
    <cellStyle name="標準 8 7 4 5" xfId="4650"/>
    <cellStyle name="標準 8 7 4 5 2" xfId="10010"/>
    <cellStyle name="標準 8 7 4 6" xfId="5562"/>
    <cellStyle name="標準 8 7 4 6 2" xfId="10922"/>
    <cellStyle name="標準 8 7 4 7" xfId="2369"/>
    <cellStyle name="標準 8 7 4 8" xfId="7730"/>
    <cellStyle name="標準 8 7 5" xfId="545"/>
    <cellStyle name="標準 8 7 5 2" xfId="1457"/>
    <cellStyle name="標準 8 7 5 2 2" xfId="6816"/>
    <cellStyle name="標準 8 7 5 2 2 2" xfId="12176"/>
    <cellStyle name="標準 8 7 5 2 3" xfId="4080"/>
    <cellStyle name="標準 8 7 5 2 4" xfId="9440"/>
    <cellStyle name="標準 8 7 5 3" xfId="4992"/>
    <cellStyle name="標準 8 7 5 3 2" xfId="10352"/>
    <cellStyle name="標準 8 7 5 4" xfId="5904"/>
    <cellStyle name="標準 8 7 5 4 2" xfId="11264"/>
    <cellStyle name="標準 8 7 5 5" xfId="2255"/>
    <cellStyle name="標準 8 7 5 6" xfId="7616"/>
    <cellStyle name="標準 8 7 6" xfId="1001"/>
    <cellStyle name="標準 8 7 6 2" xfId="6360"/>
    <cellStyle name="標準 8 7 6 2 2" xfId="11720"/>
    <cellStyle name="標準 8 7 6 3" xfId="2711"/>
    <cellStyle name="標準 8 7 6 4" xfId="8072"/>
    <cellStyle name="標準 8 7 7" xfId="3167"/>
    <cellStyle name="標準 8 7 7 2" xfId="8528"/>
    <cellStyle name="標準 8 7 8" xfId="3624"/>
    <cellStyle name="標準 8 7 8 2" xfId="8984"/>
    <cellStyle name="標準 8 7 9" xfId="4536"/>
    <cellStyle name="標準 8 7 9 2" xfId="9896"/>
    <cellStyle name="標準 8 8" xfId="260"/>
    <cellStyle name="標準 8 8 2" xfId="716"/>
    <cellStyle name="標準 8 8 2 2" xfId="1628"/>
    <cellStyle name="標準 8 8 2 2 2" xfId="6987"/>
    <cellStyle name="標準 8 8 2 2 2 2" xfId="12347"/>
    <cellStyle name="標準 8 8 2 2 3" xfId="4251"/>
    <cellStyle name="標準 8 8 2 2 4" xfId="9611"/>
    <cellStyle name="標準 8 8 2 3" xfId="5163"/>
    <cellStyle name="標準 8 8 2 3 2" xfId="10523"/>
    <cellStyle name="標準 8 8 2 4" xfId="6075"/>
    <cellStyle name="標準 8 8 2 4 2" xfId="11435"/>
    <cellStyle name="標準 8 8 2 5" xfId="2426"/>
    <cellStyle name="標準 8 8 2 6" xfId="7787"/>
    <cellStyle name="標準 8 8 3" xfId="1172"/>
    <cellStyle name="標準 8 8 3 2" xfId="6531"/>
    <cellStyle name="標準 8 8 3 2 2" xfId="11891"/>
    <cellStyle name="標準 8 8 3 3" xfId="2882"/>
    <cellStyle name="標準 8 8 3 4" xfId="8243"/>
    <cellStyle name="標準 8 8 4" xfId="3338"/>
    <cellStyle name="標準 8 8 4 2" xfId="8699"/>
    <cellStyle name="標準 8 8 5" xfId="3795"/>
    <cellStyle name="標準 8 8 5 2" xfId="9155"/>
    <cellStyle name="標準 8 8 6" xfId="4707"/>
    <cellStyle name="標準 8 8 6 2" xfId="10067"/>
    <cellStyle name="標準 8 8 7" xfId="5619"/>
    <cellStyle name="標準 8 8 7 2" xfId="10979"/>
    <cellStyle name="標準 8 8 8" xfId="1970"/>
    <cellStyle name="標準 8 8 9" xfId="7331"/>
    <cellStyle name="標準 8 9" xfId="374"/>
    <cellStyle name="標準 8 9 2" xfId="830"/>
    <cellStyle name="標準 8 9 2 2" xfId="1742"/>
    <cellStyle name="標準 8 9 2 2 2" xfId="7101"/>
    <cellStyle name="標準 8 9 2 2 2 2" xfId="12461"/>
    <cellStyle name="標準 8 9 2 2 3" xfId="4365"/>
    <cellStyle name="標準 8 9 2 2 4" xfId="9725"/>
    <cellStyle name="標準 8 9 2 3" xfId="5277"/>
    <cellStyle name="標準 8 9 2 3 2" xfId="10637"/>
    <cellStyle name="標準 8 9 2 4" xfId="6189"/>
    <cellStyle name="標準 8 9 2 4 2" xfId="11549"/>
    <cellStyle name="標準 8 9 2 5" xfId="2540"/>
    <cellStyle name="標準 8 9 2 6" xfId="7901"/>
    <cellStyle name="標準 8 9 3" xfId="1286"/>
    <cellStyle name="標準 8 9 3 2" xfId="6645"/>
    <cellStyle name="標準 8 9 3 2 2" xfId="12005"/>
    <cellStyle name="標準 8 9 3 3" xfId="2996"/>
    <cellStyle name="標準 8 9 3 4" xfId="8357"/>
    <cellStyle name="標準 8 9 4" xfId="3452"/>
    <cellStyle name="標準 8 9 4 2" xfId="8813"/>
    <cellStyle name="標準 8 9 5" xfId="3909"/>
    <cellStyle name="標準 8 9 5 2" xfId="9269"/>
    <cellStyle name="標準 8 9 6" xfId="4821"/>
    <cellStyle name="標準 8 9 6 2" xfId="10181"/>
    <cellStyle name="標準 8 9 7" xfId="5733"/>
    <cellStyle name="標準 8 9 7 2" xfId="11093"/>
    <cellStyle name="標準 8 9 8" xfId="2084"/>
    <cellStyle name="標準 8 9 9" xfId="7445"/>
    <cellStyle name="標準 9" xfId="20"/>
    <cellStyle name="標準 9 10" xfId="491"/>
    <cellStyle name="標準 9 10 2" xfId="1403"/>
    <cellStyle name="標準 9 10 2 2" xfId="6762"/>
    <cellStyle name="標準 9 10 2 2 2" xfId="12122"/>
    <cellStyle name="標準 9 10 2 3" xfId="4026"/>
    <cellStyle name="標準 9 10 2 4" xfId="9386"/>
    <cellStyle name="標準 9 10 3" xfId="4938"/>
    <cellStyle name="標準 9 10 3 2" xfId="10298"/>
    <cellStyle name="標準 9 10 4" xfId="5850"/>
    <cellStyle name="標準 9 10 4 2" xfId="11210"/>
    <cellStyle name="標準 9 10 5" xfId="2201"/>
    <cellStyle name="標準 9 10 6" xfId="7562"/>
    <cellStyle name="標準 9 11" xfId="947"/>
    <cellStyle name="標準 9 11 2" xfId="6306"/>
    <cellStyle name="標準 9 11 2 2" xfId="11666"/>
    <cellStyle name="標準 9 11 3" xfId="2657"/>
    <cellStyle name="標準 9 11 4" xfId="8018"/>
    <cellStyle name="標準 9 12" xfId="3113"/>
    <cellStyle name="標準 9 12 2" xfId="8474"/>
    <cellStyle name="標準 9 13" xfId="3570"/>
    <cellStyle name="標準 9 13 2" xfId="8930"/>
    <cellStyle name="標準 9 14" xfId="4482"/>
    <cellStyle name="標準 9 14 2" xfId="9842"/>
    <cellStyle name="標準 9 15" xfId="5394"/>
    <cellStyle name="標準 9 15 2" xfId="10754"/>
    <cellStyle name="標準 9 16" xfId="1859"/>
    <cellStyle name="標準 9 17" xfId="7220"/>
    <cellStyle name="標準 9 2" xfId="37"/>
    <cellStyle name="標準 9 2 10" xfId="3127"/>
    <cellStyle name="標準 9 2 10 2" xfId="8488"/>
    <cellStyle name="標準 9 2 11" xfId="3584"/>
    <cellStyle name="標準 9 2 11 2" xfId="8944"/>
    <cellStyle name="標準 9 2 12" xfId="4496"/>
    <cellStyle name="標準 9 2 12 2" xfId="9856"/>
    <cellStyle name="標準 9 2 13" xfId="5408"/>
    <cellStyle name="標準 9 2 13 2" xfId="10768"/>
    <cellStyle name="標準 9 2 14" xfId="1873"/>
    <cellStyle name="標準 9 2 15" xfId="7234"/>
    <cellStyle name="標準 9 2 2" xfId="83"/>
    <cellStyle name="標準 9 2 2 10" xfId="4532"/>
    <cellStyle name="標準 9 2 2 10 2" xfId="9892"/>
    <cellStyle name="標準 9 2 2 11" xfId="5444"/>
    <cellStyle name="標準 9 2 2 11 2" xfId="10804"/>
    <cellStyle name="標準 9 2 2 12" xfId="1909"/>
    <cellStyle name="標準 9 2 2 13" xfId="7270"/>
    <cellStyle name="標準 9 2 2 2" xfId="141"/>
    <cellStyle name="標準 9 2 2 2 10" xfId="5501"/>
    <cellStyle name="標準 9 2 2 2 10 2" xfId="10861"/>
    <cellStyle name="標準 9 2 2 2 11" xfId="1966"/>
    <cellStyle name="標準 9 2 2 2 12" xfId="7327"/>
    <cellStyle name="標準 9 2 2 2 2" xfId="370"/>
    <cellStyle name="標準 9 2 2 2 2 2" xfId="826"/>
    <cellStyle name="標準 9 2 2 2 2 2 2" xfId="1738"/>
    <cellStyle name="標準 9 2 2 2 2 2 2 2" xfId="7097"/>
    <cellStyle name="標準 9 2 2 2 2 2 2 2 2" xfId="12457"/>
    <cellStyle name="標準 9 2 2 2 2 2 2 3" xfId="4361"/>
    <cellStyle name="標準 9 2 2 2 2 2 2 4" xfId="9721"/>
    <cellStyle name="標準 9 2 2 2 2 2 3" xfId="5273"/>
    <cellStyle name="標準 9 2 2 2 2 2 3 2" xfId="10633"/>
    <cellStyle name="標準 9 2 2 2 2 2 4" xfId="6185"/>
    <cellStyle name="標準 9 2 2 2 2 2 4 2" xfId="11545"/>
    <cellStyle name="標準 9 2 2 2 2 2 5" xfId="2536"/>
    <cellStyle name="標準 9 2 2 2 2 2 6" xfId="7897"/>
    <cellStyle name="標準 9 2 2 2 2 3" xfId="1282"/>
    <cellStyle name="標準 9 2 2 2 2 3 2" xfId="6641"/>
    <cellStyle name="標準 9 2 2 2 2 3 2 2" xfId="12001"/>
    <cellStyle name="標準 9 2 2 2 2 3 3" xfId="2992"/>
    <cellStyle name="標準 9 2 2 2 2 3 4" xfId="8353"/>
    <cellStyle name="標準 9 2 2 2 2 4" xfId="3448"/>
    <cellStyle name="標準 9 2 2 2 2 4 2" xfId="8809"/>
    <cellStyle name="標準 9 2 2 2 2 5" xfId="3905"/>
    <cellStyle name="標準 9 2 2 2 2 5 2" xfId="9265"/>
    <cellStyle name="標準 9 2 2 2 2 6" xfId="4817"/>
    <cellStyle name="標準 9 2 2 2 2 6 2" xfId="10177"/>
    <cellStyle name="標準 9 2 2 2 2 7" xfId="5729"/>
    <cellStyle name="標準 9 2 2 2 2 7 2" xfId="11089"/>
    <cellStyle name="標準 9 2 2 2 2 8" xfId="2080"/>
    <cellStyle name="標準 9 2 2 2 2 9" xfId="7441"/>
    <cellStyle name="標準 9 2 2 2 3" xfId="484"/>
    <cellStyle name="標準 9 2 2 2 3 2" xfId="940"/>
    <cellStyle name="標準 9 2 2 2 3 2 2" xfId="1852"/>
    <cellStyle name="標準 9 2 2 2 3 2 2 2" xfId="7211"/>
    <cellStyle name="標準 9 2 2 2 3 2 2 2 2" xfId="12571"/>
    <cellStyle name="標準 9 2 2 2 3 2 2 3" xfId="4475"/>
    <cellStyle name="標準 9 2 2 2 3 2 2 4" xfId="9835"/>
    <cellStyle name="標準 9 2 2 2 3 2 3" xfId="5387"/>
    <cellStyle name="標準 9 2 2 2 3 2 3 2" xfId="10747"/>
    <cellStyle name="標準 9 2 2 2 3 2 4" xfId="6299"/>
    <cellStyle name="標準 9 2 2 2 3 2 4 2" xfId="11659"/>
    <cellStyle name="標準 9 2 2 2 3 2 5" xfId="2650"/>
    <cellStyle name="標準 9 2 2 2 3 2 6" xfId="8011"/>
    <cellStyle name="標準 9 2 2 2 3 3" xfId="1396"/>
    <cellStyle name="標準 9 2 2 2 3 3 2" xfId="6755"/>
    <cellStyle name="標準 9 2 2 2 3 3 2 2" xfId="12115"/>
    <cellStyle name="標準 9 2 2 2 3 3 3" xfId="3106"/>
    <cellStyle name="標準 9 2 2 2 3 3 4" xfId="8467"/>
    <cellStyle name="標準 9 2 2 2 3 4" xfId="3562"/>
    <cellStyle name="標準 9 2 2 2 3 4 2" xfId="8923"/>
    <cellStyle name="標準 9 2 2 2 3 5" xfId="4019"/>
    <cellStyle name="標準 9 2 2 2 3 5 2" xfId="9379"/>
    <cellStyle name="標準 9 2 2 2 3 6" xfId="4931"/>
    <cellStyle name="標準 9 2 2 2 3 6 2" xfId="10291"/>
    <cellStyle name="標準 9 2 2 2 3 7" xfId="5843"/>
    <cellStyle name="標準 9 2 2 2 3 7 2" xfId="11203"/>
    <cellStyle name="標準 9 2 2 2 3 8" xfId="2194"/>
    <cellStyle name="標準 9 2 2 2 3 9" xfId="7555"/>
    <cellStyle name="標準 9 2 2 2 4" xfId="255"/>
    <cellStyle name="標準 9 2 2 2 4 2" xfId="712"/>
    <cellStyle name="標準 9 2 2 2 4 2 2" xfId="1624"/>
    <cellStyle name="標準 9 2 2 2 4 2 2 2" xfId="6983"/>
    <cellStyle name="標準 9 2 2 2 4 2 2 2 2" xfId="12343"/>
    <cellStyle name="標準 9 2 2 2 4 2 2 3" xfId="4247"/>
    <cellStyle name="標準 9 2 2 2 4 2 2 4" xfId="9607"/>
    <cellStyle name="標準 9 2 2 2 4 2 3" xfId="5159"/>
    <cellStyle name="標準 9 2 2 2 4 2 3 2" xfId="10519"/>
    <cellStyle name="標準 9 2 2 2 4 2 4" xfId="6071"/>
    <cellStyle name="標準 9 2 2 2 4 2 4 2" xfId="11431"/>
    <cellStyle name="標準 9 2 2 2 4 2 5" xfId="2878"/>
    <cellStyle name="標準 9 2 2 2 4 2 6" xfId="8239"/>
    <cellStyle name="標準 9 2 2 2 4 3" xfId="1168"/>
    <cellStyle name="標準 9 2 2 2 4 3 2" xfId="6527"/>
    <cellStyle name="標準 9 2 2 2 4 3 2 2" xfId="11887"/>
    <cellStyle name="標準 9 2 2 2 4 3 3" xfId="3334"/>
    <cellStyle name="標準 9 2 2 2 4 3 4" xfId="8695"/>
    <cellStyle name="標準 9 2 2 2 4 4" xfId="3791"/>
    <cellStyle name="標準 9 2 2 2 4 4 2" xfId="9151"/>
    <cellStyle name="標準 9 2 2 2 4 5" xfId="4703"/>
    <cellStyle name="標準 9 2 2 2 4 5 2" xfId="10063"/>
    <cellStyle name="標準 9 2 2 2 4 6" xfId="5615"/>
    <cellStyle name="標準 9 2 2 2 4 6 2" xfId="10975"/>
    <cellStyle name="標準 9 2 2 2 4 7" xfId="2422"/>
    <cellStyle name="標準 9 2 2 2 4 8" xfId="7783"/>
    <cellStyle name="標準 9 2 2 2 5" xfId="598"/>
    <cellStyle name="標準 9 2 2 2 5 2" xfId="1510"/>
    <cellStyle name="標準 9 2 2 2 5 2 2" xfId="6869"/>
    <cellStyle name="標準 9 2 2 2 5 2 2 2" xfId="12229"/>
    <cellStyle name="標準 9 2 2 2 5 2 3" xfId="4133"/>
    <cellStyle name="標準 9 2 2 2 5 2 4" xfId="9493"/>
    <cellStyle name="標準 9 2 2 2 5 3" xfId="5045"/>
    <cellStyle name="標準 9 2 2 2 5 3 2" xfId="10405"/>
    <cellStyle name="標準 9 2 2 2 5 4" xfId="5957"/>
    <cellStyle name="標準 9 2 2 2 5 4 2" xfId="11317"/>
    <cellStyle name="標準 9 2 2 2 5 5" xfId="2308"/>
    <cellStyle name="標準 9 2 2 2 5 6" xfId="7669"/>
    <cellStyle name="標準 9 2 2 2 6" xfId="1054"/>
    <cellStyle name="標準 9 2 2 2 6 2" xfId="6413"/>
    <cellStyle name="標準 9 2 2 2 6 2 2" xfId="11773"/>
    <cellStyle name="標準 9 2 2 2 6 3" xfId="2764"/>
    <cellStyle name="標準 9 2 2 2 6 4" xfId="8125"/>
    <cellStyle name="標準 9 2 2 2 7" xfId="3220"/>
    <cellStyle name="標準 9 2 2 2 7 2" xfId="8581"/>
    <cellStyle name="標準 9 2 2 2 8" xfId="3677"/>
    <cellStyle name="標準 9 2 2 2 8 2" xfId="9037"/>
    <cellStyle name="標準 9 2 2 2 9" xfId="4589"/>
    <cellStyle name="標準 9 2 2 2 9 2" xfId="9949"/>
    <cellStyle name="標準 9 2 2 3" xfId="313"/>
    <cellStyle name="標準 9 2 2 3 2" xfId="769"/>
    <cellStyle name="標準 9 2 2 3 2 2" xfId="1681"/>
    <cellStyle name="標準 9 2 2 3 2 2 2" xfId="7040"/>
    <cellStyle name="標準 9 2 2 3 2 2 2 2" xfId="12400"/>
    <cellStyle name="標準 9 2 2 3 2 2 3" xfId="4304"/>
    <cellStyle name="標準 9 2 2 3 2 2 4" xfId="9664"/>
    <cellStyle name="標準 9 2 2 3 2 3" xfId="5216"/>
    <cellStyle name="標準 9 2 2 3 2 3 2" xfId="10576"/>
    <cellStyle name="標準 9 2 2 3 2 4" xfId="6128"/>
    <cellStyle name="標準 9 2 2 3 2 4 2" xfId="11488"/>
    <cellStyle name="標準 9 2 2 3 2 5" xfId="2479"/>
    <cellStyle name="標準 9 2 2 3 2 6" xfId="7840"/>
    <cellStyle name="標準 9 2 2 3 3" xfId="1225"/>
    <cellStyle name="標準 9 2 2 3 3 2" xfId="6584"/>
    <cellStyle name="標準 9 2 2 3 3 2 2" xfId="11944"/>
    <cellStyle name="標準 9 2 2 3 3 3" xfId="2935"/>
    <cellStyle name="標準 9 2 2 3 3 4" xfId="8296"/>
    <cellStyle name="標準 9 2 2 3 4" xfId="3391"/>
    <cellStyle name="標準 9 2 2 3 4 2" xfId="8752"/>
    <cellStyle name="標準 9 2 2 3 5" xfId="3848"/>
    <cellStyle name="標準 9 2 2 3 5 2" xfId="9208"/>
    <cellStyle name="標準 9 2 2 3 6" xfId="4760"/>
    <cellStyle name="標準 9 2 2 3 6 2" xfId="10120"/>
    <cellStyle name="標準 9 2 2 3 7" xfId="5672"/>
    <cellStyle name="標準 9 2 2 3 7 2" xfId="11032"/>
    <cellStyle name="標準 9 2 2 3 8" xfId="2023"/>
    <cellStyle name="標準 9 2 2 3 9" xfId="7384"/>
    <cellStyle name="標準 9 2 2 4" xfId="427"/>
    <cellStyle name="標準 9 2 2 4 2" xfId="883"/>
    <cellStyle name="標準 9 2 2 4 2 2" xfId="1795"/>
    <cellStyle name="標準 9 2 2 4 2 2 2" xfId="7154"/>
    <cellStyle name="標準 9 2 2 4 2 2 2 2" xfId="12514"/>
    <cellStyle name="標準 9 2 2 4 2 2 3" xfId="4418"/>
    <cellStyle name="標準 9 2 2 4 2 2 4" xfId="9778"/>
    <cellStyle name="標準 9 2 2 4 2 3" xfId="5330"/>
    <cellStyle name="標準 9 2 2 4 2 3 2" xfId="10690"/>
    <cellStyle name="標準 9 2 2 4 2 4" xfId="6242"/>
    <cellStyle name="標準 9 2 2 4 2 4 2" xfId="11602"/>
    <cellStyle name="標準 9 2 2 4 2 5" xfId="2593"/>
    <cellStyle name="標準 9 2 2 4 2 6" xfId="7954"/>
    <cellStyle name="標準 9 2 2 4 3" xfId="1339"/>
    <cellStyle name="標準 9 2 2 4 3 2" xfId="6698"/>
    <cellStyle name="標準 9 2 2 4 3 2 2" xfId="12058"/>
    <cellStyle name="標準 9 2 2 4 3 3" xfId="3049"/>
    <cellStyle name="標準 9 2 2 4 3 4" xfId="8410"/>
    <cellStyle name="標準 9 2 2 4 4" xfId="3505"/>
    <cellStyle name="標準 9 2 2 4 4 2" xfId="8866"/>
    <cellStyle name="標準 9 2 2 4 5" xfId="3962"/>
    <cellStyle name="標準 9 2 2 4 5 2" xfId="9322"/>
    <cellStyle name="標準 9 2 2 4 6" xfId="4874"/>
    <cellStyle name="標準 9 2 2 4 6 2" xfId="10234"/>
    <cellStyle name="標準 9 2 2 4 7" xfId="5786"/>
    <cellStyle name="標準 9 2 2 4 7 2" xfId="11146"/>
    <cellStyle name="標準 9 2 2 4 8" xfId="2137"/>
    <cellStyle name="標準 9 2 2 4 9" xfId="7498"/>
    <cellStyle name="標準 9 2 2 5" xfId="198"/>
    <cellStyle name="標準 9 2 2 5 2" xfId="655"/>
    <cellStyle name="標準 9 2 2 5 2 2" xfId="1567"/>
    <cellStyle name="標準 9 2 2 5 2 2 2" xfId="6926"/>
    <cellStyle name="標準 9 2 2 5 2 2 2 2" xfId="12286"/>
    <cellStyle name="標準 9 2 2 5 2 2 3" xfId="4190"/>
    <cellStyle name="標準 9 2 2 5 2 2 4" xfId="9550"/>
    <cellStyle name="標準 9 2 2 5 2 3" xfId="5102"/>
    <cellStyle name="標準 9 2 2 5 2 3 2" xfId="10462"/>
    <cellStyle name="標準 9 2 2 5 2 4" xfId="6014"/>
    <cellStyle name="標準 9 2 2 5 2 4 2" xfId="11374"/>
    <cellStyle name="標準 9 2 2 5 2 5" xfId="2821"/>
    <cellStyle name="標準 9 2 2 5 2 6" xfId="8182"/>
    <cellStyle name="標準 9 2 2 5 3" xfId="1111"/>
    <cellStyle name="標準 9 2 2 5 3 2" xfId="6470"/>
    <cellStyle name="標準 9 2 2 5 3 2 2" xfId="11830"/>
    <cellStyle name="標準 9 2 2 5 3 3" xfId="3277"/>
    <cellStyle name="標準 9 2 2 5 3 4" xfId="8638"/>
    <cellStyle name="標準 9 2 2 5 4" xfId="3734"/>
    <cellStyle name="標準 9 2 2 5 4 2" xfId="9094"/>
    <cellStyle name="標準 9 2 2 5 5" xfId="4646"/>
    <cellStyle name="標準 9 2 2 5 5 2" xfId="10006"/>
    <cellStyle name="標準 9 2 2 5 6" xfId="5558"/>
    <cellStyle name="標準 9 2 2 5 6 2" xfId="10918"/>
    <cellStyle name="標準 9 2 2 5 7" xfId="2365"/>
    <cellStyle name="標準 9 2 2 5 8" xfId="7726"/>
    <cellStyle name="標準 9 2 2 6" xfId="541"/>
    <cellStyle name="標準 9 2 2 6 2" xfId="1453"/>
    <cellStyle name="標準 9 2 2 6 2 2" xfId="6812"/>
    <cellStyle name="標準 9 2 2 6 2 2 2" xfId="12172"/>
    <cellStyle name="標準 9 2 2 6 2 3" xfId="4076"/>
    <cellStyle name="標準 9 2 2 6 2 4" xfId="9436"/>
    <cellStyle name="標準 9 2 2 6 3" xfId="4988"/>
    <cellStyle name="標準 9 2 2 6 3 2" xfId="10348"/>
    <cellStyle name="標準 9 2 2 6 4" xfId="5900"/>
    <cellStyle name="標準 9 2 2 6 4 2" xfId="11260"/>
    <cellStyle name="標準 9 2 2 6 5" xfId="2251"/>
    <cellStyle name="標準 9 2 2 6 6" xfId="7612"/>
    <cellStyle name="標準 9 2 2 7" xfId="997"/>
    <cellStyle name="標準 9 2 2 7 2" xfId="6356"/>
    <cellStyle name="標準 9 2 2 7 2 2" xfId="11716"/>
    <cellStyle name="標準 9 2 2 7 3" xfId="2707"/>
    <cellStyle name="標準 9 2 2 7 4" xfId="8068"/>
    <cellStyle name="標準 9 2 2 8" xfId="3163"/>
    <cellStyle name="標準 9 2 2 8 2" xfId="8524"/>
    <cellStyle name="標準 9 2 2 9" xfId="3620"/>
    <cellStyle name="標準 9 2 2 9 2" xfId="8980"/>
    <cellStyle name="標準 9 2 3" xfId="51"/>
    <cellStyle name="標準 9 2 3 10" xfId="4510"/>
    <cellStyle name="標準 9 2 3 10 2" xfId="9870"/>
    <cellStyle name="標準 9 2 3 11" xfId="5422"/>
    <cellStyle name="標準 9 2 3 11 2" xfId="10782"/>
    <cellStyle name="標準 9 2 3 12" xfId="1887"/>
    <cellStyle name="標準 9 2 3 13" xfId="7248"/>
    <cellStyle name="標準 9 2 3 2" xfId="119"/>
    <cellStyle name="標準 9 2 3 2 10" xfId="5479"/>
    <cellStyle name="標準 9 2 3 2 10 2" xfId="10839"/>
    <cellStyle name="標準 9 2 3 2 11" xfId="1944"/>
    <cellStyle name="標準 9 2 3 2 12" xfId="7305"/>
    <cellStyle name="標準 9 2 3 2 2" xfId="348"/>
    <cellStyle name="標準 9 2 3 2 2 2" xfId="804"/>
    <cellStyle name="標準 9 2 3 2 2 2 2" xfId="1716"/>
    <cellStyle name="標準 9 2 3 2 2 2 2 2" xfId="7075"/>
    <cellStyle name="標準 9 2 3 2 2 2 2 2 2" xfId="12435"/>
    <cellStyle name="標準 9 2 3 2 2 2 2 3" xfId="4339"/>
    <cellStyle name="標準 9 2 3 2 2 2 2 4" xfId="9699"/>
    <cellStyle name="標準 9 2 3 2 2 2 3" xfId="5251"/>
    <cellStyle name="標準 9 2 3 2 2 2 3 2" xfId="10611"/>
    <cellStyle name="標準 9 2 3 2 2 2 4" xfId="6163"/>
    <cellStyle name="標準 9 2 3 2 2 2 4 2" xfId="11523"/>
    <cellStyle name="標準 9 2 3 2 2 2 5" xfId="2514"/>
    <cellStyle name="標準 9 2 3 2 2 2 6" xfId="7875"/>
    <cellStyle name="標準 9 2 3 2 2 3" xfId="1260"/>
    <cellStyle name="標準 9 2 3 2 2 3 2" xfId="6619"/>
    <cellStyle name="標準 9 2 3 2 2 3 2 2" xfId="11979"/>
    <cellStyle name="標準 9 2 3 2 2 3 3" xfId="2970"/>
    <cellStyle name="標準 9 2 3 2 2 3 4" xfId="8331"/>
    <cellStyle name="標準 9 2 3 2 2 4" xfId="3426"/>
    <cellStyle name="標準 9 2 3 2 2 4 2" xfId="8787"/>
    <cellStyle name="標準 9 2 3 2 2 5" xfId="3883"/>
    <cellStyle name="標準 9 2 3 2 2 5 2" xfId="9243"/>
    <cellStyle name="標準 9 2 3 2 2 6" xfId="4795"/>
    <cellStyle name="標準 9 2 3 2 2 6 2" xfId="10155"/>
    <cellStyle name="標準 9 2 3 2 2 7" xfId="5707"/>
    <cellStyle name="標準 9 2 3 2 2 7 2" xfId="11067"/>
    <cellStyle name="標準 9 2 3 2 2 8" xfId="2058"/>
    <cellStyle name="標準 9 2 3 2 2 9" xfId="7419"/>
    <cellStyle name="標準 9 2 3 2 3" xfId="462"/>
    <cellStyle name="標準 9 2 3 2 3 2" xfId="918"/>
    <cellStyle name="標準 9 2 3 2 3 2 2" xfId="1830"/>
    <cellStyle name="標準 9 2 3 2 3 2 2 2" xfId="7189"/>
    <cellStyle name="標準 9 2 3 2 3 2 2 2 2" xfId="12549"/>
    <cellStyle name="標準 9 2 3 2 3 2 2 3" xfId="4453"/>
    <cellStyle name="標準 9 2 3 2 3 2 2 4" xfId="9813"/>
    <cellStyle name="標準 9 2 3 2 3 2 3" xfId="5365"/>
    <cellStyle name="標準 9 2 3 2 3 2 3 2" xfId="10725"/>
    <cellStyle name="標準 9 2 3 2 3 2 4" xfId="6277"/>
    <cellStyle name="標準 9 2 3 2 3 2 4 2" xfId="11637"/>
    <cellStyle name="標準 9 2 3 2 3 2 5" xfId="2628"/>
    <cellStyle name="標準 9 2 3 2 3 2 6" xfId="7989"/>
    <cellStyle name="標準 9 2 3 2 3 3" xfId="1374"/>
    <cellStyle name="標準 9 2 3 2 3 3 2" xfId="6733"/>
    <cellStyle name="標準 9 2 3 2 3 3 2 2" xfId="12093"/>
    <cellStyle name="標準 9 2 3 2 3 3 3" xfId="3084"/>
    <cellStyle name="標準 9 2 3 2 3 3 4" xfId="8445"/>
    <cellStyle name="標準 9 2 3 2 3 4" xfId="3540"/>
    <cellStyle name="標準 9 2 3 2 3 4 2" xfId="8901"/>
    <cellStyle name="標準 9 2 3 2 3 5" xfId="3997"/>
    <cellStyle name="標準 9 2 3 2 3 5 2" xfId="9357"/>
    <cellStyle name="標準 9 2 3 2 3 6" xfId="4909"/>
    <cellStyle name="標準 9 2 3 2 3 6 2" xfId="10269"/>
    <cellStyle name="標準 9 2 3 2 3 7" xfId="5821"/>
    <cellStyle name="標準 9 2 3 2 3 7 2" xfId="11181"/>
    <cellStyle name="標準 9 2 3 2 3 8" xfId="2172"/>
    <cellStyle name="標準 9 2 3 2 3 9" xfId="7533"/>
    <cellStyle name="標準 9 2 3 2 4" xfId="233"/>
    <cellStyle name="標準 9 2 3 2 4 2" xfId="690"/>
    <cellStyle name="標準 9 2 3 2 4 2 2" xfId="1602"/>
    <cellStyle name="標準 9 2 3 2 4 2 2 2" xfId="6961"/>
    <cellStyle name="標準 9 2 3 2 4 2 2 2 2" xfId="12321"/>
    <cellStyle name="標準 9 2 3 2 4 2 2 3" xfId="4225"/>
    <cellStyle name="標準 9 2 3 2 4 2 2 4" xfId="9585"/>
    <cellStyle name="標準 9 2 3 2 4 2 3" xfId="5137"/>
    <cellStyle name="標準 9 2 3 2 4 2 3 2" xfId="10497"/>
    <cellStyle name="標準 9 2 3 2 4 2 4" xfId="6049"/>
    <cellStyle name="標準 9 2 3 2 4 2 4 2" xfId="11409"/>
    <cellStyle name="標準 9 2 3 2 4 2 5" xfId="2856"/>
    <cellStyle name="標準 9 2 3 2 4 2 6" xfId="8217"/>
    <cellStyle name="標準 9 2 3 2 4 3" xfId="1146"/>
    <cellStyle name="標準 9 2 3 2 4 3 2" xfId="6505"/>
    <cellStyle name="標準 9 2 3 2 4 3 2 2" xfId="11865"/>
    <cellStyle name="標準 9 2 3 2 4 3 3" xfId="3312"/>
    <cellStyle name="標準 9 2 3 2 4 3 4" xfId="8673"/>
    <cellStyle name="標準 9 2 3 2 4 4" xfId="3769"/>
    <cellStyle name="標準 9 2 3 2 4 4 2" xfId="9129"/>
    <cellStyle name="標準 9 2 3 2 4 5" xfId="4681"/>
    <cellStyle name="標準 9 2 3 2 4 5 2" xfId="10041"/>
    <cellStyle name="標準 9 2 3 2 4 6" xfId="5593"/>
    <cellStyle name="標準 9 2 3 2 4 6 2" xfId="10953"/>
    <cellStyle name="標準 9 2 3 2 4 7" xfId="2400"/>
    <cellStyle name="標準 9 2 3 2 4 8" xfId="7761"/>
    <cellStyle name="標準 9 2 3 2 5" xfId="576"/>
    <cellStyle name="標準 9 2 3 2 5 2" xfId="1488"/>
    <cellStyle name="標準 9 2 3 2 5 2 2" xfId="6847"/>
    <cellStyle name="標準 9 2 3 2 5 2 2 2" xfId="12207"/>
    <cellStyle name="標準 9 2 3 2 5 2 3" xfId="4111"/>
    <cellStyle name="標準 9 2 3 2 5 2 4" xfId="9471"/>
    <cellStyle name="標準 9 2 3 2 5 3" xfId="5023"/>
    <cellStyle name="標準 9 2 3 2 5 3 2" xfId="10383"/>
    <cellStyle name="標準 9 2 3 2 5 4" xfId="5935"/>
    <cellStyle name="標準 9 2 3 2 5 4 2" xfId="11295"/>
    <cellStyle name="標準 9 2 3 2 5 5" xfId="2286"/>
    <cellStyle name="標準 9 2 3 2 5 6" xfId="7647"/>
    <cellStyle name="標準 9 2 3 2 6" xfId="1032"/>
    <cellStyle name="標準 9 2 3 2 6 2" xfId="6391"/>
    <cellStyle name="標準 9 2 3 2 6 2 2" xfId="11751"/>
    <cellStyle name="標準 9 2 3 2 6 3" xfId="2742"/>
    <cellStyle name="標準 9 2 3 2 6 4" xfId="8103"/>
    <cellStyle name="標準 9 2 3 2 7" xfId="3198"/>
    <cellStyle name="標準 9 2 3 2 7 2" xfId="8559"/>
    <cellStyle name="標準 9 2 3 2 8" xfId="3655"/>
    <cellStyle name="標準 9 2 3 2 8 2" xfId="9015"/>
    <cellStyle name="標準 9 2 3 2 9" xfId="4567"/>
    <cellStyle name="標準 9 2 3 2 9 2" xfId="9927"/>
    <cellStyle name="標準 9 2 3 3" xfId="291"/>
    <cellStyle name="標準 9 2 3 3 2" xfId="747"/>
    <cellStyle name="標準 9 2 3 3 2 2" xfId="1659"/>
    <cellStyle name="標準 9 2 3 3 2 2 2" xfId="7018"/>
    <cellStyle name="標準 9 2 3 3 2 2 2 2" xfId="12378"/>
    <cellStyle name="標準 9 2 3 3 2 2 3" xfId="4282"/>
    <cellStyle name="標準 9 2 3 3 2 2 4" xfId="9642"/>
    <cellStyle name="標準 9 2 3 3 2 3" xfId="5194"/>
    <cellStyle name="標準 9 2 3 3 2 3 2" xfId="10554"/>
    <cellStyle name="標準 9 2 3 3 2 4" xfId="6106"/>
    <cellStyle name="標準 9 2 3 3 2 4 2" xfId="11466"/>
    <cellStyle name="標準 9 2 3 3 2 5" xfId="2457"/>
    <cellStyle name="標準 9 2 3 3 2 6" xfId="7818"/>
    <cellStyle name="標準 9 2 3 3 3" xfId="1203"/>
    <cellStyle name="標準 9 2 3 3 3 2" xfId="6562"/>
    <cellStyle name="標準 9 2 3 3 3 2 2" xfId="11922"/>
    <cellStyle name="標準 9 2 3 3 3 3" xfId="2913"/>
    <cellStyle name="標準 9 2 3 3 3 4" xfId="8274"/>
    <cellStyle name="標準 9 2 3 3 4" xfId="3369"/>
    <cellStyle name="標準 9 2 3 3 4 2" xfId="8730"/>
    <cellStyle name="標準 9 2 3 3 5" xfId="3826"/>
    <cellStyle name="標準 9 2 3 3 5 2" xfId="9186"/>
    <cellStyle name="標準 9 2 3 3 6" xfId="4738"/>
    <cellStyle name="標準 9 2 3 3 6 2" xfId="10098"/>
    <cellStyle name="標準 9 2 3 3 7" xfId="5650"/>
    <cellStyle name="標準 9 2 3 3 7 2" xfId="11010"/>
    <cellStyle name="標準 9 2 3 3 8" xfId="2001"/>
    <cellStyle name="標準 9 2 3 3 9" xfId="7362"/>
    <cellStyle name="標準 9 2 3 4" xfId="405"/>
    <cellStyle name="標準 9 2 3 4 2" xfId="861"/>
    <cellStyle name="標準 9 2 3 4 2 2" xfId="1773"/>
    <cellStyle name="標準 9 2 3 4 2 2 2" xfId="7132"/>
    <cellStyle name="標準 9 2 3 4 2 2 2 2" xfId="12492"/>
    <cellStyle name="標準 9 2 3 4 2 2 3" xfId="4396"/>
    <cellStyle name="標準 9 2 3 4 2 2 4" xfId="9756"/>
    <cellStyle name="標準 9 2 3 4 2 3" xfId="5308"/>
    <cellStyle name="標準 9 2 3 4 2 3 2" xfId="10668"/>
    <cellStyle name="標準 9 2 3 4 2 4" xfId="6220"/>
    <cellStyle name="標準 9 2 3 4 2 4 2" xfId="11580"/>
    <cellStyle name="標準 9 2 3 4 2 5" xfId="2571"/>
    <cellStyle name="標準 9 2 3 4 2 6" xfId="7932"/>
    <cellStyle name="標準 9 2 3 4 3" xfId="1317"/>
    <cellStyle name="標準 9 2 3 4 3 2" xfId="6676"/>
    <cellStyle name="標準 9 2 3 4 3 2 2" xfId="12036"/>
    <cellStyle name="標準 9 2 3 4 3 3" xfId="3027"/>
    <cellStyle name="標準 9 2 3 4 3 4" xfId="8388"/>
    <cellStyle name="標準 9 2 3 4 4" xfId="3483"/>
    <cellStyle name="標準 9 2 3 4 4 2" xfId="8844"/>
    <cellStyle name="標準 9 2 3 4 5" xfId="3940"/>
    <cellStyle name="標準 9 2 3 4 5 2" xfId="9300"/>
    <cellStyle name="標準 9 2 3 4 6" xfId="4852"/>
    <cellStyle name="標準 9 2 3 4 6 2" xfId="10212"/>
    <cellStyle name="標準 9 2 3 4 7" xfId="5764"/>
    <cellStyle name="標準 9 2 3 4 7 2" xfId="11124"/>
    <cellStyle name="標準 9 2 3 4 8" xfId="2115"/>
    <cellStyle name="標準 9 2 3 4 9" xfId="7476"/>
    <cellStyle name="標準 9 2 3 5" xfId="176"/>
    <cellStyle name="標準 9 2 3 5 2" xfId="633"/>
    <cellStyle name="標準 9 2 3 5 2 2" xfId="1545"/>
    <cellStyle name="標準 9 2 3 5 2 2 2" xfId="6904"/>
    <cellStyle name="標準 9 2 3 5 2 2 2 2" xfId="12264"/>
    <cellStyle name="標準 9 2 3 5 2 2 3" xfId="4168"/>
    <cellStyle name="標準 9 2 3 5 2 2 4" xfId="9528"/>
    <cellStyle name="標準 9 2 3 5 2 3" xfId="5080"/>
    <cellStyle name="標準 9 2 3 5 2 3 2" xfId="10440"/>
    <cellStyle name="標準 9 2 3 5 2 4" xfId="5992"/>
    <cellStyle name="標準 9 2 3 5 2 4 2" xfId="11352"/>
    <cellStyle name="標準 9 2 3 5 2 5" xfId="2799"/>
    <cellStyle name="標準 9 2 3 5 2 6" xfId="8160"/>
    <cellStyle name="標準 9 2 3 5 3" xfId="1089"/>
    <cellStyle name="標準 9 2 3 5 3 2" xfId="6448"/>
    <cellStyle name="標準 9 2 3 5 3 2 2" xfId="11808"/>
    <cellStyle name="標準 9 2 3 5 3 3" xfId="3255"/>
    <cellStyle name="標準 9 2 3 5 3 4" xfId="8616"/>
    <cellStyle name="標準 9 2 3 5 4" xfId="3712"/>
    <cellStyle name="標準 9 2 3 5 4 2" xfId="9072"/>
    <cellStyle name="標準 9 2 3 5 5" xfId="4624"/>
    <cellStyle name="標準 9 2 3 5 5 2" xfId="9984"/>
    <cellStyle name="標準 9 2 3 5 6" xfId="5536"/>
    <cellStyle name="標準 9 2 3 5 6 2" xfId="10896"/>
    <cellStyle name="標準 9 2 3 5 7" xfId="2343"/>
    <cellStyle name="標準 9 2 3 5 8" xfId="7704"/>
    <cellStyle name="標準 9 2 3 6" xfId="519"/>
    <cellStyle name="標準 9 2 3 6 2" xfId="1431"/>
    <cellStyle name="標準 9 2 3 6 2 2" xfId="6790"/>
    <cellStyle name="標準 9 2 3 6 2 2 2" xfId="12150"/>
    <cellStyle name="標準 9 2 3 6 2 3" xfId="4054"/>
    <cellStyle name="標準 9 2 3 6 2 4" xfId="9414"/>
    <cellStyle name="標準 9 2 3 6 3" xfId="4966"/>
    <cellStyle name="標準 9 2 3 6 3 2" xfId="10326"/>
    <cellStyle name="標準 9 2 3 6 4" xfId="5878"/>
    <cellStyle name="標準 9 2 3 6 4 2" xfId="11238"/>
    <cellStyle name="標準 9 2 3 6 5" xfId="2229"/>
    <cellStyle name="標準 9 2 3 6 6" xfId="7590"/>
    <cellStyle name="標準 9 2 3 7" xfId="975"/>
    <cellStyle name="標準 9 2 3 7 2" xfId="6334"/>
    <cellStyle name="標準 9 2 3 7 2 2" xfId="11694"/>
    <cellStyle name="標準 9 2 3 7 3" xfId="2685"/>
    <cellStyle name="標準 9 2 3 7 4" xfId="8046"/>
    <cellStyle name="標準 9 2 3 8" xfId="3141"/>
    <cellStyle name="標準 9 2 3 8 2" xfId="8502"/>
    <cellStyle name="標準 9 2 3 9" xfId="3598"/>
    <cellStyle name="標準 9 2 3 9 2" xfId="8958"/>
    <cellStyle name="標準 9 2 4" xfId="105"/>
    <cellStyle name="標準 9 2 4 10" xfId="5465"/>
    <cellStyle name="標準 9 2 4 10 2" xfId="10825"/>
    <cellStyle name="標準 9 2 4 11" xfId="1930"/>
    <cellStyle name="標準 9 2 4 12" xfId="7291"/>
    <cellStyle name="標準 9 2 4 2" xfId="334"/>
    <cellStyle name="標準 9 2 4 2 2" xfId="790"/>
    <cellStyle name="標準 9 2 4 2 2 2" xfId="1702"/>
    <cellStyle name="標準 9 2 4 2 2 2 2" xfId="7061"/>
    <cellStyle name="標準 9 2 4 2 2 2 2 2" xfId="12421"/>
    <cellStyle name="標準 9 2 4 2 2 2 3" xfId="4325"/>
    <cellStyle name="標準 9 2 4 2 2 2 4" xfId="9685"/>
    <cellStyle name="標準 9 2 4 2 2 3" xfId="5237"/>
    <cellStyle name="標準 9 2 4 2 2 3 2" xfId="10597"/>
    <cellStyle name="標準 9 2 4 2 2 4" xfId="6149"/>
    <cellStyle name="標準 9 2 4 2 2 4 2" xfId="11509"/>
    <cellStyle name="標準 9 2 4 2 2 5" xfId="2500"/>
    <cellStyle name="標準 9 2 4 2 2 6" xfId="7861"/>
    <cellStyle name="標準 9 2 4 2 3" xfId="1246"/>
    <cellStyle name="標準 9 2 4 2 3 2" xfId="6605"/>
    <cellStyle name="標準 9 2 4 2 3 2 2" xfId="11965"/>
    <cellStyle name="標準 9 2 4 2 3 3" xfId="2956"/>
    <cellStyle name="標準 9 2 4 2 3 4" xfId="8317"/>
    <cellStyle name="標準 9 2 4 2 4" xfId="3412"/>
    <cellStyle name="標準 9 2 4 2 4 2" xfId="8773"/>
    <cellStyle name="標準 9 2 4 2 5" xfId="3869"/>
    <cellStyle name="標準 9 2 4 2 5 2" xfId="9229"/>
    <cellStyle name="標準 9 2 4 2 6" xfId="4781"/>
    <cellStyle name="標準 9 2 4 2 6 2" xfId="10141"/>
    <cellStyle name="標準 9 2 4 2 7" xfId="5693"/>
    <cellStyle name="標準 9 2 4 2 7 2" xfId="11053"/>
    <cellStyle name="標準 9 2 4 2 8" xfId="2044"/>
    <cellStyle name="標準 9 2 4 2 9" xfId="7405"/>
    <cellStyle name="標準 9 2 4 3" xfId="448"/>
    <cellStyle name="標準 9 2 4 3 2" xfId="904"/>
    <cellStyle name="標準 9 2 4 3 2 2" xfId="1816"/>
    <cellStyle name="標準 9 2 4 3 2 2 2" xfId="7175"/>
    <cellStyle name="標準 9 2 4 3 2 2 2 2" xfId="12535"/>
    <cellStyle name="標準 9 2 4 3 2 2 3" xfId="4439"/>
    <cellStyle name="標準 9 2 4 3 2 2 4" xfId="9799"/>
    <cellStyle name="標準 9 2 4 3 2 3" xfId="5351"/>
    <cellStyle name="標準 9 2 4 3 2 3 2" xfId="10711"/>
    <cellStyle name="標準 9 2 4 3 2 4" xfId="6263"/>
    <cellStyle name="標準 9 2 4 3 2 4 2" xfId="11623"/>
    <cellStyle name="標準 9 2 4 3 2 5" xfId="2614"/>
    <cellStyle name="標準 9 2 4 3 2 6" xfId="7975"/>
    <cellStyle name="標準 9 2 4 3 3" xfId="1360"/>
    <cellStyle name="標準 9 2 4 3 3 2" xfId="6719"/>
    <cellStyle name="標準 9 2 4 3 3 2 2" xfId="12079"/>
    <cellStyle name="標準 9 2 4 3 3 3" xfId="3070"/>
    <cellStyle name="標準 9 2 4 3 3 4" xfId="8431"/>
    <cellStyle name="標準 9 2 4 3 4" xfId="3526"/>
    <cellStyle name="標準 9 2 4 3 4 2" xfId="8887"/>
    <cellStyle name="標準 9 2 4 3 5" xfId="3983"/>
    <cellStyle name="標準 9 2 4 3 5 2" xfId="9343"/>
    <cellStyle name="標準 9 2 4 3 6" xfId="4895"/>
    <cellStyle name="標準 9 2 4 3 6 2" xfId="10255"/>
    <cellStyle name="標準 9 2 4 3 7" xfId="5807"/>
    <cellStyle name="標準 9 2 4 3 7 2" xfId="11167"/>
    <cellStyle name="標準 9 2 4 3 8" xfId="2158"/>
    <cellStyle name="標準 9 2 4 3 9" xfId="7519"/>
    <cellStyle name="標準 9 2 4 4" xfId="219"/>
    <cellStyle name="標準 9 2 4 4 2" xfId="676"/>
    <cellStyle name="標準 9 2 4 4 2 2" xfId="1588"/>
    <cellStyle name="標準 9 2 4 4 2 2 2" xfId="6947"/>
    <cellStyle name="標準 9 2 4 4 2 2 2 2" xfId="12307"/>
    <cellStyle name="標準 9 2 4 4 2 2 3" xfId="4211"/>
    <cellStyle name="標準 9 2 4 4 2 2 4" xfId="9571"/>
    <cellStyle name="標準 9 2 4 4 2 3" xfId="5123"/>
    <cellStyle name="標準 9 2 4 4 2 3 2" xfId="10483"/>
    <cellStyle name="標準 9 2 4 4 2 4" xfId="6035"/>
    <cellStyle name="標準 9 2 4 4 2 4 2" xfId="11395"/>
    <cellStyle name="標準 9 2 4 4 2 5" xfId="2842"/>
    <cellStyle name="標準 9 2 4 4 2 6" xfId="8203"/>
    <cellStyle name="標準 9 2 4 4 3" xfId="1132"/>
    <cellStyle name="標準 9 2 4 4 3 2" xfId="6491"/>
    <cellStyle name="標準 9 2 4 4 3 2 2" xfId="11851"/>
    <cellStyle name="標準 9 2 4 4 3 3" xfId="3298"/>
    <cellStyle name="標準 9 2 4 4 3 4" xfId="8659"/>
    <cellStyle name="標準 9 2 4 4 4" xfId="3755"/>
    <cellStyle name="標準 9 2 4 4 4 2" xfId="9115"/>
    <cellStyle name="標準 9 2 4 4 5" xfId="4667"/>
    <cellStyle name="標準 9 2 4 4 5 2" xfId="10027"/>
    <cellStyle name="標準 9 2 4 4 6" xfId="5579"/>
    <cellStyle name="標準 9 2 4 4 6 2" xfId="10939"/>
    <cellStyle name="標準 9 2 4 4 7" xfId="2386"/>
    <cellStyle name="標準 9 2 4 4 8" xfId="7747"/>
    <cellStyle name="標準 9 2 4 5" xfId="562"/>
    <cellStyle name="標準 9 2 4 5 2" xfId="1474"/>
    <cellStyle name="標準 9 2 4 5 2 2" xfId="6833"/>
    <cellStyle name="標準 9 2 4 5 2 2 2" xfId="12193"/>
    <cellStyle name="標準 9 2 4 5 2 3" xfId="4097"/>
    <cellStyle name="標準 9 2 4 5 2 4" xfId="9457"/>
    <cellStyle name="標準 9 2 4 5 3" xfId="5009"/>
    <cellStyle name="標準 9 2 4 5 3 2" xfId="10369"/>
    <cellStyle name="標準 9 2 4 5 4" xfId="5921"/>
    <cellStyle name="標準 9 2 4 5 4 2" xfId="11281"/>
    <cellStyle name="標準 9 2 4 5 5" xfId="2272"/>
    <cellStyle name="標準 9 2 4 5 6" xfId="7633"/>
    <cellStyle name="標準 9 2 4 6" xfId="1018"/>
    <cellStyle name="標準 9 2 4 6 2" xfId="6377"/>
    <cellStyle name="標準 9 2 4 6 2 2" xfId="11737"/>
    <cellStyle name="標準 9 2 4 6 3" xfId="2728"/>
    <cellStyle name="標準 9 2 4 6 4" xfId="8089"/>
    <cellStyle name="標準 9 2 4 7" xfId="3184"/>
    <cellStyle name="標準 9 2 4 7 2" xfId="8545"/>
    <cellStyle name="標準 9 2 4 8" xfId="3641"/>
    <cellStyle name="標準 9 2 4 8 2" xfId="9001"/>
    <cellStyle name="標準 9 2 4 9" xfId="4553"/>
    <cellStyle name="標準 9 2 4 9 2" xfId="9913"/>
    <cellStyle name="標準 9 2 5" xfId="277"/>
    <cellStyle name="標準 9 2 5 2" xfId="733"/>
    <cellStyle name="標準 9 2 5 2 2" xfId="1645"/>
    <cellStyle name="標準 9 2 5 2 2 2" xfId="7004"/>
    <cellStyle name="標準 9 2 5 2 2 2 2" xfId="12364"/>
    <cellStyle name="標準 9 2 5 2 2 3" xfId="4268"/>
    <cellStyle name="標準 9 2 5 2 2 4" xfId="9628"/>
    <cellStyle name="標準 9 2 5 2 3" xfId="5180"/>
    <cellStyle name="標準 9 2 5 2 3 2" xfId="10540"/>
    <cellStyle name="標準 9 2 5 2 4" xfId="6092"/>
    <cellStyle name="標準 9 2 5 2 4 2" xfId="11452"/>
    <cellStyle name="標準 9 2 5 2 5" xfId="2443"/>
    <cellStyle name="標準 9 2 5 2 6" xfId="7804"/>
    <cellStyle name="標準 9 2 5 3" xfId="1189"/>
    <cellStyle name="標準 9 2 5 3 2" xfId="6548"/>
    <cellStyle name="標準 9 2 5 3 2 2" xfId="11908"/>
    <cellStyle name="標準 9 2 5 3 3" xfId="2899"/>
    <cellStyle name="標準 9 2 5 3 4" xfId="8260"/>
    <cellStyle name="標準 9 2 5 4" xfId="3355"/>
    <cellStyle name="標準 9 2 5 4 2" xfId="8716"/>
    <cellStyle name="標準 9 2 5 5" xfId="3812"/>
    <cellStyle name="標準 9 2 5 5 2" xfId="9172"/>
    <cellStyle name="標準 9 2 5 6" xfId="4724"/>
    <cellStyle name="標準 9 2 5 6 2" xfId="10084"/>
    <cellStyle name="標準 9 2 5 7" xfId="5636"/>
    <cellStyle name="標準 9 2 5 7 2" xfId="10996"/>
    <cellStyle name="標準 9 2 5 8" xfId="1987"/>
    <cellStyle name="標準 9 2 5 9" xfId="7348"/>
    <cellStyle name="標準 9 2 6" xfId="391"/>
    <cellStyle name="標準 9 2 6 2" xfId="847"/>
    <cellStyle name="標準 9 2 6 2 2" xfId="1759"/>
    <cellStyle name="標準 9 2 6 2 2 2" xfId="7118"/>
    <cellStyle name="標準 9 2 6 2 2 2 2" xfId="12478"/>
    <cellStyle name="標準 9 2 6 2 2 3" xfId="4382"/>
    <cellStyle name="標準 9 2 6 2 2 4" xfId="9742"/>
    <cellStyle name="標準 9 2 6 2 3" xfId="5294"/>
    <cellStyle name="標準 9 2 6 2 3 2" xfId="10654"/>
    <cellStyle name="標準 9 2 6 2 4" xfId="6206"/>
    <cellStyle name="標準 9 2 6 2 4 2" xfId="11566"/>
    <cellStyle name="標準 9 2 6 2 5" xfId="2557"/>
    <cellStyle name="標準 9 2 6 2 6" xfId="7918"/>
    <cellStyle name="標準 9 2 6 3" xfId="1303"/>
    <cellStyle name="標準 9 2 6 3 2" xfId="6662"/>
    <cellStyle name="標準 9 2 6 3 2 2" xfId="12022"/>
    <cellStyle name="標準 9 2 6 3 3" xfId="3013"/>
    <cellStyle name="標準 9 2 6 3 4" xfId="8374"/>
    <cellStyle name="標準 9 2 6 4" xfId="3469"/>
    <cellStyle name="標準 9 2 6 4 2" xfId="8830"/>
    <cellStyle name="標準 9 2 6 5" xfId="3926"/>
    <cellStyle name="標準 9 2 6 5 2" xfId="9286"/>
    <cellStyle name="標準 9 2 6 6" xfId="4838"/>
    <cellStyle name="標準 9 2 6 6 2" xfId="10198"/>
    <cellStyle name="標準 9 2 6 7" xfId="5750"/>
    <cellStyle name="標準 9 2 6 7 2" xfId="11110"/>
    <cellStyle name="標準 9 2 6 8" xfId="2101"/>
    <cellStyle name="標準 9 2 6 9" xfId="7462"/>
    <cellStyle name="標準 9 2 7" xfId="162"/>
    <cellStyle name="標準 9 2 7 2" xfId="619"/>
    <cellStyle name="標準 9 2 7 2 2" xfId="1531"/>
    <cellStyle name="標準 9 2 7 2 2 2" xfId="6890"/>
    <cellStyle name="標準 9 2 7 2 2 2 2" xfId="12250"/>
    <cellStyle name="標準 9 2 7 2 2 3" xfId="4154"/>
    <cellStyle name="標準 9 2 7 2 2 4" xfId="9514"/>
    <cellStyle name="標準 9 2 7 2 3" xfId="5066"/>
    <cellStyle name="標準 9 2 7 2 3 2" xfId="10426"/>
    <cellStyle name="標準 9 2 7 2 4" xfId="5978"/>
    <cellStyle name="標準 9 2 7 2 4 2" xfId="11338"/>
    <cellStyle name="標準 9 2 7 2 5" xfId="2785"/>
    <cellStyle name="標準 9 2 7 2 6" xfId="8146"/>
    <cellStyle name="標準 9 2 7 3" xfId="1075"/>
    <cellStyle name="標準 9 2 7 3 2" xfId="6434"/>
    <cellStyle name="標準 9 2 7 3 2 2" xfId="11794"/>
    <cellStyle name="標準 9 2 7 3 3" xfId="3241"/>
    <cellStyle name="標準 9 2 7 3 4" xfId="8602"/>
    <cellStyle name="標準 9 2 7 4" xfId="3698"/>
    <cellStyle name="標準 9 2 7 4 2" xfId="9058"/>
    <cellStyle name="標準 9 2 7 5" xfId="4610"/>
    <cellStyle name="標準 9 2 7 5 2" xfId="9970"/>
    <cellStyle name="標準 9 2 7 6" xfId="5522"/>
    <cellStyle name="標準 9 2 7 6 2" xfId="10882"/>
    <cellStyle name="標準 9 2 7 7" xfId="2329"/>
    <cellStyle name="標準 9 2 7 8" xfId="7690"/>
    <cellStyle name="標準 9 2 8" xfId="505"/>
    <cellStyle name="標準 9 2 8 2" xfId="1417"/>
    <cellStyle name="標準 9 2 8 2 2" xfId="6776"/>
    <cellStyle name="標準 9 2 8 2 2 2" xfId="12136"/>
    <cellStyle name="標準 9 2 8 2 3" xfId="4040"/>
    <cellStyle name="標準 9 2 8 2 4" xfId="9400"/>
    <cellStyle name="標準 9 2 8 3" xfId="4952"/>
    <cellStyle name="標準 9 2 8 3 2" xfId="10312"/>
    <cellStyle name="標準 9 2 8 4" xfId="5864"/>
    <cellStyle name="標準 9 2 8 4 2" xfId="11224"/>
    <cellStyle name="標準 9 2 8 5" xfId="2215"/>
    <cellStyle name="標準 9 2 8 6" xfId="7576"/>
    <cellStyle name="標準 9 2 9" xfId="961"/>
    <cellStyle name="標準 9 2 9 2" xfId="6320"/>
    <cellStyle name="標準 9 2 9 2 2" xfId="11680"/>
    <cellStyle name="標準 9 2 9 3" xfId="2671"/>
    <cellStyle name="標準 9 2 9 4" xfId="8032"/>
    <cellStyle name="標準 9 3" xfId="27"/>
    <cellStyle name="標準 9 3 10" xfId="3577"/>
    <cellStyle name="標準 9 3 10 2" xfId="8937"/>
    <cellStyle name="標準 9 3 11" xfId="4489"/>
    <cellStyle name="標準 9 3 11 2" xfId="9849"/>
    <cellStyle name="標準 9 3 12" xfId="5401"/>
    <cellStyle name="標準 9 3 12 2" xfId="10761"/>
    <cellStyle name="標準 9 3 13" xfId="1866"/>
    <cellStyle name="標準 9 3 14" xfId="7227"/>
    <cellStyle name="標準 9 3 2" xfId="73"/>
    <cellStyle name="標準 9 3 2 10" xfId="4525"/>
    <cellStyle name="標準 9 3 2 10 2" xfId="9885"/>
    <cellStyle name="標準 9 3 2 11" xfId="5437"/>
    <cellStyle name="標準 9 3 2 11 2" xfId="10797"/>
    <cellStyle name="標準 9 3 2 12" xfId="1902"/>
    <cellStyle name="標準 9 3 2 13" xfId="7263"/>
    <cellStyle name="標準 9 3 2 2" xfId="134"/>
    <cellStyle name="標準 9 3 2 2 10" xfId="5494"/>
    <cellStyle name="標準 9 3 2 2 10 2" xfId="10854"/>
    <cellStyle name="標準 9 3 2 2 11" xfId="1959"/>
    <cellStyle name="標準 9 3 2 2 12" xfId="7320"/>
    <cellStyle name="標準 9 3 2 2 2" xfId="363"/>
    <cellStyle name="標準 9 3 2 2 2 2" xfId="819"/>
    <cellStyle name="標準 9 3 2 2 2 2 2" xfId="1731"/>
    <cellStyle name="標準 9 3 2 2 2 2 2 2" xfId="7090"/>
    <cellStyle name="標準 9 3 2 2 2 2 2 2 2" xfId="12450"/>
    <cellStyle name="標準 9 3 2 2 2 2 2 3" xfId="4354"/>
    <cellStyle name="標準 9 3 2 2 2 2 2 4" xfId="9714"/>
    <cellStyle name="標準 9 3 2 2 2 2 3" xfId="5266"/>
    <cellStyle name="標準 9 3 2 2 2 2 3 2" xfId="10626"/>
    <cellStyle name="標準 9 3 2 2 2 2 4" xfId="6178"/>
    <cellStyle name="標準 9 3 2 2 2 2 4 2" xfId="11538"/>
    <cellStyle name="標準 9 3 2 2 2 2 5" xfId="2529"/>
    <cellStyle name="標準 9 3 2 2 2 2 6" xfId="7890"/>
    <cellStyle name="標準 9 3 2 2 2 3" xfId="1275"/>
    <cellStyle name="標準 9 3 2 2 2 3 2" xfId="6634"/>
    <cellStyle name="標準 9 3 2 2 2 3 2 2" xfId="11994"/>
    <cellStyle name="標準 9 3 2 2 2 3 3" xfId="2985"/>
    <cellStyle name="標準 9 3 2 2 2 3 4" xfId="8346"/>
    <cellStyle name="標準 9 3 2 2 2 4" xfId="3441"/>
    <cellStyle name="標準 9 3 2 2 2 4 2" xfId="8802"/>
    <cellStyle name="標準 9 3 2 2 2 5" xfId="3898"/>
    <cellStyle name="標準 9 3 2 2 2 5 2" xfId="9258"/>
    <cellStyle name="標準 9 3 2 2 2 6" xfId="4810"/>
    <cellStyle name="標準 9 3 2 2 2 6 2" xfId="10170"/>
    <cellStyle name="標準 9 3 2 2 2 7" xfId="5722"/>
    <cellStyle name="標準 9 3 2 2 2 7 2" xfId="11082"/>
    <cellStyle name="標準 9 3 2 2 2 8" xfId="2073"/>
    <cellStyle name="標準 9 3 2 2 2 9" xfId="7434"/>
    <cellStyle name="標準 9 3 2 2 3" xfId="477"/>
    <cellStyle name="標準 9 3 2 2 3 2" xfId="933"/>
    <cellStyle name="標準 9 3 2 2 3 2 2" xfId="1845"/>
    <cellStyle name="標準 9 3 2 2 3 2 2 2" xfId="7204"/>
    <cellStyle name="標準 9 3 2 2 3 2 2 2 2" xfId="12564"/>
    <cellStyle name="標準 9 3 2 2 3 2 2 3" xfId="4468"/>
    <cellStyle name="標準 9 3 2 2 3 2 2 4" xfId="9828"/>
    <cellStyle name="標準 9 3 2 2 3 2 3" xfId="5380"/>
    <cellStyle name="標準 9 3 2 2 3 2 3 2" xfId="10740"/>
    <cellStyle name="標準 9 3 2 2 3 2 4" xfId="6292"/>
    <cellStyle name="標準 9 3 2 2 3 2 4 2" xfId="11652"/>
    <cellStyle name="標準 9 3 2 2 3 2 5" xfId="2643"/>
    <cellStyle name="標準 9 3 2 2 3 2 6" xfId="8004"/>
    <cellStyle name="標準 9 3 2 2 3 3" xfId="1389"/>
    <cellStyle name="標準 9 3 2 2 3 3 2" xfId="6748"/>
    <cellStyle name="標準 9 3 2 2 3 3 2 2" xfId="12108"/>
    <cellStyle name="標準 9 3 2 2 3 3 3" xfId="3099"/>
    <cellStyle name="標準 9 3 2 2 3 3 4" xfId="8460"/>
    <cellStyle name="標準 9 3 2 2 3 4" xfId="3555"/>
    <cellStyle name="標準 9 3 2 2 3 4 2" xfId="8916"/>
    <cellStyle name="標準 9 3 2 2 3 5" xfId="4012"/>
    <cellStyle name="標準 9 3 2 2 3 5 2" xfId="9372"/>
    <cellStyle name="標準 9 3 2 2 3 6" xfId="4924"/>
    <cellStyle name="標準 9 3 2 2 3 6 2" xfId="10284"/>
    <cellStyle name="標準 9 3 2 2 3 7" xfId="5836"/>
    <cellStyle name="標準 9 3 2 2 3 7 2" xfId="11196"/>
    <cellStyle name="標準 9 3 2 2 3 8" xfId="2187"/>
    <cellStyle name="標準 9 3 2 2 3 9" xfId="7548"/>
    <cellStyle name="標準 9 3 2 2 4" xfId="248"/>
    <cellStyle name="標準 9 3 2 2 4 2" xfId="705"/>
    <cellStyle name="標準 9 3 2 2 4 2 2" xfId="1617"/>
    <cellStyle name="標準 9 3 2 2 4 2 2 2" xfId="6976"/>
    <cellStyle name="標準 9 3 2 2 4 2 2 2 2" xfId="12336"/>
    <cellStyle name="標準 9 3 2 2 4 2 2 3" xfId="4240"/>
    <cellStyle name="標準 9 3 2 2 4 2 2 4" xfId="9600"/>
    <cellStyle name="標準 9 3 2 2 4 2 3" xfId="5152"/>
    <cellStyle name="標準 9 3 2 2 4 2 3 2" xfId="10512"/>
    <cellStyle name="標準 9 3 2 2 4 2 4" xfId="6064"/>
    <cellStyle name="標準 9 3 2 2 4 2 4 2" xfId="11424"/>
    <cellStyle name="標準 9 3 2 2 4 2 5" xfId="2871"/>
    <cellStyle name="標準 9 3 2 2 4 2 6" xfId="8232"/>
    <cellStyle name="標準 9 3 2 2 4 3" xfId="1161"/>
    <cellStyle name="標準 9 3 2 2 4 3 2" xfId="6520"/>
    <cellStyle name="標準 9 3 2 2 4 3 2 2" xfId="11880"/>
    <cellStyle name="標準 9 3 2 2 4 3 3" xfId="3327"/>
    <cellStyle name="標準 9 3 2 2 4 3 4" xfId="8688"/>
    <cellStyle name="標準 9 3 2 2 4 4" xfId="3784"/>
    <cellStyle name="標準 9 3 2 2 4 4 2" xfId="9144"/>
    <cellStyle name="標準 9 3 2 2 4 5" xfId="4696"/>
    <cellStyle name="標準 9 3 2 2 4 5 2" xfId="10056"/>
    <cellStyle name="標準 9 3 2 2 4 6" xfId="5608"/>
    <cellStyle name="標準 9 3 2 2 4 6 2" xfId="10968"/>
    <cellStyle name="標準 9 3 2 2 4 7" xfId="2415"/>
    <cellStyle name="標準 9 3 2 2 4 8" xfId="7776"/>
    <cellStyle name="標準 9 3 2 2 5" xfId="591"/>
    <cellStyle name="標準 9 3 2 2 5 2" xfId="1503"/>
    <cellStyle name="標準 9 3 2 2 5 2 2" xfId="6862"/>
    <cellStyle name="標準 9 3 2 2 5 2 2 2" xfId="12222"/>
    <cellStyle name="標準 9 3 2 2 5 2 3" xfId="4126"/>
    <cellStyle name="標準 9 3 2 2 5 2 4" xfId="9486"/>
    <cellStyle name="標準 9 3 2 2 5 3" xfId="5038"/>
    <cellStyle name="標準 9 3 2 2 5 3 2" xfId="10398"/>
    <cellStyle name="標準 9 3 2 2 5 4" xfId="5950"/>
    <cellStyle name="標準 9 3 2 2 5 4 2" xfId="11310"/>
    <cellStyle name="標準 9 3 2 2 5 5" xfId="2301"/>
    <cellStyle name="標準 9 3 2 2 5 6" xfId="7662"/>
    <cellStyle name="標準 9 3 2 2 6" xfId="1047"/>
    <cellStyle name="標準 9 3 2 2 6 2" xfId="6406"/>
    <cellStyle name="標準 9 3 2 2 6 2 2" xfId="11766"/>
    <cellStyle name="標準 9 3 2 2 6 3" xfId="2757"/>
    <cellStyle name="標準 9 3 2 2 6 4" xfId="8118"/>
    <cellStyle name="標準 9 3 2 2 7" xfId="3213"/>
    <cellStyle name="標準 9 3 2 2 7 2" xfId="8574"/>
    <cellStyle name="標準 9 3 2 2 8" xfId="3670"/>
    <cellStyle name="標準 9 3 2 2 8 2" xfId="9030"/>
    <cellStyle name="標準 9 3 2 2 9" xfId="4582"/>
    <cellStyle name="標準 9 3 2 2 9 2" xfId="9942"/>
    <cellStyle name="標準 9 3 2 3" xfId="306"/>
    <cellStyle name="標準 9 3 2 3 2" xfId="762"/>
    <cellStyle name="標準 9 3 2 3 2 2" xfId="1674"/>
    <cellStyle name="標準 9 3 2 3 2 2 2" xfId="7033"/>
    <cellStyle name="標準 9 3 2 3 2 2 2 2" xfId="12393"/>
    <cellStyle name="標準 9 3 2 3 2 2 3" xfId="4297"/>
    <cellStyle name="標準 9 3 2 3 2 2 4" xfId="9657"/>
    <cellStyle name="標準 9 3 2 3 2 3" xfId="5209"/>
    <cellStyle name="標準 9 3 2 3 2 3 2" xfId="10569"/>
    <cellStyle name="標準 9 3 2 3 2 4" xfId="6121"/>
    <cellStyle name="標準 9 3 2 3 2 4 2" xfId="11481"/>
    <cellStyle name="標準 9 3 2 3 2 5" xfId="2472"/>
    <cellStyle name="標準 9 3 2 3 2 6" xfId="7833"/>
    <cellStyle name="標準 9 3 2 3 3" xfId="1218"/>
    <cellStyle name="標準 9 3 2 3 3 2" xfId="6577"/>
    <cellStyle name="標準 9 3 2 3 3 2 2" xfId="11937"/>
    <cellStyle name="標準 9 3 2 3 3 3" xfId="2928"/>
    <cellStyle name="標準 9 3 2 3 3 4" xfId="8289"/>
    <cellStyle name="標準 9 3 2 3 4" xfId="3384"/>
    <cellStyle name="標準 9 3 2 3 4 2" xfId="8745"/>
    <cellStyle name="標準 9 3 2 3 5" xfId="3841"/>
    <cellStyle name="標準 9 3 2 3 5 2" xfId="9201"/>
    <cellStyle name="標準 9 3 2 3 6" xfId="4753"/>
    <cellStyle name="標準 9 3 2 3 6 2" xfId="10113"/>
    <cellStyle name="標準 9 3 2 3 7" xfId="5665"/>
    <cellStyle name="標準 9 3 2 3 7 2" xfId="11025"/>
    <cellStyle name="標準 9 3 2 3 8" xfId="2016"/>
    <cellStyle name="標準 9 3 2 3 9" xfId="7377"/>
    <cellStyle name="標準 9 3 2 4" xfId="420"/>
    <cellStyle name="標準 9 3 2 4 2" xfId="876"/>
    <cellStyle name="標準 9 3 2 4 2 2" xfId="1788"/>
    <cellStyle name="標準 9 3 2 4 2 2 2" xfId="7147"/>
    <cellStyle name="標準 9 3 2 4 2 2 2 2" xfId="12507"/>
    <cellStyle name="標準 9 3 2 4 2 2 3" xfId="4411"/>
    <cellStyle name="標準 9 3 2 4 2 2 4" xfId="9771"/>
    <cellStyle name="標準 9 3 2 4 2 3" xfId="5323"/>
    <cellStyle name="標準 9 3 2 4 2 3 2" xfId="10683"/>
    <cellStyle name="標準 9 3 2 4 2 4" xfId="6235"/>
    <cellStyle name="標準 9 3 2 4 2 4 2" xfId="11595"/>
    <cellStyle name="標準 9 3 2 4 2 5" xfId="2586"/>
    <cellStyle name="標準 9 3 2 4 2 6" xfId="7947"/>
    <cellStyle name="標準 9 3 2 4 3" xfId="1332"/>
    <cellStyle name="標準 9 3 2 4 3 2" xfId="6691"/>
    <cellStyle name="標準 9 3 2 4 3 2 2" xfId="12051"/>
    <cellStyle name="標準 9 3 2 4 3 3" xfId="3042"/>
    <cellStyle name="標準 9 3 2 4 3 4" xfId="8403"/>
    <cellStyle name="標準 9 3 2 4 4" xfId="3498"/>
    <cellStyle name="標準 9 3 2 4 4 2" xfId="8859"/>
    <cellStyle name="標準 9 3 2 4 5" xfId="3955"/>
    <cellStyle name="標準 9 3 2 4 5 2" xfId="9315"/>
    <cellStyle name="標準 9 3 2 4 6" xfId="4867"/>
    <cellStyle name="標準 9 3 2 4 6 2" xfId="10227"/>
    <cellStyle name="標準 9 3 2 4 7" xfId="5779"/>
    <cellStyle name="標準 9 3 2 4 7 2" xfId="11139"/>
    <cellStyle name="標準 9 3 2 4 8" xfId="2130"/>
    <cellStyle name="標準 9 3 2 4 9" xfId="7491"/>
    <cellStyle name="標準 9 3 2 5" xfId="191"/>
    <cellStyle name="標準 9 3 2 5 2" xfId="648"/>
    <cellStyle name="標準 9 3 2 5 2 2" xfId="1560"/>
    <cellStyle name="標準 9 3 2 5 2 2 2" xfId="6919"/>
    <cellStyle name="標準 9 3 2 5 2 2 2 2" xfId="12279"/>
    <cellStyle name="標準 9 3 2 5 2 2 3" xfId="4183"/>
    <cellStyle name="標準 9 3 2 5 2 2 4" xfId="9543"/>
    <cellStyle name="標準 9 3 2 5 2 3" xfId="5095"/>
    <cellStyle name="標準 9 3 2 5 2 3 2" xfId="10455"/>
    <cellStyle name="標準 9 3 2 5 2 4" xfId="6007"/>
    <cellStyle name="標準 9 3 2 5 2 4 2" xfId="11367"/>
    <cellStyle name="標準 9 3 2 5 2 5" xfId="2814"/>
    <cellStyle name="標準 9 3 2 5 2 6" xfId="8175"/>
    <cellStyle name="標準 9 3 2 5 3" xfId="1104"/>
    <cellStyle name="標準 9 3 2 5 3 2" xfId="6463"/>
    <cellStyle name="標準 9 3 2 5 3 2 2" xfId="11823"/>
    <cellStyle name="標準 9 3 2 5 3 3" xfId="3270"/>
    <cellStyle name="標準 9 3 2 5 3 4" xfId="8631"/>
    <cellStyle name="標準 9 3 2 5 4" xfId="3727"/>
    <cellStyle name="標準 9 3 2 5 4 2" xfId="9087"/>
    <cellStyle name="標準 9 3 2 5 5" xfId="4639"/>
    <cellStyle name="標準 9 3 2 5 5 2" xfId="9999"/>
    <cellStyle name="標準 9 3 2 5 6" xfId="5551"/>
    <cellStyle name="標準 9 3 2 5 6 2" xfId="10911"/>
    <cellStyle name="標準 9 3 2 5 7" xfId="2358"/>
    <cellStyle name="標準 9 3 2 5 8" xfId="7719"/>
    <cellStyle name="標準 9 3 2 6" xfId="534"/>
    <cellStyle name="標準 9 3 2 6 2" xfId="1446"/>
    <cellStyle name="標準 9 3 2 6 2 2" xfId="6805"/>
    <cellStyle name="標準 9 3 2 6 2 2 2" xfId="12165"/>
    <cellStyle name="標準 9 3 2 6 2 3" xfId="4069"/>
    <cellStyle name="標準 9 3 2 6 2 4" xfId="9429"/>
    <cellStyle name="標準 9 3 2 6 3" xfId="4981"/>
    <cellStyle name="標準 9 3 2 6 3 2" xfId="10341"/>
    <cellStyle name="標準 9 3 2 6 4" xfId="5893"/>
    <cellStyle name="標準 9 3 2 6 4 2" xfId="11253"/>
    <cellStyle name="標準 9 3 2 6 5" xfId="2244"/>
    <cellStyle name="標準 9 3 2 6 6" xfId="7605"/>
    <cellStyle name="標準 9 3 2 7" xfId="990"/>
    <cellStyle name="標準 9 3 2 7 2" xfId="6349"/>
    <cellStyle name="標準 9 3 2 7 2 2" xfId="11709"/>
    <cellStyle name="標準 9 3 2 7 3" xfId="2700"/>
    <cellStyle name="標準 9 3 2 7 4" xfId="8061"/>
    <cellStyle name="標準 9 3 2 8" xfId="3156"/>
    <cellStyle name="標準 9 3 2 8 2" xfId="8517"/>
    <cellStyle name="標準 9 3 2 9" xfId="3613"/>
    <cellStyle name="標準 9 3 2 9 2" xfId="8973"/>
    <cellStyle name="標準 9 3 3" xfId="98"/>
    <cellStyle name="標準 9 3 3 10" xfId="5458"/>
    <cellStyle name="標準 9 3 3 10 2" xfId="10818"/>
    <cellStyle name="標準 9 3 3 11" xfId="1923"/>
    <cellStyle name="標準 9 3 3 12" xfId="7284"/>
    <cellStyle name="標準 9 3 3 2" xfId="327"/>
    <cellStyle name="標準 9 3 3 2 2" xfId="783"/>
    <cellStyle name="標準 9 3 3 2 2 2" xfId="1695"/>
    <cellStyle name="標準 9 3 3 2 2 2 2" xfId="7054"/>
    <cellStyle name="標準 9 3 3 2 2 2 2 2" xfId="12414"/>
    <cellStyle name="標準 9 3 3 2 2 2 3" xfId="4318"/>
    <cellStyle name="標準 9 3 3 2 2 2 4" xfId="9678"/>
    <cellStyle name="標準 9 3 3 2 2 3" xfId="5230"/>
    <cellStyle name="標準 9 3 3 2 2 3 2" xfId="10590"/>
    <cellStyle name="標準 9 3 3 2 2 4" xfId="6142"/>
    <cellStyle name="標準 9 3 3 2 2 4 2" xfId="11502"/>
    <cellStyle name="標準 9 3 3 2 2 5" xfId="2493"/>
    <cellStyle name="標準 9 3 3 2 2 6" xfId="7854"/>
    <cellStyle name="標準 9 3 3 2 3" xfId="1239"/>
    <cellStyle name="標準 9 3 3 2 3 2" xfId="6598"/>
    <cellStyle name="標準 9 3 3 2 3 2 2" xfId="11958"/>
    <cellStyle name="標準 9 3 3 2 3 3" xfId="2949"/>
    <cellStyle name="標準 9 3 3 2 3 4" xfId="8310"/>
    <cellStyle name="標準 9 3 3 2 4" xfId="3405"/>
    <cellStyle name="標準 9 3 3 2 4 2" xfId="8766"/>
    <cellStyle name="標準 9 3 3 2 5" xfId="3862"/>
    <cellStyle name="標準 9 3 3 2 5 2" xfId="9222"/>
    <cellStyle name="標準 9 3 3 2 6" xfId="4774"/>
    <cellStyle name="標準 9 3 3 2 6 2" xfId="10134"/>
    <cellStyle name="標準 9 3 3 2 7" xfId="5686"/>
    <cellStyle name="標準 9 3 3 2 7 2" xfId="11046"/>
    <cellStyle name="標準 9 3 3 2 8" xfId="2037"/>
    <cellStyle name="標準 9 3 3 2 9" xfId="7398"/>
    <cellStyle name="標準 9 3 3 3" xfId="441"/>
    <cellStyle name="標準 9 3 3 3 2" xfId="897"/>
    <cellStyle name="標準 9 3 3 3 2 2" xfId="1809"/>
    <cellStyle name="標準 9 3 3 3 2 2 2" xfId="7168"/>
    <cellStyle name="標準 9 3 3 3 2 2 2 2" xfId="12528"/>
    <cellStyle name="標準 9 3 3 3 2 2 3" xfId="4432"/>
    <cellStyle name="標準 9 3 3 3 2 2 4" xfId="9792"/>
    <cellStyle name="標準 9 3 3 3 2 3" xfId="5344"/>
    <cellStyle name="標準 9 3 3 3 2 3 2" xfId="10704"/>
    <cellStyle name="標準 9 3 3 3 2 4" xfId="6256"/>
    <cellStyle name="標準 9 3 3 3 2 4 2" xfId="11616"/>
    <cellStyle name="標準 9 3 3 3 2 5" xfId="2607"/>
    <cellStyle name="標準 9 3 3 3 2 6" xfId="7968"/>
    <cellStyle name="標準 9 3 3 3 3" xfId="1353"/>
    <cellStyle name="標準 9 3 3 3 3 2" xfId="6712"/>
    <cellStyle name="標準 9 3 3 3 3 2 2" xfId="12072"/>
    <cellStyle name="標準 9 3 3 3 3 3" xfId="3063"/>
    <cellStyle name="標準 9 3 3 3 3 4" xfId="8424"/>
    <cellStyle name="標準 9 3 3 3 4" xfId="3519"/>
    <cellStyle name="標準 9 3 3 3 4 2" xfId="8880"/>
    <cellStyle name="標準 9 3 3 3 5" xfId="3976"/>
    <cellStyle name="標準 9 3 3 3 5 2" xfId="9336"/>
    <cellStyle name="標準 9 3 3 3 6" xfId="4888"/>
    <cellStyle name="標準 9 3 3 3 6 2" xfId="10248"/>
    <cellStyle name="標準 9 3 3 3 7" xfId="5800"/>
    <cellStyle name="標準 9 3 3 3 7 2" xfId="11160"/>
    <cellStyle name="標準 9 3 3 3 8" xfId="2151"/>
    <cellStyle name="標準 9 3 3 3 9" xfId="7512"/>
    <cellStyle name="標準 9 3 3 4" xfId="212"/>
    <cellStyle name="標準 9 3 3 4 2" xfId="669"/>
    <cellStyle name="標準 9 3 3 4 2 2" xfId="1581"/>
    <cellStyle name="標準 9 3 3 4 2 2 2" xfId="6940"/>
    <cellStyle name="標準 9 3 3 4 2 2 2 2" xfId="12300"/>
    <cellStyle name="標準 9 3 3 4 2 2 3" xfId="4204"/>
    <cellStyle name="標準 9 3 3 4 2 2 4" xfId="9564"/>
    <cellStyle name="標準 9 3 3 4 2 3" xfId="5116"/>
    <cellStyle name="標準 9 3 3 4 2 3 2" xfId="10476"/>
    <cellStyle name="標準 9 3 3 4 2 4" xfId="6028"/>
    <cellStyle name="標準 9 3 3 4 2 4 2" xfId="11388"/>
    <cellStyle name="標準 9 3 3 4 2 5" xfId="2835"/>
    <cellStyle name="標準 9 3 3 4 2 6" xfId="8196"/>
    <cellStyle name="標準 9 3 3 4 3" xfId="1125"/>
    <cellStyle name="標準 9 3 3 4 3 2" xfId="6484"/>
    <cellStyle name="標準 9 3 3 4 3 2 2" xfId="11844"/>
    <cellStyle name="標準 9 3 3 4 3 3" xfId="3291"/>
    <cellStyle name="標準 9 3 3 4 3 4" xfId="8652"/>
    <cellStyle name="標準 9 3 3 4 4" xfId="3748"/>
    <cellStyle name="標準 9 3 3 4 4 2" xfId="9108"/>
    <cellStyle name="標準 9 3 3 4 5" xfId="4660"/>
    <cellStyle name="標準 9 3 3 4 5 2" xfId="10020"/>
    <cellStyle name="標準 9 3 3 4 6" xfId="5572"/>
    <cellStyle name="標準 9 3 3 4 6 2" xfId="10932"/>
    <cellStyle name="標準 9 3 3 4 7" xfId="2379"/>
    <cellStyle name="標準 9 3 3 4 8" xfId="7740"/>
    <cellStyle name="標準 9 3 3 5" xfId="555"/>
    <cellStyle name="標準 9 3 3 5 2" xfId="1467"/>
    <cellStyle name="標準 9 3 3 5 2 2" xfId="6826"/>
    <cellStyle name="標準 9 3 3 5 2 2 2" xfId="12186"/>
    <cellStyle name="標準 9 3 3 5 2 3" xfId="4090"/>
    <cellStyle name="標準 9 3 3 5 2 4" xfId="9450"/>
    <cellStyle name="標準 9 3 3 5 3" xfId="5002"/>
    <cellStyle name="標準 9 3 3 5 3 2" xfId="10362"/>
    <cellStyle name="標準 9 3 3 5 4" xfId="5914"/>
    <cellStyle name="標準 9 3 3 5 4 2" xfId="11274"/>
    <cellStyle name="標準 9 3 3 5 5" xfId="2265"/>
    <cellStyle name="標準 9 3 3 5 6" xfId="7626"/>
    <cellStyle name="標準 9 3 3 6" xfId="1011"/>
    <cellStyle name="標準 9 3 3 6 2" xfId="6370"/>
    <cellStyle name="標準 9 3 3 6 2 2" xfId="11730"/>
    <cellStyle name="標準 9 3 3 6 3" xfId="2721"/>
    <cellStyle name="標準 9 3 3 6 4" xfId="8082"/>
    <cellStyle name="標準 9 3 3 7" xfId="3177"/>
    <cellStyle name="標準 9 3 3 7 2" xfId="8538"/>
    <cellStyle name="標準 9 3 3 8" xfId="3634"/>
    <cellStyle name="標準 9 3 3 8 2" xfId="8994"/>
    <cellStyle name="標準 9 3 3 9" xfId="4546"/>
    <cellStyle name="標準 9 3 3 9 2" xfId="9906"/>
    <cellStyle name="標準 9 3 4" xfId="270"/>
    <cellStyle name="標準 9 3 4 2" xfId="726"/>
    <cellStyle name="標準 9 3 4 2 2" xfId="1638"/>
    <cellStyle name="標準 9 3 4 2 2 2" xfId="6997"/>
    <cellStyle name="標準 9 3 4 2 2 2 2" xfId="12357"/>
    <cellStyle name="標準 9 3 4 2 2 3" xfId="4261"/>
    <cellStyle name="標準 9 3 4 2 2 4" xfId="9621"/>
    <cellStyle name="標準 9 3 4 2 3" xfId="5173"/>
    <cellStyle name="標準 9 3 4 2 3 2" xfId="10533"/>
    <cellStyle name="標準 9 3 4 2 4" xfId="6085"/>
    <cellStyle name="標準 9 3 4 2 4 2" xfId="11445"/>
    <cellStyle name="標準 9 3 4 2 5" xfId="2436"/>
    <cellStyle name="標準 9 3 4 2 6" xfId="7797"/>
    <cellStyle name="標準 9 3 4 3" xfId="1182"/>
    <cellStyle name="標準 9 3 4 3 2" xfId="6541"/>
    <cellStyle name="標準 9 3 4 3 2 2" xfId="11901"/>
    <cellStyle name="標準 9 3 4 3 3" xfId="2892"/>
    <cellStyle name="標準 9 3 4 3 4" xfId="8253"/>
    <cellStyle name="標準 9 3 4 4" xfId="3348"/>
    <cellStyle name="標準 9 3 4 4 2" xfId="8709"/>
    <cellStyle name="標準 9 3 4 5" xfId="3805"/>
    <cellStyle name="標準 9 3 4 5 2" xfId="9165"/>
    <cellStyle name="標準 9 3 4 6" xfId="4717"/>
    <cellStyle name="標準 9 3 4 6 2" xfId="10077"/>
    <cellStyle name="標準 9 3 4 7" xfId="5629"/>
    <cellStyle name="標準 9 3 4 7 2" xfId="10989"/>
    <cellStyle name="標準 9 3 4 8" xfId="1980"/>
    <cellStyle name="標準 9 3 4 9" xfId="7341"/>
    <cellStyle name="標準 9 3 5" xfId="384"/>
    <cellStyle name="標準 9 3 5 2" xfId="840"/>
    <cellStyle name="標準 9 3 5 2 2" xfId="1752"/>
    <cellStyle name="標準 9 3 5 2 2 2" xfId="7111"/>
    <cellStyle name="標準 9 3 5 2 2 2 2" xfId="12471"/>
    <cellStyle name="標準 9 3 5 2 2 3" xfId="4375"/>
    <cellStyle name="標準 9 3 5 2 2 4" xfId="9735"/>
    <cellStyle name="標準 9 3 5 2 3" xfId="5287"/>
    <cellStyle name="標準 9 3 5 2 3 2" xfId="10647"/>
    <cellStyle name="標準 9 3 5 2 4" xfId="6199"/>
    <cellStyle name="標準 9 3 5 2 4 2" xfId="11559"/>
    <cellStyle name="標準 9 3 5 2 5" xfId="2550"/>
    <cellStyle name="標準 9 3 5 2 6" xfId="7911"/>
    <cellStyle name="標準 9 3 5 3" xfId="1296"/>
    <cellStyle name="標準 9 3 5 3 2" xfId="6655"/>
    <cellStyle name="標準 9 3 5 3 2 2" xfId="12015"/>
    <cellStyle name="標準 9 3 5 3 3" xfId="3006"/>
    <cellStyle name="標準 9 3 5 3 4" xfId="8367"/>
    <cellStyle name="標準 9 3 5 4" xfId="3462"/>
    <cellStyle name="標準 9 3 5 4 2" xfId="8823"/>
    <cellStyle name="標準 9 3 5 5" xfId="3919"/>
    <cellStyle name="標準 9 3 5 5 2" xfId="9279"/>
    <cellStyle name="標準 9 3 5 6" xfId="4831"/>
    <cellStyle name="標準 9 3 5 6 2" xfId="10191"/>
    <cellStyle name="標準 9 3 5 7" xfId="5743"/>
    <cellStyle name="標準 9 3 5 7 2" xfId="11103"/>
    <cellStyle name="標準 9 3 5 8" xfId="2094"/>
    <cellStyle name="標準 9 3 5 9" xfId="7455"/>
    <cellStyle name="標準 9 3 6" xfId="155"/>
    <cellStyle name="標準 9 3 6 2" xfId="612"/>
    <cellStyle name="標準 9 3 6 2 2" xfId="1524"/>
    <cellStyle name="標準 9 3 6 2 2 2" xfId="6883"/>
    <cellStyle name="標準 9 3 6 2 2 2 2" xfId="12243"/>
    <cellStyle name="標準 9 3 6 2 2 3" xfId="4147"/>
    <cellStyle name="標準 9 3 6 2 2 4" xfId="9507"/>
    <cellStyle name="標準 9 3 6 2 3" xfId="5059"/>
    <cellStyle name="標準 9 3 6 2 3 2" xfId="10419"/>
    <cellStyle name="標準 9 3 6 2 4" xfId="5971"/>
    <cellStyle name="標準 9 3 6 2 4 2" xfId="11331"/>
    <cellStyle name="標準 9 3 6 2 5" xfId="2778"/>
    <cellStyle name="標準 9 3 6 2 6" xfId="8139"/>
    <cellStyle name="標準 9 3 6 3" xfId="1068"/>
    <cellStyle name="標準 9 3 6 3 2" xfId="6427"/>
    <cellStyle name="標準 9 3 6 3 2 2" xfId="11787"/>
    <cellStyle name="標準 9 3 6 3 3" xfId="3234"/>
    <cellStyle name="標準 9 3 6 3 4" xfId="8595"/>
    <cellStyle name="標準 9 3 6 4" xfId="3691"/>
    <cellStyle name="標準 9 3 6 4 2" xfId="9051"/>
    <cellStyle name="標準 9 3 6 5" xfId="4603"/>
    <cellStyle name="標準 9 3 6 5 2" xfId="9963"/>
    <cellStyle name="標準 9 3 6 6" xfId="5515"/>
    <cellStyle name="標準 9 3 6 6 2" xfId="10875"/>
    <cellStyle name="標準 9 3 6 7" xfId="2322"/>
    <cellStyle name="標準 9 3 6 8" xfId="7683"/>
    <cellStyle name="標準 9 3 7" xfId="498"/>
    <cellStyle name="標準 9 3 7 2" xfId="1410"/>
    <cellStyle name="標準 9 3 7 2 2" xfId="6769"/>
    <cellStyle name="標準 9 3 7 2 2 2" xfId="12129"/>
    <cellStyle name="標準 9 3 7 2 3" xfId="4033"/>
    <cellStyle name="標準 9 3 7 2 4" xfId="9393"/>
    <cellStyle name="標準 9 3 7 3" xfId="4945"/>
    <cellStyle name="標準 9 3 7 3 2" xfId="10305"/>
    <cellStyle name="標準 9 3 7 4" xfId="5857"/>
    <cellStyle name="標準 9 3 7 4 2" xfId="11217"/>
    <cellStyle name="標準 9 3 7 5" xfId="2208"/>
    <cellStyle name="標準 9 3 7 6" xfId="7569"/>
    <cellStyle name="標準 9 3 8" xfId="954"/>
    <cellStyle name="標準 9 3 8 2" xfId="6313"/>
    <cellStyle name="標準 9 3 8 2 2" xfId="11673"/>
    <cellStyle name="標準 9 3 8 3" xfId="2664"/>
    <cellStyle name="標準 9 3 8 4" xfId="8025"/>
    <cellStyle name="標準 9 3 9" xfId="3120"/>
    <cellStyle name="標準 9 3 9 2" xfId="8481"/>
    <cellStyle name="標準 9 4" xfId="66"/>
    <cellStyle name="標準 9 4 10" xfId="4518"/>
    <cellStyle name="標準 9 4 10 2" xfId="9878"/>
    <cellStyle name="標準 9 4 11" xfId="5430"/>
    <cellStyle name="標準 9 4 11 2" xfId="10790"/>
    <cellStyle name="標準 9 4 12" xfId="1895"/>
    <cellStyle name="標準 9 4 13" xfId="7256"/>
    <cellStyle name="標準 9 4 2" xfId="127"/>
    <cellStyle name="標準 9 4 2 10" xfId="5487"/>
    <cellStyle name="標準 9 4 2 10 2" xfId="10847"/>
    <cellStyle name="標準 9 4 2 11" xfId="1952"/>
    <cellStyle name="標準 9 4 2 12" xfId="7313"/>
    <cellStyle name="標準 9 4 2 2" xfId="356"/>
    <cellStyle name="標準 9 4 2 2 2" xfId="812"/>
    <cellStyle name="標準 9 4 2 2 2 2" xfId="1724"/>
    <cellStyle name="標準 9 4 2 2 2 2 2" xfId="7083"/>
    <cellStyle name="標準 9 4 2 2 2 2 2 2" xfId="12443"/>
    <cellStyle name="標準 9 4 2 2 2 2 3" xfId="4347"/>
    <cellStyle name="標準 9 4 2 2 2 2 4" xfId="9707"/>
    <cellStyle name="標準 9 4 2 2 2 3" xfId="5259"/>
    <cellStyle name="標準 9 4 2 2 2 3 2" xfId="10619"/>
    <cellStyle name="標準 9 4 2 2 2 4" xfId="6171"/>
    <cellStyle name="標準 9 4 2 2 2 4 2" xfId="11531"/>
    <cellStyle name="標準 9 4 2 2 2 5" xfId="2522"/>
    <cellStyle name="標準 9 4 2 2 2 6" xfId="7883"/>
    <cellStyle name="標準 9 4 2 2 3" xfId="1268"/>
    <cellStyle name="標準 9 4 2 2 3 2" xfId="6627"/>
    <cellStyle name="標準 9 4 2 2 3 2 2" xfId="11987"/>
    <cellStyle name="標準 9 4 2 2 3 3" xfId="2978"/>
    <cellStyle name="標準 9 4 2 2 3 4" xfId="8339"/>
    <cellStyle name="標準 9 4 2 2 4" xfId="3434"/>
    <cellStyle name="標準 9 4 2 2 4 2" xfId="8795"/>
    <cellStyle name="標準 9 4 2 2 5" xfId="3891"/>
    <cellStyle name="標準 9 4 2 2 5 2" xfId="9251"/>
    <cellStyle name="標準 9 4 2 2 6" xfId="4803"/>
    <cellStyle name="標準 9 4 2 2 6 2" xfId="10163"/>
    <cellStyle name="標準 9 4 2 2 7" xfId="5715"/>
    <cellStyle name="標準 9 4 2 2 7 2" xfId="11075"/>
    <cellStyle name="標準 9 4 2 2 8" xfId="2066"/>
    <cellStyle name="標準 9 4 2 2 9" xfId="7427"/>
    <cellStyle name="標準 9 4 2 3" xfId="470"/>
    <cellStyle name="標準 9 4 2 3 2" xfId="926"/>
    <cellStyle name="標準 9 4 2 3 2 2" xfId="1838"/>
    <cellStyle name="標準 9 4 2 3 2 2 2" xfId="7197"/>
    <cellStyle name="標準 9 4 2 3 2 2 2 2" xfId="12557"/>
    <cellStyle name="標準 9 4 2 3 2 2 3" xfId="4461"/>
    <cellStyle name="標準 9 4 2 3 2 2 4" xfId="9821"/>
    <cellStyle name="標準 9 4 2 3 2 3" xfId="5373"/>
    <cellStyle name="標準 9 4 2 3 2 3 2" xfId="10733"/>
    <cellStyle name="標準 9 4 2 3 2 4" xfId="6285"/>
    <cellStyle name="標準 9 4 2 3 2 4 2" xfId="11645"/>
    <cellStyle name="標準 9 4 2 3 2 5" xfId="2636"/>
    <cellStyle name="標準 9 4 2 3 2 6" xfId="7997"/>
    <cellStyle name="標準 9 4 2 3 3" xfId="1382"/>
    <cellStyle name="標準 9 4 2 3 3 2" xfId="6741"/>
    <cellStyle name="標準 9 4 2 3 3 2 2" xfId="12101"/>
    <cellStyle name="標準 9 4 2 3 3 3" xfId="3092"/>
    <cellStyle name="標準 9 4 2 3 3 4" xfId="8453"/>
    <cellStyle name="標準 9 4 2 3 4" xfId="3548"/>
    <cellStyle name="標準 9 4 2 3 4 2" xfId="8909"/>
    <cellStyle name="標準 9 4 2 3 5" xfId="4005"/>
    <cellStyle name="標準 9 4 2 3 5 2" xfId="9365"/>
    <cellStyle name="標準 9 4 2 3 6" xfId="4917"/>
    <cellStyle name="標準 9 4 2 3 6 2" xfId="10277"/>
    <cellStyle name="標準 9 4 2 3 7" xfId="5829"/>
    <cellStyle name="標準 9 4 2 3 7 2" xfId="11189"/>
    <cellStyle name="標準 9 4 2 3 8" xfId="2180"/>
    <cellStyle name="標準 9 4 2 3 9" xfId="7541"/>
    <cellStyle name="標準 9 4 2 4" xfId="241"/>
    <cellStyle name="標準 9 4 2 4 2" xfId="698"/>
    <cellStyle name="標準 9 4 2 4 2 2" xfId="1610"/>
    <cellStyle name="標準 9 4 2 4 2 2 2" xfId="6969"/>
    <cellStyle name="標準 9 4 2 4 2 2 2 2" xfId="12329"/>
    <cellStyle name="標準 9 4 2 4 2 2 3" xfId="4233"/>
    <cellStyle name="標準 9 4 2 4 2 2 4" xfId="9593"/>
    <cellStyle name="標準 9 4 2 4 2 3" xfId="5145"/>
    <cellStyle name="標準 9 4 2 4 2 3 2" xfId="10505"/>
    <cellStyle name="標準 9 4 2 4 2 4" xfId="6057"/>
    <cellStyle name="標準 9 4 2 4 2 4 2" xfId="11417"/>
    <cellStyle name="標準 9 4 2 4 2 5" xfId="2864"/>
    <cellStyle name="標準 9 4 2 4 2 6" xfId="8225"/>
    <cellStyle name="標準 9 4 2 4 3" xfId="1154"/>
    <cellStyle name="標準 9 4 2 4 3 2" xfId="6513"/>
    <cellStyle name="標準 9 4 2 4 3 2 2" xfId="11873"/>
    <cellStyle name="標準 9 4 2 4 3 3" xfId="3320"/>
    <cellStyle name="標準 9 4 2 4 3 4" xfId="8681"/>
    <cellStyle name="標準 9 4 2 4 4" xfId="3777"/>
    <cellStyle name="標準 9 4 2 4 4 2" xfId="9137"/>
    <cellStyle name="標準 9 4 2 4 5" xfId="4689"/>
    <cellStyle name="標準 9 4 2 4 5 2" xfId="10049"/>
    <cellStyle name="標準 9 4 2 4 6" xfId="5601"/>
    <cellStyle name="標準 9 4 2 4 6 2" xfId="10961"/>
    <cellStyle name="標準 9 4 2 4 7" xfId="2408"/>
    <cellStyle name="標準 9 4 2 4 8" xfId="7769"/>
    <cellStyle name="標準 9 4 2 5" xfId="584"/>
    <cellStyle name="標準 9 4 2 5 2" xfId="1496"/>
    <cellStyle name="標準 9 4 2 5 2 2" xfId="6855"/>
    <cellStyle name="標準 9 4 2 5 2 2 2" xfId="12215"/>
    <cellStyle name="標準 9 4 2 5 2 3" xfId="4119"/>
    <cellStyle name="標準 9 4 2 5 2 4" xfId="9479"/>
    <cellStyle name="標準 9 4 2 5 3" xfId="5031"/>
    <cellStyle name="標準 9 4 2 5 3 2" xfId="10391"/>
    <cellStyle name="標準 9 4 2 5 4" xfId="5943"/>
    <cellStyle name="標準 9 4 2 5 4 2" xfId="11303"/>
    <cellStyle name="標準 9 4 2 5 5" xfId="2294"/>
    <cellStyle name="標準 9 4 2 5 6" xfId="7655"/>
    <cellStyle name="標準 9 4 2 6" xfId="1040"/>
    <cellStyle name="標準 9 4 2 6 2" xfId="6399"/>
    <cellStyle name="標準 9 4 2 6 2 2" xfId="11759"/>
    <cellStyle name="標準 9 4 2 6 3" xfId="2750"/>
    <cellStyle name="標準 9 4 2 6 4" xfId="8111"/>
    <cellStyle name="標準 9 4 2 7" xfId="3206"/>
    <cellStyle name="標準 9 4 2 7 2" xfId="8567"/>
    <cellStyle name="標準 9 4 2 8" xfId="3663"/>
    <cellStyle name="標準 9 4 2 8 2" xfId="9023"/>
    <cellStyle name="標準 9 4 2 9" xfId="4575"/>
    <cellStyle name="標準 9 4 2 9 2" xfId="9935"/>
    <cellStyle name="標準 9 4 3" xfId="299"/>
    <cellStyle name="標準 9 4 3 2" xfId="755"/>
    <cellStyle name="標準 9 4 3 2 2" xfId="1667"/>
    <cellStyle name="標準 9 4 3 2 2 2" xfId="7026"/>
    <cellStyle name="標準 9 4 3 2 2 2 2" xfId="12386"/>
    <cellStyle name="標準 9 4 3 2 2 3" xfId="4290"/>
    <cellStyle name="標準 9 4 3 2 2 4" xfId="9650"/>
    <cellStyle name="標準 9 4 3 2 3" xfId="5202"/>
    <cellStyle name="標準 9 4 3 2 3 2" xfId="10562"/>
    <cellStyle name="標準 9 4 3 2 4" xfId="6114"/>
    <cellStyle name="標準 9 4 3 2 4 2" xfId="11474"/>
    <cellStyle name="標準 9 4 3 2 5" xfId="2465"/>
    <cellStyle name="標準 9 4 3 2 6" xfId="7826"/>
    <cellStyle name="標準 9 4 3 3" xfId="1211"/>
    <cellStyle name="標準 9 4 3 3 2" xfId="6570"/>
    <cellStyle name="標準 9 4 3 3 2 2" xfId="11930"/>
    <cellStyle name="標準 9 4 3 3 3" xfId="2921"/>
    <cellStyle name="標準 9 4 3 3 4" xfId="8282"/>
    <cellStyle name="標準 9 4 3 4" xfId="3377"/>
    <cellStyle name="標準 9 4 3 4 2" xfId="8738"/>
    <cellStyle name="標準 9 4 3 5" xfId="3834"/>
    <cellStyle name="標準 9 4 3 5 2" xfId="9194"/>
    <cellStyle name="標準 9 4 3 6" xfId="4746"/>
    <cellStyle name="標準 9 4 3 6 2" xfId="10106"/>
    <cellStyle name="標準 9 4 3 7" xfId="5658"/>
    <cellStyle name="標準 9 4 3 7 2" xfId="11018"/>
    <cellStyle name="標準 9 4 3 8" xfId="2009"/>
    <cellStyle name="標準 9 4 3 9" xfId="7370"/>
    <cellStyle name="標準 9 4 4" xfId="413"/>
    <cellStyle name="標準 9 4 4 2" xfId="869"/>
    <cellStyle name="標準 9 4 4 2 2" xfId="1781"/>
    <cellStyle name="標準 9 4 4 2 2 2" xfId="7140"/>
    <cellStyle name="標準 9 4 4 2 2 2 2" xfId="12500"/>
    <cellStyle name="標準 9 4 4 2 2 3" xfId="4404"/>
    <cellStyle name="標準 9 4 4 2 2 4" xfId="9764"/>
    <cellStyle name="標準 9 4 4 2 3" xfId="5316"/>
    <cellStyle name="標準 9 4 4 2 3 2" xfId="10676"/>
    <cellStyle name="標準 9 4 4 2 4" xfId="6228"/>
    <cellStyle name="標準 9 4 4 2 4 2" xfId="11588"/>
    <cellStyle name="標準 9 4 4 2 5" xfId="2579"/>
    <cellStyle name="標準 9 4 4 2 6" xfId="7940"/>
    <cellStyle name="標準 9 4 4 3" xfId="1325"/>
    <cellStyle name="標準 9 4 4 3 2" xfId="6684"/>
    <cellStyle name="標準 9 4 4 3 2 2" xfId="12044"/>
    <cellStyle name="標準 9 4 4 3 3" xfId="3035"/>
    <cellStyle name="標準 9 4 4 3 4" xfId="8396"/>
    <cellStyle name="標準 9 4 4 4" xfId="3491"/>
    <cellStyle name="標準 9 4 4 4 2" xfId="8852"/>
    <cellStyle name="標準 9 4 4 5" xfId="3948"/>
    <cellStyle name="標準 9 4 4 5 2" xfId="9308"/>
    <cellStyle name="標準 9 4 4 6" xfId="4860"/>
    <cellStyle name="標準 9 4 4 6 2" xfId="10220"/>
    <cellStyle name="標準 9 4 4 7" xfId="5772"/>
    <cellStyle name="標準 9 4 4 7 2" xfId="11132"/>
    <cellStyle name="標準 9 4 4 8" xfId="2123"/>
    <cellStyle name="標準 9 4 4 9" xfId="7484"/>
    <cellStyle name="標準 9 4 5" xfId="184"/>
    <cellStyle name="標準 9 4 5 2" xfId="641"/>
    <cellStyle name="標準 9 4 5 2 2" xfId="1553"/>
    <cellStyle name="標準 9 4 5 2 2 2" xfId="6912"/>
    <cellStyle name="標準 9 4 5 2 2 2 2" xfId="12272"/>
    <cellStyle name="標準 9 4 5 2 2 3" xfId="4176"/>
    <cellStyle name="標準 9 4 5 2 2 4" xfId="9536"/>
    <cellStyle name="標準 9 4 5 2 3" xfId="5088"/>
    <cellStyle name="標準 9 4 5 2 3 2" xfId="10448"/>
    <cellStyle name="標準 9 4 5 2 4" xfId="6000"/>
    <cellStyle name="標準 9 4 5 2 4 2" xfId="11360"/>
    <cellStyle name="標準 9 4 5 2 5" xfId="2807"/>
    <cellStyle name="標準 9 4 5 2 6" xfId="8168"/>
    <cellStyle name="標準 9 4 5 3" xfId="1097"/>
    <cellStyle name="標準 9 4 5 3 2" xfId="6456"/>
    <cellStyle name="標準 9 4 5 3 2 2" xfId="11816"/>
    <cellStyle name="標準 9 4 5 3 3" xfId="3263"/>
    <cellStyle name="標準 9 4 5 3 4" xfId="8624"/>
    <cellStyle name="標準 9 4 5 4" xfId="3720"/>
    <cellStyle name="標準 9 4 5 4 2" xfId="9080"/>
    <cellStyle name="標準 9 4 5 5" xfId="4632"/>
    <cellStyle name="標準 9 4 5 5 2" xfId="9992"/>
    <cellStyle name="標準 9 4 5 6" xfId="5544"/>
    <cellStyle name="標準 9 4 5 6 2" xfId="10904"/>
    <cellStyle name="標準 9 4 5 7" xfId="2351"/>
    <cellStyle name="標準 9 4 5 8" xfId="7712"/>
    <cellStyle name="標準 9 4 6" xfId="527"/>
    <cellStyle name="標準 9 4 6 2" xfId="1439"/>
    <cellStyle name="標準 9 4 6 2 2" xfId="6798"/>
    <cellStyle name="標準 9 4 6 2 2 2" xfId="12158"/>
    <cellStyle name="標準 9 4 6 2 3" xfId="4062"/>
    <cellStyle name="標準 9 4 6 2 4" xfId="9422"/>
    <cellStyle name="標準 9 4 6 3" xfId="4974"/>
    <cellStyle name="標準 9 4 6 3 2" xfId="10334"/>
    <cellStyle name="標準 9 4 6 4" xfId="5886"/>
    <cellStyle name="標準 9 4 6 4 2" xfId="11246"/>
    <cellStyle name="標準 9 4 6 5" xfId="2237"/>
    <cellStyle name="標準 9 4 6 6" xfId="7598"/>
    <cellStyle name="標準 9 4 7" xfId="983"/>
    <cellStyle name="標準 9 4 7 2" xfId="6342"/>
    <cellStyle name="標準 9 4 7 2 2" xfId="11702"/>
    <cellStyle name="標準 9 4 7 3" xfId="2693"/>
    <cellStyle name="標準 9 4 7 4" xfId="8054"/>
    <cellStyle name="標準 9 4 8" xfId="3149"/>
    <cellStyle name="標準 9 4 8 2" xfId="8510"/>
    <cellStyle name="標準 9 4 9" xfId="3606"/>
    <cellStyle name="標準 9 4 9 2" xfId="8966"/>
    <cellStyle name="標準 9 5" xfId="44"/>
    <cellStyle name="標準 9 5 10" xfId="4503"/>
    <cellStyle name="標準 9 5 10 2" xfId="9863"/>
    <cellStyle name="標準 9 5 11" xfId="5415"/>
    <cellStyle name="標準 9 5 11 2" xfId="10775"/>
    <cellStyle name="標準 9 5 12" xfId="1880"/>
    <cellStyle name="標準 9 5 13" xfId="7241"/>
    <cellStyle name="標準 9 5 2" xfId="112"/>
    <cellStyle name="標準 9 5 2 10" xfId="5472"/>
    <cellStyle name="標準 9 5 2 10 2" xfId="10832"/>
    <cellStyle name="標準 9 5 2 11" xfId="1937"/>
    <cellStyle name="標準 9 5 2 12" xfId="7298"/>
    <cellStyle name="標準 9 5 2 2" xfId="341"/>
    <cellStyle name="標準 9 5 2 2 2" xfId="797"/>
    <cellStyle name="標準 9 5 2 2 2 2" xfId="1709"/>
    <cellStyle name="標準 9 5 2 2 2 2 2" xfId="7068"/>
    <cellStyle name="標準 9 5 2 2 2 2 2 2" xfId="12428"/>
    <cellStyle name="標準 9 5 2 2 2 2 3" xfId="4332"/>
    <cellStyle name="標準 9 5 2 2 2 2 4" xfId="9692"/>
    <cellStyle name="標準 9 5 2 2 2 3" xfId="5244"/>
    <cellStyle name="標準 9 5 2 2 2 3 2" xfId="10604"/>
    <cellStyle name="標準 9 5 2 2 2 4" xfId="6156"/>
    <cellStyle name="標準 9 5 2 2 2 4 2" xfId="11516"/>
    <cellStyle name="標準 9 5 2 2 2 5" xfId="2507"/>
    <cellStyle name="標準 9 5 2 2 2 6" xfId="7868"/>
    <cellStyle name="標準 9 5 2 2 3" xfId="1253"/>
    <cellStyle name="標準 9 5 2 2 3 2" xfId="6612"/>
    <cellStyle name="標準 9 5 2 2 3 2 2" xfId="11972"/>
    <cellStyle name="標準 9 5 2 2 3 3" xfId="2963"/>
    <cellStyle name="標準 9 5 2 2 3 4" xfId="8324"/>
    <cellStyle name="標準 9 5 2 2 4" xfId="3419"/>
    <cellStyle name="標準 9 5 2 2 4 2" xfId="8780"/>
    <cellStyle name="標準 9 5 2 2 5" xfId="3876"/>
    <cellStyle name="標準 9 5 2 2 5 2" xfId="9236"/>
    <cellStyle name="標準 9 5 2 2 6" xfId="4788"/>
    <cellStyle name="標準 9 5 2 2 6 2" xfId="10148"/>
    <cellStyle name="標準 9 5 2 2 7" xfId="5700"/>
    <cellStyle name="標準 9 5 2 2 7 2" xfId="11060"/>
    <cellStyle name="標準 9 5 2 2 8" xfId="2051"/>
    <cellStyle name="標準 9 5 2 2 9" xfId="7412"/>
    <cellStyle name="標準 9 5 2 3" xfId="455"/>
    <cellStyle name="標準 9 5 2 3 2" xfId="911"/>
    <cellStyle name="標準 9 5 2 3 2 2" xfId="1823"/>
    <cellStyle name="標準 9 5 2 3 2 2 2" xfId="7182"/>
    <cellStyle name="標準 9 5 2 3 2 2 2 2" xfId="12542"/>
    <cellStyle name="標準 9 5 2 3 2 2 3" xfId="4446"/>
    <cellStyle name="標準 9 5 2 3 2 2 4" xfId="9806"/>
    <cellStyle name="標準 9 5 2 3 2 3" xfId="5358"/>
    <cellStyle name="標準 9 5 2 3 2 3 2" xfId="10718"/>
    <cellStyle name="標準 9 5 2 3 2 4" xfId="6270"/>
    <cellStyle name="標準 9 5 2 3 2 4 2" xfId="11630"/>
    <cellStyle name="標準 9 5 2 3 2 5" xfId="2621"/>
    <cellStyle name="標準 9 5 2 3 2 6" xfId="7982"/>
    <cellStyle name="標準 9 5 2 3 3" xfId="1367"/>
    <cellStyle name="標準 9 5 2 3 3 2" xfId="6726"/>
    <cellStyle name="標準 9 5 2 3 3 2 2" xfId="12086"/>
    <cellStyle name="標準 9 5 2 3 3 3" xfId="3077"/>
    <cellStyle name="標準 9 5 2 3 3 4" xfId="8438"/>
    <cellStyle name="標準 9 5 2 3 4" xfId="3533"/>
    <cellStyle name="標準 9 5 2 3 4 2" xfId="8894"/>
    <cellStyle name="標準 9 5 2 3 5" xfId="3990"/>
    <cellStyle name="標準 9 5 2 3 5 2" xfId="9350"/>
    <cellStyle name="標準 9 5 2 3 6" xfId="4902"/>
    <cellStyle name="標準 9 5 2 3 6 2" xfId="10262"/>
    <cellStyle name="標準 9 5 2 3 7" xfId="5814"/>
    <cellStyle name="標準 9 5 2 3 7 2" xfId="11174"/>
    <cellStyle name="標準 9 5 2 3 8" xfId="2165"/>
    <cellStyle name="標準 9 5 2 3 9" xfId="7526"/>
    <cellStyle name="標準 9 5 2 4" xfId="226"/>
    <cellStyle name="標準 9 5 2 4 2" xfId="683"/>
    <cellStyle name="標準 9 5 2 4 2 2" xfId="1595"/>
    <cellStyle name="標準 9 5 2 4 2 2 2" xfId="6954"/>
    <cellStyle name="標準 9 5 2 4 2 2 2 2" xfId="12314"/>
    <cellStyle name="標準 9 5 2 4 2 2 3" xfId="4218"/>
    <cellStyle name="標準 9 5 2 4 2 2 4" xfId="9578"/>
    <cellStyle name="標準 9 5 2 4 2 3" xfId="5130"/>
    <cellStyle name="標準 9 5 2 4 2 3 2" xfId="10490"/>
    <cellStyle name="標準 9 5 2 4 2 4" xfId="6042"/>
    <cellStyle name="標準 9 5 2 4 2 4 2" xfId="11402"/>
    <cellStyle name="標準 9 5 2 4 2 5" xfId="2849"/>
    <cellStyle name="標準 9 5 2 4 2 6" xfId="8210"/>
    <cellStyle name="標準 9 5 2 4 3" xfId="1139"/>
    <cellStyle name="標準 9 5 2 4 3 2" xfId="6498"/>
    <cellStyle name="標準 9 5 2 4 3 2 2" xfId="11858"/>
    <cellStyle name="標準 9 5 2 4 3 3" xfId="3305"/>
    <cellStyle name="標準 9 5 2 4 3 4" xfId="8666"/>
    <cellStyle name="標準 9 5 2 4 4" xfId="3762"/>
    <cellStyle name="標準 9 5 2 4 4 2" xfId="9122"/>
    <cellStyle name="標準 9 5 2 4 5" xfId="4674"/>
    <cellStyle name="標準 9 5 2 4 5 2" xfId="10034"/>
    <cellStyle name="標準 9 5 2 4 6" xfId="5586"/>
    <cellStyle name="標準 9 5 2 4 6 2" xfId="10946"/>
    <cellStyle name="標準 9 5 2 4 7" xfId="2393"/>
    <cellStyle name="標準 9 5 2 4 8" xfId="7754"/>
    <cellStyle name="標準 9 5 2 5" xfId="569"/>
    <cellStyle name="標準 9 5 2 5 2" xfId="1481"/>
    <cellStyle name="標準 9 5 2 5 2 2" xfId="6840"/>
    <cellStyle name="標準 9 5 2 5 2 2 2" xfId="12200"/>
    <cellStyle name="標準 9 5 2 5 2 3" xfId="4104"/>
    <cellStyle name="標準 9 5 2 5 2 4" xfId="9464"/>
    <cellStyle name="標準 9 5 2 5 3" xfId="5016"/>
    <cellStyle name="標準 9 5 2 5 3 2" xfId="10376"/>
    <cellStyle name="標準 9 5 2 5 4" xfId="5928"/>
    <cellStyle name="標準 9 5 2 5 4 2" xfId="11288"/>
    <cellStyle name="標準 9 5 2 5 5" xfId="2279"/>
    <cellStyle name="標準 9 5 2 5 6" xfId="7640"/>
    <cellStyle name="標準 9 5 2 6" xfId="1025"/>
    <cellStyle name="標準 9 5 2 6 2" xfId="6384"/>
    <cellStyle name="標準 9 5 2 6 2 2" xfId="11744"/>
    <cellStyle name="標準 9 5 2 6 3" xfId="2735"/>
    <cellStyle name="標準 9 5 2 6 4" xfId="8096"/>
    <cellStyle name="標準 9 5 2 7" xfId="3191"/>
    <cellStyle name="標準 9 5 2 7 2" xfId="8552"/>
    <cellStyle name="標準 9 5 2 8" xfId="3648"/>
    <cellStyle name="標準 9 5 2 8 2" xfId="9008"/>
    <cellStyle name="標準 9 5 2 9" xfId="4560"/>
    <cellStyle name="標準 9 5 2 9 2" xfId="9920"/>
    <cellStyle name="標準 9 5 3" xfId="284"/>
    <cellStyle name="標準 9 5 3 2" xfId="740"/>
    <cellStyle name="標準 9 5 3 2 2" xfId="1652"/>
    <cellStyle name="標準 9 5 3 2 2 2" xfId="7011"/>
    <cellStyle name="標準 9 5 3 2 2 2 2" xfId="12371"/>
    <cellStyle name="標準 9 5 3 2 2 3" xfId="4275"/>
    <cellStyle name="標準 9 5 3 2 2 4" xfId="9635"/>
    <cellStyle name="標準 9 5 3 2 3" xfId="5187"/>
    <cellStyle name="標準 9 5 3 2 3 2" xfId="10547"/>
    <cellStyle name="標準 9 5 3 2 4" xfId="6099"/>
    <cellStyle name="標準 9 5 3 2 4 2" xfId="11459"/>
    <cellStyle name="標準 9 5 3 2 5" xfId="2450"/>
    <cellStyle name="標準 9 5 3 2 6" xfId="7811"/>
    <cellStyle name="標準 9 5 3 3" xfId="1196"/>
    <cellStyle name="標準 9 5 3 3 2" xfId="6555"/>
    <cellStyle name="標準 9 5 3 3 2 2" xfId="11915"/>
    <cellStyle name="標準 9 5 3 3 3" xfId="2906"/>
    <cellStyle name="標準 9 5 3 3 4" xfId="8267"/>
    <cellStyle name="標準 9 5 3 4" xfId="3362"/>
    <cellStyle name="標準 9 5 3 4 2" xfId="8723"/>
    <cellStyle name="標準 9 5 3 5" xfId="3819"/>
    <cellStyle name="標準 9 5 3 5 2" xfId="9179"/>
    <cellStyle name="標準 9 5 3 6" xfId="4731"/>
    <cellStyle name="標準 9 5 3 6 2" xfId="10091"/>
    <cellStyle name="標準 9 5 3 7" xfId="5643"/>
    <cellStyle name="標準 9 5 3 7 2" xfId="11003"/>
    <cellStyle name="標準 9 5 3 8" xfId="1994"/>
    <cellStyle name="標準 9 5 3 9" xfId="7355"/>
    <cellStyle name="標準 9 5 4" xfId="398"/>
    <cellStyle name="標準 9 5 4 2" xfId="854"/>
    <cellStyle name="標準 9 5 4 2 2" xfId="1766"/>
    <cellStyle name="標準 9 5 4 2 2 2" xfId="7125"/>
    <cellStyle name="標準 9 5 4 2 2 2 2" xfId="12485"/>
    <cellStyle name="標準 9 5 4 2 2 3" xfId="4389"/>
    <cellStyle name="標準 9 5 4 2 2 4" xfId="9749"/>
    <cellStyle name="標準 9 5 4 2 3" xfId="5301"/>
    <cellStyle name="標準 9 5 4 2 3 2" xfId="10661"/>
    <cellStyle name="標準 9 5 4 2 4" xfId="6213"/>
    <cellStyle name="標準 9 5 4 2 4 2" xfId="11573"/>
    <cellStyle name="標準 9 5 4 2 5" xfId="2564"/>
    <cellStyle name="標準 9 5 4 2 6" xfId="7925"/>
    <cellStyle name="標準 9 5 4 3" xfId="1310"/>
    <cellStyle name="標準 9 5 4 3 2" xfId="6669"/>
    <cellStyle name="標準 9 5 4 3 2 2" xfId="12029"/>
    <cellStyle name="標準 9 5 4 3 3" xfId="3020"/>
    <cellStyle name="標準 9 5 4 3 4" xfId="8381"/>
    <cellStyle name="標準 9 5 4 4" xfId="3476"/>
    <cellStyle name="標準 9 5 4 4 2" xfId="8837"/>
    <cellStyle name="標準 9 5 4 5" xfId="3933"/>
    <cellStyle name="標準 9 5 4 5 2" xfId="9293"/>
    <cellStyle name="標準 9 5 4 6" xfId="4845"/>
    <cellStyle name="標準 9 5 4 6 2" xfId="10205"/>
    <cellStyle name="標準 9 5 4 7" xfId="5757"/>
    <cellStyle name="標準 9 5 4 7 2" xfId="11117"/>
    <cellStyle name="標準 9 5 4 8" xfId="2108"/>
    <cellStyle name="標準 9 5 4 9" xfId="7469"/>
    <cellStyle name="標準 9 5 5" xfId="169"/>
    <cellStyle name="標準 9 5 5 2" xfId="626"/>
    <cellStyle name="標準 9 5 5 2 2" xfId="1538"/>
    <cellStyle name="標準 9 5 5 2 2 2" xfId="6897"/>
    <cellStyle name="標準 9 5 5 2 2 2 2" xfId="12257"/>
    <cellStyle name="標準 9 5 5 2 2 3" xfId="4161"/>
    <cellStyle name="標準 9 5 5 2 2 4" xfId="9521"/>
    <cellStyle name="標準 9 5 5 2 3" xfId="5073"/>
    <cellStyle name="標準 9 5 5 2 3 2" xfId="10433"/>
    <cellStyle name="標準 9 5 5 2 4" xfId="5985"/>
    <cellStyle name="標準 9 5 5 2 4 2" xfId="11345"/>
    <cellStyle name="標準 9 5 5 2 5" xfId="2792"/>
    <cellStyle name="標準 9 5 5 2 6" xfId="8153"/>
    <cellStyle name="標準 9 5 5 3" xfId="1082"/>
    <cellStyle name="標準 9 5 5 3 2" xfId="6441"/>
    <cellStyle name="標準 9 5 5 3 2 2" xfId="11801"/>
    <cellStyle name="標準 9 5 5 3 3" xfId="3248"/>
    <cellStyle name="標準 9 5 5 3 4" xfId="8609"/>
    <cellStyle name="標準 9 5 5 4" xfId="3705"/>
    <cellStyle name="標準 9 5 5 4 2" xfId="9065"/>
    <cellStyle name="標準 9 5 5 5" xfId="4617"/>
    <cellStyle name="標準 9 5 5 5 2" xfId="9977"/>
    <cellStyle name="標準 9 5 5 6" xfId="5529"/>
    <cellStyle name="標準 9 5 5 6 2" xfId="10889"/>
    <cellStyle name="標準 9 5 5 7" xfId="2336"/>
    <cellStyle name="標準 9 5 5 8" xfId="7697"/>
    <cellStyle name="標準 9 5 6" xfId="512"/>
    <cellStyle name="標準 9 5 6 2" xfId="1424"/>
    <cellStyle name="標準 9 5 6 2 2" xfId="6783"/>
    <cellStyle name="標準 9 5 6 2 2 2" xfId="12143"/>
    <cellStyle name="標準 9 5 6 2 3" xfId="4047"/>
    <cellStyle name="標準 9 5 6 2 4" xfId="9407"/>
    <cellStyle name="標準 9 5 6 3" xfId="4959"/>
    <cellStyle name="標準 9 5 6 3 2" xfId="10319"/>
    <cellStyle name="標準 9 5 6 4" xfId="5871"/>
    <cellStyle name="標準 9 5 6 4 2" xfId="11231"/>
    <cellStyle name="標準 9 5 6 5" xfId="2222"/>
    <cellStyle name="標準 9 5 6 6" xfId="7583"/>
    <cellStyle name="標準 9 5 7" xfId="968"/>
    <cellStyle name="標準 9 5 7 2" xfId="6327"/>
    <cellStyle name="標準 9 5 7 2 2" xfId="11687"/>
    <cellStyle name="標準 9 5 7 3" xfId="2678"/>
    <cellStyle name="標準 9 5 7 4" xfId="8039"/>
    <cellStyle name="標準 9 5 8" xfId="3134"/>
    <cellStyle name="標準 9 5 8 2" xfId="8495"/>
    <cellStyle name="標準 9 5 9" xfId="3591"/>
    <cellStyle name="標準 9 5 9 2" xfId="8951"/>
    <cellStyle name="標準 9 6" xfId="91"/>
    <cellStyle name="標準 9 6 10" xfId="5451"/>
    <cellStyle name="標準 9 6 10 2" xfId="10811"/>
    <cellStyle name="標準 9 6 11" xfId="1916"/>
    <cellStyle name="標準 9 6 12" xfId="7277"/>
    <cellStyle name="標準 9 6 2" xfId="320"/>
    <cellStyle name="標準 9 6 2 2" xfId="776"/>
    <cellStyle name="標準 9 6 2 2 2" xfId="1688"/>
    <cellStyle name="標準 9 6 2 2 2 2" xfId="7047"/>
    <cellStyle name="標準 9 6 2 2 2 2 2" xfId="12407"/>
    <cellStyle name="標準 9 6 2 2 2 3" xfId="4311"/>
    <cellStyle name="標準 9 6 2 2 2 4" xfId="9671"/>
    <cellStyle name="標準 9 6 2 2 3" xfId="5223"/>
    <cellStyle name="標準 9 6 2 2 3 2" xfId="10583"/>
    <cellStyle name="標準 9 6 2 2 4" xfId="6135"/>
    <cellStyle name="標準 9 6 2 2 4 2" xfId="11495"/>
    <cellStyle name="標準 9 6 2 2 5" xfId="2486"/>
    <cellStyle name="標準 9 6 2 2 6" xfId="7847"/>
    <cellStyle name="標準 9 6 2 3" xfId="1232"/>
    <cellStyle name="標準 9 6 2 3 2" xfId="6591"/>
    <cellStyle name="標準 9 6 2 3 2 2" xfId="11951"/>
    <cellStyle name="標準 9 6 2 3 3" xfId="2942"/>
    <cellStyle name="標準 9 6 2 3 4" xfId="8303"/>
    <cellStyle name="標準 9 6 2 4" xfId="3398"/>
    <cellStyle name="標準 9 6 2 4 2" xfId="8759"/>
    <cellStyle name="標準 9 6 2 5" xfId="3855"/>
    <cellStyle name="標準 9 6 2 5 2" xfId="9215"/>
    <cellStyle name="標準 9 6 2 6" xfId="4767"/>
    <cellStyle name="標準 9 6 2 6 2" xfId="10127"/>
    <cellStyle name="標準 9 6 2 7" xfId="5679"/>
    <cellStyle name="標準 9 6 2 7 2" xfId="11039"/>
    <cellStyle name="標準 9 6 2 8" xfId="2030"/>
    <cellStyle name="標準 9 6 2 9" xfId="7391"/>
    <cellStyle name="標準 9 6 3" xfId="434"/>
    <cellStyle name="標準 9 6 3 2" xfId="890"/>
    <cellStyle name="標準 9 6 3 2 2" xfId="1802"/>
    <cellStyle name="標準 9 6 3 2 2 2" xfId="7161"/>
    <cellStyle name="標準 9 6 3 2 2 2 2" xfId="12521"/>
    <cellStyle name="標準 9 6 3 2 2 3" xfId="4425"/>
    <cellStyle name="標準 9 6 3 2 2 4" xfId="9785"/>
    <cellStyle name="標準 9 6 3 2 3" xfId="5337"/>
    <cellStyle name="標準 9 6 3 2 3 2" xfId="10697"/>
    <cellStyle name="標準 9 6 3 2 4" xfId="6249"/>
    <cellStyle name="標準 9 6 3 2 4 2" xfId="11609"/>
    <cellStyle name="標準 9 6 3 2 5" xfId="2600"/>
    <cellStyle name="標準 9 6 3 2 6" xfId="7961"/>
    <cellStyle name="標準 9 6 3 3" xfId="1346"/>
    <cellStyle name="標準 9 6 3 3 2" xfId="6705"/>
    <cellStyle name="標準 9 6 3 3 2 2" xfId="12065"/>
    <cellStyle name="標準 9 6 3 3 3" xfId="3056"/>
    <cellStyle name="標準 9 6 3 3 4" xfId="8417"/>
    <cellStyle name="標準 9 6 3 4" xfId="3512"/>
    <cellStyle name="標準 9 6 3 4 2" xfId="8873"/>
    <cellStyle name="標準 9 6 3 5" xfId="3969"/>
    <cellStyle name="標準 9 6 3 5 2" xfId="9329"/>
    <cellStyle name="標準 9 6 3 6" xfId="4881"/>
    <cellStyle name="標準 9 6 3 6 2" xfId="10241"/>
    <cellStyle name="標準 9 6 3 7" xfId="5793"/>
    <cellStyle name="標準 9 6 3 7 2" xfId="11153"/>
    <cellStyle name="標準 9 6 3 8" xfId="2144"/>
    <cellStyle name="標準 9 6 3 9" xfId="7505"/>
    <cellStyle name="標準 9 6 4" xfId="205"/>
    <cellStyle name="標準 9 6 4 2" xfId="662"/>
    <cellStyle name="標準 9 6 4 2 2" xfId="1574"/>
    <cellStyle name="標準 9 6 4 2 2 2" xfId="6933"/>
    <cellStyle name="標準 9 6 4 2 2 2 2" xfId="12293"/>
    <cellStyle name="標準 9 6 4 2 2 3" xfId="4197"/>
    <cellStyle name="標準 9 6 4 2 2 4" xfId="9557"/>
    <cellStyle name="標準 9 6 4 2 3" xfId="5109"/>
    <cellStyle name="標準 9 6 4 2 3 2" xfId="10469"/>
    <cellStyle name="標準 9 6 4 2 4" xfId="6021"/>
    <cellStyle name="標準 9 6 4 2 4 2" xfId="11381"/>
    <cellStyle name="標準 9 6 4 2 5" xfId="2828"/>
    <cellStyle name="標準 9 6 4 2 6" xfId="8189"/>
    <cellStyle name="標準 9 6 4 3" xfId="1118"/>
    <cellStyle name="標準 9 6 4 3 2" xfId="6477"/>
    <cellStyle name="標準 9 6 4 3 2 2" xfId="11837"/>
    <cellStyle name="標準 9 6 4 3 3" xfId="3284"/>
    <cellStyle name="標準 9 6 4 3 4" xfId="8645"/>
    <cellStyle name="標準 9 6 4 4" xfId="3741"/>
    <cellStyle name="標準 9 6 4 4 2" xfId="9101"/>
    <cellStyle name="標準 9 6 4 5" xfId="4653"/>
    <cellStyle name="標準 9 6 4 5 2" xfId="10013"/>
    <cellStyle name="標準 9 6 4 6" xfId="5565"/>
    <cellStyle name="標準 9 6 4 6 2" xfId="10925"/>
    <cellStyle name="標準 9 6 4 7" xfId="2372"/>
    <cellStyle name="標準 9 6 4 8" xfId="7733"/>
    <cellStyle name="標準 9 6 5" xfId="548"/>
    <cellStyle name="標準 9 6 5 2" xfId="1460"/>
    <cellStyle name="標準 9 6 5 2 2" xfId="6819"/>
    <cellStyle name="標準 9 6 5 2 2 2" xfId="12179"/>
    <cellStyle name="標準 9 6 5 2 3" xfId="4083"/>
    <cellStyle name="標準 9 6 5 2 4" xfId="9443"/>
    <cellStyle name="標準 9 6 5 3" xfId="4995"/>
    <cellStyle name="標準 9 6 5 3 2" xfId="10355"/>
    <cellStyle name="標準 9 6 5 4" xfId="5907"/>
    <cellStyle name="標準 9 6 5 4 2" xfId="11267"/>
    <cellStyle name="標準 9 6 5 5" xfId="2258"/>
    <cellStyle name="標準 9 6 5 6" xfId="7619"/>
    <cellStyle name="標準 9 6 6" xfId="1004"/>
    <cellStyle name="標準 9 6 6 2" xfId="6363"/>
    <cellStyle name="標準 9 6 6 2 2" xfId="11723"/>
    <cellStyle name="標準 9 6 6 3" xfId="2714"/>
    <cellStyle name="標準 9 6 6 4" xfId="8075"/>
    <cellStyle name="標準 9 6 7" xfId="3170"/>
    <cellStyle name="標準 9 6 7 2" xfId="8531"/>
    <cellStyle name="標準 9 6 8" xfId="3627"/>
    <cellStyle name="標準 9 6 8 2" xfId="8987"/>
    <cellStyle name="標準 9 6 9" xfId="4539"/>
    <cellStyle name="標準 9 6 9 2" xfId="9899"/>
    <cellStyle name="標準 9 7" xfId="263"/>
    <cellStyle name="標準 9 7 2" xfId="719"/>
    <cellStyle name="標準 9 7 2 2" xfId="1631"/>
    <cellStyle name="標準 9 7 2 2 2" xfId="6990"/>
    <cellStyle name="標準 9 7 2 2 2 2" xfId="12350"/>
    <cellStyle name="標準 9 7 2 2 3" xfId="4254"/>
    <cellStyle name="標準 9 7 2 2 4" xfId="9614"/>
    <cellStyle name="標準 9 7 2 3" xfId="5166"/>
    <cellStyle name="標準 9 7 2 3 2" xfId="10526"/>
    <cellStyle name="標準 9 7 2 4" xfId="6078"/>
    <cellStyle name="標準 9 7 2 4 2" xfId="11438"/>
    <cellStyle name="標準 9 7 2 5" xfId="2429"/>
    <cellStyle name="標準 9 7 2 6" xfId="7790"/>
    <cellStyle name="標準 9 7 3" xfId="1175"/>
    <cellStyle name="標準 9 7 3 2" xfId="6534"/>
    <cellStyle name="標準 9 7 3 2 2" xfId="11894"/>
    <cellStyle name="標準 9 7 3 3" xfId="2885"/>
    <cellStyle name="標準 9 7 3 4" xfId="8246"/>
    <cellStyle name="標準 9 7 4" xfId="3341"/>
    <cellStyle name="標準 9 7 4 2" xfId="8702"/>
    <cellStyle name="標準 9 7 5" xfId="3798"/>
    <cellStyle name="標準 9 7 5 2" xfId="9158"/>
    <cellStyle name="標準 9 7 6" xfId="4710"/>
    <cellStyle name="標準 9 7 6 2" xfId="10070"/>
    <cellStyle name="標準 9 7 7" xfId="5622"/>
    <cellStyle name="標準 9 7 7 2" xfId="10982"/>
    <cellStyle name="標準 9 7 8" xfId="1973"/>
    <cellStyle name="標準 9 7 9" xfId="7334"/>
    <cellStyle name="標準 9 8" xfId="377"/>
    <cellStyle name="標準 9 8 2" xfId="833"/>
    <cellStyle name="標準 9 8 2 2" xfId="1745"/>
    <cellStyle name="標準 9 8 2 2 2" xfId="7104"/>
    <cellStyle name="標準 9 8 2 2 2 2" xfId="12464"/>
    <cellStyle name="標準 9 8 2 2 3" xfId="4368"/>
    <cellStyle name="標準 9 8 2 2 4" xfId="9728"/>
    <cellStyle name="標準 9 8 2 3" xfId="5280"/>
    <cellStyle name="標準 9 8 2 3 2" xfId="10640"/>
    <cellStyle name="標準 9 8 2 4" xfId="6192"/>
    <cellStyle name="標準 9 8 2 4 2" xfId="11552"/>
    <cellStyle name="標準 9 8 2 5" xfId="2543"/>
    <cellStyle name="標準 9 8 2 6" xfId="7904"/>
    <cellStyle name="標準 9 8 3" xfId="1289"/>
    <cellStyle name="標準 9 8 3 2" xfId="6648"/>
    <cellStyle name="標準 9 8 3 2 2" xfId="12008"/>
    <cellStyle name="標準 9 8 3 3" xfId="2999"/>
    <cellStyle name="標準 9 8 3 4" xfId="8360"/>
    <cellStyle name="標準 9 8 4" xfId="3455"/>
    <cellStyle name="標準 9 8 4 2" xfId="8816"/>
    <cellStyle name="標準 9 8 5" xfId="3912"/>
    <cellStyle name="標準 9 8 5 2" xfId="9272"/>
    <cellStyle name="標準 9 8 6" xfId="4824"/>
    <cellStyle name="標準 9 8 6 2" xfId="10184"/>
    <cellStyle name="標準 9 8 7" xfId="5736"/>
    <cellStyle name="標準 9 8 7 2" xfId="11096"/>
    <cellStyle name="標準 9 8 8" xfId="2087"/>
    <cellStyle name="標準 9 8 9" xfId="7448"/>
    <cellStyle name="標準 9 9" xfId="148"/>
    <cellStyle name="標準 9 9 2" xfId="605"/>
    <cellStyle name="標準 9 9 2 2" xfId="1517"/>
    <cellStyle name="標準 9 9 2 2 2" xfId="6876"/>
    <cellStyle name="標準 9 9 2 2 2 2" xfId="12236"/>
    <cellStyle name="標準 9 9 2 2 3" xfId="4140"/>
    <cellStyle name="標準 9 9 2 2 4" xfId="9500"/>
    <cellStyle name="標準 9 9 2 3" xfId="5052"/>
    <cellStyle name="標準 9 9 2 3 2" xfId="10412"/>
    <cellStyle name="標準 9 9 2 4" xfId="5964"/>
    <cellStyle name="標準 9 9 2 4 2" xfId="11324"/>
    <cellStyle name="標準 9 9 2 5" xfId="2771"/>
    <cellStyle name="標準 9 9 2 6" xfId="8132"/>
    <cellStyle name="標準 9 9 3" xfId="1061"/>
    <cellStyle name="標準 9 9 3 2" xfId="6420"/>
    <cellStyle name="標準 9 9 3 2 2" xfId="11780"/>
    <cellStyle name="標準 9 9 3 3" xfId="3227"/>
    <cellStyle name="標準 9 9 3 4" xfId="8588"/>
    <cellStyle name="標準 9 9 4" xfId="3684"/>
    <cellStyle name="標準 9 9 4 2" xfId="9044"/>
    <cellStyle name="標準 9 9 5" xfId="4596"/>
    <cellStyle name="標準 9 9 5 2" xfId="9956"/>
    <cellStyle name="標準 9 9 6" xfId="5508"/>
    <cellStyle name="標準 9 9 6 2" xfId="10868"/>
    <cellStyle name="標準 9 9 7" xfId="2315"/>
    <cellStyle name="標準 9 9 8" xfId="7676"/>
  </cellStyles>
  <dxfs count="1">
    <dxf>
      <fill>
        <patternFill>
          <bgColor rgb="FFF7FF8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R349"/>
  <sheetViews>
    <sheetView tabSelected="1" topLeftCell="B3" zoomScale="90" zoomScaleNormal="90" workbookViewId="0">
      <pane xSplit="68" ySplit="5" topLeftCell="BV8" activePane="bottomRight" state="frozen"/>
      <selection activeCell="B3" sqref="B3"/>
      <selection pane="topRight" activeCell="BR3" sqref="BR3"/>
      <selection pane="bottomLeft" activeCell="B8" sqref="B8"/>
      <selection pane="bottomRight" activeCell="CA22" sqref="CA22"/>
    </sheetView>
  </sheetViews>
  <sheetFormatPr defaultRowHeight="13.5" outlineLevelCol="1" x14ac:dyDescent="0.15"/>
  <cols>
    <col min="1" max="1" width="12.375" style="1" customWidth="1"/>
    <col min="2" max="2" width="24.375" style="2" customWidth="1"/>
    <col min="3" max="3" width="9.5" style="2" hidden="1" customWidth="1" outlineLevel="1"/>
    <col min="4" max="4" width="4.75" style="2" hidden="1" customWidth="1" outlineLevel="1"/>
    <col min="5" max="5" width="11.375" style="2" hidden="1" customWidth="1" outlineLevel="1"/>
    <col min="6" max="6" width="3.75" style="2" hidden="1" customWidth="1" outlineLevel="1"/>
    <col min="7" max="7" width="29.375" style="3" hidden="1" customWidth="1" outlineLevel="1"/>
    <col min="8" max="8" width="16.375" style="3" hidden="1" customWidth="1" outlineLevel="1"/>
    <col min="9" max="9" width="28.75" style="3" hidden="1" customWidth="1" outlineLevel="1"/>
    <col min="10" max="10" width="6.375" style="3" hidden="1" customWidth="1" outlineLevel="1"/>
    <col min="11" max="11" width="7.125" style="3" hidden="1" customWidth="1" outlineLevel="1"/>
    <col min="12" max="12" width="10.875" style="3" hidden="1" customWidth="1" outlineLevel="1"/>
    <col min="13" max="13" width="9.375" style="3" hidden="1" customWidth="1" outlineLevel="1"/>
    <col min="14" max="14" width="8.5" style="3" hidden="1" customWidth="1" outlineLevel="1"/>
    <col min="15" max="15" width="35.125" style="3" hidden="1" customWidth="1" outlineLevel="1"/>
    <col min="16" max="16" width="9.375" style="3" hidden="1" customWidth="1" outlineLevel="1"/>
    <col min="17" max="17" width="9.625" style="1" hidden="1" customWidth="1" outlineLevel="1"/>
    <col min="18" max="18" width="42.5" style="4" hidden="1" customWidth="1" outlineLevel="1"/>
    <col min="19" max="19" width="5" style="4" customWidth="1" collapsed="1"/>
    <col min="20" max="20" width="35.375" style="4" hidden="1" customWidth="1"/>
    <col min="21" max="21" width="2.5" style="4" hidden="1" customWidth="1"/>
    <col min="22" max="49" width="9" style="4" hidden="1" customWidth="1"/>
    <col min="50" max="51" width="6.125" style="4" hidden="1" customWidth="1"/>
    <col min="52" max="61" width="6.125" style="4" hidden="1" customWidth="1" outlineLevel="1"/>
    <col min="62" max="62" width="7.75" style="3" hidden="1" customWidth="1" outlineLevel="1"/>
    <col min="63" max="63" width="5" style="3" hidden="1" customWidth="1" outlineLevel="1"/>
    <col min="64" max="64" width="4.75" style="3" hidden="1" customWidth="1" outlineLevel="1"/>
    <col min="65" max="65" width="7.125" style="3" hidden="1" customWidth="1" outlineLevel="1"/>
    <col min="66" max="66" width="7.5" style="3" hidden="1" customWidth="1" outlineLevel="1"/>
    <col min="67" max="67" width="6" style="4" customWidth="1" collapsed="1"/>
    <col min="68" max="68" width="6.5" style="4" customWidth="1"/>
    <col min="69" max="69" width="8.875" style="3" customWidth="1"/>
    <col min="70" max="70" width="7.625" style="3" customWidth="1"/>
    <col min="71" max="71" width="7.625" style="560" customWidth="1"/>
    <col min="72" max="77" width="7.625" style="3" customWidth="1"/>
    <col min="78" max="78" width="7.625" style="560" customWidth="1"/>
    <col min="79" max="79" width="7.625" style="561" customWidth="1"/>
    <col min="80" max="80" width="11" style="4" customWidth="1"/>
    <col min="81" max="81" width="13.75" style="3" customWidth="1"/>
    <col min="82" max="90" width="9" style="3" hidden="1" customWidth="1"/>
    <col min="91" max="96" width="9" style="3" customWidth="1"/>
    <col min="97" max="97" width="9" style="560" customWidth="1"/>
    <col min="98" max="98" width="9" style="561" customWidth="1"/>
    <col min="99" max="980" width="9" style="3" customWidth="1"/>
    <col min="981" max="1016" width="8.625" customWidth="1"/>
    <col min="1017" max="1024" width="10.5" customWidth="1"/>
  </cols>
  <sheetData>
    <row r="1" spans="1:98" ht="13.5" customHeight="1" x14ac:dyDescent="0.15">
      <c r="A1" s="1" t="s">
        <v>0</v>
      </c>
      <c r="S1" s="4">
        <v>0</v>
      </c>
    </row>
    <row r="2" spans="1:98" ht="14.25" customHeight="1" thickBot="1" x14ac:dyDescent="0.2"/>
    <row r="3" spans="1:98" ht="13.5" customHeight="1" thickTop="1" x14ac:dyDescent="0.15">
      <c r="B3" s="4" t="s">
        <v>1072</v>
      </c>
      <c r="C3" s="4"/>
      <c r="D3" s="4"/>
      <c r="E3" s="4"/>
      <c r="F3" s="4"/>
      <c r="BJ3" s="4" t="s">
        <v>1</v>
      </c>
      <c r="BK3" s="4"/>
      <c r="BL3" s="4"/>
      <c r="BS3" s="560" t="s">
        <v>1073</v>
      </c>
      <c r="BT3" s="3" t="s">
        <v>1074</v>
      </c>
      <c r="BU3" s="5" t="s">
        <v>1075</v>
      </c>
      <c r="BV3" s="5" t="s">
        <v>1076</v>
      </c>
      <c r="BW3" s="5" t="s">
        <v>1077</v>
      </c>
      <c r="BX3" s="565" t="s">
        <v>1078</v>
      </c>
      <c r="BY3" s="578" t="s">
        <v>1079</v>
      </c>
      <c r="BZ3" s="574" t="s">
        <v>1080</v>
      </c>
      <c r="CA3" s="409"/>
    </row>
    <row r="4" spans="1:98" ht="14.25" customHeight="1" x14ac:dyDescent="0.15">
      <c r="B4" s="6" t="s">
        <v>2</v>
      </c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BR4" s="410"/>
      <c r="BS4" s="410"/>
      <c r="BT4" s="410">
        <f t="shared" ref="BT4:BX4" si="0">CM5</f>
        <v>41.210807692307696</v>
      </c>
      <c r="BU4" s="411">
        <f t="shared" si="0"/>
        <v>56.640000000000015</v>
      </c>
      <c r="BV4" s="411">
        <f t="shared" si="0"/>
        <v>51.653987179487174</v>
      </c>
      <c r="BW4" s="411">
        <f t="shared" si="0"/>
        <v>56.135000000000012</v>
      </c>
      <c r="BX4" s="566">
        <f t="shared" si="0"/>
        <v>113.99850000000012</v>
      </c>
      <c r="BY4" s="579">
        <f>CR5</f>
        <v>66.305833333333354</v>
      </c>
      <c r="BZ4" s="575">
        <f>CS5</f>
        <v>98.428000000000097</v>
      </c>
      <c r="CA4" s="412">
        <f>CT5</f>
        <v>50.968166666666662</v>
      </c>
    </row>
    <row r="5" spans="1:98" ht="18.75" customHeight="1" x14ac:dyDescent="0.15">
      <c r="B5" s="413" t="s">
        <v>1071</v>
      </c>
      <c r="C5" s="413"/>
      <c r="D5" s="413"/>
      <c r="E5" s="413"/>
      <c r="F5" s="413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5"/>
      <c r="AT5" s="4">
        <v>53</v>
      </c>
      <c r="AU5" s="4">
        <v>54</v>
      </c>
      <c r="AV5" s="4">
        <v>55</v>
      </c>
      <c r="AW5" s="4">
        <v>56</v>
      </c>
      <c r="BR5" s="416"/>
      <c r="BS5" s="416">
        <v>43616</v>
      </c>
      <c r="BT5" s="417">
        <v>43626</v>
      </c>
      <c r="BU5" s="417">
        <v>43628</v>
      </c>
      <c r="BV5" s="417">
        <v>43630</v>
      </c>
      <c r="BW5" s="417">
        <v>43642</v>
      </c>
      <c r="BX5" s="567">
        <v>43649</v>
      </c>
      <c r="BY5" s="580">
        <v>43656</v>
      </c>
      <c r="BZ5" s="576">
        <v>43670</v>
      </c>
      <c r="CA5" s="418">
        <v>43677</v>
      </c>
      <c r="CC5" s="9" t="s">
        <v>3</v>
      </c>
      <c r="CD5" s="419">
        <f t="shared" ref="CD5:CM5" si="1">SUM(CD8:CD348)</f>
        <v>0</v>
      </c>
      <c r="CE5" s="419">
        <f t="shared" si="1"/>
        <v>0</v>
      </c>
      <c r="CF5" s="419">
        <f t="shared" si="1"/>
        <v>0</v>
      </c>
      <c r="CG5" s="419">
        <f t="shared" si="1"/>
        <v>0</v>
      </c>
      <c r="CH5" s="419">
        <f t="shared" si="1"/>
        <v>0</v>
      </c>
      <c r="CI5" s="419">
        <f t="shared" si="1"/>
        <v>0</v>
      </c>
      <c r="CJ5" s="419">
        <f t="shared" si="1"/>
        <v>0</v>
      </c>
      <c r="CK5" s="419">
        <f t="shared" si="1"/>
        <v>0</v>
      </c>
      <c r="CL5" s="419">
        <f t="shared" si="1"/>
        <v>0</v>
      </c>
      <c r="CM5" s="419">
        <f t="shared" si="1"/>
        <v>41.210807692307696</v>
      </c>
      <c r="CN5" s="419">
        <f t="shared" ref="CN5:CS5" si="2">SUM(CN8:CN349)</f>
        <v>56.640000000000015</v>
      </c>
      <c r="CO5" s="419">
        <f t="shared" si="2"/>
        <v>51.653987179487174</v>
      </c>
      <c r="CP5" s="419">
        <f t="shared" si="2"/>
        <v>56.135000000000012</v>
      </c>
      <c r="CQ5" s="419">
        <f t="shared" si="2"/>
        <v>113.99850000000012</v>
      </c>
      <c r="CR5" s="419">
        <f t="shared" si="2"/>
        <v>66.305833333333354</v>
      </c>
      <c r="CS5" s="419">
        <f t="shared" si="2"/>
        <v>98.428000000000097</v>
      </c>
      <c r="CT5" s="419">
        <f t="shared" ref="CT5" si="3">SUM(CT8:CT349)</f>
        <v>50.968166666666662</v>
      </c>
    </row>
    <row r="6" spans="1:98" ht="13.5" customHeight="1" x14ac:dyDescent="0.15">
      <c r="B6" s="10" t="s">
        <v>4</v>
      </c>
      <c r="C6" s="10"/>
      <c r="D6" s="10"/>
      <c r="E6" s="10"/>
      <c r="F6" s="10"/>
      <c r="G6" s="585" t="s">
        <v>5</v>
      </c>
      <c r="H6" s="586"/>
      <c r="I6" s="586"/>
      <c r="J6" s="586"/>
      <c r="K6" s="586"/>
      <c r="L6" s="586"/>
      <c r="M6" s="586"/>
      <c r="N6" s="586"/>
      <c r="O6" s="586"/>
      <c r="P6" s="11" t="s">
        <v>6</v>
      </c>
      <c r="Q6" s="12" t="s">
        <v>7</v>
      </c>
      <c r="R6" s="10" t="s">
        <v>8</v>
      </c>
      <c r="S6" s="10" t="s">
        <v>9</v>
      </c>
      <c r="T6" s="10" t="s">
        <v>10</v>
      </c>
      <c r="U6" s="10"/>
      <c r="V6" s="10" t="s">
        <v>11</v>
      </c>
      <c r="W6" s="10" t="s">
        <v>12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  <c r="AI6" s="15" t="s">
        <v>13</v>
      </c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 t="s">
        <v>14</v>
      </c>
      <c r="AV6" s="13"/>
      <c r="AW6" s="13"/>
      <c r="AX6" s="13"/>
      <c r="AY6" s="16" t="s">
        <v>15</v>
      </c>
      <c r="AZ6" s="14"/>
      <c r="BA6" s="14" t="s">
        <v>15</v>
      </c>
      <c r="BB6" s="14"/>
      <c r="BC6" s="14"/>
      <c r="BD6" s="14"/>
      <c r="BE6" s="14"/>
      <c r="BF6" s="14"/>
      <c r="BG6" s="14"/>
      <c r="BH6" s="14"/>
      <c r="BI6" s="14"/>
      <c r="BJ6" s="17" t="s">
        <v>16</v>
      </c>
      <c r="BK6" s="17" t="s">
        <v>17</v>
      </c>
      <c r="BL6" s="17" t="s">
        <v>18</v>
      </c>
      <c r="BM6" s="17" t="s">
        <v>19</v>
      </c>
      <c r="BN6" s="17" t="s">
        <v>20</v>
      </c>
      <c r="BO6" s="10" t="s">
        <v>21</v>
      </c>
      <c r="BP6" s="18" t="s">
        <v>22</v>
      </c>
      <c r="BQ6" s="19" t="s">
        <v>23</v>
      </c>
      <c r="BR6" s="20" t="s">
        <v>24</v>
      </c>
      <c r="BS6" s="21" t="s">
        <v>1070</v>
      </c>
      <c r="BT6" s="21" t="s">
        <v>25</v>
      </c>
      <c r="BU6" s="21" t="s">
        <v>25</v>
      </c>
      <c r="BV6" s="21" t="s">
        <v>25</v>
      </c>
      <c r="BW6" s="21" t="s">
        <v>25</v>
      </c>
      <c r="BX6" s="568" t="s">
        <v>25</v>
      </c>
      <c r="BY6" s="581" t="s">
        <v>1063</v>
      </c>
      <c r="BZ6" s="577" t="s">
        <v>1063</v>
      </c>
      <c r="CA6" s="557" t="s">
        <v>1081</v>
      </c>
      <c r="CB6" s="22" t="s">
        <v>26</v>
      </c>
      <c r="CC6" s="23" t="s">
        <v>27</v>
      </c>
      <c r="CD6" s="24" t="s">
        <v>28</v>
      </c>
      <c r="CE6" s="24" t="s">
        <v>28</v>
      </c>
      <c r="CF6" s="24" t="s">
        <v>28</v>
      </c>
      <c r="CG6" s="24" t="s">
        <v>28</v>
      </c>
      <c r="CH6" s="24" t="s">
        <v>28</v>
      </c>
      <c r="CI6" s="24" t="s">
        <v>28</v>
      </c>
      <c r="CJ6" s="24" t="s">
        <v>28</v>
      </c>
      <c r="CK6" s="24" t="s">
        <v>28</v>
      </c>
      <c r="CL6" s="24" t="s">
        <v>28</v>
      </c>
      <c r="CM6" s="24" t="s">
        <v>28</v>
      </c>
      <c r="CN6" s="24" t="s">
        <v>28</v>
      </c>
      <c r="CO6" s="24" t="s">
        <v>28</v>
      </c>
      <c r="CP6" s="24" t="s">
        <v>28</v>
      </c>
      <c r="CQ6" s="24" t="s">
        <v>28</v>
      </c>
      <c r="CR6" s="24" t="s">
        <v>28</v>
      </c>
      <c r="CS6" s="24" t="s">
        <v>28</v>
      </c>
      <c r="CT6" s="24" t="s">
        <v>28</v>
      </c>
    </row>
    <row r="7" spans="1:98" ht="30" customHeight="1" thickBot="1" x14ac:dyDescent="0.2">
      <c r="B7" s="25" t="s">
        <v>29</v>
      </c>
      <c r="C7" s="25"/>
      <c r="D7" s="25"/>
      <c r="E7" s="25"/>
      <c r="F7" s="25"/>
      <c r="G7" s="26" t="s">
        <v>30</v>
      </c>
      <c r="H7" s="26" t="s">
        <v>31</v>
      </c>
      <c r="I7" s="26" t="s">
        <v>32</v>
      </c>
      <c r="J7" s="26"/>
      <c r="K7" s="26" t="s">
        <v>33</v>
      </c>
      <c r="L7" s="26" t="s">
        <v>34</v>
      </c>
      <c r="M7" s="26"/>
      <c r="N7" s="26" t="s">
        <v>35</v>
      </c>
      <c r="O7" s="26"/>
      <c r="P7" s="26"/>
      <c r="Q7" s="27"/>
      <c r="R7" s="28"/>
      <c r="S7" s="28" t="s">
        <v>6</v>
      </c>
      <c r="T7" s="28"/>
      <c r="U7" s="28"/>
      <c r="V7" s="28"/>
      <c r="W7" s="28"/>
      <c r="X7" s="28" t="s">
        <v>36</v>
      </c>
      <c r="Y7" s="28" t="s">
        <v>37</v>
      </c>
      <c r="Z7" s="28" t="s">
        <v>38</v>
      </c>
      <c r="AA7" s="28" t="s">
        <v>39</v>
      </c>
      <c r="AB7" s="28" t="s">
        <v>40</v>
      </c>
      <c r="AC7" s="28" t="s">
        <v>41</v>
      </c>
      <c r="AD7" s="28" t="s">
        <v>42</v>
      </c>
      <c r="AE7" s="28" t="s">
        <v>43</v>
      </c>
      <c r="AF7" s="28" t="s">
        <v>44</v>
      </c>
      <c r="AG7" s="28" t="s">
        <v>45</v>
      </c>
      <c r="AH7" s="28" t="s">
        <v>46</v>
      </c>
      <c r="AI7" s="28" t="s">
        <v>47</v>
      </c>
      <c r="AJ7" s="28" t="s">
        <v>36</v>
      </c>
      <c r="AK7" s="28" t="s">
        <v>37</v>
      </c>
      <c r="AL7" s="28" t="s">
        <v>38</v>
      </c>
      <c r="AM7" s="28" t="s">
        <v>39</v>
      </c>
      <c r="AN7" s="28" t="s">
        <v>40</v>
      </c>
      <c r="AO7" s="28" t="s">
        <v>41</v>
      </c>
      <c r="AP7" s="28" t="s">
        <v>42</v>
      </c>
      <c r="AQ7" s="28" t="s">
        <v>43</v>
      </c>
      <c r="AR7" s="28" t="s">
        <v>44</v>
      </c>
      <c r="AS7" s="28" t="s">
        <v>45</v>
      </c>
      <c r="AT7" s="28" t="s">
        <v>46</v>
      </c>
      <c r="AU7" s="28" t="s">
        <v>47</v>
      </c>
      <c r="AV7" s="28" t="s">
        <v>36</v>
      </c>
      <c r="AW7" s="28" t="s">
        <v>37</v>
      </c>
      <c r="AX7" s="28" t="s">
        <v>38</v>
      </c>
      <c r="AY7" s="28" t="s">
        <v>39</v>
      </c>
      <c r="AZ7" s="28" t="s">
        <v>40</v>
      </c>
      <c r="BA7" s="28" t="s">
        <v>41</v>
      </c>
      <c r="BB7" s="28" t="s">
        <v>42</v>
      </c>
      <c r="BC7" s="28" t="s">
        <v>43</v>
      </c>
      <c r="BD7" s="28" t="s">
        <v>44</v>
      </c>
      <c r="BE7" s="28" t="s">
        <v>45</v>
      </c>
      <c r="BF7" s="28" t="s">
        <v>46</v>
      </c>
      <c r="BG7" s="28" t="s">
        <v>47</v>
      </c>
      <c r="BH7" s="28" t="s">
        <v>36</v>
      </c>
      <c r="BI7" s="28" t="s">
        <v>37</v>
      </c>
      <c r="BJ7" s="29" t="s">
        <v>48</v>
      </c>
      <c r="BK7" s="29"/>
      <c r="BL7" s="29"/>
      <c r="BM7" s="30"/>
      <c r="BN7" s="30"/>
      <c r="BO7" s="28"/>
      <c r="BP7" s="28"/>
      <c r="BQ7" s="31" t="s">
        <v>49</v>
      </c>
      <c r="BR7" s="420" t="s">
        <v>24</v>
      </c>
      <c r="BS7" s="421">
        <v>43603</v>
      </c>
      <c r="BT7" s="421">
        <v>43610</v>
      </c>
      <c r="BU7" s="421">
        <v>43617</v>
      </c>
      <c r="BV7" s="421">
        <v>43617</v>
      </c>
      <c r="BW7" s="421">
        <v>43631</v>
      </c>
      <c r="BX7" s="569">
        <v>43638</v>
      </c>
      <c r="BY7" s="569">
        <v>43645</v>
      </c>
      <c r="BZ7" s="556">
        <v>43659</v>
      </c>
      <c r="CA7" s="422">
        <v>43659</v>
      </c>
      <c r="CB7" s="32"/>
      <c r="CC7" s="33" t="s">
        <v>50</v>
      </c>
      <c r="CD7" s="423">
        <v>43531</v>
      </c>
      <c r="CE7" s="423">
        <v>43538</v>
      </c>
      <c r="CF7" s="423">
        <v>43545</v>
      </c>
      <c r="CG7" s="423">
        <v>43545</v>
      </c>
      <c r="CH7" s="423">
        <v>43561</v>
      </c>
      <c r="CI7" s="423">
        <v>43568</v>
      </c>
      <c r="CJ7" s="423">
        <v>43575</v>
      </c>
      <c r="CK7" s="423">
        <v>43583</v>
      </c>
      <c r="CL7" s="423">
        <v>43589</v>
      </c>
      <c r="CM7" s="423">
        <v>43604</v>
      </c>
      <c r="CN7" s="423">
        <v>43610</v>
      </c>
      <c r="CO7" s="423">
        <v>43617</v>
      </c>
      <c r="CP7" s="423">
        <v>43617</v>
      </c>
      <c r="CQ7" s="423">
        <v>43631</v>
      </c>
      <c r="CR7" s="423">
        <v>43638</v>
      </c>
      <c r="CS7" s="423">
        <v>43659</v>
      </c>
      <c r="CT7" s="423">
        <v>43659</v>
      </c>
    </row>
    <row r="8" spans="1:98" ht="15" customHeight="1" thickTop="1" x14ac:dyDescent="0.15">
      <c r="B8" s="34" t="s">
        <v>51</v>
      </c>
      <c r="C8" s="34"/>
      <c r="D8" s="34"/>
      <c r="E8" s="34"/>
      <c r="F8" s="34"/>
      <c r="G8" s="35" t="s">
        <v>52</v>
      </c>
      <c r="H8" s="35" t="s">
        <v>53</v>
      </c>
      <c r="I8" s="35" t="s">
        <v>54</v>
      </c>
      <c r="J8" s="35">
        <v>50</v>
      </c>
      <c r="K8" s="35" t="s">
        <v>55</v>
      </c>
      <c r="L8" s="35">
        <v>5.7</v>
      </c>
      <c r="M8" s="35"/>
      <c r="N8" s="35"/>
      <c r="O8" s="35" t="s">
        <v>56</v>
      </c>
      <c r="P8" s="35"/>
      <c r="Q8" s="36"/>
      <c r="R8" s="37" t="s">
        <v>57</v>
      </c>
      <c r="S8" s="37"/>
      <c r="T8" s="37" t="s">
        <v>58</v>
      </c>
      <c r="U8" s="37"/>
      <c r="V8" s="37"/>
      <c r="X8" s="37"/>
      <c r="Y8" s="37"/>
      <c r="Z8" s="37"/>
      <c r="AA8" s="37"/>
      <c r="AB8" s="37"/>
      <c r="AC8" s="37"/>
      <c r="AD8" s="37"/>
      <c r="AE8" s="37"/>
      <c r="AF8" s="37">
        <v>0</v>
      </c>
      <c r="AG8" s="37">
        <v>0</v>
      </c>
      <c r="AH8" s="37">
        <v>0</v>
      </c>
      <c r="AI8" s="37">
        <v>0</v>
      </c>
      <c r="AJ8" s="37">
        <v>17.3</v>
      </c>
      <c r="AK8" s="37">
        <v>0</v>
      </c>
      <c r="AL8" s="37">
        <v>0</v>
      </c>
      <c r="AM8" s="37">
        <v>7.5</v>
      </c>
      <c r="AN8" s="37">
        <v>28.8</v>
      </c>
      <c r="AO8" s="37">
        <v>8.1999999999999993</v>
      </c>
      <c r="AP8" s="37">
        <v>38</v>
      </c>
      <c r="AQ8" s="37">
        <v>15.7</v>
      </c>
      <c r="AR8" s="37">
        <v>31.1</v>
      </c>
      <c r="AS8" s="37">
        <v>25.1</v>
      </c>
      <c r="AT8" s="37">
        <v>113</v>
      </c>
      <c r="AU8" s="37">
        <v>12</v>
      </c>
      <c r="AV8" s="37">
        <v>40</v>
      </c>
      <c r="AW8" s="37">
        <v>46</v>
      </c>
      <c r="AX8" s="37">
        <v>8</v>
      </c>
      <c r="AY8" s="37">
        <v>16</v>
      </c>
      <c r="AZ8" s="37">
        <v>29</v>
      </c>
      <c r="BA8" s="37">
        <v>25</v>
      </c>
      <c r="BB8" s="37">
        <v>19</v>
      </c>
      <c r="BC8" s="37">
        <v>28</v>
      </c>
      <c r="BD8" s="37">
        <v>30</v>
      </c>
      <c r="BE8" s="37">
        <v>14</v>
      </c>
      <c r="BF8" s="37">
        <v>17</v>
      </c>
      <c r="BG8" s="37">
        <v>24</v>
      </c>
      <c r="BH8" s="37">
        <v>22</v>
      </c>
      <c r="BI8" s="37">
        <v>37</v>
      </c>
      <c r="BJ8" s="424">
        <f t="shared" ref="BJ8:BJ17" si="4">AVERAGE(AZ8:BB8)</f>
        <v>24.333333333333332</v>
      </c>
      <c r="BK8" s="424">
        <f t="shared" ref="BK8:BK71" si="5">MAX(AQ8:BB8)</f>
        <v>113</v>
      </c>
      <c r="BL8" s="35">
        <f t="shared" ref="BL8:BL71" si="6">MIN(AQ8:BB8)</f>
        <v>8</v>
      </c>
      <c r="BM8" s="35">
        <v>30</v>
      </c>
      <c r="BN8" s="35">
        <v>4</v>
      </c>
      <c r="BO8" s="425">
        <f t="shared" ref="BO8:BO71" si="7">IFERROR(BM8-BN8,BM8)</f>
        <v>26</v>
      </c>
      <c r="BP8" s="426">
        <v>3</v>
      </c>
      <c r="BQ8" s="38" t="str">
        <f t="shared" ref="BQ8:BQ17" si="8">IF(((BP8*BJ8)-CB8)&lt;0.99,"",(BP8*BJ8)-CB8)</f>
        <v/>
      </c>
      <c r="BR8" s="38"/>
      <c r="BS8" s="39"/>
      <c r="BT8" s="39"/>
      <c r="BU8" s="39"/>
      <c r="BV8" s="39"/>
      <c r="BW8" s="39"/>
      <c r="BX8" s="39">
        <v>50</v>
      </c>
      <c r="BY8" s="39"/>
      <c r="BZ8" s="40">
        <v>50</v>
      </c>
      <c r="CA8" s="41"/>
      <c r="CB8" s="42">
        <f>SUM(BO8,BR8:CA8)</f>
        <v>126</v>
      </c>
      <c r="CC8" s="43">
        <f t="shared" ref="CC8:CC55" si="9">CB8/BJ8</f>
        <v>5.1780821917808222</v>
      </c>
      <c r="CD8" s="38" t="str">
        <f>IFERROR(IF($S8*#REF!=0,"",$S8*#REF!),"")</f>
        <v/>
      </c>
      <c r="CE8" s="38" t="str">
        <f>IFERROR(IF($S8*#REF!=0,"",$S8*#REF!),"")</f>
        <v/>
      </c>
      <c r="CF8" s="38" t="str">
        <f>IFERROR(IF($S8*#REF!=0,"",$S8*#REF!),"")</f>
        <v/>
      </c>
      <c r="CG8" s="38" t="str">
        <f>IFERROR(IF($S8*#REF!=0,"",$S8*#REF!),"")</f>
        <v/>
      </c>
      <c r="CH8" s="38" t="str">
        <f>IFERROR(IF($S8*#REF!=0,"",$S8*#REF!),"")</f>
        <v/>
      </c>
      <c r="CI8" s="38" t="str">
        <f>IFERROR(IF($S8*#REF!=0,"",$S8*#REF!),"")</f>
        <v/>
      </c>
      <c r="CJ8" s="38" t="str">
        <f>IFERROR(IF($S8*#REF!=0,"",$S8*#REF!),"")</f>
        <v/>
      </c>
      <c r="CK8" s="38" t="str">
        <f>IFERROR(IF($S8*#REF!=0,"",$S8*#REF!),"")</f>
        <v/>
      </c>
      <c r="CL8" s="38" t="str">
        <f>IFERROR(IF($S8*#REF!=0,"",$S8*#REF!),"")</f>
        <v/>
      </c>
      <c r="CM8" s="38" t="str">
        <f t="shared" ref="CM8:CM71" si="10">IFERROR(IF($S8*BT8=0,"",$S8*BT8),"")</f>
        <v/>
      </c>
      <c r="CN8" s="38" t="str">
        <f t="shared" ref="CN8:CN71" si="11">IFERROR(IF($S8*BU8=0,"",$S8*BU8),"")</f>
        <v/>
      </c>
      <c r="CO8" s="38" t="str">
        <f t="shared" ref="CO8:CO71" si="12">IFERROR(IF($S8*BV8=0,"",$S8*BV8),"")</f>
        <v/>
      </c>
      <c r="CP8" s="38" t="str">
        <f t="shared" ref="CP8:CP71" si="13">IFERROR(IF($S8*BW8=0,"",$S8*BW8),"")</f>
        <v/>
      </c>
      <c r="CQ8" s="38" t="str">
        <f t="shared" ref="CQ8:CQ71" si="14">IFERROR(IF($S8*BX8=0,"",$S8*BX8),"")</f>
        <v/>
      </c>
      <c r="CR8" s="38" t="str">
        <f t="shared" ref="CR8:CR71" si="15">IFERROR(IF($S8*BY8=0,"",$S8*BY8),"")</f>
        <v/>
      </c>
      <c r="CS8" s="38" t="str">
        <f t="shared" ref="CS8:CS71" si="16">IFERROR(IF($S8*BZ8=0,"",$S8*BZ8),"")</f>
        <v/>
      </c>
      <c r="CT8" s="38" t="str">
        <f t="shared" ref="CT8:CT71" si="17">IFERROR(IF($S8*CA8=0,"",$S8*CA8),"")</f>
        <v/>
      </c>
    </row>
    <row r="9" spans="1:98" ht="15" customHeight="1" x14ac:dyDescent="0.15">
      <c r="B9" s="44" t="s">
        <v>59</v>
      </c>
      <c r="C9" s="44"/>
      <c r="D9" s="44"/>
      <c r="E9" s="44"/>
      <c r="F9" s="44"/>
      <c r="G9" s="45" t="s">
        <v>60</v>
      </c>
      <c r="H9" s="45" t="s">
        <v>53</v>
      </c>
      <c r="I9" s="45" t="s">
        <v>61</v>
      </c>
      <c r="J9" s="45">
        <v>50</v>
      </c>
      <c r="K9" s="45" t="s">
        <v>55</v>
      </c>
      <c r="L9" s="45">
        <v>5.7</v>
      </c>
      <c r="M9" s="45"/>
      <c r="N9" s="45"/>
      <c r="O9" s="45" t="s">
        <v>62</v>
      </c>
      <c r="P9" s="45"/>
      <c r="Q9" s="46"/>
      <c r="R9" s="47" t="s">
        <v>57</v>
      </c>
      <c r="S9" s="47"/>
      <c r="T9" s="47" t="s">
        <v>63</v>
      </c>
      <c r="U9" s="47"/>
      <c r="V9" s="47"/>
      <c r="X9" s="47"/>
      <c r="Y9" s="47"/>
      <c r="Z9" s="47"/>
      <c r="AA9" s="47"/>
      <c r="AB9" s="47"/>
      <c r="AC9" s="47"/>
      <c r="AD9" s="47"/>
      <c r="AE9" s="47"/>
      <c r="AF9" s="47">
        <v>0</v>
      </c>
      <c r="AG9" s="47">
        <v>0</v>
      </c>
      <c r="AH9" s="47">
        <v>32.200000000000003</v>
      </c>
      <c r="AI9" s="47">
        <v>34</v>
      </c>
      <c r="AJ9" s="47">
        <v>29.1</v>
      </c>
      <c r="AK9" s="47">
        <v>18.3</v>
      </c>
      <c r="AL9" s="47">
        <v>46.9</v>
      </c>
      <c r="AM9" s="47">
        <v>138.9</v>
      </c>
      <c r="AN9" s="47">
        <v>181.4</v>
      </c>
      <c r="AO9" s="47">
        <v>45.5</v>
      </c>
      <c r="AP9" s="47">
        <v>80.599999999999994</v>
      </c>
      <c r="AQ9" s="47">
        <v>62.9</v>
      </c>
      <c r="AR9" s="47">
        <v>72.2</v>
      </c>
      <c r="AS9" s="47">
        <v>28.8</v>
      </c>
      <c r="AT9" s="47">
        <v>67</v>
      </c>
      <c r="AU9" s="47">
        <v>80</v>
      </c>
      <c r="AV9" s="47">
        <v>62</v>
      </c>
      <c r="AW9" s="47">
        <v>43</v>
      </c>
      <c r="AX9" s="47">
        <v>55</v>
      </c>
      <c r="AY9" s="47">
        <v>26</v>
      </c>
      <c r="AZ9" s="47">
        <v>46</v>
      </c>
      <c r="BA9" s="47">
        <v>44</v>
      </c>
      <c r="BB9" s="47">
        <v>17</v>
      </c>
      <c r="BC9" s="47">
        <v>21</v>
      </c>
      <c r="BD9" s="47">
        <v>39</v>
      </c>
      <c r="BE9" s="47">
        <v>37</v>
      </c>
      <c r="BF9" s="47">
        <v>38</v>
      </c>
      <c r="BG9" s="47">
        <v>7</v>
      </c>
      <c r="BH9" s="47">
        <v>8</v>
      </c>
      <c r="BI9" s="47">
        <v>31</v>
      </c>
      <c r="BJ9" s="427">
        <f t="shared" si="4"/>
        <v>35.666666666666664</v>
      </c>
      <c r="BK9" s="45">
        <f t="shared" si="5"/>
        <v>80</v>
      </c>
      <c r="BL9" s="45">
        <f t="shared" si="6"/>
        <v>17</v>
      </c>
      <c r="BM9" s="45">
        <v>90</v>
      </c>
      <c r="BN9" s="45">
        <v>1</v>
      </c>
      <c r="BO9" s="428">
        <f t="shared" si="7"/>
        <v>89</v>
      </c>
      <c r="BP9" s="429">
        <v>3</v>
      </c>
      <c r="BQ9" s="38" t="str">
        <f t="shared" si="8"/>
        <v/>
      </c>
      <c r="BR9" s="38"/>
      <c r="BS9" s="39"/>
      <c r="BT9" s="39"/>
      <c r="BU9" s="39"/>
      <c r="BV9" s="39"/>
      <c r="BW9" s="39"/>
      <c r="BX9" s="39">
        <v>50</v>
      </c>
      <c r="BY9" s="39"/>
      <c r="BZ9" s="40"/>
      <c r="CA9" s="41"/>
      <c r="CB9" s="42">
        <f t="shared" ref="CB9:CB72" si="18">SUM(BO9,BR9:CA9)</f>
        <v>139</v>
      </c>
      <c r="CC9" s="43">
        <f t="shared" si="9"/>
        <v>3.8971962616822431</v>
      </c>
      <c r="CD9" s="38" t="str">
        <f>IFERROR(IF($S9*#REF!=0,"",$S9*#REF!),"")</f>
        <v/>
      </c>
      <c r="CE9" s="38" t="str">
        <f>IFERROR(IF($S9*#REF!=0,"",$S9*#REF!),"")</f>
        <v/>
      </c>
      <c r="CF9" s="38" t="str">
        <f>IFERROR(IF($S9*#REF!=0,"",$S9*#REF!),"")</f>
        <v/>
      </c>
      <c r="CG9" s="38" t="str">
        <f>IFERROR(IF($S9*#REF!=0,"",$S9*#REF!),"")</f>
        <v/>
      </c>
      <c r="CH9" s="38" t="str">
        <f>IFERROR(IF($S9*#REF!=0,"",$S9*#REF!),"")</f>
        <v/>
      </c>
      <c r="CI9" s="38" t="str">
        <f>IFERROR(IF($S9*#REF!=0,"",$S9*#REF!),"")</f>
        <v/>
      </c>
      <c r="CJ9" s="38" t="str">
        <f>IFERROR(IF($S9*#REF!=0,"",$S9*#REF!),"")</f>
        <v/>
      </c>
      <c r="CK9" s="38" t="str">
        <f>IFERROR(IF($S9*#REF!=0,"",$S9*#REF!),"")</f>
        <v/>
      </c>
      <c r="CL9" s="38" t="str">
        <f>IFERROR(IF($S9*#REF!=0,"",$S9*#REF!),"")</f>
        <v/>
      </c>
      <c r="CM9" s="38" t="str">
        <f t="shared" si="10"/>
        <v/>
      </c>
      <c r="CN9" s="38" t="str">
        <f t="shared" si="11"/>
        <v/>
      </c>
      <c r="CO9" s="38" t="str">
        <f t="shared" si="12"/>
        <v/>
      </c>
      <c r="CP9" s="38" t="str">
        <f t="shared" si="13"/>
        <v/>
      </c>
      <c r="CQ9" s="38" t="str">
        <f t="shared" si="14"/>
        <v/>
      </c>
      <c r="CR9" s="38" t="str">
        <f t="shared" si="15"/>
        <v/>
      </c>
      <c r="CS9" s="38" t="str">
        <f t="shared" si="16"/>
        <v/>
      </c>
      <c r="CT9" s="38" t="str">
        <f t="shared" si="17"/>
        <v/>
      </c>
    </row>
    <row r="10" spans="1:98" ht="15" customHeight="1" thickBot="1" x14ac:dyDescent="0.2">
      <c r="B10" s="48" t="s">
        <v>64</v>
      </c>
      <c r="C10" s="48"/>
      <c r="D10" s="48"/>
      <c r="E10" s="48"/>
      <c r="F10" s="48"/>
      <c r="G10" s="49" t="s">
        <v>65</v>
      </c>
      <c r="H10" s="49" t="s">
        <v>53</v>
      </c>
      <c r="I10" s="49" t="s">
        <v>66</v>
      </c>
      <c r="J10" s="49"/>
      <c r="K10" s="49" t="s">
        <v>55</v>
      </c>
      <c r="L10" s="49">
        <v>5.7</v>
      </c>
      <c r="M10" s="49"/>
      <c r="N10" s="49"/>
      <c r="O10" s="49" t="s">
        <v>67</v>
      </c>
      <c r="P10" s="49"/>
      <c r="Q10" s="50"/>
      <c r="R10" s="51" t="s">
        <v>57</v>
      </c>
      <c r="S10" s="51"/>
      <c r="T10" s="51" t="s">
        <v>68</v>
      </c>
      <c r="U10" s="51"/>
      <c r="V10" s="51"/>
      <c r="X10" s="51"/>
      <c r="Y10" s="51"/>
      <c r="Z10" s="51"/>
      <c r="AA10" s="51"/>
      <c r="AB10" s="51"/>
      <c r="AC10" s="51"/>
      <c r="AD10" s="51"/>
      <c r="AE10" s="51"/>
      <c r="AF10" s="51">
        <v>0</v>
      </c>
      <c r="AG10" s="51">
        <v>0</v>
      </c>
      <c r="AH10" s="51">
        <v>16.100000000000001</v>
      </c>
      <c r="AI10" s="51">
        <v>108.8</v>
      </c>
      <c r="AJ10" s="51">
        <v>30.7</v>
      </c>
      <c r="AK10" s="51">
        <v>10.8</v>
      </c>
      <c r="AL10" s="51">
        <v>56.5</v>
      </c>
      <c r="AM10" s="51">
        <v>44.2</v>
      </c>
      <c r="AN10" s="51">
        <v>63.7</v>
      </c>
      <c r="AO10" s="51">
        <v>59.7</v>
      </c>
      <c r="AP10" s="51">
        <v>71.900000000000006</v>
      </c>
      <c r="AQ10" s="51">
        <v>149.9</v>
      </c>
      <c r="AR10" s="51">
        <v>145.1</v>
      </c>
      <c r="AS10" s="51">
        <v>74.099999999999994</v>
      </c>
      <c r="AT10" s="51">
        <v>78</v>
      </c>
      <c r="AU10" s="51">
        <v>191</v>
      </c>
      <c r="AV10" s="51">
        <v>78</v>
      </c>
      <c r="AW10" s="51">
        <v>198</v>
      </c>
      <c r="AX10" s="51">
        <v>124</v>
      </c>
      <c r="AY10" s="51">
        <v>12</v>
      </c>
      <c r="AZ10" s="51">
        <v>44</v>
      </c>
      <c r="BA10" s="51">
        <v>26</v>
      </c>
      <c r="BB10" s="51">
        <v>16</v>
      </c>
      <c r="BC10" s="51">
        <v>63</v>
      </c>
      <c r="BD10" s="51">
        <v>74</v>
      </c>
      <c r="BE10" s="51">
        <v>34</v>
      </c>
      <c r="BF10" s="51">
        <v>96</v>
      </c>
      <c r="BG10" s="51">
        <v>41</v>
      </c>
      <c r="BH10" s="51">
        <v>45</v>
      </c>
      <c r="BI10" s="51">
        <v>158</v>
      </c>
      <c r="BJ10" s="430">
        <f t="shared" si="4"/>
        <v>28.666666666666668</v>
      </c>
      <c r="BK10" s="49">
        <f t="shared" si="5"/>
        <v>198</v>
      </c>
      <c r="BL10" s="49">
        <f t="shared" si="6"/>
        <v>12</v>
      </c>
      <c r="BM10" s="49">
        <v>250</v>
      </c>
      <c r="BN10" s="49">
        <v>12</v>
      </c>
      <c r="BO10" s="431">
        <f t="shared" si="7"/>
        <v>238</v>
      </c>
      <c r="BP10" s="432">
        <v>3</v>
      </c>
      <c r="BQ10" s="52" t="str">
        <f t="shared" si="8"/>
        <v/>
      </c>
      <c r="BR10" s="52"/>
      <c r="BS10" s="53"/>
      <c r="BT10" s="53"/>
      <c r="BU10" s="53"/>
      <c r="BV10" s="53"/>
      <c r="BW10" s="53"/>
      <c r="BX10" s="53"/>
      <c r="BY10" s="53"/>
      <c r="BZ10" s="54"/>
      <c r="CA10" s="55"/>
      <c r="CB10" s="56">
        <f t="shared" si="18"/>
        <v>238</v>
      </c>
      <c r="CC10" s="57">
        <f t="shared" si="9"/>
        <v>8.3023255813953494</v>
      </c>
      <c r="CD10" s="52" t="str">
        <f>IFERROR(IF($S10*#REF!=0,"",$S10*#REF!),"")</f>
        <v/>
      </c>
      <c r="CE10" s="52" t="str">
        <f>IFERROR(IF($S10*#REF!=0,"",$S10*#REF!),"")</f>
        <v/>
      </c>
      <c r="CF10" s="52" t="str">
        <f>IFERROR(IF($S10*#REF!=0,"",$S10*#REF!),"")</f>
        <v/>
      </c>
      <c r="CG10" s="52" t="str">
        <f>IFERROR(IF($S10*#REF!=0,"",$S10*#REF!),"")</f>
        <v/>
      </c>
      <c r="CH10" s="52" t="str">
        <f>IFERROR(IF($S10*#REF!=0,"",$S10*#REF!),"")</f>
        <v/>
      </c>
      <c r="CI10" s="52" t="str">
        <f>IFERROR(IF($S10*#REF!=0,"",$S10*#REF!),"")</f>
        <v/>
      </c>
      <c r="CJ10" s="52" t="str">
        <f>IFERROR(IF($S10*#REF!=0,"",$S10*#REF!),"")</f>
        <v/>
      </c>
      <c r="CK10" s="52" t="str">
        <f>IFERROR(IF($S10*#REF!=0,"",$S10*#REF!),"")</f>
        <v/>
      </c>
      <c r="CL10" s="52" t="str">
        <f>IFERROR(IF($S10*#REF!=0,"",$S10*#REF!),"")</f>
        <v/>
      </c>
      <c r="CM10" s="52" t="str">
        <f t="shared" si="10"/>
        <v/>
      </c>
      <c r="CN10" s="52" t="str">
        <f t="shared" si="11"/>
        <v/>
      </c>
      <c r="CO10" s="52" t="str">
        <f t="shared" si="12"/>
        <v/>
      </c>
      <c r="CP10" s="52" t="str">
        <f t="shared" si="13"/>
        <v/>
      </c>
      <c r="CQ10" s="52" t="str">
        <f t="shared" si="14"/>
        <v/>
      </c>
      <c r="CR10" s="52" t="str">
        <f t="shared" si="15"/>
        <v/>
      </c>
      <c r="CS10" s="52" t="str">
        <f t="shared" si="16"/>
        <v/>
      </c>
      <c r="CT10" s="52" t="str">
        <f t="shared" si="17"/>
        <v/>
      </c>
    </row>
    <row r="11" spans="1:98" ht="15" customHeight="1" x14ac:dyDescent="0.15">
      <c r="B11" s="58" t="s">
        <v>69</v>
      </c>
      <c r="C11" s="58"/>
      <c r="D11" s="58"/>
      <c r="E11" s="58"/>
      <c r="F11" s="58"/>
      <c r="G11" s="59" t="s">
        <v>70</v>
      </c>
      <c r="H11" s="59" t="s">
        <v>71</v>
      </c>
      <c r="I11" s="59" t="s">
        <v>72</v>
      </c>
      <c r="J11" s="59"/>
      <c r="K11" s="59" t="s">
        <v>55</v>
      </c>
      <c r="L11" s="59">
        <v>9.8000000000000007</v>
      </c>
      <c r="M11" s="59"/>
      <c r="N11" s="59"/>
      <c r="O11" s="59" t="s">
        <v>70</v>
      </c>
      <c r="P11" s="59"/>
      <c r="Q11" s="60"/>
      <c r="R11" s="61" t="s">
        <v>57</v>
      </c>
      <c r="S11" s="61"/>
      <c r="T11" s="61"/>
      <c r="U11" s="61"/>
      <c r="V11" s="433">
        <v>9</v>
      </c>
      <c r="W11" s="4">
        <v>1105.8</v>
      </c>
      <c r="X11" s="61">
        <v>37.200000000000003</v>
      </c>
      <c r="Y11" s="61">
        <v>129</v>
      </c>
      <c r="Z11" s="61">
        <v>55</v>
      </c>
      <c r="AA11" s="61">
        <v>54</v>
      </c>
      <c r="AB11" s="61">
        <v>115</v>
      </c>
      <c r="AC11" s="61">
        <v>107</v>
      </c>
      <c r="AD11" s="61">
        <v>38.6</v>
      </c>
      <c r="AE11" s="61">
        <v>80.3</v>
      </c>
      <c r="AF11" s="61">
        <v>31.2</v>
      </c>
      <c r="AG11" s="61">
        <v>105.8</v>
      </c>
      <c r="AH11" s="61">
        <v>56.9</v>
      </c>
      <c r="AI11" s="61">
        <v>55.3</v>
      </c>
      <c r="AJ11" s="61">
        <v>83.2</v>
      </c>
      <c r="AK11" s="61">
        <v>66.5</v>
      </c>
      <c r="AL11" s="61">
        <v>62.5</v>
      </c>
      <c r="AM11" s="61">
        <v>75.5</v>
      </c>
      <c r="AN11" s="61">
        <v>42.5</v>
      </c>
      <c r="AO11" s="61">
        <v>78.900000000000006</v>
      </c>
      <c r="AP11" s="61">
        <v>29.8</v>
      </c>
      <c r="AQ11" s="61">
        <v>135</v>
      </c>
      <c r="AR11" s="61">
        <v>43.3</v>
      </c>
      <c r="AS11" s="61">
        <v>18.5</v>
      </c>
      <c r="AT11" s="61">
        <v>71</v>
      </c>
      <c r="AU11" s="61">
        <v>56</v>
      </c>
      <c r="AV11" s="61">
        <v>49</v>
      </c>
      <c r="AW11" s="61">
        <v>77</v>
      </c>
      <c r="AX11" s="61">
        <v>57</v>
      </c>
      <c r="AY11" s="61">
        <v>74</v>
      </c>
      <c r="AZ11" s="61">
        <v>34</v>
      </c>
      <c r="BA11" s="61">
        <v>15</v>
      </c>
      <c r="BB11" s="61">
        <v>26</v>
      </c>
      <c r="BC11" s="61">
        <v>84</v>
      </c>
      <c r="BD11" s="61">
        <v>38</v>
      </c>
      <c r="BE11" s="61">
        <v>20</v>
      </c>
      <c r="BF11" s="61">
        <v>33</v>
      </c>
      <c r="BG11" s="61">
        <v>34</v>
      </c>
      <c r="BH11" s="61">
        <v>20</v>
      </c>
      <c r="BI11" s="61">
        <v>44</v>
      </c>
      <c r="BJ11" s="434">
        <f t="shared" si="4"/>
        <v>25</v>
      </c>
      <c r="BK11" s="59">
        <f t="shared" si="5"/>
        <v>135</v>
      </c>
      <c r="BL11" s="59">
        <f t="shared" si="6"/>
        <v>15</v>
      </c>
      <c r="BM11" s="59">
        <v>120</v>
      </c>
      <c r="BN11" s="59">
        <v>3</v>
      </c>
      <c r="BO11" s="435">
        <f t="shared" si="7"/>
        <v>117</v>
      </c>
      <c r="BP11" s="436">
        <v>3</v>
      </c>
      <c r="BQ11" s="62" t="str">
        <f t="shared" si="8"/>
        <v/>
      </c>
      <c r="BR11" s="62"/>
      <c r="BS11" s="562"/>
      <c r="BT11" s="63"/>
      <c r="BU11" s="63"/>
      <c r="BV11" s="63"/>
      <c r="BW11" s="63"/>
      <c r="BX11" s="63"/>
      <c r="BY11" s="63"/>
      <c r="BZ11" s="64"/>
      <c r="CA11" s="65"/>
      <c r="CB11" s="66">
        <f t="shared" si="18"/>
        <v>117</v>
      </c>
      <c r="CC11" s="67">
        <f t="shared" si="9"/>
        <v>4.68</v>
      </c>
      <c r="CD11" s="62" t="str">
        <f>IFERROR(IF($S11*#REF!=0,"",$S11*#REF!),"")</f>
        <v/>
      </c>
      <c r="CE11" s="62" t="str">
        <f>IFERROR(IF($S11*#REF!=0,"",$S11*#REF!),"")</f>
        <v/>
      </c>
      <c r="CF11" s="62" t="str">
        <f>IFERROR(IF($S11*#REF!=0,"",$S11*#REF!),"")</f>
        <v/>
      </c>
      <c r="CG11" s="62" t="str">
        <f>IFERROR(IF($S11*#REF!=0,"",$S11*#REF!),"")</f>
        <v/>
      </c>
      <c r="CH11" s="62" t="str">
        <f>IFERROR(IF($S11*#REF!=0,"",$S11*#REF!),"")</f>
        <v/>
      </c>
      <c r="CI11" s="62" t="str">
        <f>IFERROR(IF($S11*#REF!=0,"",$S11*#REF!),"")</f>
        <v/>
      </c>
      <c r="CJ11" s="62" t="str">
        <f>IFERROR(IF($S11*#REF!=0,"",$S11*#REF!),"")</f>
        <v/>
      </c>
      <c r="CK11" s="62" t="str">
        <f>IFERROR(IF($S11*#REF!=0,"",$S11*#REF!),"")</f>
        <v/>
      </c>
      <c r="CL11" s="62" t="str">
        <f>IFERROR(IF($S11*#REF!=0,"",$S11*#REF!),"")</f>
        <v/>
      </c>
      <c r="CM11" s="62" t="str">
        <f t="shared" si="10"/>
        <v/>
      </c>
      <c r="CN11" s="62" t="str">
        <f t="shared" si="11"/>
        <v/>
      </c>
      <c r="CO11" s="62" t="str">
        <f t="shared" si="12"/>
        <v/>
      </c>
      <c r="CP11" s="62" t="str">
        <f t="shared" si="13"/>
        <v/>
      </c>
      <c r="CQ11" s="62" t="str">
        <f t="shared" si="14"/>
        <v/>
      </c>
      <c r="CR11" s="62" t="str">
        <f t="shared" si="15"/>
        <v/>
      </c>
      <c r="CS11" s="62" t="str">
        <f t="shared" si="16"/>
        <v/>
      </c>
      <c r="CT11" s="62" t="str">
        <f t="shared" si="17"/>
        <v/>
      </c>
    </row>
    <row r="12" spans="1:98" ht="15" customHeight="1" thickBot="1" x14ac:dyDescent="0.2">
      <c r="B12" s="68" t="s">
        <v>73</v>
      </c>
      <c r="C12" s="68"/>
      <c r="D12" s="68"/>
      <c r="E12" s="68"/>
      <c r="F12" s="68"/>
      <c r="G12" s="69" t="s">
        <v>74</v>
      </c>
      <c r="H12" s="69" t="s">
        <v>71</v>
      </c>
      <c r="I12" s="69" t="s">
        <v>75</v>
      </c>
      <c r="J12" s="69"/>
      <c r="K12" s="69" t="s">
        <v>55</v>
      </c>
      <c r="L12" s="69">
        <v>9.8000000000000007</v>
      </c>
      <c r="M12" s="69"/>
      <c r="N12" s="69"/>
      <c r="O12" s="69" t="s">
        <v>74</v>
      </c>
      <c r="P12" s="69"/>
      <c r="Q12" s="70"/>
      <c r="R12" s="71" t="s">
        <v>57</v>
      </c>
      <c r="S12" s="71"/>
      <c r="T12" s="71"/>
      <c r="U12" s="71"/>
      <c r="V12" s="437">
        <v>9</v>
      </c>
      <c r="W12" s="4">
        <v>1241.96</v>
      </c>
      <c r="X12" s="71">
        <v>117.7</v>
      </c>
      <c r="Y12" s="71">
        <v>99</v>
      </c>
      <c r="Z12" s="71">
        <v>74</v>
      </c>
      <c r="AA12" s="71">
        <v>106</v>
      </c>
      <c r="AB12" s="71">
        <v>52</v>
      </c>
      <c r="AC12" s="71">
        <v>69</v>
      </c>
      <c r="AD12" s="71">
        <v>54.6</v>
      </c>
      <c r="AE12" s="71">
        <v>103.5</v>
      </c>
      <c r="AF12" s="71">
        <v>42.2</v>
      </c>
      <c r="AG12" s="71">
        <v>80.8</v>
      </c>
      <c r="AH12" s="71">
        <v>77.8</v>
      </c>
      <c r="AI12" s="71">
        <v>152.30000000000001</v>
      </c>
      <c r="AJ12" s="71">
        <v>133.19999999999999</v>
      </c>
      <c r="AK12" s="71">
        <v>100.5</v>
      </c>
      <c r="AL12" s="71">
        <v>74.5</v>
      </c>
      <c r="AM12" s="71">
        <v>112.8</v>
      </c>
      <c r="AN12" s="71">
        <v>45.5</v>
      </c>
      <c r="AO12" s="71">
        <v>46.5</v>
      </c>
      <c r="AP12" s="71">
        <v>51.2</v>
      </c>
      <c r="AQ12" s="71">
        <v>108.6</v>
      </c>
      <c r="AR12" s="71">
        <v>32.9</v>
      </c>
      <c r="AS12" s="71">
        <v>39</v>
      </c>
      <c r="AT12" s="71">
        <v>67</v>
      </c>
      <c r="AU12" s="71">
        <v>46</v>
      </c>
      <c r="AV12" s="71">
        <v>41</v>
      </c>
      <c r="AW12" s="71">
        <v>34</v>
      </c>
      <c r="AX12" s="71">
        <v>33</v>
      </c>
      <c r="AY12" s="71">
        <v>35</v>
      </c>
      <c r="AZ12" s="71">
        <v>31</v>
      </c>
      <c r="BA12" s="71">
        <v>40</v>
      </c>
      <c r="BB12" s="71">
        <v>12</v>
      </c>
      <c r="BC12" s="71">
        <v>59</v>
      </c>
      <c r="BD12" s="71">
        <v>65</v>
      </c>
      <c r="BE12" s="71">
        <v>32</v>
      </c>
      <c r="BF12" s="71">
        <v>28</v>
      </c>
      <c r="BG12" s="71">
        <v>17</v>
      </c>
      <c r="BH12" s="71">
        <v>39</v>
      </c>
      <c r="BI12" s="71">
        <v>44</v>
      </c>
      <c r="BJ12" s="438">
        <f t="shared" si="4"/>
        <v>27.666666666666668</v>
      </c>
      <c r="BK12" s="69">
        <f t="shared" si="5"/>
        <v>108.6</v>
      </c>
      <c r="BL12" s="69">
        <f t="shared" si="6"/>
        <v>12</v>
      </c>
      <c r="BM12" s="69">
        <v>40</v>
      </c>
      <c r="BN12" s="69">
        <v>0</v>
      </c>
      <c r="BO12" s="439">
        <f t="shared" si="7"/>
        <v>40</v>
      </c>
      <c r="BP12" s="440">
        <v>3</v>
      </c>
      <c r="BQ12" s="52" t="str">
        <f t="shared" si="8"/>
        <v/>
      </c>
      <c r="BR12" s="52"/>
      <c r="BS12" s="53"/>
      <c r="BT12" s="53"/>
      <c r="BU12" s="53"/>
      <c r="BV12" s="53"/>
      <c r="BW12" s="53">
        <v>50</v>
      </c>
      <c r="BX12" s="53"/>
      <c r="BY12" s="53"/>
      <c r="BZ12" s="54"/>
      <c r="CA12" s="55"/>
      <c r="CB12" s="56">
        <f t="shared" si="18"/>
        <v>90</v>
      </c>
      <c r="CC12" s="57">
        <f t="shared" si="9"/>
        <v>3.2530120481927711</v>
      </c>
      <c r="CD12" s="52" t="str">
        <f>IFERROR(IF($S12*#REF!=0,"",$S12*#REF!),"")</f>
        <v/>
      </c>
      <c r="CE12" s="52" t="str">
        <f>IFERROR(IF($S12*#REF!=0,"",$S12*#REF!),"")</f>
        <v/>
      </c>
      <c r="CF12" s="52" t="str">
        <f>IFERROR(IF($S12*#REF!=0,"",$S12*#REF!),"")</f>
        <v/>
      </c>
      <c r="CG12" s="52" t="str">
        <f>IFERROR(IF($S12*#REF!=0,"",$S12*#REF!),"")</f>
        <v/>
      </c>
      <c r="CH12" s="52" t="str">
        <f>IFERROR(IF($S12*#REF!=0,"",$S12*#REF!),"")</f>
        <v/>
      </c>
      <c r="CI12" s="52" t="str">
        <f>IFERROR(IF($S12*#REF!=0,"",$S12*#REF!),"")</f>
        <v/>
      </c>
      <c r="CJ12" s="52" t="str">
        <f>IFERROR(IF($S12*#REF!=0,"",$S12*#REF!),"")</f>
        <v/>
      </c>
      <c r="CK12" s="52" t="str">
        <f>IFERROR(IF($S12*#REF!=0,"",$S12*#REF!),"")</f>
        <v/>
      </c>
      <c r="CL12" s="52" t="str">
        <f>IFERROR(IF($S12*#REF!=0,"",$S12*#REF!),"")</f>
        <v/>
      </c>
      <c r="CM12" s="52" t="str">
        <f t="shared" si="10"/>
        <v/>
      </c>
      <c r="CN12" s="52" t="str">
        <f t="shared" si="11"/>
        <v/>
      </c>
      <c r="CO12" s="52" t="str">
        <f t="shared" si="12"/>
        <v/>
      </c>
      <c r="CP12" s="52" t="str">
        <f t="shared" si="13"/>
        <v/>
      </c>
      <c r="CQ12" s="52" t="str">
        <f t="shared" si="14"/>
        <v/>
      </c>
      <c r="CR12" s="52" t="str">
        <f t="shared" si="15"/>
        <v/>
      </c>
      <c r="CS12" s="52" t="str">
        <f t="shared" si="16"/>
        <v/>
      </c>
      <c r="CT12" s="52" t="str">
        <f t="shared" si="17"/>
        <v/>
      </c>
    </row>
    <row r="13" spans="1:98" ht="15" customHeight="1" x14ac:dyDescent="0.15">
      <c r="B13" s="72" t="s">
        <v>76</v>
      </c>
      <c r="C13" s="72"/>
      <c r="D13" s="72"/>
      <c r="E13" s="72"/>
      <c r="F13" s="72"/>
      <c r="G13" s="73" t="s">
        <v>77</v>
      </c>
      <c r="H13" s="73" t="s">
        <v>78</v>
      </c>
      <c r="I13" s="73" t="s">
        <v>79</v>
      </c>
      <c r="J13" s="73">
        <v>50</v>
      </c>
      <c r="K13" s="73" t="s">
        <v>55</v>
      </c>
      <c r="L13" s="73">
        <v>7.8</v>
      </c>
      <c r="M13" s="73"/>
      <c r="N13" s="73"/>
      <c r="O13" s="73" t="s">
        <v>80</v>
      </c>
      <c r="P13" s="73"/>
      <c r="Q13" s="74"/>
      <c r="R13" s="75" t="s">
        <v>57</v>
      </c>
      <c r="S13" s="75"/>
      <c r="T13" s="75"/>
      <c r="U13" s="75"/>
      <c r="V13" s="75">
        <v>7.8</v>
      </c>
      <c r="W13" s="4">
        <v>1020.75</v>
      </c>
      <c r="X13" s="75">
        <v>114.9</v>
      </c>
      <c r="Y13" s="75">
        <v>37</v>
      </c>
      <c r="Z13" s="75">
        <v>96</v>
      </c>
      <c r="AA13" s="75">
        <v>144</v>
      </c>
      <c r="AB13" s="75">
        <v>78</v>
      </c>
      <c r="AC13" s="75">
        <v>88</v>
      </c>
      <c r="AD13" s="75">
        <v>89.1</v>
      </c>
      <c r="AE13" s="75">
        <v>140</v>
      </c>
      <c r="AF13" s="75">
        <v>76</v>
      </c>
      <c r="AG13" s="75">
        <v>147.9</v>
      </c>
      <c r="AH13" s="75">
        <v>149</v>
      </c>
      <c r="AI13" s="75">
        <v>68.7</v>
      </c>
      <c r="AJ13" s="75">
        <v>70.8</v>
      </c>
      <c r="AK13" s="75">
        <v>166</v>
      </c>
      <c r="AL13" s="75">
        <v>148.5</v>
      </c>
      <c r="AM13" s="75">
        <v>136.4</v>
      </c>
      <c r="AN13" s="75">
        <v>83</v>
      </c>
      <c r="AO13" s="75">
        <v>129.80000000000001</v>
      </c>
      <c r="AP13" s="75">
        <v>70.5</v>
      </c>
      <c r="AQ13" s="75">
        <v>149.19999999999999</v>
      </c>
      <c r="AR13" s="75">
        <v>67.7</v>
      </c>
      <c r="AS13" s="75">
        <v>82.1</v>
      </c>
      <c r="AT13" s="75">
        <v>35</v>
      </c>
      <c r="AU13" s="75">
        <v>33</v>
      </c>
      <c r="AV13" s="75">
        <v>198</v>
      </c>
      <c r="AW13" s="75">
        <v>80</v>
      </c>
      <c r="AX13" s="75">
        <v>101</v>
      </c>
      <c r="AY13" s="75">
        <v>78</v>
      </c>
      <c r="AZ13" s="75">
        <v>34</v>
      </c>
      <c r="BA13" s="75">
        <v>117</v>
      </c>
      <c r="BB13" s="75">
        <v>57</v>
      </c>
      <c r="BC13" s="75">
        <v>55</v>
      </c>
      <c r="BD13" s="75">
        <v>87</v>
      </c>
      <c r="BE13" s="75">
        <v>79</v>
      </c>
      <c r="BF13" s="75">
        <v>30</v>
      </c>
      <c r="BG13" s="75">
        <v>44</v>
      </c>
      <c r="BH13" s="75">
        <v>21</v>
      </c>
      <c r="BI13" s="75">
        <v>82</v>
      </c>
      <c r="BJ13" s="441">
        <f t="shared" si="4"/>
        <v>69.333333333333329</v>
      </c>
      <c r="BK13" s="73">
        <f t="shared" si="5"/>
        <v>198</v>
      </c>
      <c r="BL13" s="73">
        <f t="shared" si="6"/>
        <v>33</v>
      </c>
      <c r="BM13" s="73">
        <v>80</v>
      </c>
      <c r="BN13" s="73">
        <v>70</v>
      </c>
      <c r="BO13" s="442">
        <f t="shared" si="7"/>
        <v>10</v>
      </c>
      <c r="BP13" s="443">
        <v>3</v>
      </c>
      <c r="BQ13" s="76" t="str">
        <f t="shared" si="8"/>
        <v/>
      </c>
      <c r="BR13" s="76"/>
      <c r="BS13" s="77"/>
      <c r="BT13" s="77">
        <v>53.8</v>
      </c>
      <c r="BU13" s="77"/>
      <c r="BV13" s="77">
        <v>50</v>
      </c>
      <c r="BW13" s="77"/>
      <c r="BX13" s="77">
        <v>50</v>
      </c>
      <c r="BY13" s="77"/>
      <c r="BZ13" s="78">
        <v>50</v>
      </c>
      <c r="CA13" s="79"/>
      <c r="CB13" s="80">
        <f t="shared" si="18"/>
        <v>213.8</v>
      </c>
      <c r="CC13" s="81">
        <f t="shared" si="9"/>
        <v>3.0836538461538465</v>
      </c>
      <c r="CD13" s="76" t="str">
        <f>IFERROR(IF($S13*#REF!=0,"",$S13*#REF!),"")</f>
        <v/>
      </c>
      <c r="CE13" s="76" t="str">
        <f>IFERROR(IF($S13*#REF!=0,"",$S13*#REF!),"")</f>
        <v/>
      </c>
      <c r="CF13" s="76" t="str">
        <f>IFERROR(IF($S13*#REF!=0,"",$S13*#REF!),"")</f>
        <v/>
      </c>
      <c r="CG13" s="76" t="str">
        <f>IFERROR(IF($S13*#REF!=0,"",$S13*#REF!),"")</f>
        <v/>
      </c>
      <c r="CH13" s="76" t="str">
        <f>IFERROR(IF($S13*#REF!=0,"",$S13*#REF!),"")</f>
        <v/>
      </c>
      <c r="CI13" s="76" t="str">
        <f>IFERROR(IF($S13*#REF!=0,"",$S13*#REF!),"")</f>
        <v/>
      </c>
      <c r="CJ13" s="76" t="str">
        <f>IFERROR(IF($S13*#REF!=0,"",$S13*#REF!),"")</f>
        <v/>
      </c>
      <c r="CK13" s="76" t="str">
        <f>IFERROR(IF($S13*#REF!=0,"",$S13*#REF!),"")</f>
        <v/>
      </c>
      <c r="CL13" s="76" t="str">
        <f>IFERROR(IF($S13*#REF!=0,"",$S13*#REF!),"")</f>
        <v/>
      </c>
      <c r="CM13" s="76" t="str">
        <f t="shared" si="10"/>
        <v/>
      </c>
      <c r="CN13" s="76" t="str">
        <f t="shared" si="11"/>
        <v/>
      </c>
      <c r="CO13" s="76" t="str">
        <f t="shared" si="12"/>
        <v/>
      </c>
      <c r="CP13" s="76" t="str">
        <f t="shared" si="13"/>
        <v/>
      </c>
      <c r="CQ13" s="76" t="str">
        <f t="shared" si="14"/>
        <v/>
      </c>
      <c r="CR13" s="76" t="str">
        <f t="shared" si="15"/>
        <v/>
      </c>
      <c r="CS13" s="76" t="str">
        <f t="shared" si="16"/>
        <v/>
      </c>
      <c r="CT13" s="76" t="str">
        <f t="shared" si="17"/>
        <v/>
      </c>
    </row>
    <row r="14" spans="1:98" ht="15" customHeight="1" x14ac:dyDescent="0.15">
      <c r="B14" s="44" t="s">
        <v>81</v>
      </c>
      <c r="C14" s="44"/>
      <c r="D14" s="44"/>
      <c r="E14" s="44"/>
      <c r="F14" s="44"/>
      <c r="G14" s="45" t="s">
        <v>82</v>
      </c>
      <c r="H14" s="45" t="s">
        <v>78</v>
      </c>
      <c r="I14" s="45" t="s">
        <v>83</v>
      </c>
      <c r="J14" s="45"/>
      <c r="K14" s="45" t="s">
        <v>55</v>
      </c>
      <c r="L14" s="45">
        <v>7.8</v>
      </c>
      <c r="M14" s="45"/>
      <c r="N14" s="45"/>
      <c r="O14" s="45" t="s">
        <v>84</v>
      </c>
      <c r="P14" s="45"/>
      <c r="Q14" s="46"/>
      <c r="R14" s="47" t="s">
        <v>57</v>
      </c>
      <c r="S14" s="47"/>
      <c r="T14" s="47"/>
      <c r="U14" s="47"/>
      <c r="V14" s="47">
        <v>7.8</v>
      </c>
      <c r="W14" s="4">
        <v>975.59</v>
      </c>
      <c r="X14" s="47">
        <v>239.5</v>
      </c>
      <c r="Y14" s="47">
        <v>63</v>
      </c>
      <c r="Z14" s="47">
        <v>118</v>
      </c>
      <c r="AA14" s="47">
        <v>175</v>
      </c>
      <c r="AB14" s="47">
        <v>81</v>
      </c>
      <c r="AC14" s="47">
        <v>70</v>
      </c>
      <c r="AD14" s="47">
        <v>77.3</v>
      </c>
      <c r="AE14" s="47">
        <v>127</v>
      </c>
      <c r="AF14" s="47">
        <v>208.5</v>
      </c>
      <c r="AG14" s="47">
        <v>118.5</v>
      </c>
      <c r="AH14" s="47">
        <v>146.30000000000001</v>
      </c>
      <c r="AI14" s="47">
        <v>164.8</v>
      </c>
      <c r="AJ14" s="47">
        <v>254.2</v>
      </c>
      <c r="AK14" s="47">
        <v>140.30000000000001</v>
      </c>
      <c r="AL14" s="47">
        <v>107.8</v>
      </c>
      <c r="AM14" s="47">
        <v>162.9</v>
      </c>
      <c r="AN14" s="47">
        <v>181.2</v>
      </c>
      <c r="AO14" s="47">
        <v>108.1</v>
      </c>
      <c r="AP14" s="47">
        <v>38.5</v>
      </c>
      <c r="AQ14" s="47">
        <v>111.4</v>
      </c>
      <c r="AR14" s="47">
        <v>68.2</v>
      </c>
      <c r="AS14" s="47">
        <v>154.9</v>
      </c>
      <c r="AT14" s="47">
        <v>57</v>
      </c>
      <c r="AU14" s="47">
        <v>59</v>
      </c>
      <c r="AV14" s="47">
        <v>212</v>
      </c>
      <c r="AW14" s="47">
        <v>99</v>
      </c>
      <c r="AX14" s="47">
        <v>115</v>
      </c>
      <c r="AY14" s="47">
        <v>111</v>
      </c>
      <c r="AZ14" s="47">
        <v>63</v>
      </c>
      <c r="BA14" s="47">
        <v>121</v>
      </c>
      <c r="BB14" s="47">
        <v>88</v>
      </c>
      <c r="BC14" s="47">
        <v>110</v>
      </c>
      <c r="BD14" s="47">
        <v>92</v>
      </c>
      <c r="BE14" s="47">
        <v>59</v>
      </c>
      <c r="BF14" s="47">
        <v>226</v>
      </c>
      <c r="BG14" s="47">
        <v>55</v>
      </c>
      <c r="BH14" s="47">
        <v>65</v>
      </c>
      <c r="BI14" s="47">
        <v>69</v>
      </c>
      <c r="BJ14" s="427">
        <f t="shared" si="4"/>
        <v>90.666666666666671</v>
      </c>
      <c r="BK14" s="45">
        <f t="shared" si="5"/>
        <v>212</v>
      </c>
      <c r="BL14" s="45">
        <f t="shared" si="6"/>
        <v>57</v>
      </c>
      <c r="BM14" s="45">
        <v>190</v>
      </c>
      <c r="BN14" s="45">
        <v>116</v>
      </c>
      <c r="BO14" s="428">
        <f t="shared" si="7"/>
        <v>74</v>
      </c>
      <c r="BP14" s="429">
        <v>2.5</v>
      </c>
      <c r="BQ14" s="38" t="str">
        <f t="shared" si="8"/>
        <v/>
      </c>
      <c r="BR14" s="38"/>
      <c r="BS14" s="39"/>
      <c r="BT14" s="39">
        <v>53.2</v>
      </c>
      <c r="BU14" s="39"/>
      <c r="BV14" s="39"/>
      <c r="BW14" s="39"/>
      <c r="BX14" s="39"/>
      <c r="BY14" s="39"/>
      <c r="BZ14" s="40">
        <v>50</v>
      </c>
      <c r="CA14" s="41">
        <v>50</v>
      </c>
      <c r="CB14" s="42">
        <f t="shared" si="18"/>
        <v>227.2</v>
      </c>
      <c r="CC14" s="43">
        <f t="shared" si="9"/>
        <v>2.505882352941176</v>
      </c>
      <c r="CD14" s="38" t="str">
        <f>IFERROR(IF($S14*#REF!=0,"",$S14*#REF!),"")</f>
        <v/>
      </c>
      <c r="CE14" s="38" t="str">
        <f>IFERROR(IF($S14*#REF!=0,"",$S14*#REF!),"")</f>
        <v/>
      </c>
      <c r="CF14" s="38" t="str">
        <f>IFERROR(IF($S14*#REF!=0,"",$S14*#REF!),"")</f>
        <v/>
      </c>
      <c r="CG14" s="38" t="str">
        <f>IFERROR(IF($S14*#REF!=0,"",$S14*#REF!),"")</f>
        <v/>
      </c>
      <c r="CH14" s="38" t="str">
        <f>IFERROR(IF($S14*#REF!=0,"",$S14*#REF!),"")</f>
        <v/>
      </c>
      <c r="CI14" s="38" t="str">
        <f>IFERROR(IF($S14*#REF!=0,"",$S14*#REF!),"")</f>
        <v/>
      </c>
      <c r="CJ14" s="38" t="str">
        <f>IFERROR(IF($S14*#REF!=0,"",$S14*#REF!),"")</f>
        <v/>
      </c>
      <c r="CK14" s="38" t="str">
        <f>IFERROR(IF($S14*#REF!=0,"",$S14*#REF!),"")</f>
        <v/>
      </c>
      <c r="CL14" s="38" t="str">
        <f>IFERROR(IF($S14*#REF!=0,"",$S14*#REF!),"")</f>
        <v/>
      </c>
      <c r="CM14" s="38" t="str">
        <f t="shared" si="10"/>
        <v/>
      </c>
      <c r="CN14" s="38" t="str">
        <f t="shared" si="11"/>
        <v/>
      </c>
      <c r="CO14" s="38" t="str">
        <f t="shared" si="12"/>
        <v/>
      </c>
      <c r="CP14" s="38" t="str">
        <f t="shared" si="13"/>
        <v/>
      </c>
      <c r="CQ14" s="38" t="str">
        <f t="shared" si="14"/>
        <v/>
      </c>
      <c r="CR14" s="38" t="str">
        <f t="shared" si="15"/>
        <v/>
      </c>
      <c r="CS14" s="38" t="str">
        <f t="shared" si="16"/>
        <v/>
      </c>
      <c r="CT14" s="38" t="str">
        <f t="shared" si="17"/>
        <v/>
      </c>
    </row>
    <row r="15" spans="1:98" ht="15" customHeight="1" x14ac:dyDescent="0.15">
      <c r="B15" s="44" t="s">
        <v>85</v>
      </c>
      <c r="C15" s="44"/>
      <c r="D15" s="44"/>
      <c r="E15" s="44"/>
      <c r="F15" s="44"/>
      <c r="G15" s="45" t="s">
        <v>86</v>
      </c>
      <c r="H15" s="45" t="s">
        <v>78</v>
      </c>
      <c r="I15" s="45" t="s">
        <v>87</v>
      </c>
      <c r="J15" s="45">
        <v>50</v>
      </c>
      <c r="K15" s="45" t="s">
        <v>55</v>
      </c>
      <c r="L15" s="45">
        <v>7.8</v>
      </c>
      <c r="M15" s="45"/>
      <c r="N15" s="45"/>
      <c r="O15" s="45" t="s">
        <v>88</v>
      </c>
      <c r="P15" s="45"/>
      <c r="Q15" s="46"/>
      <c r="R15" s="47" t="s">
        <v>57</v>
      </c>
      <c r="S15" s="47"/>
      <c r="T15" s="47"/>
      <c r="U15" s="47"/>
      <c r="V15" s="47">
        <v>7.8</v>
      </c>
      <c r="W15" s="4">
        <v>1011.16</v>
      </c>
      <c r="X15" s="47">
        <v>35.9</v>
      </c>
      <c r="Y15" s="47">
        <v>52</v>
      </c>
      <c r="Z15" s="47">
        <v>32</v>
      </c>
      <c r="AA15" s="47">
        <v>44</v>
      </c>
      <c r="AB15" s="47">
        <v>75</v>
      </c>
      <c r="AC15" s="47">
        <v>55</v>
      </c>
      <c r="AD15" s="47">
        <v>51.3</v>
      </c>
      <c r="AE15" s="47">
        <v>51.8</v>
      </c>
      <c r="AF15" s="47">
        <v>47.8</v>
      </c>
      <c r="AG15" s="47">
        <v>48.8</v>
      </c>
      <c r="AH15" s="47">
        <v>86.9</v>
      </c>
      <c r="AI15" s="47">
        <v>20.9</v>
      </c>
      <c r="AJ15" s="47">
        <v>31.1</v>
      </c>
      <c r="AK15" s="47">
        <v>31.1</v>
      </c>
      <c r="AL15" s="47">
        <v>27.9</v>
      </c>
      <c r="AM15" s="47">
        <v>68.7</v>
      </c>
      <c r="AN15" s="47">
        <v>31.7</v>
      </c>
      <c r="AO15" s="47">
        <v>88.1</v>
      </c>
      <c r="AP15" s="47">
        <v>14</v>
      </c>
      <c r="AQ15" s="47">
        <v>88.8</v>
      </c>
      <c r="AR15" s="47">
        <v>28.5</v>
      </c>
      <c r="AS15" s="47">
        <v>28.7</v>
      </c>
      <c r="AT15" s="47">
        <v>29</v>
      </c>
      <c r="AU15" s="47">
        <v>51</v>
      </c>
      <c r="AV15" s="47">
        <v>29</v>
      </c>
      <c r="AW15" s="47">
        <v>29</v>
      </c>
      <c r="AX15" s="47">
        <v>14</v>
      </c>
      <c r="AY15" s="47">
        <v>5</v>
      </c>
      <c r="AZ15" s="47">
        <v>1</v>
      </c>
      <c r="BA15" s="47">
        <v>32</v>
      </c>
      <c r="BB15" s="47">
        <v>34</v>
      </c>
      <c r="BC15" s="47">
        <v>33</v>
      </c>
      <c r="BD15" s="47">
        <v>47</v>
      </c>
      <c r="BE15" s="47">
        <v>30</v>
      </c>
      <c r="BF15" s="47">
        <v>9</v>
      </c>
      <c r="BG15" s="47">
        <v>27</v>
      </c>
      <c r="BH15" s="47">
        <v>21</v>
      </c>
      <c r="BI15" s="47">
        <v>47</v>
      </c>
      <c r="BJ15" s="427">
        <f t="shared" si="4"/>
        <v>22.333333333333332</v>
      </c>
      <c r="BK15" s="45">
        <f t="shared" si="5"/>
        <v>88.8</v>
      </c>
      <c r="BL15" s="45">
        <f t="shared" si="6"/>
        <v>1</v>
      </c>
      <c r="BM15" s="45">
        <v>120</v>
      </c>
      <c r="BN15" s="45">
        <v>29</v>
      </c>
      <c r="BO15" s="428">
        <f t="shared" si="7"/>
        <v>91</v>
      </c>
      <c r="BP15" s="429">
        <v>3</v>
      </c>
      <c r="BQ15" s="38" t="str">
        <f t="shared" si="8"/>
        <v/>
      </c>
      <c r="BR15" s="38"/>
      <c r="BS15" s="39"/>
      <c r="BT15" s="39"/>
      <c r="BU15" s="39"/>
      <c r="BV15" s="39"/>
      <c r="BW15" s="39"/>
      <c r="BX15" s="39">
        <v>50</v>
      </c>
      <c r="BY15" s="39"/>
      <c r="BZ15" s="40"/>
      <c r="CA15" s="41"/>
      <c r="CB15" s="42">
        <f t="shared" si="18"/>
        <v>141</v>
      </c>
      <c r="CC15" s="444">
        <f t="shared" si="9"/>
        <v>6.3134328358208958</v>
      </c>
      <c r="CD15" s="38" t="str">
        <f>IFERROR(IF($S15*#REF!=0,"",$S15*#REF!),"")</f>
        <v/>
      </c>
      <c r="CE15" s="38" t="str">
        <f>IFERROR(IF($S15*#REF!=0,"",$S15*#REF!),"")</f>
        <v/>
      </c>
      <c r="CF15" s="38" t="str">
        <f>IFERROR(IF($S15*#REF!=0,"",$S15*#REF!),"")</f>
        <v/>
      </c>
      <c r="CG15" s="38" t="str">
        <f>IFERROR(IF($S15*#REF!=0,"",$S15*#REF!),"")</f>
        <v/>
      </c>
      <c r="CH15" s="38" t="str">
        <f>IFERROR(IF($S15*#REF!=0,"",$S15*#REF!),"")</f>
        <v/>
      </c>
      <c r="CI15" s="38" t="str">
        <f>IFERROR(IF($S15*#REF!=0,"",$S15*#REF!),"")</f>
        <v/>
      </c>
      <c r="CJ15" s="38" t="str">
        <f>IFERROR(IF($S15*#REF!=0,"",$S15*#REF!),"")</f>
        <v/>
      </c>
      <c r="CK15" s="38" t="str">
        <f>IFERROR(IF($S15*#REF!=0,"",$S15*#REF!),"")</f>
        <v/>
      </c>
      <c r="CL15" s="38" t="str">
        <f>IFERROR(IF($S15*#REF!=0,"",$S15*#REF!),"")</f>
        <v/>
      </c>
      <c r="CM15" s="38" t="str">
        <f t="shared" si="10"/>
        <v/>
      </c>
      <c r="CN15" s="38" t="str">
        <f t="shared" si="11"/>
        <v/>
      </c>
      <c r="CO15" s="38" t="str">
        <f t="shared" si="12"/>
        <v/>
      </c>
      <c r="CP15" s="38" t="str">
        <f t="shared" si="13"/>
        <v/>
      </c>
      <c r="CQ15" s="38" t="str">
        <f t="shared" si="14"/>
        <v/>
      </c>
      <c r="CR15" s="38" t="str">
        <f t="shared" si="15"/>
        <v/>
      </c>
      <c r="CS15" s="38" t="str">
        <f t="shared" si="16"/>
        <v/>
      </c>
      <c r="CT15" s="38" t="str">
        <f t="shared" si="17"/>
        <v/>
      </c>
    </row>
    <row r="16" spans="1:98" ht="15" customHeight="1" x14ac:dyDescent="0.15">
      <c r="B16" s="44" t="s">
        <v>89</v>
      </c>
      <c r="C16" s="44"/>
      <c r="D16" s="44"/>
      <c r="E16" s="44"/>
      <c r="F16" s="44"/>
      <c r="G16" s="45" t="s">
        <v>90</v>
      </c>
      <c r="H16" s="45" t="s">
        <v>78</v>
      </c>
      <c r="I16" s="45" t="s">
        <v>91</v>
      </c>
      <c r="J16" s="45"/>
      <c r="K16" s="45" t="s">
        <v>55</v>
      </c>
      <c r="L16" s="45">
        <v>7.8</v>
      </c>
      <c r="M16" s="45"/>
      <c r="N16" s="45"/>
      <c r="O16" s="45" t="s">
        <v>92</v>
      </c>
      <c r="P16" s="45"/>
      <c r="Q16" s="46"/>
      <c r="R16" s="47" t="s">
        <v>57</v>
      </c>
      <c r="S16" s="47"/>
      <c r="T16" s="47"/>
      <c r="U16" s="47"/>
      <c r="V16" s="47">
        <v>7.8</v>
      </c>
      <c r="W16" s="4">
        <v>1013.94</v>
      </c>
      <c r="X16" s="47">
        <v>129.19999999999999</v>
      </c>
      <c r="Y16" s="47">
        <v>213</v>
      </c>
      <c r="Z16" s="47">
        <v>162</v>
      </c>
      <c r="AA16" s="47">
        <v>100</v>
      </c>
      <c r="AB16" s="47">
        <v>115</v>
      </c>
      <c r="AC16" s="47">
        <v>68</v>
      </c>
      <c r="AD16" s="47">
        <v>196.9</v>
      </c>
      <c r="AE16" s="47">
        <v>120.4</v>
      </c>
      <c r="AF16" s="47">
        <v>226.6</v>
      </c>
      <c r="AG16" s="47">
        <v>249.5</v>
      </c>
      <c r="AH16" s="47">
        <v>171.3</v>
      </c>
      <c r="AI16" s="47">
        <v>186.9</v>
      </c>
      <c r="AJ16" s="47">
        <v>179.6</v>
      </c>
      <c r="AK16" s="47">
        <v>236.8</v>
      </c>
      <c r="AL16" s="47">
        <v>179.5</v>
      </c>
      <c r="AM16" s="47">
        <v>252.1</v>
      </c>
      <c r="AN16" s="47">
        <v>282.3</v>
      </c>
      <c r="AO16" s="47">
        <v>194.4</v>
      </c>
      <c r="AP16" s="47">
        <v>292.89999999999998</v>
      </c>
      <c r="AQ16" s="47">
        <v>233.1</v>
      </c>
      <c r="AR16" s="47">
        <v>263.7</v>
      </c>
      <c r="AS16" s="47">
        <v>501.8</v>
      </c>
      <c r="AT16" s="47">
        <v>158</v>
      </c>
      <c r="AU16" s="47">
        <v>284</v>
      </c>
      <c r="AV16" s="47">
        <v>217</v>
      </c>
      <c r="AW16" s="47">
        <v>337</v>
      </c>
      <c r="AX16" s="47">
        <v>262</v>
      </c>
      <c r="AY16" s="47">
        <v>125</v>
      </c>
      <c r="AZ16" s="47">
        <v>113</v>
      </c>
      <c r="BA16" s="47">
        <v>154</v>
      </c>
      <c r="BB16" s="47">
        <v>191</v>
      </c>
      <c r="BC16" s="47">
        <v>255</v>
      </c>
      <c r="BD16" s="47">
        <v>97</v>
      </c>
      <c r="BE16" s="47">
        <v>275</v>
      </c>
      <c r="BF16" s="47">
        <v>206</v>
      </c>
      <c r="BG16" s="47">
        <v>106</v>
      </c>
      <c r="BH16" s="47">
        <v>113</v>
      </c>
      <c r="BI16" s="47">
        <v>229</v>
      </c>
      <c r="BJ16" s="427">
        <f t="shared" si="4"/>
        <v>152.66666666666666</v>
      </c>
      <c r="BK16" s="45">
        <f t="shared" si="5"/>
        <v>501.8</v>
      </c>
      <c r="BL16" s="45">
        <f t="shared" si="6"/>
        <v>113</v>
      </c>
      <c r="BM16" s="45">
        <v>230</v>
      </c>
      <c r="BN16" s="45">
        <v>52</v>
      </c>
      <c r="BO16" s="428">
        <f t="shared" si="7"/>
        <v>178</v>
      </c>
      <c r="BP16" s="429">
        <v>3</v>
      </c>
      <c r="BQ16" s="38" t="str">
        <f t="shared" si="8"/>
        <v/>
      </c>
      <c r="BR16" s="38"/>
      <c r="BS16" s="39"/>
      <c r="BT16" s="39">
        <v>42.7</v>
      </c>
      <c r="BU16" s="39"/>
      <c r="BV16" s="39"/>
      <c r="BW16" s="39"/>
      <c r="BX16" s="39"/>
      <c r="BY16" s="39">
        <v>100</v>
      </c>
      <c r="BZ16" s="40">
        <v>50</v>
      </c>
      <c r="CA16" s="41">
        <v>100</v>
      </c>
      <c r="CB16" s="42">
        <f t="shared" si="18"/>
        <v>470.7</v>
      </c>
      <c r="CC16" s="444">
        <f t="shared" si="9"/>
        <v>3.0831877729257644</v>
      </c>
      <c r="CD16" s="38" t="str">
        <f>IFERROR(IF($S16*#REF!=0,"",$S16*#REF!),"")</f>
        <v/>
      </c>
      <c r="CE16" s="38" t="str">
        <f>IFERROR(IF($S16*#REF!=0,"",$S16*#REF!),"")</f>
        <v/>
      </c>
      <c r="CF16" s="38" t="str">
        <f>IFERROR(IF($S16*#REF!=0,"",$S16*#REF!),"")</f>
        <v/>
      </c>
      <c r="CG16" s="38" t="str">
        <f>IFERROR(IF($S16*#REF!=0,"",$S16*#REF!),"")</f>
        <v/>
      </c>
      <c r="CH16" s="38" t="str">
        <f>IFERROR(IF($S16*#REF!=0,"",$S16*#REF!),"")</f>
        <v/>
      </c>
      <c r="CI16" s="38" t="str">
        <f>IFERROR(IF($S16*#REF!=0,"",$S16*#REF!),"")</f>
        <v/>
      </c>
      <c r="CJ16" s="38" t="str">
        <f>IFERROR(IF($S16*#REF!=0,"",$S16*#REF!),"")</f>
        <v/>
      </c>
      <c r="CK16" s="38" t="str">
        <f>IFERROR(IF($S16*#REF!=0,"",$S16*#REF!),"")</f>
        <v/>
      </c>
      <c r="CL16" s="38" t="str">
        <f>IFERROR(IF($S16*#REF!=0,"",$S16*#REF!),"")</f>
        <v/>
      </c>
      <c r="CM16" s="38" t="str">
        <f t="shared" si="10"/>
        <v/>
      </c>
      <c r="CN16" s="38" t="str">
        <f t="shared" si="11"/>
        <v/>
      </c>
      <c r="CO16" s="38" t="str">
        <f t="shared" si="12"/>
        <v/>
      </c>
      <c r="CP16" s="38" t="str">
        <f t="shared" si="13"/>
        <v/>
      </c>
      <c r="CQ16" s="38" t="str">
        <f t="shared" si="14"/>
        <v/>
      </c>
      <c r="CR16" s="38" t="str">
        <f t="shared" si="15"/>
        <v/>
      </c>
      <c r="CS16" s="38" t="str">
        <f t="shared" si="16"/>
        <v/>
      </c>
      <c r="CT16" s="38" t="str">
        <f t="shared" si="17"/>
        <v/>
      </c>
    </row>
    <row r="17" spans="1:98" ht="15" customHeight="1" thickBot="1" x14ac:dyDescent="0.2">
      <c r="B17" s="48" t="s">
        <v>93</v>
      </c>
      <c r="C17" s="48"/>
      <c r="D17" s="48"/>
      <c r="E17" s="48"/>
      <c r="F17" s="48"/>
      <c r="G17" s="49" t="s">
        <v>94</v>
      </c>
      <c r="H17" s="49" t="s">
        <v>78</v>
      </c>
      <c r="I17" s="49" t="s">
        <v>95</v>
      </c>
      <c r="J17" s="49"/>
      <c r="K17" s="49" t="s">
        <v>55</v>
      </c>
      <c r="L17" s="49">
        <v>7.8</v>
      </c>
      <c r="M17" s="49"/>
      <c r="N17" s="49"/>
      <c r="O17" s="49" t="s">
        <v>96</v>
      </c>
      <c r="P17" s="49"/>
      <c r="Q17" s="50"/>
      <c r="R17" s="51" t="s">
        <v>57</v>
      </c>
      <c r="S17" s="51"/>
      <c r="T17" s="51"/>
      <c r="U17" s="51"/>
      <c r="V17" s="51">
        <v>7.8</v>
      </c>
      <c r="W17" s="4">
        <v>1012.13</v>
      </c>
      <c r="X17" s="51">
        <v>26.8</v>
      </c>
      <c r="Y17" s="51">
        <v>26</v>
      </c>
      <c r="Z17" s="51">
        <v>18</v>
      </c>
      <c r="AA17" s="51">
        <v>20</v>
      </c>
      <c r="AB17" s="51">
        <v>6</v>
      </c>
      <c r="AC17" s="51">
        <v>17</v>
      </c>
      <c r="AD17" s="51">
        <v>41.7</v>
      </c>
      <c r="AE17" s="51">
        <v>66.099999999999994</v>
      </c>
      <c r="AF17" s="51">
        <v>26.5</v>
      </c>
      <c r="AG17" s="51">
        <v>32</v>
      </c>
      <c r="AH17" s="51">
        <v>8.1</v>
      </c>
      <c r="AI17" s="51">
        <v>25.6</v>
      </c>
      <c r="AJ17" s="51">
        <v>67</v>
      </c>
      <c r="AK17" s="51">
        <v>11.1</v>
      </c>
      <c r="AL17" s="51">
        <v>28.6</v>
      </c>
      <c r="AM17" s="51">
        <v>1.8</v>
      </c>
      <c r="AN17" s="51">
        <v>27.4</v>
      </c>
      <c r="AO17" s="51">
        <v>29.4</v>
      </c>
      <c r="AP17" s="51">
        <v>13.7</v>
      </c>
      <c r="AQ17" s="51">
        <v>107.5</v>
      </c>
      <c r="AR17" s="51">
        <v>17.600000000000001</v>
      </c>
      <c r="AS17" s="51">
        <v>50.7</v>
      </c>
      <c r="AT17" s="51">
        <v>12</v>
      </c>
      <c r="AU17" s="51">
        <v>30</v>
      </c>
      <c r="AV17" s="51">
        <v>22</v>
      </c>
      <c r="AW17" s="51">
        <v>24</v>
      </c>
      <c r="AX17" s="51">
        <v>19</v>
      </c>
      <c r="AY17" s="51">
        <v>44</v>
      </c>
      <c r="AZ17" s="51">
        <v>27</v>
      </c>
      <c r="BA17" s="51">
        <v>15</v>
      </c>
      <c r="BB17" s="51">
        <v>19</v>
      </c>
      <c r="BC17" s="51">
        <v>7</v>
      </c>
      <c r="BD17" s="51">
        <v>43</v>
      </c>
      <c r="BE17" s="51">
        <v>12</v>
      </c>
      <c r="BF17" s="51">
        <v>29</v>
      </c>
      <c r="BG17" s="51">
        <v>17</v>
      </c>
      <c r="BH17" s="51">
        <v>34</v>
      </c>
      <c r="BI17" s="51">
        <v>13</v>
      </c>
      <c r="BJ17" s="430">
        <f t="shared" si="4"/>
        <v>20.333333333333332</v>
      </c>
      <c r="BK17" s="49">
        <f t="shared" si="5"/>
        <v>107.5</v>
      </c>
      <c r="BL17" s="49">
        <f t="shared" si="6"/>
        <v>12</v>
      </c>
      <c r="BM17" s="49">
        <v>55</v>
      </c>
      <c r="BN17" s="49">
        <v>29</v>
      </c>
      <c r="BO17" s="431">
        <f t="shared" si="7"/>
        <v>26</v>
      </c>
      <c r="BP17" s="432">
        <v>3</v>
      </c>
      <c r="BQ17" s="82" t="str">
        <f t="shared" si="8"/>
        <v/>
      </c>
      <c r="BR17" s="82"/>
      <c r="BS17" s="83"/>
      <c r="BT17" s="83"/>
      <c r="BU17" s="83"/>
      <c r="BV17" s="83"/>
      <c r="BW17" s="83"/>
      <c r="BX17" s="83"/>
      <c r="BY17" s="83"/>
      <c r="BZ17" s="84"/>
      <c r="CA17" s="85">
        <v>50</v>
      </c>
      <c r="CB17" s="86">
        <f t="shared" si="18"/>
        <v>76</v>
      </c>
      <c r="CC17" s="445">
        <f t="shared" si="9"/>
        <v>3.737704918032787</v>
      </c>
      <c r="CD17" s="82" t="str">
        <f>IFERROR(IF($S17*#REF!=0,"",$S17*#REF!),"")</f>
        <v/>
      </c>
      <c r="CE17" s="82" t="str">
        <f>IFERROR(IF($S17*#REF!=0,"",$S17*#REF!),"")</f>
        <v/>
      </c>
      <c r="CF17" s="82" t="str">
        <f>IFERROR(IF($S17*#REF!=0,"",$S17*#REF!),"")</f>
        <v/>
      </c>
      <c r="CG17" s="82" t="str">
        <f>IFERROR(IF($S17*#REF!=0,"",$S17*#REF!),"")</f>
        <v/>
      </c>
      <c r="CH17" s="82" t="str">
        <f>IFERROR(IF($S17*#REF!=0,"",$S17*#REF!),"")</f>
        <v/>
      </c>
      <c r="CI17" s="82" t="str">
        <f>IFERROR(IF($S17*#REF!=0,"",$S17*#REF!),"")</f>
        <v/>
      </c>
      <c r="CJ17" s="82" t="str">
        <f>IFERROR(IF($S17*#REF!=0,"",$S17*#REF!),"")</f>
        <v/>
      </c>
      <c r="CK17" s="82" t="str">
        <f>IFERROR(IF($S17*#REF!=0,"",$S17*#REF!),"")</f>
        <v/>
      </c>
      <c r="CL17" s="82" t="str">
        <f>IFERROR(IF($S17*#REF!=0,"",$S17*#REF!),"")</f>
        <v/>
      </c>
      <c r="CM17" s="82" t="str">
        <f t="shared" si="10"/>
        <v/>
      </c>
      <c r="CN17" s="82" t="str">
        <f t="shared" si="11"/>
        <v/>
      </c>
      <c r="CO17" s="82" t="str">
        <f t="shared" si="12"/>
        <v/>
      </c>
      <c r="CP17" s="82" t="str">
        <f t="shared" si="13"/>
        <v/>
      </c>
      <c r="CQ17" s="82" t="str">
        <f t="shared" si="14"/>
        <v/>
      </c>
      <c r="CR17" s="82" t="str">
        <f t="shared" si="15"/>
        <v/>
      </c>
      <c r="CS17" s="82" t="str">
        <f t="shared" si="16"/>
        <v/>
      </c>
      <c r="CT17" s="82" t="str">
        <f t="shared" si="17"/>
        <v/>
      </c>
    </row>
    <row r="18" spans="1:98" s="98" customFormat="1" ht="15" customHeight="1" x14ac:dyDescent="0.15">
      <c r="A18" s="87"/>
      <c r="B18" s="88" t="s">
        <v>97</v>
      </c>
      <c r="C18" s="88"/>
      <c r="D18" s="88"/>
      <c r="E18" s="88"/>
      <c r="F18" s="88"/>
      <c r="G18" s="89" t="s">
        <v>98</v>
      </c>
      <c r="H18" s="89"/>
      <c r="I18" s="89" t="s">
        <v>99</v>
      </c>
      <c r="J18" s="89"/>
      <c r="K18" s="89" t="s">
        <v>100</v>
      </c>
      <c r="L18" s="89">
        <v>8.6</v>
      </c>
      <c r="M18" s="89"/>
      <c r="N18" s="89"/>
      <c r="O18" s="89" t="s">
        <v>98</v>
      </c>
      <c r="P18" s="89"/>
      <c r="Q18" s="90"/>
      <c r="R18" s="91" t="s">
        <v>101</v>
      </c>
      <c r="S18" s="91">
        <v>0.02</v>
      </c>
      <c r="T18" s="91"/>
      <c r="U18" s="91"/>
      <c r="V18" s="91">
        <v>8.6</v>
      </c>
      <c r="W18" s="4">
        <v>1467.77</v>
      </c>
      <c r="X18" s="91">
        <v>0</v>
      </c>
      <c r="Y18" s="91">
        <v>3</v>
      </c>
      <c r="Z18" s="91">
        <v>46</v>
      </c>
      <c r="AA18" s="91">
        <v>17</v>
      </c>
      <c r="AB18" s="91">
        <v>10</v>
      </c>
      <c r="AC18" s="91">
        <v>4</v>
      </c>
      <c r="AD18" s="91">
        <v>4</v>
      </c>
      <c r="AE18" s="91">
        <v>16</v>
      </c>
      <c r="AF18" s="91">
        <v>17</v>
      </c>
      <c r="AG18" s="91">
        <v>14</v>
      </c>
      <c r="AH18" s="91">
        <v>10</v>
      </c>
      <c r="AI18" s="91">
        <v>25</v>
      </c>
      <c r="AJ18" s="91">
        <v>22</v>
      </c>
      <c r="AK18" s="91">
        <v>13</v>
      </c>
      <c r="AL18" s="91">
        <v>11</v>
      </c>
      <c r="AM18" s="91">
        <v>29</v>
      </c>
      <c r="AN18" s="91">
        <v>13</v>
      </c>
      <c r="AO18" s="91">
        <v>11</v>
      </c>
      <c r="AP18" s="91">
        <v>22</v>
      </c>
      <c r="AQ18" s="91">
        <v>22</v>
      </c>
      <c r="AR18" s="91">
        <v>31</v>
      </c>
      <c r="AS18" s="91">
        <v>13</v>
      </c>
      <c r="AT18" s="91">
        <v>12</v>
      </c>
      <c r="AU18" s="91">
        <v>25</v>
      </c>
      <c r="AV18" s="91">
        <v>17</v>
      </c>
      <c r="AW18" s="91">
        <v>16</v>
      </c>
      <c r="AX18" s="91">
        <v>20</v>
      </c>
      <c r="AY18" s="91">
        <v>15</v>
      </c>
      <c r="AZ18" s="91">
        <v>15</v>
      </c>
      <c r="BA18" s="91">
        <v>22</v>
      </c>
      <c r="BB18" s="91">
        <v>11</v>
      </c>
      <c r="BC18" s="91">
        <v>22</v>
      </c>
      <c r="BD18" s="91">
        <v>8</v>
      </c>
      <c r="BE18" s="91">
        <v>20</v>
      </c>
      <c r="BF18" s="91">
        <v>15</v>
      </c>
      <c r="BG18" s="91">
        <v>20</v>
      </c>
      <c r="BH18" s="91">
        <v>2</v>
      </c>
      <c r="BI18" s="91">
        <v>20</v>
      </c>
      <c r="BJ18" s="446">
        <v>10</v>
      </c>
      <c r="BK18" s="89">
        <f t="shared" si="5"/>
        <v>31</v>
      </c>
      <c r="BL18" s="89">
        <f t="shared" si="6"/>
        <v>11</v>
      </c>
      <c r="BM18" s="89">
        <v>16</v>
      </c>
      <c r="BN18" s="89">
        <v>16</v>
      </c>
      <c r="BO18" s="447">
        <f t="shared" si="7"/>
        <v>0</v>
      </c>
      <c r="BP18" s="448">
        <v>2.1</v>
      </c>
      <c r="BQ18" s="92" t="str">
        <f t="shared" ref="BQ18:BQ27" si="19">IF(((BP18*BJ18)-CB18)&lt;0.99,"",INT((BP18*BJ18)-CB18))</f>
        <v/>
      </c>
      <c r="BR18" s="93"/>
      <c r="BS18" s="94"/>
      <c r="BT18" s="94"/>
      <c r="BU18" s="94">
        <v>10</v>
      </c>
      <c r="BV18" s="94"/>
      <c r="BW18" s="94"/>
      <c r="BX18" s="94"/>
      <c r="BY18" s="94">
        <v>10</v>
      </c>
      <c r="BZ18" s="95">
        <v>10</v>
      </c>
      <c r="CA18" s="96"/>
      <c r="CB18" s="97">
        <f t="shared" si="18"/>
        <v>30</v>
      </c>
      <c r="CC18" s="449">
        <f t="shared" si="9"/>
        <v>3</v>
      </c>
      <c r="CD18" s="93" t="str">
        <f>IFERROR(IF($S18*#REF!=0,"",$S18*#REF!),"")</f>
        <v/>
      </c>
      <c r="CE18" s="93" t="str">
        <f>IFERROR(IF($S18*#REF!=0,"",$S18*#REF!),"")</f>
        <v/>
      </c>
      <c r="CF18" s="93" t="str">
        <f>IFERROR(IF($S18*#REF!=0,"",$S18*#REF!),"")</f>
        <v/>
      </c>
      <c r="CG18" s="93" t="str">
        <f>IFERROR(IF($S18*#REF!=0,"",$S18*#REF!),"")</f>
        <v/>
      </c>
      <c r="CH18" s="93" t="str">
        <f>IFERROR(IF($S18*#REF!=0,"",$S18*#REF!),"")</f>
        <v/>
      </c>
      <c r="CI18" s="93" t="str">
        <f>IFERROR(IF($S18*#REF!=0,"",$S18*#REF!),"")</f>
        <v/>
      </c>
      <c r="CJ18" s="93" t="str">
        <f>IFERROR(IF($S18*#REF!=0,"",$S18*#REF!),"")</f>
        <v/>
      </c>
      <c r="CK18" s="93" t="str">
        <f>IFERROR(IF($S18*#REF!=0,"",$S18*#REF!),"")</f>
        <v/>
      </c>
      <c r="CL18" s="93" t="str">
        <f>IFERROR(IF($S18*#REF!=0,"",$S18*#REF!),"")</f>
        <v/>
      </c>
      <c r="CM18" s="93" t="str">
        <f t="shared" si="10"/>
        <v/>
      </c>
      <c r="CN18" s="93">
        <f t="shared" si="11"/>
        <v>0.2</v>
      </c>
      <c r="CO18" s="93" t="str">
        <f t="shared" si="12"/>
        <v/>
      </c>
      <c r="CP18" s="93" t="str">
        <f t="shared" si="13"/>
        <v/>
      </c>
      <c r="CQ18" s="93" t="str">
        <f t="shared" si="14"/>
        <v/>
      </c>
      <c r="CR18" s="93">
        <f t="shared" si="15"/>
        <v>0.2</v>
      </c>
      <c r="CS18" s="93">
        <f t="shared" si="16"/>
        <v>0.2</v>
      </c>
      <c r="CT18" s="93" t="str">
        <f t="shared" si="17"/>
        <v/>
      </c>
    </row>
    <row r="19" spans="1:98" ht="15" customHeight="1" x14ac:dyDescent="0.15">
      <c r="B19" s="99" t="s">
        <v>102</v>
      </c>
      <c r="C19" s="99"/>
      <c r="D19" s="99"/>
      <c r="E19" s="99"/>
      <c r="F19" s="99"/>
      <c r="G19" s="100" t="s">
        <v>103</v>
      </c>
      <c r="H19" s="100"/>
      <c r="I19" s="100" t="s">
        <v>104</v>
      </c>
      <c r="J19" s="100"/>
      <c r="K19" s="100" t="s">
        <v>100</v>
      </c>
      <c r="L19" s="100">
        <v>12.6</v>
      </c>
      <c r="M19" s="100"/>
      <c r="N19" s="100"/>
      <c r="O19" s="100" t="s">
        <v>103</v>
      </c>
      <c r="P19" s="100"/>
      <c r="Q19" s="101"/>
      <c r="R19" s="102" t="s">
        <v>101</v>
      </c>
      <c r="S19" s="102">
        <v>0.03</v>
      </c>
      <c r="T19" s="102"/>
      <c r="U19" s="102"/>
      <c r="V19" s="102">
        <v>12.6</v>
      </c>
      <c r="W19" s="4">
        <v>2033.25</v>
      </c>
      <c r="X19" s="102">
        <v>0</v>
      </c>
      <c r="Y19" s="102">
        <v>4</v>
      </c>
      <c r="Z19" s="102">
        <v>106</v>
      </c>
      <c r="AA19" s="102">
        <v>62</v>
      </c>
      <c r="AB19" s="102">
        <v>75</v>
      </c>
      <c r="AC19" s="102">
        <v>35</v>
      </c>
      <c r="AD19" s="102">
        <v>57</v>
      </c>
      <c r="AE19" s="102">
        <v>49</v>
      </c>
      <c r="AF19" s="102">
        <v>65</v>
      </c>
      <c r="AG19" s="102">
        <v>44</v>
      </c>
      <c r="AH19" s="102">
        <v>41</v>
      </c>
      <c r="AI19" s="102">
        <v>77</v>
      </c>
      <c r="AJ19" s="102">
        <v>63</v>
      </c>
      <c r="AK19" s="102">
        <v>85</v>
      </c>
      <c r="AL19" s="102">
        <v>70</v>
      </c>
      <c r="AM19" s="102">
        <v>80</v>
      </c>
      <c r="AN19" s="102">
        <v>54</v>
      </c>
      <c r="AO19" s="102">
        <v>101</v>
      </c>
      <c r="AP19" s="102">
        <v>77</v>
      </c>
      <c r="AQ19" s="102">
        <v>103</v>
      </c>
      <c r="AR19" s="102">
        <v>80</v>
      </c>
      <c r="AS19" s="102">
        <v>84</v>
      </c>
      <c r="AT19" s="102">
        <v>74</v>
      </c>
      <c r="AU19" s="102">
        <v>93</v>
      </c>
      <c r="AV19" s="102">
        <v>68</v>
      </c>
      <c r="AW19" s="102">
        <v>76</v>
      </c>
      <c r="AX19" s="102">
        <v>76</v>
      </c>
      <c r="AY19" s="102">
        <v>57</v>
      </c>
      <c r="AZ19" s="102">
        <v>58</v>
      </c>
      <c r="BA19" s="102">
        <v>68</v>
      </c>
      <c r="BB19" s="102">
        <v>42</v>
      </c>
      <c r="BC19" s="102">
        <v>71</v>
      </c>
      <c r="BD19" s="102">
        <v>70</v>
      </c>
      <c r="BE19" s="102">
        <v>53</v>
      </c>
      <c r="BF19" s="102">
        <v>74</v>
      </c>
      <c r="BG19" s="102">
        <v>60</v>
      </c>
      <c r="BH19" s="102">
        <v>34</v>
      </c>
      <c r="BI19" s="102">
        <v>87</v>
      </c>
      <c r="BJ19" s="450">
        <v>50</v>
      </c>
      <c r="BK19" s="100">
        <f t="shared" si="5"/>
        <v>103</v>
      </c>
      <c r="BL19" s="100">
        <f t="shared" si="6"/>
        <v>42</v>
      </c>
      <c r="BM19" s="100">
        <v>168</v>
      </c>
      <c r="BN19" s="100">
        <v>61</v>
      </c>
      <c r="BO19" s="451">
        <f t="shared" si="7"/>
        <v>107</v>
      </c>
      <c r="BP19" s="452">
        <v>2.1</v>
      </c>
      <c r="BQ19" s="103" t="str">
        <f t="shared" si="19"/>
        <v/>
      </c>
      <c r="BR19" s="103"/>
      <c r="BS19" s="104"/>
      <c r="BT19" s="104"/>
      <c r="BU19" s="104"/>
      <c r="BV19" s="104">
        <v>10</v>
      </c>
      <c r="BW19" s="104"/>
      <c r="BX19" s="104"/>
      <c r="BY19" s="104"/>
      <c r="BZ19" s="105"/>
      <c r="CA19" s="106"/>
      <c r="CB19" s="107">
        <f t="shared" si="18"/>
        <v>117</v>
      </c>
      <c r="CC19" s="453">
        <f t="shared" si="9"/>
        <v>2.34</v>
      </c>
      <c r="CD19" s="103" t="str">
        <f>IFERROR(IF($S19*#REF!=0,"",$S19*#REF!),"")</f>
        <v/>
      </c>
      <c r="CE19" s="103" t="str">
        <f>IFERROR(IF($S19*#REF!=0,"",$S19*#REF!),"")</f>
        <v/>
      </c>
      <c r="CF19" s="103" t="str">
        <f>IFERROR(IF($S19*#REF!=0,"",$S19*#REF!),"")</f>
        <v/>
      </c>
      <c r="CG19" s="103" t="str">
        <f>IFERROR(IF($S19*#REF!=0,"",$S19*#REF!),"")</f>
        <v/>
      </c>
      <c r="CH19" s="103" t="str">
        <f>IFERROR(IF($S19*#REF!=0,"",$S19*#REF!),"")</f>
        <v/>
      </c>
      <c r="CI19" s="103" t="str">
        <f>IFERROR(IF($S19*#REF!=0,"",$S19*#REF!),"")</f>
        <v/>
      </c>
      <c r="CJ19" s="103" t="str">
        <f>IFERROR(IF($S19*#REF!=0,"",$S19*#REF!),"")</f>
        <v/>
      </c>
      <c r="CK19" s="103" t="str">
        <f>IFERROR(IF($S19*#REF!=0,"",$S19*#REF!),"")</f>
        <v/>
      </c>
      <c r="CL19" s="103" t="str">
        <f>IFERROR(IF($S19*#REF!=0,"",$S19*#REF!),"")</f>
        <v/>
      </c>
      <c r="CM19" s="103" t="str">
        <f t="shared" si="10"/>
        <v/>
      </c>
      <c r="CN19" s="103" t="str">
        <f t="shared" si="11"/>
        <v/>
      </c>
      <c r="CO19" s="103">
        <f t="shared" si="12"/>
        <v>0.3</v>
      </c>
      <c r="CP19" s="103" t="str">
        <f t="shared" si="13"/>
        <v/>
      </c>
      <c r="CQ19" s="103" t="str">
        <f t="shared" si="14"/>
        <v/>
      </c>
      <c r="CR19" s="103" t="str">
        <f t="shared" si="15"/>
        <v/>
      </c>
      <c r="CS19" s="103" t="str">
        <f t="shared" si="16"/>
        <v/>
      </c>
      <c r="CT19" s="103" t="str">
        <f t="shared" si="17"/>
        <v/>
      </c>
    </row>
    <row r="20" spans="1:98" ht="15" customHeight="1" x14ac:dyDescent="0.15">
      <c r="B20" s="99" t="s">
        <v>105</v>
      </c>
      <c r="C20" s="99"/>
      <c r="D20" s="99"/>
      <c r="E20" s="99"/>
      <c r="F20" s="99"/>
      <c r="G20" s="100" t="s">
        <v>106</v>
      </c>
      <c r="H20" s="100"/>
      <c r="I20" s="100" t="s">
        <v>107</v>
      </c>
      <c r="J20" s="100"/>
      <c r="K20" s="100" t="s">
        <v>108</v>
      </c>
      <c r="L20" s="100">
        <v>166.8</v>
      </c>
      <c r="M20" s="100"/>
      <c r="N20" s="100"/>
      <c r="O20" s="100" t="s">
        <v>106</v>
      </c>
      <c r="P20" s="100"/>
      <c r="Q20" s="101"/>
      <c r="R20" s="102" t="s">
        <v>101</v>
      </c>
      <c r="S20" s="102">
        <v>1.25</v>
      </c>
      <c r="T20" s="102"/>
      <c r="U20" s="102"/>
      <c r="V20" s="102">
        <v>187.7</v>
      </c>
      <c r="W20" s="4">
        <v>20636.939999999999</v>
      </c>
      <c r="X20" s="102">
        <v>6</v>
      </c>
      <c r="Y20" s="102">
        <v>8</v>
      </c>
      <c r="Z20" s="102">
        <v>16</v>
      </c>
      <c r="AA20" s="102">
        <v>17</v>
      </c>
      <c r="AB20" s="102">
        <v>15</v>
      </c>
      <c r="AC20" s="102">
        <v>7</v>
      </c>
      <c r="AD20" s="102">
        <v>9</v>
      </c>
      <c r="AE20" s="102">
        <v>9</v>
      </c>
      <c r="AF20" s="102">
        <v>13</v>
      </c>
      <c r="AG20" s="102">
        <v>14</v>
      </c>
      <c r="AH20" s="102">
        <v>7</v>
      </c>
      <c r="AI20" s="102">
        <v>14</v>
      </c>
      <c r="AJ20" s="102">
        <v>9</v>
      </c>
      <c r="AK20" s="102">
        <v>16</v>
      </c>
      <c r="AL20" s="102">
        <v>12</v>
      </c>
      <c r="AM20" s="102">
        <v>15</v>
      </c>
      <c r="AN20" s="102">
        <v>8</v>
      </c>
      <c r="AO20" s="102">
        <v>17</v>
      </c>
      <c r="AP20" s="102">
        <v>12</v>
      </c>
      <c r="AQ20" s="102">
        <v>18</v>
      </c>
      <c r="AR20" s="102">
        <v>11</v>
      </c>
      <c r="AS20" s="102">
        <v>14</v>
      </c>
      <c r="AT20" s="102">
        <v>0</v>
      </c>
      <c r="AU20" s="102">
        <v>0</v>
      </c>
      <c r="AV20" s="102">
        <v>1</v>
      </c>
      <c r="AW20" s="102">
        <v>17</v>
      </c>
      <c r="AX20" s="102">
        <v>16</v>
      </c>
      <c r="AY20" s="102">
        <v>12</v>
      </c>
      <c r="AZ20" s="102">
        <v>15</v>
      </c>
      <c r="BA20" s="102">
        <v>13</v>
      </c>
      <c r="BB20" s="102">
        <v>9</v>
      </c>
      <c r="BC20" s="102">
        <v>9</v>
      </c>
      <c r="BD20" s="102">
        <v>11</v>
      </c>
      <c r="BE20" s="102">
        <v>10</v>
      </c>
      <c r="BF20" s="102">
        <v>19</v>
      </c>
      <c r="BG20" s="102">
        <v>11</v>
      </c>
      <c r="BH20" s="102">
        <v>8</v>
      </c>
      <c r="BI20" s="102">
        <v>16</v>
      </c>
      <c r="BJ20" s="450">
        <v>15</v>
      </c>
      <c r="BK20" s="100">
        <f t="shared" si="5"/>
        <v>18</v>
      </c>
      <c r="BL20" s="100">
        <f t="shared" si="6"/>
        <v>0</v>
      </c>
      <c r="BM20" s="100">
        <v>23</v>
      </c>
      <c r="BN20" s="100">
        <v>15</v>
      </c>
      <c r="BO20" s="451">
        <f t="shared" si="7"/>
        <v>8</v>
      </c>
      <c r="BP20" s="452">
        <v>2.1</v>
      </c>
      <c r="BQ20" s="103" t="str">
        <f t="shared" si="19"/>
        <v/>
      </c>
      <c r="BR20" s="103"/>
      <c r="BS20" s="104"/>
      <c r="BT20" s="104">
        <v>3</v>
      </c>
      <c r="BU20" s="104">
        <v>3</v>
      </c>
      <c r="BV20" s="104">
        <v>3</v>
      </c>
      <c r="BW20" s="104">
        <v>3</v>
      </c>
      <c r="BX20" s="104"/>
      <c r="BY20" s="104">
        <v>2</v>
      </c>
      <c r="BZ20" s="105">
        <v>9</v>
      </c>
      <c r="CA20" s="106"/>
      <c r="CB20" s="107">
        <f t="shared" si="18"/>
        <v>31</v>
      </c>
      <c r="CC20" s="453">
        <f t="shared" si="9"/>
        <v>2.0666666666666669</v>
      </c>
      <c r="CD20" s="103" t="str">
        <f>IFERROR(IF($S20*#REF!=0,"",$S20*#REF!),"")</f>
        <v/>
      </c>
      <c r="CE20" s="103" t="str">
        <f>IFERROR(IF($S20*#REF!=0,"",$S20*#REF!),"")</f>
        <v/>
      </c>
      <c r="CF20" s="103" t="str">
        <f>IFERROR(IF($S20*#REF!=0,"",$S20*#REF!),"")</f>
        <v/>
      </c>
      <c r="CG20" s="103" t="str">
        <f>IFERROR(IF($S20*#REF!=0,"",$S20*#REF!),"")</f>
        <v/>
      </c>
      <c r="CH20" s="103" t="str">
        <f>IFERROR(IF($S20*#REF!=0,"",$S20*#REF!),"")</f>
        <v/>
      </c>
      <c r="CI20" s="103" t="str">
        <f>IFERROR(IF($S20*#REF!=0,"",$S20*#REF!),"")</f>
        <v/>
      </c>
      <c r="CJ20" s="103" t="str">
        <f>IFERROR(IF($S20*#REF!=0,"",$S20*#REF!),"")</f>
        <v/>
      </c>
      <c r="CK20" s="103" t="str">
        <f>IFERROR(IF($S20*#REF!=0,"",$S20*#REF!),"")</f>
        <v/>
      </c>
      <c r="CL20" s="103" t="str">
        <f>IFERROR(IF($S20*#REF!=0,"",$S20*#REF!),"")</f>
        <v/>
      </c>
      <c r="CM20" s="103">
        <f t="shared" si="10"/>
        <v>3.75</v>
      </c>
      <c r="CN20" s="103">
        <f t="shared" si="11"/>
        <v>3.75</v>
      </c>
      <c r="CO20" s="103">
        <f t="shared" si="12"/>
        <v>3.75</v>
      </c>
      <c r="CP20" s="103">
        <f t="shared" si="13"/>
        <v>3.75</v>
      </c>
      <c r="CQ20" s="103" t="str">
        <f t="shared" si="14"/>
        <v/>
      </c>
      <c r="CR20" s="103">
        <f t="shared" si="15"/>
        <v>2.5</v>
      </c>
      <c r="CS20" s="103">
        <f t="shared" si="16"/>
        <v>11.25</v>
      </c>
      <c r="CT20" s="103" t="str">
        <f t="shared" si="17"/>
        <v/>
      </c>
    </row>
    <row r="21" spans="1:98" ht="15" customHeight="1" x14ac:dyDescent="0.15">
      <c r="B21" s="99" t="s">
        <v>109</v>
      </c>
      <c r="C21" s="99"/>
      <c r="D21" s="99"/>
      <c r="E21" s="99"/>
      <c r="F21" s="99"/>
      <c r="G21" s="100" t="s">
        <v>110</v>
      </c>
      <c r="H21" s="100"/>
      <c r="I21" s="100" t="s">
        <v>111</v>
      </c>
      <c r="J21" s="100">
        <v>2</v>
      </c>
      <c r="K21" s="100" t="s">
        <v>108</v>
      </c>
      <c r="L21" s="100">
        <v>129.1</v>
      </c>
      <c r="M21" s="100"/>
      <c r="N21" s="100"/>
      <c r="O21" s="100" t="s">
        <v>110</v>
      </c>
      <c r="P21" s="100"/>
      <c r="Q21" s="101"/>
      <c r="R21" s="102" t="s">
        <v>101</v>
      </c>
      <c r="S21" s="102">
        <v>0.82</v>
      </c>
      <c r="T21" s="102"/>
      <c r="U21" s="102"/>
      <c r="V21" s="102">
        <v>129.1</v>
      </c>
      <c r="W21" s="4">
        <v>14733.4</v>
      </c>
      <c r="X21" s="102">
        <v>0</v>
      </c>
      <c r="Y21" s="102">
        <v>1</v>
      </c>
      <c r="Z21" s="102">
        <v>2</v>
      </c>
      <c r="AA21" s="102">
        <v>1</v>
      </c>
      <c r="AB21" s="102">
        <v>2</v>
      </c>
      <c r="AC21" s="102">
        <v>1</v>
      </c>
      <c r="AD21" s="102">
        <v>0</v>
      </c>
      <c r="AE21" s="102">
        <v>0</v>
      </c>
      <c r="AF21" s="102">
        <v>3</v>
      </c>
      <c r="AG21" s="102">
        <v>2</v>
      </c>
      <c r="AH21" s="102">
        <v>2</v>
      </c>
      <c r="AI21" s="102">
        <v>0</v>
      </c>
      <c r="AJ21" s="102">
        <v>0</v>
      </c>
      <c r="AK21" s="102">
        <v>2</v>
      </c>
      <c r="AL21" s="102">
        <v>5</v>
      </c>
      <c r="AM21" s="102">
        <v>2</v>
      </c>
      <c r="AN21" s="102">
        <v>1</v>
      </c>
      <c r="AO21" s="102">
        <v>7</v>
      </c>
      <c r="AP21" s="102">
        <v>1</v>
      </c>
      <c r="AQ21" s="102">
        <v>5</v>
      </c>
      <c r="AR21" s="102">
        <v>2</v>
      </c>
      <c r="AS21" s="102">
        <v>5</v>
      </c>
      <c r="AT21" s="102">
        <v>1</v>
      </c>
      <c r="AU21" s="102">
        <v>5</v>
      </c>
      <c r="AV21" s="102">
        <v>0</v>
      </c>
      <c r="AW21" s="102">
        <v>2</v>
      </c>
      <c r="AX21" s="102">
        <v>3</v>
      </c>
      <c r="AY21" s="102">
        <v>1</v>
      </c>
      <c r="AZ21" s="102">
        <v>4</v>
      </c>
      <c r="BA21" s="102">
        <v>3</v>
      </c>
      <c r="BB21" s="102">
        <v>2</v>
      </c>
      <c r="BC21" s="102">
        <v>1</v>
      </c>
      <c r="BD21" s="102">
        <v>3</v>
      </c>
      <c r="BE21" s="102">
        <v>3</v>
      </c>
      <c r="BF21" s="102">
        <v>5</v>
      </c>
      <c r="BG21" s="102">
        <v>3</v>
      </c>
      <c r="BH21" s="102">
        <v>1</v>
      </c>
      <c r="BI21" s="102">
        <v>3</v>
      </c>
      <c r="BJ21" s="450">
        <v>3</v>
      </c>
      <c r="BK21" s="100">
        <f t="shared" si="5"/>
        <v>5</v>
      </c>
      <c r="BL21" s="100">
        <f t="shared" si="6"/>
        <v>0</v>
      </c>
      <c r="BM21" s="100">
        <v>2</v>
      </c>
      <c r="BN21" s="100">
        <v>3</v>
      </c>
      <c r="BO21" s="451">
        <f t="shared" si="7"/>
        <v>-1</v>
      </c>
      <c r="BP21" s="452">
        <v>2.1</v>
      </c>
      <c r="BQ21" s="103" t="str">
        <f t="shared" si="19"/>
        <v/>
      </c>
      <c r="BR21" s="103"/>
      <c r="BS21" s="104"/>
      <c r="BT21" s="104"/>
      <c r="BU21" s="104"/>
      <c r="BV21" s="104">
        <v>1</v>
      </c>
      <c r="BW21" s="104">
        <v>2</v>
      </c>
      <c r="BX21" s="104">
        <v>2</v>
      </c>
      <c r="BY21" s="104"/>
      <c r="BZ21" s="105"/>
      <c r="CA21" s="106">
        <v>2</v>
      </c>
      <c r="CB21" s="107">
        <f t="shared" si="18"/>
        <v>6</v>
      </c>
      <c r="CC21" s="453">
        <f t="shared" si="9"/>
        <v>2</v>
      </c>
      <c r="CD21" s="103" t="str">
        <f>IFERROR(IF($S21*#REF!=0,"",$S21*#REF!),"")</f>
        <v/>
      </c>
      <c r="CE21" s="103" t="str">
        <f>IFERROR(IF($S21*#REF!=0,"",$S21*#REF!),"")</f>
        <v/>
      </c>
      <c r="CF21" s="103" t="str">
        <f>IFERROR(IF($S21*#REF!=0,"",$S21*#REF!),"")</f>
        <v/>
      </c>
      <c r="CG21" s="103" t="str">
        <f>IFERROR(IF($S21*#REF!=0,"",$S21*#REF!),"")</f>
        <v/>
      </c>
      <c r="CH21" s="103" t="str">
        <f>IFERROR(IF($S21*#REF!=0,"",$S21*#REF!),"")</f>
        <v/>
      </c>
      <c r="CI21" s="103" t="str">
        <f>IFERROR(IF($S21*#REF!=0,"",$S21*#REF!),"")</f>
        <v/>
      </c>
      <c r="CJ21" s="103" t="str">
        <f>IFERROR(IF($S21*#REF!=0,"",$S21*#REF!),"")</f>
        <v/>
      </c>
      <c r="CK21" s="103" t="str">
        <f>IFERROR(IF($S21*#REF!=0,"",$S21*#REF!),"")</f>
        <v/>
      </c>
      <c r="CL21" s="103" t="str">
        <f>IFERROR(IF($S21*#REF!=0,"",$S21*#REF!),"")</f>
        <v/>
      </c>
      <c r="CM21" s="103" t="str">
        <f t="shared" si="10"/>
        <v/>
      </c>
      <c r="CN21" s="103" t="str">
        <f t="shared" si="11"/>
        <v/>
      </c>
      <c r="CO21" s="103">
        <f t="shared" si="12"/>
        <v>0.82</v>
      </c>
      <c r="CP21" s="103">
        <f t="shared" si="13"/>
        <v>1.64</v>
      </c>
      <c r="CQ21" s="103">
        <f t="shared" si="14"/>
        <v>1.64</v>
      </c>
      <c r="CR21" s="103" t="str">
        <f t="shared" si="15"/>
        <v/>
      </c>
      <c r="CS21" s="103" t="str">
        <f t="shared" si="16"/>
        <v/>
      </c>
      <c r="CT21" s="103">
        <f t="shared" si="17"/>
        <v>1.64</v>
      </c>
    </row>
    <row r="22" spans="1:98" ht="15" customHeight="1" x14ac:dyDescent="0.15">
      <c r="B22" s="99" t="s">
        <v>112</v>
      </c>
      <c r="C22" s="99"/>
      <c r="D22" s="99"/>
      <c r="E22" s="99"/>
      <c r="F22" s="99"/>
      <c r="G22" s="100" t="s">
        <v>113</v>
      </c>
      <c r="H22" s="100"/>
      <c r="I22" s="100" t="s">
        <v>111</v>
      </c>
      <c r="J22" s="100"/>
      <c r="K22" s="100" t="s">
        <v>108</v>
      </c>
      <c r="L22" s="100">
        <v>129.1</v>
      </c>
      <c r="M22" s="100"/>
      <c r="N22" s="100"/>
      <c r="O22" s="100" t="s">
        <v>113</v>
      </c>
      <c r="P22" s="100"/>
      <c r="Q22" s="101"/>
      <c r="R22" s="102" t="s">
        <v>101</v>
      </c>
      <c r="S22" s="102">
        <v>0.82</v>
      </c>
      <c r="T22" s="102"/>
      <c r="U22" s="102"/>
      <c r="V22" s="102">
        <v>129.1</v>
      </c>
      <c r="W22" s="4">
        <v>14733.4</v>
      </c>
      <c r="X22" s="102">
        <v>0</v>
      </c>
      <c r="Y22" s="102">
        <v>0</v>
      </c>
      <c r="Z22" s="102">
        <v>0</v>
      </c>
      <c r="AA22" s="102">
        <v>0</v>
      </c>
      <c r="AB22" s="102">
        <v>1</v>
      </c>
      <c r="AC22" s="102">
        <v>2</v>
      </c>
      <c r="AD22" s="102">
        <v>1</v>
      </c>
      <c r="AE22" s="102">
        <v>1</v>
      </c>
      <c r="AF22" s="102">
        <v>3</v>
      </c>
      <c r="AG22" s="102">
        <v>1</v>
      </c>
      <c r="AH22" s="102">
        <v>1</v>
      </c>
      <c r="AI22" s="102">
        <v>0</v>
      </c>
      <c r="AJ22" s="102">
        <v>1</v>
      </c>
      <c r="AK22" s="102">
        <v>3</v>
      </c>
      <c r="AL22" s="102">
        <v>1</v>
      </c>
      <c r="AM22" s="102">
        <v>0</v>
      </c>
      <c r="AN22" s="102">
        <v>1</v>
      </c>
      <c r="AO22" s="102">
        <v>2</v>
      </c>
      <c r="AP22" s="102">
        <v>2</v>
      </c>
      <c r="AQ22" s="102">
        <v>4</v>
      </c>
      <c r="AR22" s="102">
        <v>4</v>
      </c>
      <c r="AS22" s="102">
        <v>2</v>
      </c>
      <c r="AT22" s="102">
        <v>4</v>
      </c>
      <c r="AU22" s="102">
        <v>2</v>
      </c>
      <c r="AV22" s="102">
        <v>1</v>
      </c>
      <c r="AW22" s="102">
        <v>2</v>
      </c>
      <c r="AX22" s="102">
        <v>3</v>
      </c>
      <c r="AY22" s="102">
        <v>1</v>
      </c>
      <c r="AZ22" s="102">
        <v>4</v>
      </c>
      <c r="BA22" s="102">
        <v>0</v>
      </c>
      <c r="BB22" s="102">
        <v>2</v>
      </c>
      <c r="BC22" s="102">
        <v>2</v>
      </c>
      <c r="BD22" s="102">
        <v>2</v>
      </c>
      <c r="BE22" s="102">
        <v>4</v>
      </c>
      <c r="BF22" s="102">
        <v>1</v>
      </c>
      <c r="BG22" s="102">
        <v>4</v>
      </c>
      <c r="BH22" s="102">
        <v>1</v>
      </c>
      <c r="BI22" s="102">
        <v>1</v>
      </c>
      <c r="BJ22" s="450">
        <v>3</v>
      </c>
      <c r="BK22" s="100">
        <f t="shared" si="5"/>
        <v>4</v>
      </c>
      <c r="BL22" s="100">
        <f t="shared" si="6"/>
        <v>0</v>
      </c>
      <c r="BM22" s="100">
        <v>3</v>
      </c>
      <c r="BN22" s="100">
        <v>2</v>
      </c>
      <c r="BO22" s="451">
        <f t="shared" si="7"/>
        <v>1</v>
      </c>
      <c r="BP22" s="452">
        <v>2.1</v>
      </c>
      <c r="BQ22" s="103" t="str">
        <f t="shared" si="19"/>
        <v/>
      </c>
      <c r="BR22" s="103"/>
      <c r="BS22" s="104"/>
      <c r="BT22" s="104"/>
      <c r="BU22" s="104"/>
      <c r="BV22" s="104"/>
      <c r="BW22" s="104"/>
      <c r="BX22" s="104"/>
      <c r="BY22" s="104">
        <v>3</v>
      </c>
      <c r="BZ22" s="105"/>
      <c r="CA22" s="106">
        <v>2</v>
      </c>
      <c r="CB22" s="107">
        <f t="shared" si="18"/>
        <v>6</v>
      </c>
      <c r="CC22" s="453">
        <f t="shared" si="9"/>
        <v>2</v>
      </c>
      <c r="CD22" s="103" t="str">
        <f>IFERROR(IF($S22*#REF!=0,"",$S22*#REF!),"")</f>
        <v/>
      </c>
      <c r="CE22" s="103" t="str">
        <f>IFERROR(IF($S22*#REF!=0,"",$S22*#REF!),"")</f>
        <v/>
      </c>
      <c r="CF22" s="103" t="str">
        <f>IFERROR(IF($S22*#REF!=0,"",$S22*#REF!),"")</f>
        <v/>
      </c>
      <c r="CG22" s="103" t="str">
        <f>IFERROR(IF($S22*#REF!=0,"",$S22*#REF!),"")</f>
        <v/>
      </c>
      <c r="CH22" s="103" t="str">
        <f>IFERROR(IF($S22*#REF!=0,"",$S22*#REF!),"")</f>
        <v/>
      </c>
      <c r="CI22" s="103" t="str">
        <f>IFERROR(IF($S22*#REF!=0,"",$S22*#REF!),"")</f>
        <v/>
      </c>
      <c r="CJ22" s="103" t="str">
        <f>IFERROR(IF($S22*#REF!=0,"",$S22*#REF!),"")</f>
        <v/>
      </c>
      <c r="CK22" s="103" t="str">
        <f>IFERROR(IF($S22*#REF!=0,"",$S22*#REF!),"")</f>
        <v/>
      </c>
      <c r="CL22" s="103" t="str">
        <f>IFERROR(IF($S22*#REF!=0,"",$S22*#REF!),"")</f>
        <v/>
      </c>
      <c r="CM22" s="103" t="str">
        <f t="shared" si="10"/>
        <v/>
      </c>
      <c r="CN22" s="103" t="str">
        <f t="shared" si="11"/>
        <v/>
      </c>
      <c r="CO22" s="103" t="str">
        <f t="shared" si="12"/>
        <v/>
      </c>
      <c r="CP22" s="103" t="str">
        <f t="shared" si="13"/>
        <v/>
      </c>
      <c r="CQ22" s="103" t="str">
        <f t="shared" si="14"/>
        <v/>
      </c>
      <c r="CR22" s="103">
        <f t="shared" si="15"/>
        <v>2.46</v>
      </c>
      <c r="CS22" s="103" t="str">
        <f t="shared" si="16"/>
        <v/>
      </c>
      <c r="CT22" s="103">
        <f t="shared" si="17"/>
        <v>1.64</v>
      </c>
    </row>
    <row r="23" spans="1:98" ht="15" customHeight="1" x14ac:dyDescent="0.15">
      <c r="A23" s="1" t="s">
        <v>114</v>
      </c>
      <c r="B23" s="99" t="s">
        <v>115</v>
      </c>
      <c r="C23" s="99"/>
      <c r="D23" s="99"/>
      <c r="E23" s="99"/>
      <c r="F23" s="99"/>
      <c r="G23" s="100" t="s">
        <v>116</v>
      </c>
      <c r="H23" s="100"/>
      <c r="I23" s="100" t="s">
        <v>117</v>
      </c>
      <c r="J23" s="100">
        <v>5</v>
      </c>
      <c r="K23" s="100" t="s">
        <v>108</v>
      </c>
      <c r="L23" s="100">
        <v>140.30000000000001</v>
      </c>
      <c r="M23" s="100"/>
      <c r="N23" s="100"/>
      <c r="O23" s="100" t="s">
        <v>116</v>
      </c>
      <c r="P23" s="100"/>
      <c r="Q23" s="101"/>
      <c r="R23" s="102" t="s">
        <v>101</v>
      </c>
      <c r="S23" s="102">
        <v>1</v>
      </c>
      <c r="T23" s="102"/>
      <c r="U23" s="102"/>
      <c r="V23" s="102">
        <v>148.6</v>
      </c>
      <c r="W23" s="4">
        <v>17643.84</v>
      </c>
      <c r="X23" s="102">
        <v>3</v>
      </c>
      <c r="Y23" s="102">
        <v>4</v>
      </c>
      <c r="Z23" s="102">
        <v>7</v>
      </c>
      <c r="AA23" s="102">
        <v>12</v>
      </c>
      <c r="AB23" s="102">
        <v>12</v>
      </c>
      <c r="AC23" s="102">
        <v>6</v>
      </c>
      <c r="AD23" s="102">
        <v>8</v>
      </c>
      <c r="AE23" s="102">
        <v>7</v>
      </c>
      <c r="AF23" s="102">
        <v>7</v>
      </c>
      <c r="AG23" s="102">
        <v>2</v>
      </c>
      <c r="AH23" s="102">
        <v>2</v>
      </c>
      <c r="AI23" s="102">
        <v>13</v>
      </c>
      <c r="AJ23" s="102">
        <v>10</v>
      </c>
      <c r="AK23" s="102">
        <v>14</v>
      </c>
      <c r="AL23" s="102">
        <v>7</v>
      </c>
      <c r="AM23" s="102">
        <v>13</v>
      </c>
      <c r="AN23" s="102">
        <v>11</v>
      </c>
      <c r="AO23" s="102">
        <v>14</v>
      </c>
      <c r="AP23" s="102">
        <v>16</v>
      </c>
      <c r="AQ23" s="102">
        <v>17</v>
      </c>
      <c r="AR23" s="102">
        <v>13</v>
      </c>
      <c r="AS23" s="102">
        <v>13</v>
      </c>
      <c r="AT23" s="102">
        <v>7</v>
      </c>
      <c r="AU23" s="102">
        <v>10</v>
      </c>
      <c r="AV23" s="102">
        <v>13</v>
      </c>
      <c r="AW23" s="102">
        <v>13</v>
      </c>
      <c r="AX23" s="102">
        <v>11</v>
      </c>
      <c r="AY23" s="102">
        <v>7</v>
      </c>
      <c r="AZ23" s="102">
        <v>4</v>
      </c>
      <c r="BA23" s="102">
        <v>8</v>
      </c>
      <c r="BB23" s="102">
        <v>7</v>
      </c>
      <c r="BC23" s="102">
        <v>12</v>
      </c>
      <c r="BD23" s="102">
        <v>10</v>
      </c>
      <c r="BE23" s="102">
        <v>5</v>
      </c>
      <c r="BF23" s="102">
        <v>10</v>
      </c>
      <c r="BG23" s="102">
        <v>9</v>
      </c>
      <c r="BH23" s="102">
        <v>2</v>
      </c>
      <c r="BI23" s="102">
        <v>14</v>
      </c>
      <c r="BJ23" s="450">
        <v>10</v>
      </c>
      <c r="BK23" s="100">
        <f t="shared" si="5"/>
        <v>17</v>
      </c>
      <c r="BL23" s="100">
        <f t="shared" si="6"/>
        <v>4</v>
      </c>
      <c r="BM23" s="100">
        <v>15</v>
      </c>
      <c r="BN23" s="100">
        <v>10</v>
      </c>
      <c r="BO23" s="451">
        <f t="shared" si="7"/>
        <v>5</v>
      </c>
      <c r="BP23" s="452">
        <v>2.1</v>
      </c>
      <c r="BQ23" s="103" t="str">
        <f t="shared" si="19"/>
        <v/>
      </c>
      <c r="BR23" s="103"/>
      <c r="BS23" s="104"/>
      <c r="BT23" s="104">
        <v>2</v>
      </c>
      <c r="BU23" s="104">
        <v>2</v>
      </c>
      <c r="BV23" s="104"/>
      <c r="BW23" s="104">
        <v>2</v>
      </c>
      <c r="BX23" s="104">
        <v>5</v>
      </c>
      <c r="BY23" s="104">
        <v>1</v>
      </c>
      <c r="BZ23" s="105">
        <v>1</v>
      </c>
      <c r="CA23" s="106">
        <v>3</v>
      </c>
      <c r="CB23" s="107">
        <f t="shared" si="18"/>
        <v>21</v>
      </c>
      <c r="CC23" s="453">
        <f t="shared" si="9"/>
        <v>2.1</v>
      </c>
      <c r="CD23" s="103" t="str">
        <f>IFERROR(IF($S23*#REF!=0,"",$S23*#REF!),"")</f>
        <v/>
      </c>
      <c r="CE23" s="103" t="str">
        <f>IFERROR(IF($S23*#REF!=0,"",$S23*#REF!),"")</f>
        <v/>
      </c>
      <c r="CF23" s="103" t="str">
        <f>IFERROR(IF($S23*#REF!=0,"",$S23*#REF!),"")</f>
        <v/>
      </c>
      <c r="CG23" s="103" t="str">
        <f>IFERROR(IF($S23*#REF!=0,"",$S23*#REF!),"")</f>
        <v/>
      </c>
      <c r="CH23" s="103" t="str">
        <f>IFERROR(IF($S23*#REF!=0,"",$S23*#REF!),"")</f>
        <v/>
      </c>
      <c r="CI23" s="103" t="str">
        <f>IFERROR(IF($S23*#REF!=0,"",$S23*#REF!),"")</f>
        <v/>
      </c>
      <c r="CJ23" s="103" t="str">
        <f>IFERROR(IF($S23*#REF!=0,"",$S23*#REF!),"")</f>
        <v/>
      </c>
      <c r="CK23" s="103" t="str">
        <f>IFERROR(IF($S23*#REF!=0,"",$S23*#REF!),"")</f>
        <v/>
      </c>
      <c r="CL23" s="103" t="str">
        <f>IFERROR(IF($S23*#REF!=0,"",$S23*#REF!),"")</f>
        <v/>
      </c>
      <c r="CM23" s="103">
        <f t="shared" si="10"/>
        <v>2</v>
      </c>
      <c r="CN23" s="103">
        <f t="shared" si="11"/>
        <v>2</v>
      </c>
      <c r="CO23" s="103" t="str">
        <f t="shared" si="12"/>
        <v/>
      </c>
      <c r="CP23" s="103">
        <f t="shared" si="13"/>
        <v>2</v>
      </c>
      <c r="CQ23" s="103">
        <f t="shared" si="14"/>
        <v>5</v>
      </c>
      <c r="CR23" s="103">
        <f t="shared" si="15"/>
        <v>1</v>
      </c>
      <c r="CS23" s="103">
        <f t="shared" si="16"/>
        <v>1</v>
      </c>
      <c r="CT23" s="103">
        <f t="shared" si="17"/>
        <v>3</v>
      </c>
    </row>
    <row r="24" spans="1:98" ht="15" customHeight="1" x14ac:dyDescent="0.15">
      <c r="A24" s="1" t="s">
        <v>118</v>
      </c>
      <c r="B24" s="99" t="s">
        <v>119</v>
      </c>
      <c r="C24" s="99"/>
      <c r="D24" s="99"/>
      <c r="E24" s="99"/>
      <c r="F24" s="99"/>
      <c r="G24" s="100" t="s">
        <v>120</v>
      </c>
      <c r="H24" s="100"/>
      <c r="I24" s="100" t="s">
        <v>117</v>
      </c>
      <c r="J24" s="100">
        <v>1</v>
      </c>
      <c r="K24" s="100" t="s">
        <v>108</v>
      </c>
      <c r="L24" s="100">
        <v>140.30000000000001</v>
      </c>
      <c r="M24" s="100"/>
      <c r="N24" s="100"/>
      <c r="O24" s="100" t="s">
        <v>120</v>
      </c>
      <c r="P24" s="100"/>
      <c r="Q24" s="101"/>
      <c r="R24" s="102" t="s">
        <v>101</v>
      </c>
      <c r="S24" s="102">
        <v>1</v>
      </c>
      <c r="T24" s="102"/>
      <c r="U24" s="102"/>
      <c r="V24" s="102">
        <v>148.6</v>
      </c>
      <c r="W24" s="4">
        <v>17540.93</v>
      </c>
      <c r="X24" s="102">
        <v>3</v>
      </c>
      <c r="Y24" s="102">
        <v>4</v>
      </c>
      <c r="Z24" s="102">
        <v>10</v>
      </c>
      <c r="AA24" s="102">
        <v>5</v>
      </c>
      <c r="AB24" s="102">
        <v>9</v>
      </c>
      <c r="AC24" s="102">
        <v>3</v>
      </c>
      <c r="AD24" s="102">
        <v>6</v>
      </c>
      <c r="AE24" s="102">
        <v>7</v>
      </c>
      <c r="AF24" s="102">
        <v>13</v>
      </c>
      <c r="AG24" s="102">
        <v>6</v>
      </c>
      <c r="AH24" s="102">
        <v>8</v>
      </c>
      <c r="AI24" s="102">
        <v>14</v>
      </c>
      <c r="AJ24" s="102">
        <v>14</v>
      </c>
      <c r="AK24" s="102">
        <v>9</v>
      </c>
      <c r="AL24" s="102">
        <v>8</v>
      </c>
      <c r="AM24" s="102">
        <v>13</v>
      </c>
      <c r="AN24" s="102">
        <v>6</v>
      </c>
      <c r="AO24" s="102">
        <v>15</v>
      </c>
      <c r="AP24" s="102">
        <v>11</v>
      </c>
      <c r="AQ24" s="102">
        <v>14</v>
      </c>
      <c r="AR24" s="102">
        <v>13</v>
      </c>
      <c r="AS24" s="102">
        <v>14</v>
      </c>
      <c r="AT24" s="102">
        <v>11</v>
      </c>
      <c r="AU24" s="102">
        <v>14</v>
      </c>
      <c r="AV24" s="102">
        <v>9</v>
      </c>
      <c r="AW24" s="102">
        <v>6</v>
      </c>
      <c r="AX24" s="102">
        <v>8</v>
      </c>
      <c r="AY24" s="102">
        <v>10</v>
      </c>
      <c r="AZ24" s="102">
        <v>5</v>
      </c>
      <c r="BA24" s="102">
        <v>8</v>
      </c>
      <c r="BB24" s="102">
        <v>5</v>
      </c>
      <c r="BC24" s="102">
        <v>13</v>
      </c>
      <c r="BD24" s="102">
        <v>9</v>
      </c>
      <c r="BE24" s="102">
        <v>8</v>
      </c>
      <c r="BF24" s="102">
        <v>9</v>
      </c>
      <c r="BG24" s="102">
        <v>4</v>
      </c>
      <c r="BH24" s="102">
        <v>6</v>
      </c>
      <c r="BI24" s="102">
        <v>14</v>
      </c>
      <c r="BJ24" s="450">
        <v>10</v>
      </c>
      <c r="BK24" s="100">
        <f t="shared" si="5"/>
        <v>14</v>
      </c>
      <c r="BL24" s="100">
        <f t="shared" si="6"/>
        <v>5</v>
      </c>
      <c r="BM24" s="100">
        <v>12</v>
      </c>
      <c r="BN24" s="100">
        <v>5</v>
      </c>
      <c r="BO24" s="451">
        <f t="shared" si="7"/>
        <v>7</v>
      </c>
      <c r="BP24" s="452">
        <v>2.1</v>
      </c>
      <c r="BQ24" s="103" t="str">
        <f t="shared" si="19"/>
        <v/>
      </c>
      <c r="BR24" s="103"/>
      <c r="BS24" s="104"/>
      <c r="BT24" s="104">
        <v>3</v>
      </c>
      <c r="BU24" s="104">
        <v>2</v>
      </c>
      <c r="BV24" s="104">
        <v>2</v>
      </c>
      <c r="BW24" s="104">
        <v>2</v>
      </c>
      <c r="BX24" s="104">
        <v>1</v>
      </c>
      <c r="BY24" s="104">
        <v>1</v>
      </c>
      <c r="BZ24" s="105">
        <v>2</v>
      </c>
      <c r="CA24" s="106">
        <v>1</v>
      </c>
      <c r="CB24" s="107">
        <f t="shared" si="18"/>
        <v>21</v>
      </c>
      <c r="CC24" s="453">
        <f t="shared" si="9"/>
        <v>2.1</v>
      </c>
      <c r="CD24" s="103" t="str">
        <f>IFERROR(IF($S24*#REF!=0,"",$S24*#REF!),"")</f>
        <v/>
      </c>
      <c r="CE24" s="103" t="str">
        <f>IFERROR(IF($S24*#REF!=0,"",$S24*#REF!),"")</f>
        <v/>
      </c>
      <c r="CF24" s="103" t="str">
        <f>IFERROR(IF($S24*#REF!=0,"",$S24*#REF!),"")</f>
        <v/>
      </c>
      <c r="CG24" s="103" t="str">
        <f>IFERROR(IF($S24*#REF!=0,"",$S24*#REF!),"")</f>
        <v/>
      </c>
      <c r="CH24" s="103" t="str">
        <f>IFERROR(IF($S24*#REF!=0,"",$S24*#REF!),"")</f>
        <v/>
      </c>
      <c r="CI24" s="103" t="str">
        <f>IFERROR(IF($S24*#REF!=0,"",$S24*#REF!),"")</f>
        <v/>
      </c>
      <c r="CJ24" s="103" t="str">
        <f>IFERROR(IF($S24*#REF!=0,"",$S24*#REF!),"")</f>
        <v/>
      </c>
      <c r="CK24" s="103" t="str">
        <f>IFERROR(IF($S24*#REF!=0,"",$S24*#REF!),"")</f>
        <v/>
      </c>
      <c r="CL24" s="103" t="str">
        <f>IFERROR(IF($S24*#REF!=0,"",$S24*#REF!),"")</f>
        <v/>
      </c>
      <c r="CM24" s="103">
        <f t="shared" si="10"/>
        <v>3</v>
      </c>
      <c r="CN24" s="103">
        <f t="shared" si="11"/>
        <v>2</v>
      </c>
      <c r="CO24" s="103">
        <f t="shared" si="12"/>
        <v>2</v>
      </c>
      <c r="CP24" s="103">
        <f t="shared" si="13"/>
        <v>2</v>
      </c>
      <c r="CQ24" s="103">
        <f t="shared" si="14"/>
        <v>1</v>
      </c>
      <c r="CR24" s="103">
        <f t="shared" si="15"/>
        <v>1</v>
      </c>
      <c r="CS24" s="103">
        <f t="shared" si="16"/>
        <v>2</v>
      </c>
      <c r="CT24" s="103">
        <f t="shared" si="17"/>
        <v>1</v>
      </c>
    </row>
    <row r="25" spans="1:98" ht="15" customHeight="1" x14ac:dyDescent="0.15">
      <c r="A25" s="1" t="s">
        <v>121</v>
      </c>
      <c r="B25" s="99" t="s">
        <v>122</v>
      </c>
      <c r="C25" s="99"/>
      <c r="D25" s="99"/>
      <c r="E25" s="99"/>
      <c r="F25" s="99"/>
      <c r="G25" s="100" t="s">
        <v>123</v>
      </c>
      <c r="H25" s="100" t="s">
        <v>124</v>
      </c>
      <c r="I25" s="100"/>
      <c r="J25" s="100"/>
      <c r="K25" s="100" t="s">
        <v>100</v>
      </c>
      <c r="L25" s="100">
        <v>54.3</v>
      </c>
      <c r="M25" s="100"/>
      <c r="N25" s="100"/>
      <c r="O25" s="100" t="s">
        <v>123</v>
      </c>
      <c r="P25" s="100"/>
      <c r="Q25" s="101"/>
      <c r="R25" s="102" t="s">
        <v>101</v>
      </c>
      <c r="S25" s="102">
        <v>0.2</v>
      </c>
      <c r="T25" s="102"/>
      <c r="U25" s="102"/>
      <c r="V25" s="102">
        <v>50</v>
      </c>
      <c r="W25" s="4">
        <v>6423.05</v>
      </c>
      <c r="X25" s="102">
        <v>1</v>
      </c>
      <c r="Y25" s="102">
        <v>5</v>
      </c>
      <c r="Z25" s="102">
        <v>7</v>
      </c>
      <c r="AA25" s="102">
        <v>5</v>
      </c>
      <c r="AB25" s="102">
        <v>6</v>
      </c>
      <c r="AC25" s="102">
        <v>5</v>
      </c>
      <c r="AD25" s="102">
        <v>2</v>
      </c>
      <c r="AE25" s="102">
        <v>3</v>
      </c>
      <c r="AF25" s="102">
        <v>3</v>
      </c>
      <c r="AG25" s="102">
        <v>4</v>
      </c>
      <c r="AH25" s="102">
        <v>4</v>
      </c>
      <c r="AI25" s="102">
        <v>5</v>
      </c>
      <c r="AJ25" s="102">
        <v>3</v>
      </c>
      <c r="AK25" s="102">
        <v>9</v>
      </c>
      <c r="AL25" s="102">
        <v>6</v>
      </c>
      <c r="AM25" s="102">
        <v>2</v>
      </c>
      <c r="AN25" s="102">
        <v>5</v>
      </c>
      <c r="AO25" s="102">
        <v>5</v>
      </c>
      <c r="AP25" s="102">
        <v>8</v>
      </c>
      <c r="AQ25" s="102">
        <v>7</v>
      </c>
      <c r="AR25" s="102">
        <v>5</v>
      </c>
      <c r="AS25" s="102">
        <v>8</v>
      </c>
      <c r="AT25" s="102">
        <v>6</v>
      </c>
      <c r="AU25" s="102">
        <v>6</v>
      </c>
      <c r="AV25" s="102">
        <v>6</v>
      </c>
      <c r="AW25" s="102">
        <v>7</v>
      </c>
      <c r="AX25" s="102">
        <v>7</v>
      </c>
      <c r="AY25" s="102">
        <v>7</v>
      </c>
      <c r="AZ25" s="102">
        <v>4</v>
      </c>
      <c r="BA25" s="102">
        <v>6</v>
      </c>
      <c r="BB25" s="102">
        <v>4</v>
      </c>
      <c r="BC25" s="102">
        <v>4</v>
      </c>
      <c r="BD25" s="102">
        <v>2</v>
      </c>
      <c r="BE25" s="102">
        <v>3</v>
      </c>
      <c r="BF25" s="102">
        <v>4</v>
      </c>
      <c r="BG25" s="102">
        <v>3</v>
      </c>
      <c r="BH25" s="102">
        <v>0</v>
      </c>
      <c r="BI25" s="102">
        <v>9</v>
      </c>
      <c r="BJ25" s="450">
        <v>10</v>
      </c>
      <c r="BK25" s="100">
        <f t="shared" si="5"/>
        <v>8</v>
      </c>
      <c r="BL25" s="100">
        <f t="shared" si="6"/>
        <v>4</v>
      </c>
      <c r="BM25" s="100">
        <v>21</v>
      </c>
      <c r="BN25" s="100">
        <v>5</v>
      </c>
      <c r="BO25" s="451">
        <f t="shared" si="7"/>
        <v>16</v>
      </c>
      <c r="BP25" s="452">
        <v>2.1</v>
      </c>
      <c r="BQ25" s="103" t="str">
        <f t="shared" si="19"/>
        <v/>
      </c>
      <c r="BR25" s="103"/>
      <c r="BS25" s="104"/>
      <c r="BT25" s="108"/>
      <c r="BU25" s="108"/>
      <c r="BV25" s="108"/>
      <c r="BW25" s="108">
        <v>2</v>
      </c>
      <c r="BX25" s="108"/>
      <c r="BY25" s="108"/>
      <c r="BZ25" s="109">
        <v>2</v>
      </c>
      <c r="CA25" s="110">
        <v>1</v>
      </c>
      <c r="CB25" s="107">
        <f t="shared" si="18"/>
        <v>21</v>
      </c>
      <c r="CC25" s="453">
        <f t="shared" si="9"/>
        <v>2.1</v>
      </c>
      <c r="CD25" s="103" t="str">
        <f>IFERROR(IF($S25*#REF!=0,"",$S25*#REF!),"")</f>
        <v/>
      </c>
      <c r="CE25" s="103" t="str">
        <f>IFERROR(IF($S25*#REF!=0,"",$S25*#REF!),"")</f>
        <v/>
      </c>
      <c r="CF25" s="103" t="str">
        <f>IFERROR(IF($S25*#REF!=0,"",$S25*#REF!),"")</f>
        <v/>
      </c>
      <c r="CG25" s="103" t="str">
        <f>IFERROR(IF($S25*#REF!=0,"",$S25*#REF!),"")</f>
        <v/>
      </c>
      <c r="CH25" s="103" t="str">
        <f>IFERROR(IF($S25*#REF!=0,"",$S25*#REF!),"")</f>
        <v/>
      </c>
      <c r="CI25" s="103" t="str">
        <f>IFERROR(IF($S25*#REF!=0,"",$S25*#REF!),"")</f>
        <v/>
      </c>
      <c r="CJ25" s="103" t="str">
        <f>IFERROR(IF($S25*#REF!=0,"",$S25*#REF!),"")</f>
        <v/>
      </c>
      <c r="CK25" s="103" t="str">
        <f>IFERROR(IF($S25*#REF!=0,"",$S25*#REF!),"")</f>
        <v/>
      </c>
      <c r="CL25" s="103" t="str">
        <f>IFERROR(IF($S25*#REF!=0,"",$S25*#REF!),"")</f>
        <v/>
      </c>
      <c r="CM25" s="103" t="str">
        <f t="shared" si="10"/>
        <v/>
      </c>
      <c r="CN25" s="103" t="str">
        <f t="shared" si="11"/>
        <v/>
      </c>
      <c r="CO25" s="103" t="str">
        <f t="shared" si="12"/>
        <v/>
      </c>
      <c r="CP25" s="103">
        <f t="shared" si="13"/>
        <v>0.4</v>
      </c>
      <c r="CQ25" s="103" t="str">
        <f t="shared" si="14"/>
        <v/>
      </c>
      <c r="CR25" s="103" t="str">
        <f t="shared" si="15"/>
        <v/>
      </c>
      <c r="CS25" s="103">
        <f t="shared" si="16"/>
        <v>0.4</v>
      </c>
      <c r="CT25" s="103">
        <f t="shared" si="17"/>
        <v>0.2</v>
      </c>
    </row>
    <row r="26" spans="1:98" ht="15" customHeight="1" x14ac:dyDescent="0.15">
      <c r="A26" s="1" t="s">
        <v>125</v>
      </c>
      <c r="B26" s="99" t="s">
        <v>126</v>
      </c>
      <c r="C26" s="99"/>
      <c r="D26" s="99"/>
      <c r="E26" s="99"/>
      <c r="F26" s="99"/>
      <c r="G26" s="100" t="s">
        <v>127</v>
      </c>
      <c r="H26" s="100"/>
      <c r="I26" s="100" t="s">
        <v>117</v>
      </c>
      <c r="J26" s="100"/>
      <c r="K26" s="100" t="s">
        <v>108</v>
      </c>
      <c r="L26" s="100">
        <v>136.80000000000001</v>
      </c>
      <c r="M26" s="100"/>
      <c r="N26" s="100"/>
      <c r="O26" s="100" t="s">
        <v>127</v>
      </c>
      <c r="P26" s="100"/>
      <c r="Q26" s="101"/>
      <c r="R26" s="102" t="s">
        <v>101</v>
      </c>
      <c r="S26" s="102">
        <v>1</v>
      </c>
      <c r="T26" s="102"/>
      <c r="U26" s="102"/>
      <c r="V26" s="102">
        <v>145.1</v>
      </c>
      <c r="W26" s="4">
        <v>17071.18</v>
      </c>
      <c r="X26" s="102">
        <v>0</v>
      </c>
      <c r="Y26" s="102">
        <v>3</v>
      </c>
      <c r="Z26" s="102">
        <v>6</v>
      </c>
      <c r="AA26" s="102">
        <v>1</v>
      </c>
      <c r="AB26" s="102">
        <v>6</v>
      </c>
      <c r="AC26" s="102">
        <v>5</v>
      </c>
      <c r="AD26" s="102">
        <v>5</v>
      </c>
      <c r="AE26" s="102">
        <v>6</v>
      </c>
      <c r="AF26" s="102">
        <v>8</v>
      </c>
      <c r="AG26" s="102">
        <v>3</v>
      </c>
      <c r="AH26" s="102">
        <v>6</v>
      </c>
      <c r="AI26" s="102">
        <v>9</v>
      </c>
      <c r="AJ26" s="102">
        <v>11</v>
      </c>
      <c r="AK26" s="102">
        <v>9</v>
      </c>
      <c r="AL26" s="102">
        <v>7</v>
      </c>
      <c r="AM26" s="102">
        <v>7</v>
      </c>
      <c r="AN26" s="102">
        <v>5</v>
      </c>
      <c r="AO26" s="102">
        <v>13</v>
      </c>
      <c r="AP26" s="102">
        <v>11</v>
      </c>
      <c r="AQ26" s="102">
        <v>9</v>
      </c>
      <c r="AR26" s="102">
        <v>11</v>
      </c>
      <c r="AS26" s="102">
        <v>11</v>
      </c>
      <c r="AT26" s="102">
        <v>0</v>
      </c>
      <c r="AU26" s="102">
        <v>0</v>
      </c>
      <c r="AV26" s="102">
        <v>0</v>
      </c>
      <c r="AW26" s="102">
        <v>4</v>
      </c>
      <c r="AX26" s="102">
        <v>8</v>
      </c>
      <c r="AY26" s="102">
        <v>9</v>
      </c>
      <c r="AZ26" s="102">
        <v>7</v>
      </c>
      <c r="BA26" s="102">
        <v>6</v>
      </c>
      <c r="BB26" s="102">
        <v>3</v>
      </c>
      <c r="BC26" s="102">
        <v>13</v>
      </c>
      <c r="BD26" s="102">
        <v>5</v>
      </c>
      <c r="BE26" s="102">
        <v>7</v>
      </c>
      <c r="BF26" s="102">
        <v>4</v>
      </c>
      <c r="BG26" s="102">
        <v>5</v>
      </c>
      <c r="BH26" s="102">
        <v>5</v>
      </c>
      <c r="BI26" s="102">
        <v>8</v>
      </c>
      <c r="BJ26" s="450">
        <v>10</v>
      </c>
      <c r="BK26" s="100">
        <f t="shared" si="5"/>
        <v>11</v>
      </c>
      <c r="BL26" s="100">
        <f t="shared" si="6"/>
        <v>0</v>
      </c>
      <c r="BM26" s="100">
        <v>21</v>
      </c>
      <c r="BN26" s="100">
        <v>2</v>
      </c>
      <c r="BO26" s="451">
        <f t="shared" si="7"/>
        <v>19</v>
      </c>
      <c r="BP26" s="452">
        <v>2.1</v>
      </c>
      <c r="BQ26" s="103" t="str">
        <f t="shared" si="19"/>
        <v/>
      </c>
      <c r="BR26" s="103"/>
      <c r="BS26" s="104"/>
      <c r="BT26" s="108">
        <v>3</v>
      </c>
      <c r="BU26" s="108">
        <v>1</v>
      </c>
      <c r="BV26" s="108"/>
      <c r="BW26" s="108"/>
      <c r="BX26" s="108"/>
      <c r="BY26" s="108"/>
      <c r="BZ26" s="109">
        <v>3</v>
      </c>
      <c r="CA26" s="110"/>
      <c r="CB26" s="107">
        <f t="shared" si="18"/>
        <v>26</v>
      </c>
      <c r="CC26" s="453">
        <f t="shared" si="9"/>
        <v>2.6</v>
      </c>
      <c r="CD26" s="103" t="str">
        <f>IFERROR(IF($S26*#REF!=0,"",$S26*#REF!),"")</f>
        <v/>
      </c>
      <c r="CE26" s="103" t="str">
        <f>IFERROR(IF($S26*#REF!=0,"",$S26*#REF!),"")</f>
        <v/>
      </c>
      <c r="CF26" s="103" t="str">
        <f>IFERROR(IF($S26*#REF!=0,"",$S26*#REF!),"")</f>
        <v/>
      </c>
      <c r="CG26" s="103" t="str">
        <f>IFERROR(IF($S26*#REF!=0,"",$S26*#REF!),"")</f>
        <v/>
      </c>
      <c r="CH26" s="103" t="str">
        <f>IFERROR(IF($S26*#REF!=0,"",$S26*#REF!),"")</f>
        <v/>
      </c>
      <c r="CI26" s="103" t="str">
        <f>IFERROR(IF($S26*#REF!=0,"",$S26*#REF!),"")</f>
        <v/>
      </c>
      <c r="CJ26" s="103" t="str">
        <f>IFERROR(IF($S26*#REF!=0,"",$S26*#REF!),"")</f>
        <v/>
      </c>
      <c r="CK26" s="103" t="str">
        <f>IFERROR(IF($S26*#REF!=0,"",$S26*#REF!),"")</f>
        <v/>
      </c>
      <c r="CL26" s="103" t="str">
        <f>IFERROR(IF($S26*#REF!=0,"",$S26*#REF!),"")</f>
        <v/>
      </c>
      <c r="CM26" s="103">
        <f t="shared" si="10"/>
        <v>3</v>
      </c>
      <c r="CN26" s="103">
        <f t="shared" si="11"/>
        <v>1</v>
      </c>
      <c r="CO26" s="103" t="str">
        <f t="shared" si="12"/>
        <v/>
      </c>
      <c r="CP26" s="103" t="str">
        <f t="shared" si="13"/>
        <v/>
      </c>
      <c r="CQ26" s="103" t="str">
        <f t="shared" si="14"/>
        <v/>
      </c>
      <c r="CR26" s="103" t="str">
        <f t="shared" si="15"/>
        <v/>
      </c>
      <c r="CS26" s="103">
        <f t="shared" si="16"/>
        <v>3</v>
      </c>
      <c r="CT26" s="103" t="str">
        <f t="shared" si="17"/>
        <v/>
      </c>
    </row>
    <row r="27" spans="1:98" ht="15" customHeight="1" thickBot="1" x14ac:dyDescent="0.2">
      <c r="B27" s="111" t="s">
        <v>128</v>
      </c>
      <c r="C27" s="111"/>
      <c r="D27" s="111"/>
      <c r="E27" s="111"/>
      <c r="F27" s="111"/>
      <c r="G27" s="112" t="s">
        <v>129</v>
      </c>
      <c r="H27" s="112"/>
      <c r="I27" s="112" t="s">
        <v>117</v>
      </c>
      <c r="J27" s="112">
        <v>1</v>
      </c>
      <c r="K27" s="112" t="s">
        <v>108</v>
      </c>
      <c r="L27" s="112">
        <v>136.80000000000001</v>
      </c>
      <c r="M27" s="112"/>
      <c r="N27" s="112"/>
      <c r="O27" s="112" t="s">
        <v>129</v>
      </c>
      <c r="P27" s="112"/>
      <c r="Q27" s="113"/>
      <c r="R27" s="114" t="s">
        <v>101</v>
      </c>
      <c r="S27" s="114">
        <v>1</v>
      </c>
      <c r="T27" s="114"/>
      <c r="U27" s="114"/>
      <c r="V27" s="114">
        <v>145.1</v>
      </c>
      <c r="W27" s="4">
        <v>17142.3</v>
      </c>
      <c r="X27" s="114">
        <v>2</v>
      </c>
      <c r="Y27" s="114">
        <v>4</v>
      </c>
      <c r="Z27" s="114">
        <v>5</v>
      </c>
      <c r="AA27" s="114">
        <v>9</v>
      </c>
      <c r="AB27" s="114">
        <v>7</v>
      </c>
      <c r="AC27" s="114">
        <v>2</v>
      </c>
      <c r="AD27" s="114">
        <v>3</v>
      </c>
      <c r="AE27" s="114">
        <v>6</v>
      </c>
      <c r="AF27" s="114">
        <v>4</v>
      </c>
      <c r="AG27" s="114">
        <v>2</v>
      </c>
      <c r="AH27" s="114">
        <v>4</v>
      </c>
      <c r="AI27" s="114">
        <v>12</v>
      </c>
      <c r="AJ27" s="114">
        <v>7</v>
      </c>
      <c r="AK27" s="114">
        <v>12</v>
      </c>
      <c r="AL27" s="114">
        <v>10</v>
      </c>
      <c r="AM27" s="114">
        <v>12</v>
      </c>
      <c r="AN27" s="114">
        <v>8</v>
      </c>
      <c r="AO27" s="114">
        <v>14</v>
      </c>
      <c r="AP27" s="114">
        <v>12</v>
      </c>
      <c r="AQ27" s="114">
        <v>15</v>
      </c>
      <c r="AR27" s="114">
        <v>11</v>
      </c>
      <c r="AS27" s="114">
        <v>9</v>
      </c>
      <c r="AT27" s="114">
        <v>3</v>
      </c>
      <c r="AU27" s="114">
        <v>8</v>
      </c>
      <c r="AV27" s="114">
        <v>11</v>
      </c>
      <c r="AW27" s="114">
        <v>10</v>
      </c>
      <c r="AX27" s="114">
        <v>9</v>
      </c>
      <c r="AY27" s="114">
        <v>3</v>
      </c>
      <c r="AZ27" s="114">
        <v>4</v>
      </c>
      <c r="BA27" s="114">
        <v>7</v>
      </c>
      <c r="BB27" s="114">
        <v>4</v>
      </c>
      <c r="BC27" s="114">
        <v>6</v>
      </c>
      <c r="BD27" s="114">
        <v>10</v>
      </c>
      <c r="BE27" s="114">
        <v>4</v>
      </c>
      <c r="BF27" s="114">
        <v>6</v>
      </c>
      <c r="BG27" s="114">
        <v>8</v>
      </c>
      <c r="BH27" s="114">
        <v>2</v>
      </c>
      <c r="BI27" s="114">
        <v>12</v>
      </c>
      <c r="BJ27" s="454">
        <v>10</v>
      </c>
      <c r="BK27" s="112">
        <f t="shared" si="5"/>
        <v>15</v>
      </c>
      <c r="BL27" s="112">
        <f t="shared" si="6"/>
        <v>3</v>
      </c>
      <c r="BM27" s="112">
        <v>23</v>
      </c>
      <c r="BN27" s="112">
        <v>7</v>
      </c>
      <c r="BO27" s="455">
        <f t="shared" si="7"/>
        <v>16</v>
      </c>
      <c r="BP27" s="456">
        <v>2.1</v>
      </c>
      <c r="BQ27" s="115" t="str">
        <f t="shared" si="19"/>
        <v/>
      </c>
      <c r="BR27" s="115"/>
      <c r="BS27" s="158"/>
      <c r="BT27" s="116"/>
      <c r="BU27" s="116"/>
      <c r="BV27" s="116"/>
      <c r="BW27" s="116"/>
      <c r="BX27" s="116">
        <v>1</v>
      </c>
      <c r="BY27" s="116">
        <v>1</v>
      </c>
      <c r="BZ27" s="117">
        <v>1</v>
      </c>
      <c r="CA27" s="118">
        <v>2</v>
      </c>
      <c r="CB27" s="119">
        <f t="shared" si="18"/>
        <v>21</v>
      </c>
      <c r="CC27" s="457">
        <f t="shared" si="9"/>
        <v>2.1</v>
      </c>
      <c r="CD27" s="115" t="str">
        <f>IFERROR(IF($S27*#REF!=0,"",$S27*#REF!),"")</f>
        <v/>
      </c>
      <c r="CE27" s="115" t="str">
        <f>IFERROR(IF($S27*#REF!=0,"",$S27*#REF!),"")</f>
        <v/>
      </c>
      <c r="CF27" s="115" t="str">
        <f>IFERROR(IF($S27*#REF!=0,"",$S27*#REF!),"")</f>
        <v/>
      </c>
      <c r="CG27" s="115" t="str">
        <f>IFERROR(IF($S27*#REF!=0,"",$S27*#REF!),"")</f>
        <v/>
      </c>
      <c r="CH27" s="115" t="str">
        <f>IFERROR(IF($S27*#REF!=0,"",$S27*#REF!),"")</f>
        <v/>
      </c>
      <c r="CI27" s="115" t="str">
        <f>IFERROR(IF($S27*#REF!=0,"",$S27*#REF!),"")</f>
        <v/>
      </c>
      <c r="CJ27" s="115" t="str">
        <f>IFERROR(IF($S27*#REF!=0,"",$S27*#REF!),"")</f>
        <v/>
      </c>
      <c r="CK27" s="115" t="str">
        <f>IFERROR(IF($S27*#REF!=0,"",$S27*#REF!),"")</f>
        <v/>
      </c>
      <c r="CL27" s="115" t="str">
        <f>IFERROR(IF($S27*#REF!=0,"",$S27*#REF!),"")</f>
        <v/>
      </c>
      <c r="CM27" s="115" t="str">
        <f t="shared" si="10"/>
        <v/>
      </c>
      <c r="CN27" s="115" t="str">
        <f t="shared" si="11"/>
        <v/>
      </c>
      <c r="CO27" s="115" t="str">
        <f t="shared" si="12"/>
        <v/>
      </c>
      <c r="CP27" s="115" t="str">
        <f t="shared" si="13"/>
        <v/>
      </c>
      <c r="CQ27" s="115">
        <f t="shared" si="14"/>
        <v>1</v>
      </c>
      <c r="CR27" s="115">
        <f t="shared" si="15"/>
        <v>1</v>
      </c>
      <c r="CS27" s="115">
        <f t="shared" si="16"/>
        <v>1</v>
      </c>
      <c r="CT27" s="115">
        <f t="shared" si="17"/>
        <v>2</v>
      </c>
    </row>
    <row r="28" spans="1:98" ht="15" customHeight="1" x14ac:dyDescent="0.15">
      <c r="B28" s="120" t="s">
        <v>130</v>
      </c>
      <c r="C28" s="120"/>
      <c r="D28" s="120"/>
      <c r="E28" s="120"/>
      <c r="F28" s="120"/>
      <c r="G28" s="121" t="s">
        <v>131</v>
      </c>
      <c r="H28" s="121" t="s">
        <v>132</v>
      </c>
      <c r="I28" s="121" t="s">
        <v>133</v>
      </c>
      <c r="J28" s="121"/>
      <c r="K28" s="121" t="s">
        <v>134</v>
      </c>
      <c r="L28" s="121">
        <v>264.7</v>
      </c>
      <c r="M28" s="121"/>
      <c r="N28" s="121"/>
      <c r="O28" s="121" t="s">
        <v>135</v>
      </c>
      <c r="P28" s="121"/>
      <c r="Q28" s="122"/>
      <c r="R28" s="123" t="s">
        <v>101</v>
      </c>
      <c r="S28" s="123">
        <v>1.63</v>
      </c>
      <c r="T28" s="123"/>
      <c r="U28" s="123"/>
      <c r="V28" s="123">
        <v>264.7</v>
      </c>
      <c r="W28" s="4">
        <v>27398.720000000001</v>
      </c>
      <c r="X28" s="123">
        <v>22</v>
      </c>
      <c r="Y28" s="123">
        <v>32</v>
      </c>
      <c r="Z28" s="123">
        <v>29</v>
      </c>
      <c r="AA28" s="123">
        <v>17</v>
      </c>
      <c r="AB28" s="123">
        <v>18</v>
      </c>
      <c r="AC28" s="123">
        <v>21</v>
      </c>
      <c r="AD28" s="123">
        <v>18</v>
      </c>
      <c r="AE28" s="123">
        <v>29</v>
      </c>
      <c r="AF28" s="123">
        <v>18</v>
      </c>
      <c r="AG28" s="123">
        <v>27</v>
      </c>
      <c r="AH28" s="123">
        <v>20</v>
      </c>
      <c r="AI28" s="123">
        <v>12</v>
      </c>
      <c r="AJ28" s="123">
        <v>24</v>
      </c>
      <c r="AK28" s="123">
        <v>14</v>
      </c>
      <c r="AL28" s="123">
        <v>12</v>
      </c>
      <c r="AM28" s="123">
        <v>18</v>
      </c>
      <c r="AN28" s="123">
        <v>11</v>
      </c>
      <c r="AO28" s="123">
        <v>18</v>
      </c>
      <c r="AP28" s="123">
        <v>10</v>
      </c>
      <c r="AQ28" s="123">
        <v>24</v>
      </c>
      <c r="AR28" s="123">
        <v>16</v>
      </c>
      <c r="AS28" s="123">
        <v>20</v>
      </c>
      <c r="AT28" s="123">
        <v>14</v>
      </c>
      <c r="AU28" s="123">
        <v>18</v>
      </c>
      <c r="AV28" s="123">
        <v>16</v>
      </c>
      <c r="AW28" s="123">
        <v>18</v>
      </c>
      <c r="AX28" s="123">
        <v>21</v>
      </c>
      <c r="AY28" s="123">
        <v>10</v>
      </c>
      <c r="AZ28" s="123">
        <v>16</v>
      </c>
      <c r="BA28" s="123">
        <v>12</v>
      </c>
      <c r="BB28" s="123">
        <v>19</v>
      </c>
      <c r="BC28" s="123">
        <v>26</v>
      </c>
      <c r="BD28" s="123">
        <v>13</v>
      </c>
      <c r="BE28" s="123">
        <v>21</v>
      </c>
      <c r="BF28" s="123">
        <v>24</v>
      </c>
      <c r="BG28" s="123">
        <v>13</v>
      </c>
      <c r="BH28" s="123">
        <v>12</v>
      </c>
      <c r="BI28" s="123">
        <v>24</v>
      </c>
      <c r="BJ28" s="458">
        <v>28</v>
      </c>
      <c r="BK28" s="121">
        <f t="shared" si="5"/>
        <v>24</v>
      </c>
      <c r="BL28" s="121">
        <f t="shared" si="6"/>
        <v>10</v>
      </c>
      <c r="BM28" s="121">
        <v>41</v>
      </c>
      <c r="BN28" s="121">
        <v>10</v>
      </c>
      <c r="BO28" s="459">
        <f t="shared" si="7"/>
        <v>31</v>
      </c>
      <c r="BP28" s="460">
        <v>2.1</v>
      </c>
      <c r="BQ28" s="124"/>
      <c r="BR28" s="124"/>
      <c r="BS28" s="175">
        <v>8</v>
      </c>
      <c r="BT28" s="125">
        <v>2</v>
      </c>
      <c r="BU28" s="125"/>
      <c r="BV28" s="125"/>
      <c r="BW28" s="125"/>
      <c r="BX28" s="125"/>
      <c r="BY28" s="125"/>
      <c r="BZ28" s="126"/>
      <c r="CA28" s="127"/>
      <c r="CB28" s="128">
        <f t="shared" si="18"/>
        <v>41</v>
      </c>
      <c r="CC28" s="461">
        <f t="shared" si="9"/>
        <v>1.4642857142857142</v>
      </c>
      <c r="CD28" s="124" t="str">
        <f>IFERROR(IF($S28*#REF!=0,"",$S28*#REF!),"")</f>
        <v/>
      </c>
      <c r="CE28" s="124" t="str">
        <f>IFERROR(IF($S28*#REF!=0,"",$S28*#REF!),"")</f>
        <v/>
      </c>
      <c r="CF28" s="124" t="str">
        <f>IFERROR(IF($S28*#REF!=0,"",$S28*#REF!),"")</f>
        <v/>
      </c>
      <c r="CG28" s="124" t="str">
        <f>IFERROR(IF($S28*#REF!=0,"",$S28*#REF!),"")</f>
        <v/>
      </c>
      <c r="CH28" s="124" t="str">
        <f>IFERROR(IF($S28*#REF!=0,"",$S28*#REF!),"")</f>
        <v/>
      </c>
      <c r="CI28" s="124" t="str">
        <f>IFERROR(IF($S28*#REF!=0,"",$S28*#REF!),"")</f>
        <v/>
      </c>
      <c r="CJ28" s="124" t="str">
        <f>IFERROR(IF($S28*#REF!=0,"",$S28*#REF!),"")</f>
        <v/>
      </c>
      <c r="CK28" s="124" t="str">
        <f>IFERROR(IF($S28*#REF!=0,"",$S28*#REF!),"")</f>
        <v/>
      </c>
      <c r="CL28" s="124" t="str">
        <f>IFERROR(IF($S28*#REF!=0,"",$S28*#REF!),"")</f>
        <v/>
      </c>
      <c r="CM28" s="124">
        <f t="shared" si="10"/>
        <v>3.26</v>
      </c>
      <c r="CN28" s="124" t="str">
        <f t="shared" si="11"/>
        <v/>
      </c>
      <c r="CO28" s="124" t="str">
        <f t="shared" si="12"/>
        <v/>
      </c>
      <c r="CP28" s="124" t="str">
        <f t="shared" si="13"/>
        <v/>
      </c>
      <c r="CQ28" s="124" t="str">
        <f t="shared" si="14"/>
        <v/>
      </c>
      <c r="CR28" s="124" t="str">
        <f t="shared" si="15"/>
        <v/>
      </c>
      <c r="CS28" s="124" t="str">
        <f t="shared" si="16"/>
        <v/>
      </c>
      <c r="CT28" s="124" t="str">
        <f t="shared" si="17"/>
        <v/>
      </c>
    </row>
    <row r="29" spans="1:98" ht="15" customHeight="1" x14ac:dyDescent="0.15">
      <c r="A29" s="1" t="s">
        <v>136</v>
      </c>
      <c r="B29" s="129" t="s">
        <v>137</v>
      </c>
      <c r="C29" s="129"/>
      <c r="D29" s="129"/>
      <c r="E29" s="129"/>
      <c r="F29" s="129"/>
      <c r="G29" s="130" t="s">
        <v>138</v>
      </c>
      <c r="H29" s="130" t="s">
        <v>132</v>
      </c>
      <c r="I29" s="130"/>
      <c r="J29" s="100"/>
      <c r="K29" s="100" t="s">
        <v>100</v>
      </c>
      <c r="L29" s="130">
        <v>219.3</v>
      </c>
      <c r="M29" s="130"/>
      <c r="N29" s="130"/>
      <c r="O29" s="130" t="s">
        <v>139</v>
      </c>
      <c r="P29" s="130"/>
      <c r="Q29" s="131"/>
      <c r="R29" s="132"/>
      <c r="S29" s="132">
        <v>1.2</v>
      </c>
      <c r="T29" s="132"/>
      <c r="U29" s="132"/>
      <c r="V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>
        <v>0</v>
      </c>
      <c r="AL29" s="132"/>
      <c r="AM29" s="132"/>
      <c r="AN29" s="132">
        <v>0</v>
      </c>
      <c r="AO29" s="132">
        <v>0</v>
      </c>
      <c r="AP29" s="132">
        <v>0</v>
      </c>
      <c r="AQ29" s="132">
        <v>0</v>
      </c>
      <c r="AR29" s="132">
        <v>0</v>
      </c>
      <c r="AS29" s="132">
        <v>0</v>
      </c>
      <c r="AT29" s="132"/>
      <c r="AU29" s="132">
        <v>1</v>
      </c>
      <c r="AV29" s="132">
        <v>1</v>
      </c>
      <c r="AW29" s="132">
        <v>3</v>
      </c>
      <c r="AX29" s="132">
        <v>0</v>
      </c>
      <c r="AY29" s="132">
        <v>4</v>
      </c>
      <c r="AZ29" s="132">
        <v>1</v>
      </c>
      <c r="BA29" s="132">
        <v>4</v>
      </c>
      <c r="BB29" s="132">
        <v>2</v>
      </c>
      <c r="BC29" s="132">
        <v>6</v>
      </c>
      <c r="BD29" s="132">
        <v>3</v>
      </c>
      <c r="BE29" s="132">
        <v>6</v>
      </c>
      <c r="BF29" s="132">
        <v>5</v>
      </c>
      <c r="BG29" s="132">
        <v>1</v>
      </c>
      <c r="BH29" s="132">
        <v>3</v>
      </c>
      <c r="BI29" s="132">
        <v>2</v>
      </c>
      <c r="BJ29" s="462">
        <v>9</v>
      </c>
      <c r="BK29" s="130">
        <f t="shared" si="5"/>
        <v>4</v>
      </c>
      <c r="BL29" s="130">
        <f t="shared" si="6"/>
        <v>0</v>
      </c>
      <c r="BM29" s="130">
        <v>17</v>
      </c>
      <c r="BN29" s="130">
        <v>2</v>
      </c>
      <c r="BO29" s="459">
        <f t="shared" si="7"/>
        <v>15</v>
      </c>
      <c r="BP29" s="463">
        <v>2.1</v>
      </c>
      <c r="BQ29" s="133">
        <f>IF(((BP29*BJ29)-CB29)&lt;0.99,"",INT((BP29*BJ29)-CB29))</f>
        <v>1</v>
      </c>
      <c r="BR29" s="133"/>
      <c r="BS29" s="563"/>
      <c r="BT29" s="134"/>
      <c r="BU29" s="134"/>
      <c r="BV29" s="134"/>
      <c r="BW29" s="134">
        <v>2</v>
      </c>
      <c r="BX29" s="134"/>
      <c r="BY29" s="134"/>
      <c r="BZ29" s="135"/>
      <c r="CA29" s="136"/>
      <c r="CB29" s="137">
        <f t="shared" si="18"/>
        <v>17</v>
      </c>
      <c r="CC29" s="464">
        <f t="shared" si="9"/>
        <v>1.8888888888888888</v>
      </c>
      <c r="CD29" s="133" t="str">
        <f>IFERROR(IF($S29*#REF!=0,"",$S29*#REF!),"")</f>
        <v/>
      </c>
      <c r="CE29" s="133" t="str">
        <f>IFERROR(IF($S29*#REF!=0,"",$S29*#REF!),"")</f>
        <v/>
      </c>
      <c r="CF29" s="133" t="str">
        <f>IFERROR(IF($S29*#REF!=0,"",$S29*#REF!),"")</f>
        <v/>
      </c>
      <c r="CG29" s="133" t="str">
        <f>IFERROR(IF($S29*#REF!=0,"",$S29*#REF!),"")</f>
        <v/>
      </c>
      <c r="CH29" s="133" t="str">
        <f>IFERROR(IF($S29*#REF!=0,"",$S29*#REF!),"")</f>
        <v/>
      </c>
      <c r="CI29" s="133" t="str">
        <f>IFERROR(IF($S29*#REF!=0,"",$S29*#REF!),"")</f>
        <v/>
      </c>
      <c r="CJ29" s="133" t="str">
        <f>IFERROR(IF($S29*#REF!=0,"",$S29*#REF!),"")</f>
        <v/>
      </c>
      <c r="CK29" s="133" t="str">
        <f>IFERROR(IF($S29*#REF!=0,"",$S29*#REF!),"")</f>
        <v/>
      </c>
      <c r="CL29" s="133" t="str">
        <f>IFERROR(IF($S29*#REF!=0,"",$S29*#REF!),"")</f>
        <v/>
      </c>
      <c r="CM29" s="133" t="str">
        <f t="shared" si="10"/>
        <v/>
      </c>
      <c r="CN29" s="133" t="str">
        <f t="shared" si="11"/>
        <v/>
      </c>
      <c r="CO29" s="133" t="str">
        <f t="shared" si="12"/>
        <v/>
      </c>
      <c r="CP29" s="133">
        <f t="shared" si="13"/>
        <v>2.4</v>
      </c>
      <c r="CQ29" s="133" t="str">
        <f t="shared" si="14"/>
        <v/>
      </c>
      <c r="CR29" s="133" t="str">
        <f t="shared" si="15"/>
        <v/>
      </c>
      <c r="CS29" s="133" t="str">
        <f t="shared" si="16"/>
        <v/>
      </c>
      <c r="CT29" s="133" t="str">
        <f t="shared" si="17"/>
        <v/>
      </c>
    </row>
    <row r="30" spans="1:98" ht="15" customHeight="1" thickBot="1" x14ac:dyDescent="0.2">
      <c r="B30" s="138" t="s">
        <v>140</v>
      </c>
      <c r="C30" s="138"/>
      <c r="D30" s="138"/>
      <c r="E30" s="138"/>
      <c r="F30" s="138"/>
      <c r="G30" s="139" t="s">
        <v>141</v>
      </c>
      <c r="H30" s="139"/>
      <c r="I30" s="139"/>
      <c r="J30" s="139"/>
      <c r="K30" s="100" t="s">
        <v>100</v>
      </c>
      <c r="L30" s="139">
        <v>54.2</v>
      </c>
      <c r="M30" s="139"/>
      <c r="N30" s="139"/>
      <c r="O30" s="139"/>
      <c r="P30" s="139"/>
      <c r="Q30" s="140"/>
      <c r="R30" s="141" t="s">
        <v>101</v>
      </c>
      <c r="S30" s="141">
        <v>0</v>
      </c>
      <c r="T30" s="141"/>
      <c r="U30" s="141"/>
      <c r="V30" s="141"/>
      <c r="W30" s="4">
        <v>7065.1</v>
      </c>
      <c r="X30" s="141">
        <v>22</v>
      </c>
      <c r="Y30" s="141">
        <v>32</v>
      </c>
      <c r="Z30" s="141">
        <v>29</v>
      </c>
      <c r="AA30" s="141">
        <v>17</v>
      </c>
      <c r="AB30" s="141">
        <v>18</v>
      </c>
      <c r="AC30" s="141">
        <v>21</v>
      </c>
      <c r="AD30" s="141">
        <v>18</v>
      </c>
      <c r="AE30" s="141">
        <v>29</v>
      </c>
      <c r="AF30" s="141">
        <v>18</v>
      </c>
      <c r="AG30" s="141">
        <v>27</v>
      </c>
      <c r="AH30" s="141">
        <v>20</v>
      </c>
      <c r="AI30" s="141">
        <v>12</v>
      </c>
      <c r="AJ30" s="141">
        <v>24</v>
      </c>
      <c r="AK30" s="141">
        <v>14</v>
      </c>
      <c r="AL30" s="141">
        <v>12</v>
      </c>
      <c r="AM30" s="141">
        <v>18</v>
      </c>
      <c r="AN30" s="141">
        <v>11</v>
      </c>
      <c r="AO30" s="141">
        <v>18</v>
      </c>
      <c r="AP30" s="141">
        <v>10</v>
      </c>
      <c r="AQ30" s="141">
        <v>24</v>
      </c>
      <c r="AR30" s="141">
        <v>16</v>
      </c>
      <c r="AS30" s="141">
        <v>20</v>
      </c>
      <c r="AT30" s="141">
        <v>14</v>
      </c>
      <c r="AU30" s="141">
        <v>18</v>
      </c>
      <c r="AV30" s="141">
        <v>16</v>
      </c>
      <c r="AW30" s="141">
        <v>19</v>
      </c>
      <c r="AX30" s="141">
        <v>22</v>
      </c>
      <c r="AY30" s="141">
        <v>12</v>
      </c>
      <c r="AZ30" s="141">
        <v>19</v>
      </c>
      <c r="BA30" s="141">
        <v>14</v>
      </c>
      <c r="BB30" s="141">
        <v>20</v>
      </c>
      <c r="BC30" s="141">
        <v>30</v>
      </c>
      <c r="BD30" s="141">
        <v>15</v>
      </c>
      <c r="BE30" s="141">
        <v>23</v>
      </c>
      <c r="BF30" s="141">
        <v>27</v>
      </c>
      <c r="BG30" s="141">
        <v>14</v>
      </c>
      <c r="BH30" s="141">
        <v>14</v>
      </c>
      <c r="BI30" s="141">
        <v>25</v>
      </c>
      <c r="BJ30" s="465">
        <v>30</v>
      </c>
      <c r="BK30" s="139">
        <f t="shared" si="5"/>
        <v>24</v>
      </c>
      <c r="BL30" s="139">
        <f t="shared" si="6"/>
        <v>12</v>
      </c>
      <c r="BM30" s="139">
        <v>48</v>
      </c>
      <c r="BN30" s="139">
        <v>11</v>
      </c>
      <c r="BO30" s="466">
        <f t="shared" si="7"/>
        <v>37</v>
      </c>
      <c r="BP30" s="467">
        <v>2.1</v>
      </c>
      <c r="BQ30" s="142"/>
      <c r="BR30" s="142"/>
      <c r="BS30" s="154"/>
      <c r="BT30" s="143"/>
      <c r="BU30" s="143"/>
      <c r="BV30" s="143"/>
      <c r="BW30" s="143"/>
      <c r="BX30" s="143"/>
      <c r="BY30" s="143"/>
      <c r="BZ30" s="144"/>
      <c r="CA30" s="145"/>
      <c r="CB30" s="146">
        <f t="shared" si="18"/>
        <v>37</v>
      </c>
      <c r="CC30" s="468">
        <f t="shared" si="9"/>
        <v>1.2333333333333334</v>
      </c>
      <c r="CD30" s="142" t="str">
        <f>IFERROR(IF($S30*#REF!=0,"",$S30*#REF!),"")</f>
        <v/>
      </c>
      <c r="CE30" s="142" t="str">
        <f>IFERROR(IF($S30*#REF!=0,"",$S30*#REF!),"")</f>
        <v/>
      </c>
      <c r="CF30" s="142" t="str">
        <f>IFERROR(IF($S30*#REF!=0,"",$S30*#REF!),"")</f>
        <v/>
      </c>
      <c r="CG30" s="142" t="str">
        <f>IFERROR(IF($S30*#REF!=0,"",$S30*#REF!),"")</f>
        <v/>
      </c>
      <c r="CH30" s="142" t="str">
        <f>IFERROR(IF($S30*#REF!=0,"",$S30*#REF!),"")</f>
        <v/>
      </c>
      <c r="CI30" s="142" t="str">
        <f>IFERROR(IF($S30*#REF!=0,"",$S30*#REF!),"")</f>
        <v/>
      </c>
      <c r="CJ30" s="142" t="str">
        <f>IFERROR(IF($S30*#REF!=0,"",$S30*#REF!),"")</f>
        <v/>
      </c>
      <c r="CK30" s="142" t="str">
        <f>IFERROR(IF($S30*#REF!=0,"",$S30*#REF!),"")</f>
        <v/>
      </c>
      <c r="CL30" s="142" t="str">
        <f>IFERROR(IF($S30*#REF!=0,"",$S30*#REF!),"")</f>
        <v/>
      </c>
      <c r="CM30" s="142" t="str">
        <f t="shared" si="10"/>
        <v/>
      </c>
      <c r="CN30" s="142" t="str">
        <f t="shared" si="11"/>
        <v/>
      </c>
      <c r="CO30" s="142" t="str">
        <f t="shared" si="12"/>
        <v/>
      </c>
      <c r="CP30" s="142" t="str">
        <f t="shared" si="13"/>
        <v/>
      </c>
      <c r="CQ30" s="142" t="str">
        <f t="shared" si="14"/>
        <v/>
      </c>
      <c r="CR30" s="142" t="str">
        <f t="shared" si="15"/>
        <v/>
      </c>
      <c r="CS30" s="142" t="str">
        <f t="shared" si="16"/>
        <v/>
      </c>
      <c r="CT30" s="142" t="str">
        <f t="shared" si="17"/>
        <v/>
      </c>
    </row>
    <row r="31" spans="1:98" ht="15" customHeight="1" x14ac:dyDescent="0.15">
      <c r="B31" s="88" t="s">
        <v>142</v>
      </c>
      <c r="C31" s="88"/>
      <c r="D31" s="88"/>
      <c r="E31" s="88"/>
      <c r="F31" s="88"/>
      <c r="G31" s="89" t="s">
        <v>143</v>
      </c>
      <c r="H31" s="89" t="s">
        <v>144</v>
      </c>
      <c r="I31" s="89" t="s">
        <v>107</v>
      </c>
      <c r="J31" s="89"/>
      <c r="K31" s="89" t="s">
        <v>100</v>
      </c>
      <c r="L31" s="89">
        <v>218.8</v>
      </c>
      <c r="M31" s="89"/>
      <c r="N31" s="89"/>
      <c r="O31" s="89" t="s">
        <v>143</v>
      </c>
      <c r="P31" s="89"/>
      <c r="Q31" s="90"/>
      <c r="R31" s="91" t="s">
        <v>101</v>
      </c>
      <c r="S31" s="91">
        <v>1.18</v>
      </c>
      <c r="T31" s="91"/>
      <c r="U31" s="91"/>
      <c r="V31" s="91">
        <v>218.8</v>
      </c>
      <c r="W31" s="4">
        <v>23851.040000000001</v>
      </c>
      <c r="X31" s="91">
        <v>4</v>
      </c>
      <c r="Y31" s="91">
        <v>8</v>
      </c>
      <c r="Z31" s="91">
        <v>9</v>
      </c>
      <c r="AA31" s="91">
        <v>9</v>
      </c>
      <c r="AB31" s="91">
        <v>6</v>
      </c>
      <c r="AC31" s="91">
        <v>6</v>
      </c>
      <c r="AD31" s="91">
        <v>4</v>
      </c>
      <c r="AE31" s="91">
        <v>10</v>
      </c>
      <c r="AF31" s="91">
        <v>7</v>
      </c>
      <c r="AG31" s="91">
        <v>7</v>
      </c>
      <c r="AH31" s="91">
        <v>9</v>
      </c>
      <c r="AI31" s="91">
        <v>5</v>
      </c>
      <c r="AJ31" s="91">
        <v>5</v>
      </c>
      <c r="AK31" s="91">
        <v>9</v>
      </c>
      <c r="AL31" s="91">
        <v>7</v>
      </c>
      <c r="AM31" s="91">
        <v>5</v>
      </c>
      <c r="AN31" s="91">
        <v>9</v>
      </c>
      <c r="AO31" s="91">
        <v>4</v>
      </c>
      <c r="AP31" s="91">
        <v>4</v>
      </c>
      <c r="AQ31" s="91">
        <v>14</v>
      </c>
      <c r="AR31" s="91">
        <v>5</v>
      </c>
      <c r="AS31" s="91">
        <v>10</v>
      </c>
      <c r="AT31" s="91">
        <v>12</v>
      </c>
      <c r="AU31" s="91">
        <v>8</v>
      </c>
      <c r="AV31" s="91">
        <v>7</v>
      </c>
      <c r="AW31" s="91">
        <v>10</v>
      </c>
      <c r="AX31" s="91">
        <v>10</v>
      </c>
      <c r="AY31" s="91">
        <v>0</v>
      </c>
      <c r="AZ31" s="91">
        <v>8</v>
      </c>
      <c r="BA31" s="91">
        <v>5</v>
      </c>
      <c r="BB31" s="91">
        <v>7</v>
      </c>
      <c r="BC31" s="91">
        <v>14</v>
      </c>
      <c r="BD31" s="91">
        <v>6</v>
      </c>
      <c r="BE31" s="91">
        <v>3</v>
      </c>
      <c r="BF31" s="91">
        <v>12</v>
      </c>
      <c r="BG31" s="91">
        <v>7</v>
      </c>
      <c r="BH31" s="91">
        <v>5</v>
      </c>
      <c r="BI31" s="91">
        <v>12</v>
      </c>
      <c r="BJ31" s="446">
        <v>10</v>
      </c>
      <c r="BK31" s="89">
        <f t="shared" si="5"/>
        <v>14</v>
      </c>
      <c r="BL31" s="89">
        <f t="shared" si="6"/>
        <v>0</v>
      </c>
      <c r="BM31" s="89">
        <v>8</v>
      </c>
      <c r="BN31" s="89">
        <v>19</v>
      </c>
      <c r="BO31" s="447">
        <f t="shared" si="7"/>
        <v>-11</v>
      </c>
      <c r="BP31" s="448">
        <v>2.1</v>
      </c>
      <c r="BQ31" s="93" t="str">
        <f>IF(((BP31*BJ31)-CB31)&lt;0.99,"",INT((BP31*BJ31)-CB31))</f>
        <v/>
      </c>
      <c r="BR31" s="93"/>
      <c r="BS31" s="94">
        <v>12</v>
      </c>
      <c r="BT31" s="147">
        <v>4</v>
      </c>
      <c r="BU31" s="147">
        <v>3</v>
      </c>
      <c r="BV31" s="147"/>
      <c r="BW31" s="147">
        <v>2</v>
      </c>
      <c r="BX31" s="147"/>
      <c r="BY31" s="147">
        <v>3</v>
      </c>
      <c r="BZ31" s="148">
        <v>5</v>
      </c>
      <c r="CA31" s="149">
        <v>5</v>
      </c>
      <c r="CB31" s="97">
        <f t="shared" si="18"/>
        <v>23</v>
      </c>
      <c r="CC31" s="449">
        <f t="shared" si="9"/>
        <v>2.2999999999999998</v>
      </c>
      <c r="CD31" s="93" t="str">
        <f>IFERROR(IF($S31*#REF!=0,"",$S31*#REF!),"")</f>
        <v/>
      </c>
      <c r="CE31" s="93" t="str">
        <f>IFERROR(IF($S31*#REF!=0,"",$S31*#REF!),"")</f>
        <v/>
      </c>
      <c r="CF31" s="93" t="str">
        <f>IFERROR(IF($S31*#REF!=0,"",$S31*#REF!),"")</f>
        <v/>
      </c>
      <c r="CG31" s="93" t="str">
        <f>IFERROR(IF($S31*#REF!=0,"",$S31*#REF!),"")</f>
        <v/>
      </c>
      <c r="CH31" s="93" t="str">
        <f>IFERROR(IF($S31*#REF!=0,"",$S31*#REF!),"")</f>
        <v/>
      </c>
      <c r="CI31" s="93" t="str">
        <f>IFERROR(IF($S31*#REF!=0,"",$S31*#REF!),"")</f>
        <v/>
      </c>
      <c r="CJ31" s="93" t="str">
        <f>IFERROR(IF($S31*#REF!=0,"",$S31*#REF!),"")</f>
        <v/>
      </c>
      <c r="CK31" s="93" t="str">
        <f>IFERROR(IF($S31*#REF!=0,"",$S31*#REF!),"")</f>
        <v/>
      </c>
      <c r="CL31" s="93" t="str">
        <f>IFERROR(IF($S31*#REF!=0,"",$S31*#REF!),"")</f>
        <v/>
      </c>
      <c r="CM31" s="93">
        <f t="shared" si="10"/>
        <v>4.72</v>
      </c>
      <c r="CN31" s="93">
        <f t="shared" si="11"/>
        <v>3.54</v>
      </c>
      <c r="CO31" s="93" t="str">
        <f t="shared" si="12"/>
        <v/>
      </c>
      <c r="CP31" s="93">
        <f t="shared" si="13"/>
        <v>2.36</v>
      </c>
      <c r="CQ31" s="93" t="str">
        <f t="shared" si="14"/>
        <v/>
      </c>
      <c r="CR31" s="93">
        <f t="shared" si="15"/>
        <v>3.54</v>
      </c>
      <c r="CS31" s="93">
        <f t="shared" si="16"/>
        <v>5.8999999999999995</v>
      </c>
      <c r="CT31" s="93">
        <f t="shared" si="17"/>
        <v>5.8999999999999995</v>
      </c>
    </row>
    <row r="32" spans="1:98" ht="15" customHeight="1" x14ac:dyDescent="0.15">
      <c r="B32" s="99" t="s">
        <v>145</v>
      </c>
      <c r="C32" s="99"/>
      <c r="D32" s="99"/>
      <c r="E32" s="99"/>
      <c r="F32" s="99"/>
      <c r="G32" s="100" t="s">
        <v>146</v>
      </c>
      <c r="H32" s="100" t="s">
        <v>147</v>
      </c>
      <c r="I32" s="100"/>
      <c r="J32" s="100">
        <v>5</v>
      </c>
      <c r="K32" s="100" t="s">
        <v>100</v>
      </c>
      <c r="L32" s="100">
        <v>70.8</v>
      </c>
      <c r="M32" s="100"/>
      <c r="N32" s="100"/>
      <c r="O32" s="100" t="s">
        <v>146</v>
      </c>
      <c r="P32" s="100"/>
      <c r="Q32" s="101"/>
      <c r="R32" s="102" t="s">
        <v>101</v>
      </c>
      <c r="S32" s="102">
        <v>0.18</v>
      </c>
      <c r="T32" s="102"/>
      <c r="U32" s="102"/>
      <c r="V32" s="102">
        <v>70.8</v>
      </c>
      <c r="W32" s="4">
        <v>9071.6299999999992</v>
      </c>
      <c r="X32" s="102">
        <v>7</v>
      </c>
      <c r="Y32" s="102">
        <v>9</v>
      </c>
      <c r="Z32" s="102">
        <v>9</v>
      </c>
      <c r="AA32" s="102">
        <v>9</v>
      </c>
      <c r="AB32" s="102">
        <v>4</v>
      </c>
      <c r="AC32" s="102">
        <v>9</v>
      </c>
      <c r="AD32" s="102">
        <v>9</v>
      </c>
      <c r="AE32" s="102">
        <v>11</v>
      </c>
      <c r="AF32" s="102">
        <v>12</v>
      </c>
      <c r="AG32" s="102">
        <v>5</v>
      </c>
      <c r="AH32" s="102">
        <v>6</v>
      </c>
      <c r="AI32" s="102">
        <v>7</v>
      </c>
      <c r="AJ32" s="102">
        <v>10</v>
      </c>
      <c r="AK32" s="102">
        <v>12</v>
      </c>
      <c r="AL32" s="102">
        <v>12</v>
      </c>
      <c r="AM32" s="102">
        <v>7</v>
      </c>
      <c r="AN32" s="102">
        <v>7</v>
      </c>
      <c r="AO32" s="102">
        <v>7</v>
      </c>
      <c r="AP32" s="102">
        <v>7</v>
      </c>
      <c r="AQ32" s="102">
        <v>15</v>
      </c>
      <c r="AR32" s="102">
        <v>7</v>
      </c>
      <c r="AS32" s="102">
        <v>12</v>
      </c>
      <c r="AT32" s="102">
        <v>0</v>
      </c>
      <c r="AU32" s="102">
        <v>0</v>
      </c>
      <c r="AV32" s="102">
        <v>0</v>
      </c>
      <c r="AW32" s="102">
        <v>9</v>
      </c>
      <c r="AX32" s="102">
        <v>12</v>
      </c>
      <c r="AY32" s="102">
        <v>17</v>
      </c>
      <c r="AZ32" s="102">
        <v>7</v>
      </c>
      <c r="BA32" s="102">
        <v>8</v>
      </c>
      <c r="BB32" s="102">
        <v>9</v>
      </c>
      <c r="BC32" s="102">
        <v>13</v>
      </c>
      <c r="BD32" s="102">
        <v>5</v>
      </c>
      <c r="BE32" s="102">
        <v>11</v>
      </c>
      <c r="BF32" s="102">
        <v>11</v>
      </c>
      <c r="BG32" s="102">
        <v>10</v>
      </c>
      <c r="BH32" s="102">
        <v>6</v>
      </c>
      <c r="BI32" s="102">
        <v>15</v>
      </c>
      <c r="BJ32" s="450">
        <v>10</v>
      </c>
      <c r="BK32" s="100">
        <f t="shared" si="5"/>
        <v>17</v>
      </c>
      <c r="BL32" s="100">
        <f t="shared" si="6"/>
        <v>0</v>
      </c>
      <c r="BM32" s="100">
        <v>4</v>
      </c>
      <c r="BN32" s="100">
        <v>13</v>
      </c>
      <c r="BO32" s="451">
        <f t="shared" si="7"/>
        <v>-9</v>
      </c>
      <c r="BP32" s="452">
        <v>2.1</v>
      </c>
      <c r="BQ32" s="103" t="str">
        <f>IF(((BP32*BJ32)-CB32)&lt;0.99,"",INT((BP32*BJ32)-CB32))</f>
        <v/>
      </c>
      <c r="BR32" s="103"/>
      <c r="BS32" s="104">
        <v>4</v>
      </c>
      <c r="BT32" s="104">
        <v>4</v>
      </c>
      <c r="BU32" s="104">
        <v>3</v>
      </c>
      <c r="BV32" s="104">
        <v>1</v>
      </c>
      <c r="BW32" s="104">
        <v>2</v>
      </c>
      <c r="BX32" s="104">
        <v>5</v>
      </c>
      <c r="BY32" s="104">
        <v>5</v>
      </c>
      <c r="BZ32" s="105">
        <v>2</v>
      </c>
      <c r="CA32" s="106">
        <v>4</v>
      </c>
      <c r="CB32" s="107">
        <f t="shared" si="18"/>
        <v>21</v>
      </c>
      <c r="CC32" s="453">
        <f t="shared" si="9"/>
        <v>2.1</v>
      </c>
      <c r="CD32" s="103" t="str">
        <f>IFERROR(IF($S32*#REF!=0,"",$S32*#REF!),"")</f>
        <v/>
      </c>
      <c r="CE32" s="103" t="str">
        <f>IFERROR(IF($S32*#REF!=0,"",$S32*#REF!),"")</f>
        <v/>
      </c>
      <c r="CF32" s="103" t="str">
        <f>IFERROR(IF($S32*#REF!=0,"",$S32*#REF!),"")</f>
        <v/>
      </c>
      <c r="CG32" s="103" t="str">
        <f>IFERROR(IF($S32*#REF!=0,"",$S32*#REF!),"")</f>
        <v/>
      </c>
      <c r="CH32" s="103" t="str">
        <f>IFERROR(IF($S32*#REF!=0,"",$S32*#REF!),"")</f>
        <v/>
      </c>
      <c r="CI32" s="103" t="str">
        <f>IFERROR(IF($S32*#REF!=0,"",$S32*#REF!),"")</f>
        <v/>
      </c>
      <c r="CJ32" s="103" t="str">
        <f>IFERROR(IF($S32*#REF!=0,"",$S32*#REF!),"")</f>
        <v/>
      </c>
      <c r="CK32" s="103" t="str">
        <f>IFERROR(IF($S32*#REF!=0,"",$S32*#REF!),"")</f>
        <v/>
      </c>
      <c r="CL32" s="103" t="str">
        <f>IFERROR(IF($S32*#REF!=0,"",$S32*#REF!),"")</f>
        <v/>
      </c>
      <c r="CM32" s="103">
        <f t="shared" si="10"/>
        <v>0.72</v>
      </c>
      <c r="CN32" s="103">
        <f t="shared" si="11"/>
        <v>0.54</v>
      </c>
      <c r="CO32" s="103">
        <f t="shared" si="12"/>
        <v>0.18</v>
      </c>
      <c r="CP32" s="103">
        <f t="shared" si="13"/>
        <v>0.36</v>
      </c>
      <c r="CQ32" s="103">
        <f t="shared" si="14"/>
        <v>0.89999999999999991</v>
      </c>
      <c r="CR32" s="103">
        <f t="shared" si="15"/>
        <v>0.89999999999999991</v>
      </c>
      <c r="CS32" s="103">
        <f t="shared" si="16"/>
        <v>0.36</v>
      </c>
      <c r="CT32" s="103">
        <f t="shared" si="17"/>
        <v>0.72</v>
      </c>
    </row>
    <row r="33" spans="1:98" ht="15" customHeight="1" x14ac:dyDescent="0.15">
      <c r="B33" s="99" t="s">
        <v>148</v>
      </c>
      <c r="C33" s="99"/>
      <c r="D33" s="99"/>
      <c r="E33" s="99"/>
      <c r="F33" s="99"/>
      <c r="G33" s="100" t="s">
        <v>149</v>
      </c>
      <c r="H33" s="100" t="s">
        <v>150</v>
      </c>
      <c r="I33" s="100"/>
      <c r="J33" s="100">
        <v>10</v>
      </c>
      <c r="K33" s="100" t="s">
        <v>100</v>
      </c>
      <c r="L33" s="100">
        <v>9.1999999999999993</v>
      </c>
      <c r="M33" s="100"/>
      <c r="N33" s="100"/>
      <c r="O33" s="100" t="s">
        <v>149</v>
      </c>
      <c r="P33" s="100"/>
      <c r="Q33" s="101"/>
      <c r="R33" s="102" t="s">
        <v>101</v>
      </c>
      <c r="S33" s="102">
        <v>0.02</v>
      </c>
      <c r="T33" s="102"/>
      <c r="U33" s="102"/>
      <c r="V33" s="102">
        <v>9.1999999999999993</v>
      </c>
      <c r="W33" s="4">
        <v>1176.29</v>
      </c>
      <c r="X33" s="102">
        <v>30</v>
      </c>
      <c r="Y33" s="102">
        <v>41</v>
      </c>
      <c r="Z33" s="102">
        <v>46</v>
      </c>
      <c r="AA33" s="102">
        <v>19</v>
      </c>
      <c r="AB33" s="102">
        <v>18</v>
      </c>
      <c r="AC33" s="102">
        <v>18</v>
      </c>
      <c r="AD33" s="102">
        <v>19</v>
      </c>
      <c r="AE33" s="102">
        <v>40</v>
      </c>
      <c r="AF33" s="102">
        <v>22</v>
      </c>
      <c r="AG33" s="102">
        <v>27</v>
      </c>
      <c r="AH33" s="102">
        <v>18</v>
      </c>
      <c r="AI33" s="102">
        <v>10</v>
      </c>
      <c r="AJ33" s="102">
        <v>33</v>
      </c>
      <c r="AK33" s="102">
        <v>32</v>
      </c>
      <c r="AL33" s="102">
        <v>30</v>
      </c>
      <c r="AM33" s="102">
        <v>18</v>
      </c>
      <c r="AN33" s="102">
        <v>29</v>
      </c>
      <c r="AO33" s="102">
        <v>22</v>
      </c>
      <c r="AP33" s="102">
        <v>15</v>
      </c>
      <c r="AQ33" s="102">
        <v>37</v>
      </c>
      <c r="AR33" s="102">
        <v>17</v>
      </c>
      <c r="AS33" s="102">
        <v>30</v>
      </c>
      <c r="AT33" s="102">
        <v>20</v>
      </c>
      <c r="AU33" s="102">
        <v>16</v>
      </c>
      <c r="AV33" s="102">
        <v>45</v>
      </c>
      <c r="AW33" s="102">
        <v>17</v>
      </c>
      <c r="AX33" s="102">
        <v>35</v>
      </c>
      <c r="AY33" s="102">
        <v>31</v>
      </c>
      <c r="AZ33" s="102">
        <v>22</v>
      </c>
      <c r="BA33" s="102">
        <v>15</v>
      </c>
      <c r="BB33" s="102">
        <v>20</v>
      </c>
      <c r="BC33" s="102">
        <v>31</v>
      </c>
      <c r="BD33" s="102">
        <v>25</v>
      </c>
      <c r="BE33" s="102">
        <v>27</v>
      </c>
      <c r="BF33" s="102">
        <v>34</v>
      </c>
      <c r="BG33" s="102">
        <v>18</v>
      </c>
      <c r="BH33" s="102">
        <v>15</v>
      </c>
      <c r="BI33" s="102">
        <v>38</v>
      </c>
      <c r="BJ33" s="450">
        <v>25</v>
      </c>
      <c r="BK33" s="100">
        <f t="shared" si="5"/>
        <v>45</v>
      </c>
      <c r="BL33" s="100">
        <f t="shared" si="6"/>
        <v>15</v>
      </c>
      <c r="BM33" s="100">
        <v>48</v>
      </c>
      <c r="BN33" s="100">
        <v>19</v>
      </c>
      <c r="BO33" s="451">
        <f t="shared" si="7"/>
        <v>29</v>
      </c>
      <c r="BP33" s="452">
        <v>2.1</v>
      </c>
      <c r="BQ33" s="103" t="str">
        <f>IF(((BP33*BJ33)-CB33)&lt;0.99,"",INT((BP33*BJ33)-CB33))</f>
        <v/>
      </c>
      <c r="BR33" s="103"/>
      <c r="BS33" s="104"/>
      <c r="BT33" s="104">
        <v>10</v>
      </c>
      <c r="BU33" s="104"/>
      <c r="BV33" s="104"/>
      <c r="BW33" s="104"/>
      <c r="BX33" s="104">
        <v>10</v>
      </c>
      <c r="BY33" s="104"/>
      <c r="BZ33" s="105">
        <v>10</v>
      </c>
      <c r="CA33" s="106"/>
      <c r="CB33" s="107">
        <f t="shared" si="18"/>
        <v>59</v>
      </c>
      <c r="CC33" s="453">
        <f t="shared" si="9"/>
        <v>2.36</v>
      </c>
      <c r="CD33" s="103" t="str">
        <f>IFERROR(IF($S33*#REF!=0,"",$S33*#REF!),"")</f>
        <v/>
      </c>
      <c r="CE33" s="103" t="str">
        <f>IFERROR(IF($S33*#REF!=0,"",$S33*#REF!),"")</f>
        <v/>
      </c>
      <c r="CF33" s="103" t="str">
        <f>IFERROR(IF($S33*#REF!=0,"",$S33*#REF!),"")</f>
        <v/>
      </c>
      <c r="CG33" s="103" t="str">
        <f>IFERROR(IF($S33*#REF!=0,"",$S33*#REF!),"")</f>
        <v/>
      </c>
      <c r="CH33" s="103" t="str">
        <f>IFERROR(IF($S33*#REF!=0,"",$S33*#REF!),"")</f>
        <v/>
      </c>
      <c r="CI33" s="103" t="str">
        <f>IFERROR(IF($S33*#REF!=0,"",$S33*#REF!),"")</f>
        <v/>
      </c>
      <c r="CJ33" s="103" t="str">
        <f>IFERROR(IF($S33*#REF!=0,"",$S33*#REF!),"")</f>
        <v/>
      </c>
      <c r="CK33" s="103" t="str">
        <f>IFERROR(IF($S33*#REF!=0,"",$S33*#REF!),"")</f>
        <v/>
      </c>
      <c r="CL33" s="103" t="str">
        <f>IFERROR(IF($S33*#REF!=0,"",$S33*#REF!),"")</f>
        <v/>
      </c>
      <c r="CM33" s="103">
        <f t="shared" si="10"/>
        <v>0.2</v>
      </c>
      <c r="CN33" s="103" t="str">
        <f t="shared" si="11"/>
        <v/>
      </c>
      <c r="CO33" s="103" t="str">
        <f t="shared" si="12"/>
        <v/>
      </c>
      <c r="CP33" s="103" t="str">
        <f t="shared" si="13"/>
        <v/>
      </c>
      <c r="CQ33" s="103">
        <f t="shared" si="14"/>
        <v>0.2</v>
      </c>
      <c r="CR33" s="103" t="str">
        <f t="shared" si="15"/>
        <v/>
      </c>
      <c r="CS33" s="103">
        <f t="shared" si="16"/>
        <v>0.2</v>
      </c>
      <c r="CT33" s="103" t="str">
        <f t="shared" si="17"/>
        <v/>
      </c>
    </row>
    <row r="34" spans="1:98" ht="15" customHeight="1" x14ac:dyDescent="0.15">
      <c r="B34" s="99" t="s">
        <v>151</v>
      </c>
      <c r="C34" s="99"/>
      <c r="D34" s="99"/>
      <c r="E34" s="99"/>
      <c r="F34" s="99"/>
      <c r="G34" s="100" t="s">
        <v>152</v>
      </c>
      <c r="H34" s="100"/>
      <c r="I34" s="100"/>
      <c r="J34" s="100"/>
      <c r="K34" s="100" t="s">
        <v>100</v>
      </c>
      <c r="L34" s="100">
        <v>17.100000000000001</v>
      </c>
      <c r="M34" s="100"/>
      <c r="N34" s="100"/>
      <c r="O34" s="100" t="s">
        <v>152</v>
      </c>
      <c r="P34" s="100"/>
      <c r="Q34" s="101"/>
      <c r="R34" s="102" t="s">
        <v>101</v>
      </c>
      <c r="S34" s="102">
        <v>0.03</v>
      </c>
      <c r="T34" s="102"/>
      <c r="U34" s="102"/>
      <c r="V34" s="102">
        <v>17.100000000000001</v>
      </c>
      <c r="W34" s="4">
        <v>2192.81</v>
      </c>
      <c r="X34" s="102">
        <v>44</v>
      </c>
      <c r="Y34" s="102">
        <v>58</v>
      </c>
      <c r="Z34" s="102">
        <v>75</v>
      </c>
      <c r="AA34" s="102">
        <v>51</v>
      </c>
      <c r="AB34" s="102">
        <v>42</v>
      </c>
      <c r="AC34" s="102">
        <v>59</v>
      </c>
      <c r="AD34" s="102">
        <v>48</v>
      </c>
      <c r="AE34" s="102">
        <v>62</v>
      </c>
      <c r="AF34" s="102">
        <v>50</v>
      </c>
      <c r="AG34" s="102">
        <v>50</v>
      </c>
      <c r="AH34" s="102">
        <v>43</v>
      </c>
      <c r="AI34" s="102">
        <v>39</v>
      </c>
      <c r="AJ34" s="102">
        <v>69</v>
      </c>
      <c r="AK34" s="102">
        <v>90</v>
      </c>
      <c r="AL34" s="102">
        <v>62</v>
      </c>
      <c r="AM34" s="102">
        <v>37</v>
      </c>
      <c r="AN34" s="102">
        <v>44</v>
      </c>
      <c r="AO34" s="102">
        <v>56</v>
      </c>
      <c r="AP34" s="102">
        <v>54</v>
      </c>
      <c r="AQ34" s="102">
        <v>85</v>
      </c>
      <c r="AR34" s="102">
        <v>44</v>
      </c>
      <c r="AS34" s="102">
        <v>74</v>
      </c>
      <c r="AT34" s="102">
        <v>76</v>
      </c>
      <c r="AU34" s="102">
        <v>44</v>
      </c>
      <c r="AV34" s="102">
        <v>83</v>
      </c>
      <c r="AW34" s="102">
        <v>53</v>
      </c>
      <c r="AX34" s="102">
        <v>80</v>
      </c>
      <c r="AY34" s="102">
        <v>90</v>
      </c>
      <c r="AZ34" s="102">
        <v>62</v>
      </c>
      <c r="BA34" s="102">
        <v>53</v>
      </c>
      <c r="BB34" s="102">
        <v>63</v>
      </c>
      <c r="BC34" s="102">
        <v>84</v>
      </c>
      <c r="BD34" s="102">
        <v>39</v>
      </c>
      <c r="BE34" s="102">
        <v>73</v>
      </c>
      <c r="BF34" s="102">
        <v>98</v>
      </c>
      <c r="BG34" s="102">
        <v>74</v>
      </c>
      <c r="BH34" s="102">
        <v>39</v>
      </c>
      <c r="BI34" s="102">
        <v>111</v>
      </c>
      <c r="BJ34" s="450">
        <v>30</v>
      </c>
      <c r="BK34" s="100">
        <f t="shared" si="5"/>
        <v>90</v>
      </c>
      <c r="BL34" s="100">
        <f t="shared" si="6"/>
        <v>44</v>
      </c>
      <c r="BM34" s="100">
        <v>305</v>
      </c>
      <c r="BN34" s="100">
        <v>106</v>
      </c>
      <c r="BO34" s="451">
        <f t="shared" si="7"/>
        <v>199</v>
      </c>
      <c r="BP34" s="452">
        <v>2.1</v>
      </c>
      <c r="BQ34" s="103" t="str">
        <f>IF(((BP34*BJ34)-CB34)&lt;0.99,"",INT((BP34*BJ34)-CB34))</f>
        <v/>
      </c>
      <c r="BR34" s="103"/>
      <c r="BS34" s="104"/>
      <c r="BT34" s="104"/>
      <c r="BU34" s="104"/>
      <c r="BV34" s="104"/>
      <c r="BW34" s="104"/>
      <c r="BX34" s="104"/>
      <c r="BY34" s="104"/>
      <c r="BZ34" s="105"/>
      <c r="CA34" s="106"/>
      <c r="CB34" s="107">
        <f t="shared" si="18"/>
        <v>199</v>
      </c>
      <c r="CC34" s="453">
        <f t="shared" si="9"/>
        <v>6.6333333333333337</v>
      </c>
      <c r="CD34" s="103" t="str">
        <f>IFERROR(IF($S34*#REF!=0,"",$S34*#REF!),"")</f>
        <v/>
      </c>
      <c r="CE34" s="103" t="str">
        <f>IFERROR(IF($S34*#REF!=0,"",$S34*#REF!),"")</f>
        <v/>
      </c>
      <c r="CF34" s="103" t="str">
        <f>IFERROR(IF($S34*#REF!=0,"",$S34*#REF!),"")</f>
        <v/>
      </c>
      <c r="CG34" s="103" t="str">
        <f>IFERROR(IF($S34*#REF!=0,"",$S34*#REF!),"")</f>
        <v/>
      </c>
      <c r="CH34" s="103" t="str">
        <f>IFERROR(IF($S34*#REF!=0,"",$S34*#REF!),"")</f>
        <v/>
      </c>
      <c r="CI34" s="103" t="str">
        <f>IFERROR(IF($S34*#REF!=0,"",$S34*#REF!),"")</f>
        <v/>
      </c>
      <c r="CJ34" s="103" t="str">
        <f>IFERROR(IF($S34*#REF!=0,"",$S34*#REF!),"")</f>
        <v/>
      </c>
      <c r="CK34" s="103" t="str">
        <f>IFERROR(IF($S34*#REF!=0,"",$S34*#REF!),"")</f>
        <v/>
      </c>
      <c r="CL34" s="103" t="str">
        <f>IFERROR(IF($S34*#REF!=0,"",$S34*#REF!),"")</f>
        <v/>
      </c>
      <c r="CM34" s="103" t="str">
        <f t="shared" si="10"/>
        <v/>
      </c>
      <c r="CN34" s="103" t="str">
        <f t="shared" si="11"/>
        <v/>
      </c>
      <c r="CO34" s="103" t="str">
        <f t="shared" si="12"/>
        <v/>
      </c>
      <c r="CP34" s="103" t="str">
        <f t="shared" si="13"/>
        <v/>
      </c>
      <c r="CQ34" s="103" t="str">
        <f t="shared" si="14"/>
        <v/>
      </c>
      <c r="CR34" s="103" t="str">
        <f t="shared" si="15"/>
        <v/>
      </c>
      <c r="CS34" s="103" t="str">
        <f t="shared" si="16"/>
        <v/>
      </c>
      <c r="CT34" s="103" t="str">
        <f t="shared" si="17"/>
        <v/>
      </c>
    </row>
    <row r="35" spans="1:98" ht="15" customHeight="1" x14ac:dyDescent="0.15">
      <c r="B35" s="99" t="s">
        <v>153</v>
      </c>
      <c r="C35" s="99"/>
      <c r="D35" s="99"/>
      <c r="E35" s="99"/>
      <c r="F35" s="99"/>
      <c r="G35" s="100" t="s">
        <v>154</v>
      </c>
      <c r="H35" s="100" t="s">
        <v>144</v>
      </c>
      <c r="I35" s="100" t="s">
        <v>117</v>
      </c>
      <c r="J35" s="100"/>
      <c r="K35" s="100" t="s">
        <v>100</v>
      </c>
      <c r="L35" s="100">
        <v>160.9</v>
      </c>
      <c r="M35" s="100"/>
      <c r="N35" s="100"/>
      <c r="O35" s="100" t="s">
        <v>154</v>
      </c>
      <c r="P35" s="100"/>
      <c r="Q35" s="101"/>
      <c r="R35" s="102" t="s">
        <v>101</v>
      </c>
      <c r="S35" s="102">
        <v>0.98</v>
      </c>
      <c r="T35" s="102"/>
      <c r="U35" s="102"/>
      <c r="V35" s="102">
        <v>160.9</v>
      </c>
      <c r="W35" s="4">
        <v>18817.09</v>
      </c>
      <c r="X35" s="102">
        <v>5</v>
      </c>
      <c r="Y35" s="102">
        <v>12</v>
      </c>
      <c r="Z35" s="102">
        <v>16</v>
      </c>
      <c r="AA35" s="102">
        <v>9</v>
      </c>
      <c r="AB35" s="102">
        <v>10</v>
      </c>
      <c r="AC35" s="102">
        <v>14</v>
      </c>
      <c r="AD35" s="102">
        <v>8</v>
      </c>
      <c r="AE35" s="102">
        <v>17</v>
      </c>
      <c r="AF35" s="102">
        <v>9</v>
      </c>
      <c r="AG35" s="102">
        <v>12</v>
      </c>
      <c r="AH35" s="102">
        <v>5</v>
      </c>
      <c r="AI35" s="102">
        <v>8</v>
      </c>
      <c r="AJ35" s="102">
        <v>15</v>
      </c>
      <c r="AK35" s="102">
        <v>15</v>
      </c>
      <c r="AL35" s="102">
        <v>15</v>
      </c>
      <c r="AM35" s="102">
        <v>5</v>
      </c>
      <c r="AN35" s="102">
        <v>6</v>
      </c>
      <c r="AO35" s="102">
        <v>10</v>
      </c>
      <c r="AP35" s="102">
        <v>6</v>
      </c>
      <c r="AQ35" s="102">
        <v>22</v>
      </c>
      <c r="AR35" s="102">
        <v>9</v>
      </c>
      <c r="AS35" s="102">
        <v>15</v>
      </c>
      <c r="AT35" s="102">
        <v>0</v>
      </c>
      <c r="AU35" s="102">
        <v>0</v>
      </c>
      <c r="AV35" s="102">
        <v>0</v>
      </c>
      <c r="AW35" s="102">
        <v>8</v>
      </c>
      <c r="AX35" s="102">
        <v>16</v>
      </c>
      <c r="AY35" s="102">
        <v>15</v>
      </c>
      <c r="AZ35" s="102">
        <v>10</v>
      </c>
      <c r="BA35" s="102">
        <v>11</v>
      </c>
      <c r="BB35" s="102">
        <v>10</v>
      </c>
      <c r="BC35" s="102">
        <v>14</v>
      </c>
      <c r="BD35" s="102">
        <v>5</v>
      </c>
      <c r="BE35" s="102">
        <v>13</v>
      </c>
      <c r="BF35" s="102">
        <v>13</v>
      </c>
      <c r="BG35" s="102">
        <v>10</v>
      </c>
      <c r="BH35" s="102">
        <v>7</v>
      </c>
      <c r="BI35" s="102">
        <v>15</v>
      </c>
      <c r="BJ35" s="450">
        <v>20</v>
      </c>
      <c r="BK35" s="100">
        <f t="shared" si="5"/>
        <v>22</v>
      </c>
      <c r="BL35" s="100">
        <f t="shared" si="6"/>
        <v>0</v>
      </c>
      <c r="BM35" s="100">
        <v>31</v>
      </c>
      <c r="BN35" s="100">
        <v>14</v>
      </c>
      <c r="BO35" s="451">
        <f t="shared" si="7"/>
        <v>17</v>
      </c>
      <c r="BP35" s="452">
        <v>2.1</v>
      </c>
      <c r="BQ35" s="103"/>
      <c r="BR35" s="103"/>
      <c r="BS35" s="104">
        <v>2</v>
      </c>
      <c r="BT35" s="104"/>
      <c r="BU35" s="104"/>
      <c r="BV35" s="104"/>
      <c r="BW35" s="104"/>
      <c r="BX35" s="104"/>
      <c r="BY35" s="104"/>
      <c r="BZ35" s="105"/>
      <c r="CA35" s="106"/>
      <c r="CB35" s="107">
        <f t="shared" si="18"/>
        <v>19</v>
      </c>
      <c r="CC35" s="453">
        <f t="shared" si="9"/>
        <v>0.95</v>
      </c>
      <c r="CD35" s="103" t="str">
        <f>IFERROR(IF($S35*#REF!=0,"",$S35*#REF!),"")</f>
        <v/>
      </c>
      <c r="CE35" s="103" t="str">
        <f>IFERROR(IF($S35*#REF!=0,"",$S35*#REF!),"")</f>
        <v/>
      </c>
      <c r="CF35" s="103" t="str">
        <f>IFERROR(IF($S35*#REF!=0,"",$S35*#REF!),"")</f>
        <v/>
      </c>
      <c r="CG35" s="103" t="str">
        <f>IFERROR(IF($S35*#REF!=0,"",$S35*#REF!),"")</f>
        <v/>
      </c>
      <c r="CH35" s="103" t="str">
        <f>IFERROR(IF($S35*#REF!=0,"",$S35*#REF!),"")</f>
        <v/>
      </c>
      <c r="CI35" s="103" t="str">
        <f>IFERROR(IF($S35*#REF!=0,"",$S35*#REF!),"")</f>
        <v/>
      </c>
      <c r="CJ35" s="103" t="str">
        <f>IFERROR(IF($S35*#REF!=0,"",$S35*#REF!),"")</f>
        <v/>
      </c>
      <c r="CK35" s="103" t="str">
        <f>IFERROR(IF($S35*#REF!=0,"",$S35*#REF!),"")</f>
        <v/>
      </c>
      <c r="CL35" s="103" t="str">
        <f>IFERROR(IF($S35*#REF!=0,"",$S35*#REF!),"")</f>
        <v/>
      </c>
      <c r="CM35" s="103" t="str">
        <f t="shared" si="10"/>
        <v/>
      </c>
      <c r="CN35" s="103" t="str">
        <f t="shared" si="11"/>
        <v/>
      </c>
      <c r="CO35" s="103" t="str">
        <f t="shared" si="12"/>
        <v/>
      </c>
      <c r="CP35" s="103" t="str">
        <f t="shared" si="13"/>
        <v/>
      </c>
      <c r="CQ35" s="103" t="str">
        <f t="shared" si="14"/>
        <v/>
      </c>
      <c r="CR35" s="103" t="str">
        <f t="shared" si="15"/>
        <v/>
      </c>
      <c r="CS35" s="103" t="str">
        <f t="shared" si="16"/>
        <v/>
      </c>
      <c r="CT35" s="103" t="str">
        <f t="shared" si="17"/>
        <v/>
      </c>
    </row>
    <row r="36" spans="1:98" ht="15" customHeight="1" x14ac:dyDescent="0.15">
      <c r="B36" s="99" t="s">
        <v>155</v>
      </c>
      <c r="C36" s="99"/>
      <c r="D36" s="99"/>
      <c r="E36" s="99"/>
      <c r="F36" s="99"/>
      <c r="G36" s="100" t="s">
        <v>156</v>
      </c>
      <c r="H36" s="100" t="s">
        <v>144</v>
      </c>
      <c r="I36" s="100" t="s">
        <v>117</v>
      </c>
      <c r="J36" s="100"/>
      <c r="K36" s="100" t="s">
        <v>100</v>
      </c>
      <c r="L36" s="100">
        <v>160.9</v>
      </c>
      <c r="M36" s="100"/>
      <c r="N36" s="100"/>
      <c r="O36" s="100" t="s">
        <v>156</v>
      </c>
      <c r="P36" s="100"/>
      <c r="Q36" s="101"/>
      <c r="R36" s="102" t="s">
        <v>101</v>
      </c>
      <c r="S36" s="102">
        <v>0.98</v>
      </c>
      <c r="T36" s="102"/>
      <c r="U36" s="102"/>
      <c r="V36" s="102">
        <v>160.9</v>
      </c>
      <c r="W36" s="4">
        <v>18680.7</v>
      </c>
      <c r="X36" s="102">
        <v>13</v>
      </c>
      <c r="Y36" s="102">
        <v>10</v>
      </c>
      <c r="Z36" s="102">
        <v>12</v>
      </c>
      <c r="AA36" s="102">
        <v>6</v>
      </c>
      <c r="AB36" s="102">
        <v>4</v>
      </c>
      <c r="AC36" s="102">
        <v>8</v>
      </c>
      <c r="AD36" s="102">
        <v>7</v>
      </c>
      <c r="AE36" s="102">
        <v>6</v>
      </c>
      <c r="AF36" s="102">
        <v>7</v>
      </c>
      <c r="AG36" s="102">
        <v>5</v>
      </c>
      <c r="AH36" s="102">
        <v>8</v>
      </c>
      <c r="AI36" s="102">
        <v>6</v>
      </c>
      <c r="AJ36" s="102">
        <v>14</v>
      </c>
      <c r="AK36" s="102">
        <v>17</v>
      </c>
      <c r="AL36" s="102">
        <v>8</v>
      </c>
      <c r="AM36" s="102">
        <v>8</v>
      </c>
      <c r="AN36" s="102">
        <v>6</v>
      </c>
      <c r="AO36" s="102">
        <v>13</v>
      </c>
      <c r="AP36" s="102">
        <v>14</v>
      </c>
      <c r="AQ36" s="102">
        <v>7</v>
      </c>
      <c r="AR36" s="102">
        <v>9</v>
      </c>
      <c r="AS36" s="102">
        <v>11</v>
      </c>
      <c r="AT36" s="102">
        <v>10</v>
      </c>
      <c r="AU36" s="102">
        <v>8</v>
      </c>
      <c r="AV36" s="102">
        <v>17</v>
      </c>
      <c r="AW36" s="102">
        <v>6</v>
      </c>
      <c r="AX36" s="102">
        <v>12</v>
      </c>
      <c r="AY36" s="102">
        <v>14</v>
      </c>
      <c r="AZ36" s="102">
        <v>9</v>
      </c>
      <c r="BA36" s="102">
        <v>9</v>
      </c>
      <c r="BB36" s="102">
        <v>14</v>
      </c>
      <c r="BC36" s="102">
        <v>10</v>
      </c>
      <c r="BD36" s="102">
        <v>6</v>
      </c>
      <c r="BE36" s="102">
        <v>13</v>
      </c>
      <c r="BF36" s="102">
        <v>16</v>
      </c>
      <c r="BG36" s="102">
        <v>7</v>
      </c>
      <c r="BH36" s="102">
        <v>4</v>
      </c>
      <c r="BI36" s="102">
        <v>14</v>
      </c>
      <c r="BJ36" s="450">
        <v>20</v>
      </c>
      <c r="BK36" s="100">
        <f t="shared" si="5"/>
        <v>17</v>
      </c>
      <c r="BL36" s="100">
        <f t="shared" si="6"/>
        <v>6</v>
      </c>
      <c r="BM36" s="100">
        <v>28</v>
      </c>
      <c r="BN36" s="100">
        <v>10</v>
      </c>
      <c r="BO36" s="451">
        <f t="shared" si="7"/>
        <v>18</v>
      </c>
      <c r="BP36" s="452">
        <v>2.1</v>
      </c>
      <c r="BQ36" s="103" t="str">
        <f t="shared" ref="BQ36:BQ99" si="20">IF(((BP36*BJ36)-CB36)&lt;0.99,"",INT((BP36*BJ36)-CB36))</f>
        <v/>
      </c>
      <c r="BR36" s="103"/>
      <c r="BS36" s="104">
        <v>4</v>
      </c>
      <c r="BT36" s="104">
        <v>4</v>
      </c>
      <c r="BU36" s="104">
        <v>2</v>
      </c>
      <c r="BV36" s="104">
        <v>2</v>
      </c>
      <c r="BW36" s="104">
        <v>2</v>
      </c>
      <c r="BX36" s="104"/>
      <c r="BY36" s="104">
        <v>5</v>
      </c>
      <c r="BZ36" s="105">
        <v>10</v>
      </c>
      <c r="CA36" s="106"/>
      <c r="CB36" s="107">
        <f t="shared" si="18"/>
        <v>47</v>
      </c>
      <c r="CC36" s="453">
        <f t="shared" si="9"/>
        <v>2.35</v>
      </c>
      <c r="CD36" s="103" t="str">
        <f>IFERROR(IF($S36*#REF!=0,"",$S36*#REF!),"")</f>
        <v/>
      </c>
      <c r="CE36" s="103" t="str">
        <f>IFERROR(IF($S36*#REF!=0,"",$S36*#REF!),"")</f>
        <v/>
      </c>
      <c r="CF36" s="103" t="str">
        <f>IFERROR(IF($S36*#REF!=0,"",$S36*#REF!),"")</f>
        <v/>
      </c>
      <c r="CG36" s="103" t="str">
        <f>IFERROR(IF($S36*#REF!=0,"",$S36*#REF!),"")</f>
        <v/>
      </c>
      <c r="CH36" s="103" t="str">
        <f>IFERROR(IF($S36*#REF!=0,"",$S36*#REF!),"")</f>
        <v/>
      </c>
      <c r="CI36" s="103" t="str">
        <f>IFERROR(IF($S36*#REF!=0,"",$S36*#REF!),"")</f>
        <v/>
      </c>
      <c r="CJ36" s="103" t="str">
        <f>IFERROR(IF($S36*#REF!=0,"",$S36*#REF!),"")</f>
        <v/>
      </c>
      <c r="CK36" s="103" t="str">
        <f>IFERROR(IF($S36*#REF!=0,"",$S36*#REF!),"")</f>
        <v/>
      </c>
      <c r="CL36" s="103" t="str">
        <f>IFERROR(IF($S36*#REF!=0,"",$S36*#REF!),"")</f>
        <v/>
      </c>
      <c r="CM36" s="103">
        <f t="shared" si="10"/>
        <v>3.92</v>
      </c>
      <c r="CN36" s="103">
        <f t="shared" si="11"/>
        <v>1.96</v>
      </c>
      <c r="CO36" s="103">
        <f t="shared" si="12"/>
        <v>1.96</v>
      </c>
      <c r="CP36" s="103">
        <f t="shared" si="13"/>
        <v>1.96</v>
      </c>
      <c r="CQ36" s="103" t="str">
        <f t="shared" si="14"/>
        <v/>
      </c>
      <c r="CR36" s="103">
        <f t="shared" si="15"/>
        <v>4.9000000000000004</v>
      </c>
      <c r="CS36" s="103">
        <f t="shared" si="16"/>
        <v>9.8000000000000007</v>
      </c>
      <c r="CT36" s="103" t="str">
        <f t="shared" si="17"/>
        <v/>
      </c>
    </row>
    <row r="37" spans="1:98" ht="15" customHeight="1" x14ac:dyDescent="0.15">
      <c r="B37" s="99" t="s">
        <v>157</v>
      </c>
      <c r="C37" s="99"/>
      <c r="D37" s="99"/>
      <c r="E37" s="99"/>
      <c r="F37" s="99"/>
      <c r="G37" s="100" t="s">
        <v>158</v>
      </c>
      <c r="H37" s="100" t="s">
        <v>144</v>
      </c>
      <c r="I37" s="100" t="s">
        <v>117</v>
      </c>
      <c r="J37" s="100"/>
      <c r="K37" s="100" t="s">
        <v>100</v>
      </c>
      <c r="L37" s="100">
        <v>158</v>
      </c>
      <c r="M37" s="100"/>
      <c r="N37" s="100"/>
      <c r="O37" s="100" t="s">
        <v>158</v>
      </c>
      <c r="P37" s="100"/>
      <c r="Q37" s="101"/>
      <c r="R37" s="102" t="s">
        <v>101</v>
      </c>
      <c r="S37" s="102">
        <v>0.98</v>
      </c>
      <c r="T37" s="102"/>
      <c r="U37" s="102"/>
      <c r="V37" s="102">
        <v>158</v>
      </c>
      <c r="W37" s="4">
        <v>18300.87</v>
      </c>
      <c r="X37" s="102">
        <v>13</v>
      </c>
      <c r="Y37" s="102">
        <v>8</v>
      </c>
      <c r="Z37" s="102">
        <v>12</v>
      </c>
      <c r="AA37" s="102">
        <v>6</v>
      </c>
      <c r="AB37" s="102">
        <v>4</v>
      </c>
      <c r="AC37" s="102">
        <v>8</v>
      </c>
      <c r="AD37" s="102">
        <v>7</v>
      </c>
      <c r="AE37" s="102">
        <v>4</v>
      </c>
      <c r="AF37" s="102">
        <v>8</v>
      </c>
      <c r="AG37" s="102">
        <v>5</v>
      </c>
      <c r="AH37" s="102">
        <v>8</v>
      </c>
      <c r="AI37" s="102">
        <v>4</v>
      </c>
      <c r="AJ37" s="102">
        <v>11</v>
      </c>
      <c r="AK37" s="102">
        <v>17</v>
      </c>
      <c r="AL37" s="102">
        <v>8</v>
      </c>
      <c r="AM37" s="102">
        <v>9</v>
      </c>
      <c r="AN37" s="102">
        <v>7</v>
      </c>
      <c r="AO37" s="102">
        <v>12</v>
      </c>
      <c r="AP37" s="102">
        <v>12</v>
      </c>
      <c r="AQ37" s="102">
        <v>8</v>
      </c>
      <c r="AR37" s="102">
        <v>7</v>
      </c>
      <c r="AS37" s="102">
        <v>11</v>
      </c>
      <c r="AT37" s="102">
        <v>11</v>
      </c>
      <c r="AU37" s="102">
        <v>5</v>
      </c>
      <c r="AV37" s="102">
        <v>16</v>
      </c>
      <c r="AW37" s="102">
        <v>7</v>
      </c>
      <c r="AX37" s="102">
        <v>11</v>
      </c>
      <c r="AY37" s="102">
        <v>12</v>
      </c>
      <c r="AZ37" s="102">
        <v>9</v>
      </c>
      <c r="BA37" s="102">
        <v>9</v>
      </c>
      <c r="BB37" s="102">
        <v>11</v>
      </c>
      <c r="BC37" s="102">
        <v>13</v>
      </c>
      <c r="BD37" s="102">
        <v>7</v>
      </c>
      <c r="BE37" s="102">
        <v>15</v>
      </c>
      <c r="BF37" s="102">
        <v>18</v>
      </c>
      <c r="BG37" s="102">
        <v>14</v>
      </c>
      <c r="BH37" s="102">
        <v>4</v>
      </c>
      <c r="BI37" s="102">
        <v>22</v>
      </c>
      <c r="BJ37" s="450">
        <v>15</v>
      </c>
      <c r="BK37" s="100">
        <f t="shared" si="5"/>
        <v>16</v>
      </c>
      <c r="BL37" s="100">
        <f t="shared" si="6"/>
        <v>5</v>
      </c>
      <c r="BM37" s="100">
        <v>21</v>
      </c>
      <c r="BN37" s="100">
        <v>9</v>
      </c>
      <c r="BO37" s="451">
        <f t="shared" si="7"/>
        <v>12</v>
      </c>
      <c r="BP37" s="452">
        <v>2.1</v>
      </c>
      <c r="BQ37" s="103" t="str">
        <f t="shared" si="20"/>
        <v/>
      </c>
      <c r="BR37" s="103"/>
      <c r="BS37" s="104"/>
      <c r="BT37" s="104">
        <v>6</v>
      </c>
      <c r="BU37" s="150">
        <v>2</v>
      </c>
      <c r="BV37" s="150">
        <v>4</v>
      </c>
      <c r="BW37" s="150">
        <v>2</v>
      </c>
      <c r="BX37" s="150"/>
      <c r="BY37" s="150"/>
      <c r="BZ37" s="151">
        <v>6</v>
      </c>
      <c r="CA37" s="152"/>
      <c r="CB37" s="107">
        <f t="shared" si="18"/>
        <v>32</v>
      </c>
      <c r="CC37" s="453">
        <f t="shared" si="9"/>
        <v>2.1333333333333333</v>
      </c>
      <c r="CD37" s="103" t="str">
        <f>IFERROR(IF($S37*#REF!=0,"",$S37*#REF!),"")</f>
        <v/>
      </c>
      <c r="CE37" s="103" t="str">
        <f>IFERROR(IF($S37*#REF!=0,"",$S37*#REF!),"")</f>
        <v/>
      </c>
      <c r="CF37" s="103" t="str">
        <f>IFERROR(IF($S37*#REF!=0,"",$S37*#REF!),"")</f>
        <v/>
      </c>
      <c r="CG37" s="103" t="str">
        <f>IFERROR(IF($S37*#REF!=0,"",$S37*#REF!),"")</f>
        <v/>
      </c>
      <c r="CH37" s="103" t="str">
        <f>IFERROR(IF($S37*#REF!=0,"",$S37*#REF!),"")</f>
        <v/>
      </c>
      <c r="CI37" s="103" t="str">
        <f>IFERROR(IF($S37*#REF!=0,"",$S37*#REF!),"")</f>
        <v/>
      </c>
      <c r="CJ37" s="103" t="str">
        <f>IFERROR(IF($S37*#REF!=0,"",$S37*#REF!),"")</f>
        <v/>
      </c>
      <c r="CK37" s="103" t="str">
        <f>IFERROR(IF($S37*#REF!=0,"",$S37*#REF!),"")</f>
        <v/>
      </c>
      <c r="CL37" s="103" t="str">
        <f>IFERROR(IF($S37*#REF!=0,"",$S37*#REF!),"")</f>
        <v/>
      </c>
      <c r="CM37" s="103">
        <f t="shared" si="10"/>
        <v>5.88</v>
      </c>
      <c r="CN37" s="103">
        <f t="shared" si="11"/>
        <v>1.96</v>
      </c>
      <c r="CO37" s="103">
        <f t="shared" si="12"/>
        <v>3.92</v>
      </c>
      <c r="CP37" s="103">
        <f t="shared" si="13"/>
        <v>1.96</v>
      </c>
      <c r="CQ37" s="103" t="str">
        <f t="shared" si="14"/>
        <v/>
      </c>
      <c r="CR37" s="103" t="str">
        <f t="shared" si="15"/>
        <v/>
      </c>
      <c r="CS37" s="103">
        <f t="shared" si="16"/>
        <v>5.88</v>
      </c>
      <c r="CT37" s="103" t="str">
        <f t="shared" si="17"/>
        <v/>
      </c>
    </row>
    <row r="38" spans="1:98" ht="15" customHeight="1" x14ac:dyDescent="0.15">
      <c r="B38" s="138" t="s">
        <v>159</v>
      </c>
      <c r="C38" s="138"/>
      <c r="D38" s="138"/>
      <c r="E38" s="138"/>
      <c r="F38" s="138"/>
      <c r="G38" s="139" t="s">
        <v>160</v>
      </c>
      <c r="H38" s="139" t="s">
        <v>144</v>
      </c>
      <c r="I38" s="139" t="s">
        <v>117</v>
      </c>
      <c r="J38" s="139">
        <v>8</v>
      </c>
      <c r="K38" s="139" t="s">
        <v>100</v>
      </c>
      <c r="L38" s="139">
        <v>158</v>
      </c>
      <c r="M38" s="139"/>
      <c r="N38" s="139"/>
      <c r="O38" s="139" t="s">
        <v>160</v>
      </c>
      <c r="P38" s="139"/>
      <c r="Q38" s="140"/>
      <c r="R38" s="141" t="s">
        <v>101</v>
      </c>
      <c r="S38" s="141">
        <v>0.98</v>
      </c>
      <c r="T38" s="141"/>
      <c r="U38" s="141"/>
      <c r="V38" s="141">
        <v>158</v>
      </c>
      <c r="W38" s="4">
        <v>18457.009999999998</v>
      </c>
      <c r="X38" s="141">
        <v>5</v>
      </c>
      <c r="Y38" s="141">
        <v>10</v>
      </c>
      <c r="Z38" s="141">
        <v>15</v>
      </c>
      <c r="AA38" s="141">
        <v>8</v>
      </c>
      <c r="AB38" s="141">
        <v>9</v>
      </c>
      <c r="AC38" s="141">
        <v>13</v>
      </c>
      <c r="AD38" s="141">
        <v>10</v>
      </c>
      <c r="AE38" s="141">
        <v>15</v>
      </c>
      <c r="AF38" s="141">
        <v>10</v>
      </c>
      <c r="AG38" s="141">
        <v>12</v>
      </c>
      <c r="AH38" s="141">
        <v>5</v>
      </c>
      <c r="AI38" s="141">
        <v>8</v>
      </c>
      <c r="AJ38" s="141">
        <v>14</v>
      </c>
      <c r="AK38" s="141">
        <v>16</v>
      </c>
      <c r="AL38" s="141">
        <v>14</v>
      </c>
      <c r="AM38" s="141">
        <v>5</v>
      </c>
      <c r="AN38" s="141">
        <v>6</v>
      </c>
      <c r="AO38" s="141">
        <v>10</v>
      </c>
      <c r="AP38" s="141">
        <v>5</v>
      </c>
      <c r="AQ38" s="141">
        <v>19</v>
      </c>
      <c r="AR38" s="141">
        <v>8</v>
      </c>
      <c r="AS38" s="141">
        <v>15</v>
      </c>
      <c r="AT38" s="141">
        <v>15</v>
      </c>
      <c r="AU38" s="141">
        <v>6</v>
      </c>
      <c r="AV38" s="141">
        <v>16</v>
      </c>
      <c r="AW38" s="141">
        <v>8</v>
      </c>
      <c r="AX38" s="141">
        <v>16</v>
      </c>
      <c r="AY38" s="141">
        <v>13</v>
      </c>
      <c r="AZ38" s="141">
        <v>13</v>
      </c>
      <c r="BA38" s="141">
        <v>12</v>
      </c>
      <c r="BB38" s="141">
        <v>11</v>
      </c>
      <c r="BC38" s="141">
        <v>15</v>
      </c>
      <c r="BD38" s="141">
        <v>6</v>
      </c>
      <c r="BE38" s="141">
        <v>16</v>
      </c>
      <c r="BF38" s="141">
        <v>14</v>
      </c>
      <c r="BG38" s="141">
        <v>14</v>
      </c>
      <c r="BH38" s="141">
        <v>9</v>
      </c>
      <c r="BI38" s="141">
        <v>21</v>
      </c>
      <c r="BJ38" s="465">
        <v>15</v>
      </c>
      <c r="BK38" s="139">
        <f t="shared" si="5"/>
        <v>19</v>
      </c>
      <c r="BL38" s="139">
        <f t="shared" si="6"/>
        <v>6</v>
      </c>
      <c r="BM38" s="153">
        <v>18</v>
      </c>
      <c r="BN38" s="139">
        <v>24</v>
      </c>
      <c r="BO38" s="466">
        <f t="shared" si="7"/>
        <v>-6</v>
      </c>
      <c r="BP38" s="467">
        <v>2.1</v>
      </c>
      <c r="BQ38" s="142" t="str">
        <f t="shared" si="20"/>
        <v/>
      </c>
      <c r="BR38" s="142"/>
      <c r="BS38" s="154">
        <v>8</v>
      </c>
      <c r="BT38" s="154">
        <v>2</v>
      </c>
      <c r="BU38" s="155">
        <v>5</v>
      </c>
      <c r="BV38" s="155">
        <v>1</v>
      </c>
      <c r="BW38" s="155">
        <v>3</v>
      </c>
      <c r="BX38" s="155">
        <v>8</v>
      </c>
      <c r="BY38" s="155">
        <v>4</v>
      </c>
      <c r="BZ38" s="156">
        <v>5</v>
      </c>
      <c r="CA38" s="157">
        <v>1</v>
      </c>
      <c r="CB38" s="146">
        <f t="shared" si="18"/>
        <v>31</v>
      </c>
      <c r="CC38" s="468">
        <f t="shared" si="9"/>
        <v>2.0666666666666669</v>
      </c>
      <c r="CD38" s="142" t="str">
        <f>IFERROR(IF($S38*#REF!=0,"",$S38*#REF!),"")</f>
        <v/>
      </c>
      <c r="CE38" s="142" t="str">
        <f>IFERROR(IF($S38*#REF!=0,"",$S38*#REF!),"")</f>
        <v/>
      </c>
      <c r="CF38" s="142" t="str">
        <f>IFERROR(IF($S38*#REF!=0,"",$S38*#REF!),"")</f>
        <v/>
      </c>
      <c r="CG38" s="142" t="str">
        <f>IFERROR(IF($S38*#REF!=0,"",$S38*#REF!),"")</f>
        <v/>
      </c>
      <c r="CH38" s="142" t="str">
        <f>IFERROR(IF($S38*#REF!=0,"",$S38*#REF!),"")</f>
        <v/>
      </c>
      <c r="CI38" s="142" t="str">
        <f>IFERROR(IF($S38*#REF!=0,"",$S38*#REF!),"")</f>
        <v/>
      </c>
      <c r="CJ38" s="142" t="str">
        <f>IFERROR(IF($S38*#REF!=0,"",$S38*#REF!),"")</f>
        <v/>
      </c>
      <c r="CK38" s="142" t="str">
        <f>IFERROR(IF($S38*#REF!=0,"",$S38*#REF!),"")</f>
        <v/>
      </c>
      <c r="CL38" s="142" t="str">
        <f>IFERROR(IF($S38*#REF!=0,"",$S38*#REF!),"")</f>
        <v/>
      </c>
      <c r="CM38" s="142">
        <f t="shared" si="10"/>
        <v>1.96</v>
      </c>
      <c r="CN38" s="142">
        <f t="shared" si="11"/>
        <v>4.9000000000000004</v>
      </c>
      <c r="CO38" s="142">
        <f t="shared" si="12"/>
        <v>0.98</v>
      </c>
      <c r="CP38" s="142">
        <f t="shared" si="13"/>
        <v>2.94</v>
      </c>
      <c r="CQ38" s="142">
        <f t="shared" si="14"/>
        <v>7.84</v>
      </c>
      <c r="CR38" s="142">
        <f t="shared" si="15"/>
        <v>3.92</v>
      </c>
      <c r="CS38" s="142">
        <f t="shared" si="16"/>
        <v>4.9000000000000004</v>
      </c>
      <c r="CT38" s="142">
        <f t="shared" si="17"/>
        <v>0.98</v>
      </c>
    </row>
    <row r="39" spans="1:98" ht="15" customHeight="1" x14ac:dyDescent="0.15">
      <c r="A39" s="1" t="s">
        <v>136</v>
      </c>
      <c r="B39" s="99" t="s">
        <v>161</v>
      </c>
      <c r="C39" s="99"/>
      <c r="D39" s="99"/>
      <c r="E39" s="99"/>
      <c r="F39" s="99"/>
      <c r="G39" s="100" t="s">
        <v>162</v>
      </c>
      <c r="H39" s="100" t="s">
        <v>144</v>
      </c>
      <c r="I39" s="100" t="s">
        <v>117</v>
      </c>
      <c r="J39" s="100"/>
      <c r="K39" s="100" t="s">
        <v>100</v>
      </c>
      <c r="L39" s="100">
        <v>174.9</v>
      </c>
      <c r="M39" s="100"/>
      <c r="N39" s="100"/>
      <c r="O39" s="100" t="s">
        <v>162</v>
      </c>
      <c r="P39" s="100"/>
      <c r="Q39" s="101"/>
      <c r="R39" s="102" t="s">
        <v>101</v>
      </c>
      <c r="S39" s="102">
        <v>1</v>
      </c>
      <c r="T39" s="102"/>
      <c r="U39" s="102"/>
      <c r="V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>
        <v>0</v>
      </c>
      <c r="AL39" s="102"/>
      <c r="AM39" s="102"/>
      <c r="AN39" s="102">
        <v>0</v>
      </c>
      <c r="AO39" s="102">
        <v>0</v>
      </c>
      <c r="AP39" s="102">
        <v>0</v>
      </c>
      <c r="AQ39" s="102">
        <v>0</v>
      </c>
      <c r="AR39" s="102">
        <v>0</v>
      </c>
      <c r="AS39" s="102">
        <v>0</v>
      </c>
      <c r="AT39" s="102"/>
      <c r="AU39" s="102">
        <v>0</v>
      </c>
      <c r="AV39" s="102">
        <v>0</v>
      </c>
      <c r="AW39" s="102">
        <v>1</v>
      </c>
      <c r="AX39" s="102">
        <v>1</v>
      </c>
      <c r="AY39" s="102">
        <v>0</v>
      </c>
      <c r="AZ39" s="102">
        <v>1</v>
      </c>
      <c r="BA39" s="102">
        <v>0</v>
      </c>
      <c r="BB39" s="102">
        <v>1</v>
      </c>
      <c r="BC39" s="102">
        <v>3</v>
      </c>
      <c r="BD39" s="102">
        <v>1</v>
      </c>
      <c r="BE39" s="102">
        <v>4</v>
      </c>
      <c r="BF39" s="102">
        <v>4</v>
      </c>
      <c r="BG39" s="102">
        <v>8</v>
      </c>
      <c r="BH39" s="102">
        <v>1</v>
      </c>
      <c r="BI39" s="102">
        <v>7</v>
      </c>
      <c r="BJ39" s="450">
        <v>5</v>
      </c>
      <c r="BK39" s="100">
        <f t="shared" si="5"/>
        <v>1</v>
      </c>
      <c r="BL39" s="100">
        <f t="shared" si="6"/>
        <v>0</v>
      </c>
      <c r="BM39" s="100">
        <v>12</v>
      </c>
      <c r="BN39" s="100">
        <v>1</v>
      </c>
      <c r="BO39" s="451">
        <f t="shared" si="7"/>
        <v>11</v>
      </c>
      <c r="BP39" s="452">
        <v>2.1</v>
      </c>
      <c r="BQ39" s="103" t="str">
        <f t="shared" si="20"/>
        <v/>
      </c>
      <c r="BR39" s="103"/>
      <c r="BS39" s="104"/>
      <c r="BT39" s="104"/>
      <c r="BU39" s="104"/>
      <c r="BV39" s="104"/>
      <c r="BW39" s="104">
        <v>1</v>
      </c>
      <c r="BX39" s="104"/>
      <c r="BY39" s="104"/>
      <c r="BZ39" s="105"/>
      <c r="CA39" s="106"/>
      <c r="CB39" s="107">
        <f t="shared" si="18"/>
        <v>12</v>
      </c>
      <c r="CC39" s="453">
        <f t="shared" si="9"/>
        <v>2.4</v>
      </c>
      <c r="CD39" s="103" t="str">
        <f>IFERROR(IF($S39*#REF!=0,"",$S39*#REF!),"")</f>
        <v/>
      </c>
      <c r="CE39" s="103" t="str">
        <f>IFERROR(IF($S39*#REF!=0,"",$S39*#REF!),"")</f>
        <v/>
      </c>
      <c r="CF39" s="103" t="str">
        <f>IFERROR(IF($S39*#REF!=0,"",$S39*#REF!),"")</f>
        <v/>
      </c>
      <c r="CG39" s="103" t="str">
        <f>IFERROR(IF($S39*#REF!=0,"",$S39*#REF!),"")</f>
        <v/>
      </c>
      <c r="CH39" s="103" t="str">
        <f>IFERROR(IF($S39*#REF!=0,"",$S39*#REF!),"")</f>
        <v/>
      </c>
      <c r="CI39" s="103" t="str">
        <f>IFERROR(IF($S39*#REF!=0,"",$S39*#REF!),"")</f>
        <v/>
      </c>
      <c r="CJ39" s="103" t="str">
        <f>IFERROR(IF($S39*#REF!=0,"",$S39*#REF!),"")</f>
        <v/>
      </c>
      <c r="CK39" s="103" t="str">
        <f>IFERROR(IF($S39*#REF!=0,"",$S39*#REF!),"")</f>
        <v/>
      </c>
      <c r="CL39" s="103" t="str">
        <f>IFERROR(IF($S39*#REF!=0,"",$S39*#REF!),"")</f>
        <v/>
      </c>
      <c r="CM39" s="103" t="str">
        <f t="shared" si="10"/>
        <v/>
      </c>
      <c r="CN39" s="103" t="str">
        <f t="shared" si="11"/>
        <v/>
      </c>
      <c r="CO39" s="103" t="str">
        <f t="shared" si="12"/>
        <v/>
      </c>
      <c r="CP39" s="103">
        <f t="shared" si="13"/>
        <v>1</v>
      </c>
      <c r="CQ39" s="103" t="str">
        <f t="shared" si="14"/>
        <v/>
      </c>
      <c r="CR39" s="103" t="str">
        <f t="shared" si="15"/>
        <v/>
      </c>
      <c r="CS39" s="103" t="str">
        <f t="shared" si="16"/>
        <v/>
      </c>
      <c r="CT39" s="103" t="str">
        <f t="shared" si="17"/>
        <v/>
      </c>
    </row>
    <row r="40" spans="1:98" ht="15" customHeight="1" thickBot="1" x14ac:dyDescent="0.2">
      <c r="A40" s="1" t="s">
        <v>136</v>
      </c>
      <c r="B40" s="111" t="s">
        <v>163</v>
      </c>
      <c r="C40" s="111"/>
      <c r="D40" s="111"/>
      <c r="E40" s="111"/>
      <c r="F40" s="111"/>
      <c r="G40" s="112" t="s">
        <v>164</v>
      </c>
      <c r="H40" s="112" t="s">
        <v>144</v>
      </c>
      <c r="I40" s="112" t="s">
        <v>117</v>
      </c>
      <c r="J40" s="112">
        <v>6</v>
      </c>
      <c r="K40" s="112" t="s">
        <v>100</v>
      </c>
      <c r="L40" s="112">
        <v>174.9</v>
      </c>
      <c r="M40" s="112"/>
      <c r="N40" s="112"/>
      <c r="O40" s="112" t="s">
        <v>164</v>
      </c>
      <c r="P40" s="112"/>
      <c r="Q40" s="113"/>
      <c r="R40" s="114" t="s">
        <v>101</v>
      </c>
      <c r="S40" s="114">
        <v>1</v>
      </c>
      <c r="T40" s="114"/>
      <c r="U40" s="114"/>
      <c r="V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>
        <v>0</v>
      </c>
      <c r="AL40" s="114"/>
      <c r="AM40" s="114"/>
      <c r="AN40" s="114">
        <v>0</v>
      </c>
      <c r="AO40" s="114">
        <v>0</v>
      </c>
      <c r="AP40" s="114">
        <v>0</v>
      </c>
      <c r="AQ40" s="114">
        <v>0</v>
      </c>
      <c r="AR40" s="114">
        <v>0</v>
      </c>
      <c r="AS40" s="114">
        <v>0</v>
      </c>
      <c r="AT40" s="114"/>
      <c r="AU40" s="114">
        <v>0</v>
      </c>
      <c r="AV40" s="114">
        <v>0</v>
      </c>
      <c r="AW40" s="114">
        <v>0</v>
      </c>
      <c r="AX40" s="114">
        <v>1</v>
      </c>
      <c r="AY40" s="114">
        <v>0</v>
      </c>
      <c r="AZ40" s="114">
        <v>3</v>
      </c>
      <c r="BA40" s="114">
        <v>1</v>
      </c>
      <c r="BB40" s="114">
        <v>1</v>
      </c>
      <c r="BC40" s="114">
        <v>0</v>
      </c>
      <c r="BD40" s="114">
        <v>1</v>
      </c>
      <c r="BE40" s="114">
        <v>4</v>
      </c>
      <c r="BF40" s="114">
        <v>3</v>
      </c>
      <c r="BG40" s="114">
        <v>2</v>
      </c>
      <c r="BH40" s="114">
        <v>3</v>
      </c>
      <c r="BI40" s="114">
        <v>7</v>
      </c>
      <c r="BJ40" s="454">
        <v>5</v>
      </c>
      <c r="BK40" s="112">
        <f t="shared" si="5"/>
        <v>3</v>
      </c>
      <c r="BL40" s="112">
        <f t="shared" si="6"/>
        <v>0</v>
      </c>
      <c r="BM40" s="112">
        <v>10</v>
      </c>
      <c r="BN40" s="112">
        <v>10</v>
      </c>
      <c r="BO40" s="455">
        <f t="shared" si="7"/>
        <v>0</v>
      </c>
      <c r="BP40" s="456">
        <v>2.1</v>
      </c>
      <c r="BQ40" s="115" t="str">
        <f t="shared" si="20"/>
        <v/>
      </c>
      <c r="BR40" s="115"/>
      <c r="BS40" s="158">
        <v>4</v>
      </c>
      <c r="BT40" s="158"/>
      <c r="BU40" s="159"/>
      <c r="BV40" s="159"/>
      <c r="BW40" s="159"/>
      <c r="BX40" s="159">
        <v>6</v>
      </c>
      <c r="BY40" s="159"/>
      <c r="BZ40" s="160">
        <v>2</v>
      </c>
      <c r="CA40" s="161"/>
      <c r="CB40" s="119">
        <f t="shared" si="18"/>
        <v>12</v>
      </c>
      <c r="CC40" s="457">
        <f t="shared" si="9"/>
        <v>2.4</v>
      </c>
      <c r="CD40" s="115" t="str">
        <f>IFERROR(IF($S40*#REF!=0,"",$S40*#REF!),"")</f>
        <v/>
      </c>
      <c r="CE40" s="115" t="str">
        <f>IFERROR(IF($S40*#REF!=0,"",$S40*#REF!),"")</f>
        <v/>
      </c>
      <c r="CF40" s="115" t="str">
        <f>IFERROR(IF($S40*#REF!=0,"",$S40*#REF!),"")</f>
        <v/>
      </c>
      <c r="CG40" s="115" t="str">
        <f>IFERROR(IF($S40*#REF!=0,"",$S40*#REF!),"")</f>
        <v/>
      </c>
      <c r="CH40" s="115" t="str">
        <f>IFERROR(IF($S40*#REF!=0,"",$S40*#REF!),"")</f>
        <v/>
      </c>
      <c r="CI40" s="115" t="str">
        <f>IFERROR(IF($S40*#REF!=0,"",$S40*#REF!),"")</f>
        <v/>
      </c>
      <c r="CJ40" s="115" t="str">
        <f>IFERROR(IF($S40*#REF!=0,"",$S40*#REF!),"")</f>
        <v/>
      </c>
      <c r="CK40" s="115" t="str">
        <f>IFERROR(IF($S40*#REF!=0,"",$S40*#REF!),"")</f>
        <v/>
      </c>
      <c r="CL40" s="115" t="str">
        <f>IFERROR(IF($S40*#REF!=0,"",$S40*#REF!),"")</f>
        <v/>
      </c>
      <c r="CM40" s="115" t="str">
        <f t="shared" si="10"/>
        <v/>
      </c>
      <c r="CN40" s="115" t="str">
        <f t="shared" si="11"/>
        <v/>
      </c>
      <c r="CO40" s="115" t="str">
        <f t="shared" si="12"/>
        <v/>
      </c>
      <c r="CP40" s="115" t="str">
        <f t="shared" si="13"/>
        <v/>
      </c>
      <c r="CQ40" s="115">
        <f t="shared" si="14"/>
        <v>6</v>
      </c>
      <c r="CR40" s="115" t="str">
        <f t="shared" si="15"/>
        <v/>
      </c>
      <c r="CS40" s="115">
        <f t="shared" si="16"/>
        <v>2</v>
      </c>
      <c r="CT40" s="115" t="str">
        <f t="shared" si="17"/>
        <v/>
      </c>
    </row>
    <row r="41" spans="1:98" ht="15" customHeight="1" x14ac:dyDescent="0.15">
      <c r="B41" s="88" t="s">
        <v>165</v>
      </c>
      <c r="C41" s="88"/>
      <c r="D41" s="88"/>
      <c r="E41" s="88"/>
      <c r="F41" s="88"/>
      <c r="G41" s="89" t="s">
        <v>166</v>
      </c>
      <c r="H41" s="89" t="s">
        <v>167</v>
      </c>
      <c r="I41" s="89"/>
      <c r="J41" s="89">
        <v>3</v>
      </c>
      <c r="K41" s="89" t="s">
        <v>100</v>
      </c>
      <c r="L41" s="89">
        <v>184.8</v>
      </c>
      <c r="M41" s="89"/>
      <c r="N41" s="89"/>
      <c r="O41" s="89" t="s">
        <v>166</v>
      </c>
      <c r="P41" s="89"/>
      <c r="Q41" s="90"/>
      <c r="R41" s="91" t="s">
        <v>101</v>
      </c>
      <c r="S41" s="91">
        <v>1.06</v>
      </c>
      <c r="T41" s="91"/>
      <c r="U41" s="91"/>
      <c r="V41" s="91">
        <v>184.8</v>
      </c>
      <c r="W41" s="4">
        <v>24067.19</v>
      </c>
      <c r="X41" s="91">
        <v>13</v>
      </c>
      <c r="Y41" s="91">
        <v>9</v>
      </c>
      <c r="Z41" s="91">
        <v>8</v>
      </c>
      <c r="AA41" s="91">
        <v>17</v>
      </c>
      <c r="AB41" s="91">
        <v>14</v>
      </c>
      <c r="AC41" s="91">
        <v>9</v>
      </c>
      <c r="AD41" s="91">
        <v>9</v>
      </c>
      <c r="AE41" s="91">
        <v>16</v>
      </c>
      <c r="AF41" s="91">
        <v>13</v>
      </c>
      <c r="AG41" s="91">
        <v>13</v>
      </c>
      <c r="AH41" s="91">
        <v>6</v>
      </c>
      <c r="AI41" s="91">
        <v>8</v>
      </c>
      <c r="AJ41" s="91">
        <v>9</v>
      </c>
      <c r="AK41" s="91">
        <v>6</v>
      </c>
      <c r="AL41" s="91">
        <v>14</v>
      </c>
      <c r="AM41" s="91">
        <v>6</v>
      </c>
      <c r="AN41" s="91">
        <v>8</v>
      </c>
      <c r="AO41" s="91">
        <v>15</v>
      </c>
      <c r="AP41" s="91">
        <v>11</v>
      </c>
      <c r="AQ41" s="91">
        <v>11</v>
      </c>
      <c r="AR41" s="91">
        <v>14</v>
      </c>
      <c r="AS41" s="91">
        <v>6</v>
      </c>
      <c r="AT41" s="91">
        <v>6</v>
      </c>
      <c r="AU41" s="91">
        <v>13</v>
      </c>
      <c r="AV41" s="91">
        <v>9</v>
      </c>
      <c r="AW41" s="91">
        <v>10</v>
      </c>
      <c r="AX41" s="91">
        <v>13</v>
      </c>
      <c r="AY41" s="91">
        <v>7</v>
      </c>
      <c r="AZ41" s="91">
        <v>7</v>
      </c>
      <c r="BA41" s="91">
        <v>8</v>
      </c>
      <c r="BB41" s="91">
        <v>8</v>
      </c>
      <c r="BC41" s="91">
        <v>8</v>
      </c>
      <c r="BD41" s="91">
        <v>12</v>
      </c>
      <c r="BE41" s="91">
        <v>6</v>
      </c>
      <c r="BF41" s="91">
        <v>12</v>
      </c>
      <c r="BG41" s="91">
        <v>5</v>
      </c>
      <c r="BH41" s="91">
        <v>8</v>
      </c>
      <c r="BI41" s="91">
        <v>12</v>
      </c>
      <c r="BJ41" s="446">
        <v>11</v>
      </c>
      <c r="BK41" s="89">
        <f t="shared" si="5"/>
        <v>14</v>
      </c>
      <c r="BL41" s="89">
        <f t="shared" si="6"/>
        <v>6</v>
      </c>
      <c r="BM41" s="89">
        <v>12</v>
      </c>
      <c r="BN41" s="89">
        <v>6</v>
      </c>
      <c r="BO41" s="447">
        <f t="shared" si="7"/>
        <v>6</v>
      </c>
      <c r="BP41" s="448">
        <v>2.1</v>
      </c>
      <c r="BQ41" s="93" t="str">
        <f t="shared" si="20"/>
        <v/>
      </c>
      <c r="BR41" s="93"/>
      <c r="BS41" s="94"/>
      <c r="BT41" s="94">
        <v>5</v>
      </c>
      <c r="BU41" s="94">
        <v>2</v>
      </c>
      <c r="BV41" s="94"/>
      <c r="BW41" s="94">
        <v>3</v>
      </c>
      <c r="BX41" s="94">
        <v>3</v>
      </c>
      <c r="BY41" s="94">
        <v>1</v>
      </c>
      <c r="BZ41" s="95"/>
      <c r="CA41" s="96">
        <v>3</v>
      </c>
      <c r="CB41" s="97">
        <f t="shared" si="18"/>
        <v>23</v>
      </c>
      <c r="CC41" s="449">
        <f t="shared" si="9"/>
        <v>2.0909090909090908</v>
      </c>
      <c r="CD41" s="93" t="str">
        <f>IFERROR(IF($S41*#REF!=0,"",$S41*#REF!),"")</f>
        <v/>
      </c>
      <c r="CE41" s="93" t="str">
        <f>IFERROR(IF($S41*#REF!=0,"",$S41*#REF!),"")</f>
        <v/>
      </c>
      <c r="CF41" s="93" t="str">
        <f>IFERROR(IF($S41*#REF!=0,"",$S41*#REF!),"")</f>
        <v/>
      </c>
      <c r="CG41" s="93" t="str">
        <f>IFERROR(IF($S41*#REF!=0,"",$S41*#REF!),"")</f>
        <v/>
      </c>
      <c r="CH41" s="93" t="str">
        <f>IFERROR(IF($S41*#REF!=0,"",$S41*#REF!),"")</f>
        <v/>
      </c>
      <c r="CI41" s="93" t="str">
        <f>IFERROR(IF($S41*#REF!=0,"",$S41*#REF!),"")</f>
        <v/>
      </c>
      <c r="CJ41" s="93" t="str">
        <f>IFERROR(IF($S41*#REF!=0,"",$S41*#REF!),"")</f>
        <v/>
      </c>
      <c r="CK41" s="93" t="str">
        <f>IFERROR(IF($S41*#REF!=0,"",$S41*#REF!),"")</f>
        <v/>
      </c>
      <c r="CL41" s="93" t="str">
        <f>IFERROR(IF($S41*#REF!=0,"",$S41*#REF!),"")</f>
        <v/>
      </c>
      <c r="CM41" s="93">
        <f t="shared" si="10"/>
        <v>5.3000000000000007</v>
      </c>
      <c r="CN41" s="93">
        <f t="shared" si="11"/>
        <v>2.12</v>
      </c>
      <c r="CO41" s="93" t="str">
        <f t="shared" si="12"/>
        <v/>
      </c>
      <c r="CP41" s="93">
        <f t="shared" si="13"/>
        <v>3.18</v>
      </c>
      <c r="CQ41" s="93">
        <f t="shared" si="14"/>
        <v>3.18</v>
      </c>
      <c r="CR41" s="93">
        <f t="shared" si="15"/>
        <v>1.06</v>
      </c>
      <c r="CS41" s="93" t="str">
        <f t="shared" si="16"/>
        <v/>
      </c>
      <c r="CT41" s="93">
        <f t="shared" si="17"/>
        <v>3.18</v>
      </c>
    </row>
    <row r="42" spans="1:98" ht="15" customHeight="1" x14ac:dyDescent="0.15">
      <c r="B42" s="99" t="s">
        <v>168</v>
      </c>
      <c r="C42" s="99"/>
      <c r="D42" s="99"/>
      <c r="E42" s="99"/>
      <c r="F42" s="99"/>
      <c r="G42" s="100" t="s">
        <v>169</v>
      </c>
      <c r="H42" s="100" t="s">
        <v>170</v>
      </c>
      <c r="I42" s="100"/>
      <c r="J42" s="100">
        <v>7</v>
      </c>
      <c r="K42" s="100" t="s">
        <v>100</v>
      </c>
      <c r="L42" s="100">
        <v>210.3</v>
      </c>
      <c r="M42" s="100"/>
      <c r="N42" s="100"/>
      <c r="O42" s="100" t="s">
        <v>169</v>
      </c>
      <c r="P42" s="100"/>
      <c r="Q42" s="101"/>
      <c r="R42" s="102" t="s">
        <v>101</v>
      </c>
      <c r="S42" s="102">
        <v>1.32</v>
      </c>
      <c r="T42" s="102"/>
      <c r="U42" s="102"/>
      <c r="V42" s="102">
        <v>210.3</v>
      </c>
      <c r="W42" s="4">
        <v>27254.41</v>
      </c>
      <c r="X42" s="102">
        <v>19</v>
      </c>
      <c r="Y42" s="102">
        <v>11</v>
      </c>
      <c r="Z42" s="102">
        <v>6</v>
      </c>
      <c r="AA42" s="102">
        <v>23</v>
      </c>
      <c r="AB42" s="102">
        <v>19</v>
      </c>
      <c r="AC42" s="102">
        <v>12</v>
      </c>
      <c r="AD42" s="102">
        <v>12</v>
      </c>
      <c r="AE42" s="102">
        <v>16</v>
      </c>
      <c r="AF42" s="102">
        <v>11</v>
      </c>
      <c r="AG42" s="102">
        <v>15</v>
      </c>
      <c r="AH42" s="102">
        <v>12</v>
      </c>
      <c r="AI42" s="102">
        <v>11</v>
      </c>
      <c r="AJ42" s="102">
        <v>15</v>
      </c>
      <c r="AK42" s="102">
        <v>21</v>
      </c>
      <c r="AL42" s="102">
        <v>12</v>
      </c>
      <c r="AM42" s="102">
        <v>14</v>
      </c>
      <c r="AN42" s="102">
        <v>15</v>
      </c>
      <c r="AO42" s="102">
        <v>16</v>
      </c>
      <c r="AP42" s="102">
        <v>11</v>
      </c>
      <c r="AQ42" s="102">
        <v>10</v>
      </c>
      <c r="AR42" s="102">
        <v>12</v>
      </c>
      <c r="AS42" s="102">
        <v>9</v>
      </c>
      <c r="AT42" s="102">
        <v>0</v>
      </c>
      <c r="AU42" s="102">
        <v>0</v>
      </c>
      <c r="AV42" s="102">
        <v>0</v>
      </c>
      <c r="AW42" s="102">
        <v>12</v>
      </c>
      <c r="AX42" s="102">
        <v>6</v>
      </c>
      <c r="AY42" s="102">
        <v>9</v>
      </c>
      <c r="AZ42" s="102">
        <v>10</v>
      </c>
      <c r="BA42" s="102">
        <v>20</v>
      </c>
      <c r="BB42" s="102">
        <v>10</v>
      </c>
      <c r="BC42" s="102">
        <v>12</v>
      </c>
      <c r="BD42" s="102">
        <v>15</v>
      </c>
      <c r="BE42" s="102">
        <v>8</v>
      </c>
      <c r="BF42" s="102">
        <v>13</v>
      </c>
      <c r="BG42" s="102">
        <v>12</v>
      </c>
      <c r="BH42" s="102">
        <v>9</v>
      </c>
      <c r="BI42" s="102">
        <v>15</v>
      </c>
      <c r="BJ42" s="450">
        <v>13</v>
      </c>
      <c r="BK42" s="100">
        <f t="shared" si="5"/>
        <v>20</v>
      </c>
      <c r="BL42" s="100">
        <f t="shared" si="6"/>
        <v>0</v>
      </c>
      <c r="BM42" s="100">
        <v>20</v>
      </c>
      <c r="BN42" s="100">
        <v>18</v>
      </c>
      <c r="BO42" s="451">
        <f t="shared" si="7"/>
        <v>2</v>
      </c>
      <c r="BP42" s="452">
        <v>2.1</v>
      </c>
      <c r="BQ42" s="103" t="str">
        <f t="shared" si="20"/>
        <v/>
      </c>
      <c r="BR42" s="103"/>
      <c r="BS42" s="104"/>
      <c r="BT42" s="104"/>
      <c r="BU42" s="104">
        <v>1</v>
      </c>
      <c r="BV42" s="104">
        <v>3</v>
      </c>
      <c r="BW42" s="104">
        <v>3</v>
      </c>
      <c r="BX42" s="104">
        <v>7</v>
      </c>
      <c r="BY42" s="104">
        <v>4</v>
      </c>
      <c r="BZ42" s="105">
        <v>2</v>
      </c>
      <c r="CA42" s="106">
        <v>5</v>
      </c>
      <c r="CB42" s="107">
        <f t="shared" si="18"/>
        <v>27</v>
      </c>
      <c r="CC42" s="453">
        <f t="shared" si="9"/>
        <v>2.0769230769230771</v>
      </c>
      <c r="CD42" s="103" t="str">
        <f>IFERROR(IF($S42*#REF!=0,"",$S42*#REF!),"")</f>
        <v/>
      </c>
      <c r="CE42" s="103" t="str">
        <f>IFERROR(IF($S42*#REF!=0,"",$S42*#REF!),"")</f>
        <v/>
      </c>
      <c r="CF42" s="103" t="str">
        <f>IFERROR(IF($S42*#REF!=0,"",$S42*#REF!),"")</f>
        <v/>
      </c>
      <c r="CG42" s="103" t="str">
        <f>IFERROR(IF($S42*#REF!=0,"",$S42*#REF!),"")</f>
        <v/>
      </c>
      <c r="CH42" s="103" t="str">
        <f>IFERROR(IF($S42*#REF!=0,"",$S42*#REF!),"")</f>
        <v/>
      </c>
      <c r="CI42" s="103" t="str">
        <f>IFERROR(IF($S42*#REF!=0,"",$S42*#REF!),"")</f>
        <v/>
      </c>
      <c r="CJ42" s="103" t="str">
        <f>IFERROR(IF($S42*#REF!=0,"",$S42*#REF!),"")</f>
        <v/>
      </c>
      <c r="CK42" s="103" t="str">
        <f>IFERROR(IF($S42*#REF!=0,"",$S42*#REF!),"")</f>
        <v/>
      </c>
      <c r="CL42" s="103" t="str">
        <f>IFERROR(IF($S42*#REF!=0,"",$S42*#REF!),"")</f>
        <v/>
      </c>
      <c r="CM42" s="103" t="str">
        <f t="shared" si="10"/>
        <v/>
      </c>
      <c r="CN42" s="103">
        <f t="shared" si="11"/>
        <v>1.32</v>
      </c>
      <c r="CO42" s="103">
        <f t="shared" si="12"/>
        <v>3.96</v>
      </c>
      <c r="CP42" s="103">
        <f t="shared" si="13"/>
        <v>3.96</v>
      </c>
      <c r="CQ42" s="103">
        <f t="shared" si="14"/>
        <v>9.24</v>
      </c>
      <c r="CR42" s="103">
        <f t="shared" si="15"/>
        <v>5.28</v>
      </c>
      <c r="CS42" s="103">
        <f t="shared" si="16"/>
        <v>2.64</v>
      </c>
      <c r="CT42" s="103">
        <f t="shared" si="17"/>
        <v>6.6000000000000005</v>
      </c>
    </row>
    <row r="43" spans="1:98" ht="15" customHeight="1" x14ac:dyDescent="0.15">
      <c r="B43" s="99" t="s">
        <v>171</v>
      </c>
      <c r="C43" s="99"/>
      <c r="D43" s="99"/>
      <c r="E43" s="99"/>
      <c r="F43" s="99"/>
      <c r="G43" s="100" t="s">
        <v>172</v>
      </c>
      <c r="H43" s="100" t="s">
        <v>173</v>
      </c>
      <c r="I43" s="100"/>
      <c r="J43" s="100">
        <v>3</v>
      </c>
      <c r="K43" s="100" t="s">
        <v>100</v>
      </c>
      <c r="L43" s="100">
        <v>165.4</v>
      </c>
      <c r="M43" s="100"/>
      <c r="N43" s="100"/>
      <c r="O43" s="100" t="s">
        <v>172</v>
      </c>
      <c r="P43" s="100"/>
      <c r="Q43" s="101"/>
      <c r="R43" s="102" t="s">
        <v>101</v>
      </c>
      <c r="S43" s="102">
        <v>1.04</v>
      </c>
      <c r="T43" s="102"/>
      <c r="U43" s="102"/>
      <c r="V43" s="102">
        <v>165.4</v>
      </c>
      <c r="W43" s="4">
        <v>21119.23</v>
      </c>
      <c r="X43" s="102">
        <v>12</v>
      </c>
      <c r="Y43" s="102">
        <v>19</v>
      </c>
      <c r="Z43" s="102">
        <v>12</v>
      </c>
      <c r="AA43" s="102">
        <v>5</v>
      </c>
      <c r="AB43" s="102">
        <v>13</v>
      </c>
      <c r="AC43" s="102">
        <v>11</v>
      </c>
      <c r="AD43" s="102">
        <v>8</v>
      </c>
      <c r="AE43" s="102">
        <v>9</v>
      </c>
      <c r="AF43" s="102">
        <v>12</v>
      </c>
      <c r="AG43" s="102">
        <v>15</v>
      </c>
      <c r="AH43" s="102">
        <v>8</v>
      </c>
      <c r="AI43" s="102">
        <v>10</v>
      </c>
      <c r="AJ43" s="102">
        <v>9</v>
      </c>
      <c r="AK43" s="102">
        <v>9</v>
      </c>
      <c r="AL43" s="102">
        <v>7</v>
      </c>
      <c r="AM43" s="102">
        <v>13</v>
      </c>
      <c r="AN43" s="102">
        <v>6</v>
      </c>
      <c r="AO43" s="102">
        <v>15</v>
      </c>
      <c r="AP43" s="102">
        <v>14</v>
      </c>
      <c r="AQ43" s="102">
        <v>13</v>
      </c>
      <c r="AR43" s="102">
        <v>12</v>
      </c>
      <c r="AS43" s="102">
        <v>8</v>
      </c>
      <c r="AT43" s="102">
        <v>6</v>
      </c>
      <c r="AU43" s="102">
        <v>10</v>
      </c>
      <c r="AV43" s="102">
        <v>17</v>
      </c>
      <c r="AW43" s="102">
        <v>13</v>
      </c>
      <c r="AX43" s="102">
        <v>8</v>
      </c>
      <c r="AY43" s="102">
        <v>10</v>
      </c>
      <c r="AZ43" s="102">
        <v>6</v>
      </c>
      <c r="BA43" s="102">
        <v>11</v>
      </c>
      <c r="BB43" s="102">
        <v>9</v>
      </c>
      <c r="BC43" s="102">
        <v>7</v>
      </c>
      <c r="BD43" s="102">
        <v>12</v>
      </c>
      <c r="BE43" s="102">
        <v>10</v>
      </c>
      <c r="BF43" s="102">
        <v>12</v>
      </c>
      <c r="BG43" s="102">
        <v>17</v>
      </c>
      <c r="BH43" s="102">
        <v>7</v>
      </c>
      <c r="BI43" s="102">
        <v>9</v>
      </c>
      <c r="BJ43" s="450">
        <v>12</v>
      </c>
      <c r="BK43" s="100">
        <f t="shared" si="5"/>
        <v>17</v>
      </c>
      <c r="BL43" s="100">
        <f t="shared" si="6"/>
        <v>6</v>
      </c>
      <c r="BM43" s="100">
        <v>20</v>
      </c>
      <c r="BN43" s="100">
        <v>13</v>
      </c>
      <c r="BO43" s="451">
        <f t="shared" si="7"/>
        <v>7</v>
      </c>
      <c r="BP43" s="452">
        <v>2.1</v>
      </c>
      <c r="BQ43" s="103" t="str">
        <f t="shared" si="20"/>
        <v/>
      </c>
      <c r="BR43" s="103"/>
      <c r="BS43" s="104"/>
      <c r="BT43" s="104"/>
      <c r="BU43" s="104">
        <v>3</v>
      </c>
      <c r="BV43" s="104">
        <v>3</v>
      </c>
      <c r="BW43" s="104"/>
      <c r="BX43" s="104">
        <v>3</v>
      </c>
      <c r="BY43" s="104">
        <v>3</v>
      </c>
      <c r="BZ43" s="105">
        <v>1</v>
      </c>
      <c r="CA43" s="106">
        <v>5</v>
      </c>
      <c r="CB43" s="107">
        <f t="shared" si="18"/>
        <v>25</v>
      </c>
      <c r="CC43" s="453">
        <f t="shared" si="9"/>
        <v>2.0833333333333335</v>
      </c>
      <c r="CD43" s="103" t="str">
        <f>IFERROR(IF($S43*#REF!=0,"",$S43*#REF!),"")</f>
        <v/>
      </c>
      <c r="CE43" s="103" t="str">
        <f>IFERROR(IF($S43*#REF!=0,"",$S43*#REF!),"")</f>
        <v/>
      </c>
      <c r="CF43" s="103" t="str">
        <f>IFERROR(IF($S43*#REF!=0,"",$S43*#REF!),"")</f>
        <v/>
      </c>
      <c r="CG43" s="103" t="str">
        <f>IFERROR(IF($S43*#REF!=0,"",$S43*#REF!),"")</f>
        <v/>
      </c>
      <c r="CH43" s="103" t="str">
        <f>IFERROR(IF($S43*#REF!=0,"",$S43*#REF!),"")</f>
        <v/>
      </c>
      <c r="CI43" s="103" t="str">
        <f>IFERROR(IF($S43*#REF!=0,"",$S43*#REF!),"")</f>
        <v/>
      </c>
      <c r="CJ43" s="103" t="str">
        <f>IFERROR(IF($S43*#REF!=0,"",$S43*#REF!),"")</f>
        <v/>
      </c>
      <c r="CK43" s="103" t="str">
        <f>IFERROR(IF($S43*#REF!=0,"",$S43*#REF!),"")</f>
        <v/>
      </c>
      <c r="CL43" s="103" t="str">
        <f>IFERROR(IF($S43*#REF!=0,"",$S43*#REF!),"")</f>
        <v/>
      </c>
      <c r="CM43" s="103" t="str">
        <f t="shared" si="10"/>
        <v/>
      </c>
      <c r="CN43" s="103">
        <f t="shared" si="11"/>
        <v>3.12</v>
      </c>
      <c r="CO43" s="103">
        <f t="shared" si="12"/>
        <v>3.12</v>
      </c>
      <c r="CP43" s="103" t="str">
        <f t="shared" si="13"/>
        <v/>
      </c>
      <c r="CQ43" s="103">
        <f t="shared" si="14"/>
        <v>3.12</v>
      </c>
      <c r="CR43" s="103">
        <f t="shared" si="15"/>
        <v>3.12</v>
      </c>
      <c r="CS43" s="103">
        <f t="shared" si="16"/>
        <v>1.04</v>
      </c>
      <c r="CT43" s="103">
        <f t="shared" si="17"/>
        <v>5.2</v>
      </c>
    </row>
    <row r="44" spans="1:98" ht="15" customHeight="1" x14ac:dyDescent="0.15">
      <c r="B44" s="99" t="s">
        <v>174</v>
      </c>
      <c r="C44" s="99"/>
      <c r="D44" s="99"/>
      <c r="E44" s="99"/>
      <c r="F44" s="99"/>
      <c r="G44" s="100" t="s">
        <v>175</v>
      </c>
      <c r="H44" s="100" t="s">
        <v>176</v>
      </c>
      <c r="I44" s="100"/>
      <c r="J44" s="100">
        <v>4</v>
      </c>
      <c r="K44" s="100" t="s">
        <v>100</v>
      </c>
      <c r="L44" s="100">
        <v>165.4</v>
      </c>
      <c r="M44" s="100"/>
      <c r="N44" s="100"/>
      <c r="O44" s="100" t="s">
        <v>175</v>
      </c>
      <c r="P44" s="100"/>
      <c r="Q44" s="101"/>
      <c r="R44" s="102" t="s">
        <v>101</v>
      </c>
      <c r="S44" s="102">
        <v>1.04</v>
      </c>
      <c r="T44" s="102"/>
      <c r="U44" s="102"/>
      <c r="V44" s="102">
        <v>165.4</v>
      </c>
      <c r="W44" s="4">
        <v>21276</v>
      </c>
      <c r="X44" s="102">
        <v>9</v>
      </c>
      <c r="Y44" s="102">
        <v>5</v>
      </c>
      <c r="Z44" s="102">
        <v>17</v>
      </c>
      <c r="AA44" s="102">
        <v>10</v>
      </c>
      <c r="AB44" s="102">
        <v>14</v>
      </c>
      <c r="AC44" s="102">
        <v>7</v>
      </c>
      <c r="AD44" s="102">
        <v>9</v>
      </c>
      <c r="AE44" s="102">
        <v>13</v>
      </c>
      <c r="AF44" s="102">
        <v>16</v>
      </c>
      <c r="AG44" s="102">
        <v>9</v>
      </c>
      <c r="AH44" s="102">
        <v>9</v>
      </c>
      <c r="AI44" s="102">
        <v>13</v>
      </c>
      <c r="AJ44" s="102">
        <v>8</v>
      </c>
      <c r="AK44" s="102">
        <v>14</v>
      </c>
      <c r="AL44" s="102">
        <v>11</v>
      </c>
      <c r="AM44" s="102">
        <v>6</v>
      </c>
      <c r="AN44" s="102">
        <v>12</v>
      </c>
      <c r="AO44" s="102">
        <v>11</v>
      </c>
      <c r="AP44" s="102">
        <v>5</v>
      </c>
      <c r="AQ44" s="102">
        <v>14</v>
      </c>
      <c r="AR44" s="102">
        <v>5</v>
      </c>
      <c r="AS44" s="102">
        <v>8</v>
      </c>
      <c r="AT44" s="102">
        <v>9</v>
      </c>
      <c r="AU44" s="102">
        <v>10</v>
      </c>
      <c r="AV44" s="102">
        <v>13</v>
      </c>
      <c r="AW44" s="102">
        <v>11</v>
      </c>
      <c r="AX44" s="102">
        <v>10</v>
      </c>
      <c r="AY44" s="102">
        <v>11</v>
      </c>
      <c r="AZ44" s="102">
        <v>9</v>
      </c>
      <c r="BA44" s="102">
        <v>10</v>
      </c>
      <c r="BB44" s="102">
        <v>13</v>
      </c>
      <c r="BC44" s="102">
        <v>12</v>
      </c>
      <c r="BD44" s="102">
        <v>13</v>
      </c>
      <c r="BE44" s="102">
        <v>13</v>
      </c>
      <c r="BF44" s="102">
        <v>14</v>
      </c>
      <c r="BG44" s="102">
        <v>14</v>
      </c>
      <c r="BH44" s="102">
        <v>5</v>
      </c>
      <c r="BI44" s="102">
        <v>12</v>
      </c>
      <c r="BJ44" s="450">
        <v>13</v>
      </c>
      <c r="BK44" s="100">
        <f t="shared" si="5"/>
        <v>14</v>
      </c>
      <c r="BL44" s="100">
        <f t="shared" si="6"/>
        <v>5</v>
      </c>
      <c r="BM44" s="100">
        <v>20</v>
      </c>
      <c r="BN44" s="100">
        <v>3</v>
      </c>
      <c r="BO44" s="451">
        <f t="shared" si="7"/>
        <v>17</v>
      </c>
      <c r="BP44" s="452">
        <v>2.1</v>
      </c>
      <c r="BQ44" s="103" t="str">
        <f t="shared" si="20"/>
        <v/>
      </c>
      <c r="BR44" s="103"/>
      <c r="BS44" s="104"/>
      <c r="BT44" s="104"/>
      <c r="BU44" s="104">
        <v>2</v>
      </c>
      <c r="BV44" s="104">
        <v>1</v>
      </c>
      <c r="BW44" s="104">
        <v>2</v>
      </c>
      <c r="BX44" s="104">
        <v>4</v>
      </c>
      <c r="BY44" s="104"/>
      <c r="BZ44" s="105">
        <v>2</v>
      </c>
      <c r="CA44" s="106"/>
      <c r="CB44" s="107">
        <f t="shared" si="18"/>
        <v>28</v>
      </c>
      <c r="CC44" s="453">
        <f t="shared" si="9"/>
        <v>2.1538461538461537</v>
      </c>
      <c r="CD44" s="103" t="str">
        <f>IFERROR(IF($S44*#REF!=0,"",$S44*#REF!),"")</f>
        <v/>
      </c>
      <c r="CE44" s="103" t="str">
        <f>IFERROR(IF($S44*#REF!=0,"",$S44*#REF!),"")</f>
        <v/>
      </c>
      <c r="CF44" s="103" t="str">
        <f>IFERROR(IF($S44*#REF!=0,"",$S44*#REF!),"")</f>
        <v/>
      </c>
      <c r="CG44" s="103" t="str">
        <f>IFERROR(IF($S44*#REF!=0,"",$S44*#REF!),"")</f>
        <v/>
      </c>
      <c r="CH44" s="103" t="str">
        <f>IFERROR(IF($S44*#REF!=0,"",$S44*#REF!),"")</f>
        <v/>
      </c>
      <c r="CI44" s="103" t="str">
        <f>IFERROR(IF($S44*#REF!=0,"",$S44*#REF!),"")</f>
        <v/>
      </c>
      <c r="CJ44" s="103" t="str">
        <f>IFERROR(IF($S44*#REF!=0,"",$S44*#REF!),"")</f>
        <v/>
      </c>
      <c r="CK44" s="103" t="str">
        <f>IFERROR(IF($S44*#REF!=0,"",$S44*#REF!),"")</f>
        <v/>
      </c>
      <c r="CL44" s="103" t="str">
        <f>IFERROR(IF($S44*#REF!=0,"",$S44*#REF!),"")</f>
        <v/>
      </c>
      <c r="CM44" s="103" t="str">
        <f t="shared" si="10"/>
        <v/>
      </c>
      <c r="CN44" s="103">
        <f t="shared" si="11"/>
        <v>2.08</v>
      </c>
      <c r="CO44" s="103">
        <f t="shared" si="12"/>
        <v>1.04</v>
      </c>
      <c r="CP44" s="103">
        <f t="shared" si="13"/>
        <v>2.08</v>
      </c>
      <c r="CQ44" s="103">
        <f t="shared" si="14"/>
        <v>4.16</v>
      </c>
      <c r="CR44" s="103" t="str">
        <f t="shared" si="15"/>
        <v/>
      </c>
      <c r="CS44" s="103">
        <f t="shared" si="16"/>
        <v>2.08</v>
      </c>
      <c r="CT44" s="103" t="str">
        <f t="shared" si="17"/>
        <v/>
      </c>
    </row>
    <row r="45" spans="1:98" ht="15" customHeight="1" x14ac:dyDescent="0.15">
      <c r="B45" s="99" t="s">
        <v>177</v>
      </c>
      <c r="C45" s="99"/>
      <c r="D45" s="99"/>
      <c r="E45" s="99"/>
      <c r="F45" s="99"/>
      <c r="G45" s="100" t="s">
        <v>178</v>
      </c>
      <c r="H45" s="100" t="s">
        <v>179</v>
      </c>
      <c r="I45" s="100"/>
      <c r="J45" s="100">
        <v>1</v>
      </c>
      <c r="K45" s="100" t="s">
        <v>100</v>
      </c>
      <c r="L45" s="100">
        <v>45.2</v>
      </c>
      <c r="M45" s="100"/>
      <c r="N45" s="100"/>
      <c r="O45" s="100" t="s">
        <v>178</v>
      </c>
      <c r="P45" s="100"/>
      <c r="Q45" s="101"/>
      <c r="R45" s="102" t="s">
        <v>101</v>
      </c>
      <c r="S45" s="102">
        <v>0.14000000000000001</v>
      </c>
      <c r="T45" s="102"/>
      <c r="U45" s="102"/>
      <c r="V45" s="102">
        <v>45.2</v>
      </c>
      <c r="W45" s="4">
        <v>5849.52</v>
      </c>
      <c r="X45" s="102">
        <v>13</v>
      </c>
      <c r="Y45" s="102">
        <v>8</v>
      </c>
      <c r="Z45" s="102">
        <v>10</v>
      </c>
      <c r="AA45" s="102">
        <v>16</v>
      </c>
      <c r="AB45" s="102">
        <v>16</v>
      </c>
      <c r="AC45" s="102">
        <v>9</v>
      </c>
      <c r="AD45" s="102">
        <v>4</v>
      </c>
      <c r="AE45" s="102">
        <v>18</v>
      </c>
      <c r="AF45" s="102">
        <v>11</v>
      </c>
      <c r="AG45" s="102">
        <v>18</v>
      </c>
      <c r="AH45" s="102">
        <v>10</v>
      </c>
      <c r="AI45" s="102">
        <v>14</v>
      </c>
      <c r="AJ45" s="102">
        <v>12</v>
      </c>
      <c r="AK45" s="102">
        <v>14</v>
      </c>
      <c r="AL45" s="102">
        <v>10</v>
      </c>
      <c r="AM45" s="102">
        <v>5</v>
      </c>
      <c r="AN45" s="102">
        <v>12</v>
      </c>
      <c r="AO45" s="102">
        <v>16</v>
      </c>
      <c r="AP45" s="102">
        <v>9</v>
      </c>
      <c r="AQ45" s="102">
        <v>9</v>
      </c>
      <c r="AR45" s="102">
        <v>14</v>
      </c>
      <c r="AS45" s="102">
        <v>9</v>
      </c>
      <c r="AT45" s="102">
        <v>7</v>
      </c>
      <c r="AU45" s="102">
        <v>11</v>
      </c>
      <c r="AV45" s="102">
        <v>16</v>
      </c>
      <c r="AW45" s="102">
        <v>11</v>
      </c>
      <c r="AX45" s="102">
        <v>7</v>
      </c>
      <c r="AY45" s="102">
        <v>5</v>
      </c>
      <c r="AZ45" s="102">
        <v>7</v>
      </c>
      <c r="BA45" s="102">
        <v>8</v>
      </c>
      <c r="BB45" s="102">
        <v>2</v>
      </c>
      <c r="BC45" s="102">
        <v>6</v>
      </c>
      <c r="BD45" s="102">
        <v>10</v>
      </c>
      <c r="BE45" s="102">
        <v>8</v>
      </c>
      <c r="BF45" s="102">
        <v>5</v>
      </c>
      <c r="BG45" s="102">
        <v>7</v>
      </c>
      <c r="BH45" s="102">
        <v>7</v>
      </c>
      <c r="BI45" s="102">
        <v>6</v>
      </c>
      <c r="BJ45" s="450">
        <v>9</v>
      </c>
      <c r="BK45" s="100">
        <f t="shared" si="5"/>
        <v>16</v>
      </c>
      <c r="BL45" s="100">
        <f t="shared" si="6"/>
        <v>2</v>
      </c>
      <c r="BM45" s="100">
        <v>15</v>
      </c>
      <c r="BN45" s="100">
        <v>6</v>
      </c>
      <c r="BO45" s="451">
        <f t="shared" si="7"/>
        <v>9</v>
      </c>
      <c r="BP45" s="452">
        <v>2.1</v>
      </c>
      <c r="BQ45" s="103" t="str">
        <f t="shared" si="20"/>
        <v/>
      </c>
      <c r="BR45" s="103"/>
      <c r="BS45" s="104"/>
      <c r="BT45" s="104"/>
      <c r="BU45" s="104"/>
      <c r="BV45" s="104">
        <v>1</v>
      </c>
      <c r="BW45" s="104">
        <v>2</v>
      </c>
      <c r="BX45" s="104">
        <v>1</v>
      </c>
      <c r="BY45" s="104">
        <v>2</v>
      </c>
      <c r="BZ45" s="105"/>
      <c r="CA45" s="106">
        <v>3</v>
      </c>
      <c r="CB45" s="107">
        <f t="shared" si="18"/>
        <v>18</v>
      </c>
      <c r="CC45" s="453">
        <f t="shared" si="9"/>
        <v>2</v>
      </c>
      <c r="CD45" s="103" t="str">
        <f>IFERROR(IF($S45*#REF!=0,"",$S45*#REF!),"")</f>
        <v/>
      </c>
      <c r="CE45" s="103" t="str">
        <f>IFERROR(IF($S45*#REF!=0,"",$S45*#REF!),"")</f>
        <v/>
      </c>
      <c r="CF45" s="103" t="str">
        <f>IFERROR(IF($S45*#REF!=0,"",$S45*#REF!),"")</f>
        <v/>
      </c>
      <c r="CG45" s="103" t="str">
        <f>IFERROR(IF($S45*#REF!=0,"",$S45*#REF!),"")</f>
        <v/>
      </c>
      <c r="CH45" s="103" t="str">
        <f>IFERROR(IF($S45*#REF!=0,"",$S45*#REF!),"")</f>
        <v/>
      </c>
      <c r="CI45" s="103" t="str">
        <f>IFERROR(IF($S45*#REF!=0,"",$S45*#REF!),"")</f>
        <v/>
      </c>
      <c r="CJ45" s="103" t="str">
        <f>IFERROR(IF($S45*#REF!=0,"",$S45*#REF!),"")</f>
        <v/>
      </c>
      <c r="CK45" s="103" t="str">
        <f>IFERROR(IF($S45*#REF!=0,"",$S45*#REF!),"")</f>
        <v/>
      </c>
      <c r="CL45" s="103" t="str">
        <f>IFERROR(IF($S45*#REF!=0,"",$S45*#REF!),"")</f>
        <v/>
      </c>
      <c r="CM45" s="103" t="str">
        <f t="shared" si="10"/>
        <v/>
      </c>
      <c r="CN45" s="103" t="str">
        <f t="shared" si="11"/>
        <v/>
      </c>
      <c r="CO45" s="103">
        <f t="shared" si="12"/>
        <v>0.14000000000000001</v>
      </c>
      <c r="CP45" s="103">
        <f t="shared" si="13"/>
        <v>0.28000000000000003</v>
      </c>
      <c r="CQ45" s="103">
        <f t="shared" si="14"/>
        <v>0.14000000000000001</v>
      </c>
      <c r="CR45" s="103">
        <f t="shared" si="15"/>
        <v>0.28000000000000003</v>
      </c>
      <c r="CS45" s="103" t="str">
        <f t="shared" si="16"/>
        <v/>
      </c>
      <c r="CT45" s="103">
        <f t="shared" si="17"/>
        <v>0.42000000000000004</v>
      </c>
    </row>
    <row r="46" spans="1:98" ht="15" customHeight="1" x14ac:dyDescent="0.15">
      <c r="B46" s="99" t="s">
        <v>180</v>
      </c>
      <c r="C46" s="99"/>
      <c r="D46" s="99"/>
      <c r="E46" s="99"/>
      <c r="F46" s="99"/>
      <c r="G46" s="100" t="s">
        <v>181</v>
      </c>
      <c r="H46" s="100" t="s">
        <v>182</v>
      </c>
      <c r="I46" s="100"/>
      <c r="J46" s="100"/>
      <c r="K46" s="100" t="s">
        <v>100</v>
      </c>
      <c r="L46" s="100">
        <v>59.2</v>
      </c>
      <c r="M46" s="100"/>
      <c r="N46" s="100"/>
      <c r="O46" s="100" t="s">
        <v>181</v>
      </c>
      <c r="P46" s="100"/>
      <c r="Q46" s="101"/>
      <c r="R46" s="102" t="s">
        <v>101</v>
      </c>
      <c r="S46" s="102">
        <v>0.24</v>
      </c>
      <c r="T46" s="102"/>
      <c r="U46" s="102"/>
      <c r="V46" s="102">
        <v>59.2</v>
      </c>
      <c r="W46" s="4">
        <v>7741.89</v>
      </c>
      <c r="X46" s="102">
        <v>3</v>
      </c>
      <c r="Y46" s="102">
        <v>4</v>
      </c>
      <c r="Z46" s="102">
        <v>5</v>
      </c>
      <c r="AA46" s="102">
        <v>2</v>
      </c>
      <c r="AB46" s="102">
        <v>2</v>
      </c>
      <c r="AC46" s="102">
        <v>5</v>
      </c>
      <c r="AD46" s="102">
        <v>2</v>
      </c>
      <c r="AE46" s="102">
        <v>3</v>
      </c>
      <c r="AF46" s="102">
        <v>6</v>
      </c>
      <c r="AG46" s="102">
        <v>3</v>
      </c>
      <c r="AH46" s="102">
        <v>5</v>
      </c>
      <c r="AI46" s="102">
        <v>2</v>
      </c>
      <c r="AJ46" s="102">
        <v>0</v>
      </c>
      <c r="AK46" s="102">
        <v>2</v>
      </c>
      <c r="AL46" s="102">
        <v>0</v>
      </c>
      <c r="AM46" s="102">
        <v>0</v>
      </c>
      <c r="AN46" s="102">
        <v>1</v>
      </c>
      <c r="AO46" s="102">
        <v>0</v>
      </c>
      <c r="AP46" s="102">
        <v>3</v>
      </c>
      <c r="AQ46" s="102">
        <v>2</v>
      </c>
      <c r="AR46" s="102">
        <v>2</v>
      </c>
      <c r="AS46" s="102">
        <v>1</v>
      </c>
      <c r="AT46" s="102">
        <v>1</v>
      </c>
      <c r="AU46" s="102">
        <v>1</v>
      </c>
      <c r="AV46" s="102">
        <v>2</v>
      </c>
      <c r="AW46" s="102">
        <v>1</v>
      </c>
      <c r="AX46" s="102">
        <v>0</v>
      </c>
      <c r="AY46" s="102">
        <v>1</v>
      </c>
      <c r="AZ46" s="102">
        <v>1</v>
      </c>
      <c r="BA46" s="102">
        <v>0</v>
      </c>
      <c r="BB46" s="102">
        <v>2</v>
      </c>
      <c r="BC46" s="102">
        <v>0</v>
      </c>
      <c r="BD46" s="102">
        <v>0</v>
      </c>
      <c r="BE46" s="102">
        <v>0</v>
      </c>
      <c r="BF46" s="102">
        <v>0</v>
      </c>
      <c r="BG46" s="102">
        <v>0</v>
      </c>
      <c r="BH46" s="102">
        <v>0</v>
      </c>
      <c r="BI46" s="102">
        <v>0</v>
      </c>
      <c r="BJ46" s="450"/>
      <c r="BK46" s="100">
        <f t="shared" si="5"/>
        <v>2</v>
      </c>
      <c r="BL46" s="100">
        <f t="shared" si="6"/>
        <v>0</v>
      </c>
      <c r="BM46" s="100">
        <v>5</v>
      </c>
      <c r="BN46" s="100">
        <v>0</v>
      </c>
      <c r="BO46" s="451">
        <f t="shared" si="7"/>
        <v>5</v>
      </c>
      <c r="BP46" s="452">
        <v>2.1</v>
      </c>
      <c r="BQ46" s="103" t="str">
        <f t="shared" si="20"/>
        <v/>
      </c>
      <c r="BR46" s="103"/>
      <c r="BS46" s="104"/>
      <c r="BT46" s="104"/>
      <c r="BU46" s="104"/>
      <c r="BV46" s="104"/>
      <c r="BW46" s="104"/>
      <c r="BX46" s="104"/>
      <c r="BY46" s="104"/>
      <c r="BZ46" s="105"/>
      <c r="CA46" s="106"/>
      <c r="CB46" s="107">
        <f t="shared" si="18"/>
        <v>5</v>
      </c>
      <c r="CC46" s="453" t="e">
        <f t="shared" si="9"/>
        <v>#DIV/0!</v>
      </c>
      <c r="CD46" s="103" t="str">
        <f>IFERROR(IF($S46*#REF!=0,"",$S46*#REF!),"")</f>
        <v/>
      </c>
      <c r="CE46" s="103" t="str">
        <f>IFERROR(IF($S46*#REF!=0,"",$S46*#REF!),"")</f>
        <v/>
      </c>
      <c r="CF46" s="103" t="str">
        <f>IFERROR(IF($S46*#REF!=0,"",$S46*#REF!),"")</f>
        <v/>
      </c>
      <c r="CG46" s="103" t="str">
        <f>IFERROR(IF($S46*#REF!=0,"",$S46*#REF!),"")</f>
        <v/>
      </c>
      <c r="CH46" s="103" t="str">
        <f>IFERROR(IF($S46*#REF!=0,"",$S46*#REF!),"")</f>
        <v/>
      </c>
      <c r="CI46" s="103" t="str">
        <f>IFERROR(IF($S46*#REF!=0,"",$S46*#REF!),"")</f>
        <v/>
      </c>
      <c r="CJ46" s="103" t="str">
        <f>IFERROR(IF($S46*#REF!=0,"",$S46*#REF!),"")</f>
        <v/>
      </c>
      <c r="CK46" s="103" t="str">
        <f>IFERROR(IF($S46*#REF!=0,"",$S46*#REF!),"")</f>
        <v/>
      </c>
      <c r="CL46" s="103" t="str">
        <f>IFERROR(IF($S46*#REF!=0,"",$S46*#REF!),"")</f>
        <v/>
      </c>
      <c r="CM46" s="103" t="str">
        <f t="shared" si="10"/>
        <v/>
      </c>
      <c r="CN46" s="103" t="str">
        <f t="shared" si="11"/>
        <v/>
      </c>
      <c r="CO46" s="103" t="str">
        <f t="shared" si="12"/>
        <v/>
      </c>
      <c r="CP46" s="103" t="str">
        <f t="shared" si="13"/>
        <v/>
      </c>
      <c r="CQ46" s="103" t="str">
        <f t="shared" si="14"/>
        <v/>
      </c>
      <c r="CR46" s="103" t="str">
        <f t="shared" si="15"/>
        <v/>
      </c>
      <c r="CS46" s="103" t="str">
        <f t="shared" si="16"/>
        <v/>
      </c>
      <c r="CT46" s="103" t="str">
        <f t="shared" si="17"/>
        <v/>
      </c>
    </row>
    <row r="47" spans="1:98" ht="15" customHeight="1" x14ac:dyDescent="0.15">
      <c r="B47" s="99" t="s">
        <v>183</v>
      </c>
      <c r="C47" s="99"/>
      <c r="D47" s="99"/>
      <c r="E47" s="99"/>
      <c r="F47" s="99"/>
      <c r="G47" s="100" t="s">
        <v>184</v>
      </c>
      <c r="H47" s="100" t="s">
        <v>185</v>
      </c>
      <c r="I47" s="100"/>
      <c r="J47" s="100">
        <v>4</v>
      </c>
      <c r="K47" s="100" t="s">
        <v>100</v>
      </c>
      <c r="L47" s="100">
        <v>166.3</v>
      </c>
      <c r="M47" s="100"/>
      <c r="N47" s="100"/>
      <c r="O47" s="100" t="s">
        <v>184</v>
      </c>
      <c r="P47" s="100"/>
      <c r="Q47" s="101"/>
      <c r="R47" s="102" t="s">
        <v>101</v>
      </c>
      <c r="S47" s="102">
        <v>1.06</v>
      </c>
      <c r="T47" s="102"/>
      <c r="U47" s="102"/>
      <c r="V47" s="102">
        <v>166.3</v>
      </c>
      <c r="W47" s="4">
        <v>21314.46</v>
      </c>
      <c r="X47" s="102">
        <v>10</v>
      </c>
      <c r="Y47" s="102">
        <v>5</v>
      </c>
      <c r="Z47" s="102">
        <v>16</v>
      </c>
      <c r="AA47" s="102">
        <v>10</v>
      </c>
      <c r="AB47" s="102">
        <v>14</v>
      </c>
      <c r="AC47" s="102">
        <v>7</v>
      </c>
      <c r="AD47" s="102">
        <v>9</v>
      </c>
      <c r="AE47" s="102">
        <v>13</v>
      </c>
      <c r="AF47" s="102">
        <v>16</v>
      </c>
      <c r="AG47" s="102">
        <v>9</v>
      </c>
      <c r="AH47" s="102">
        <v>9</v>
      </c>
      <c r="AI47" s="102">
        <v>13</v>
      </c>
      <c r="AJ47" s="102">
        <v>8</v>
      </c>
      <c r="AK47" s="102">
        <v>14</v>
      </c>
      <c r="AL47" s="102">
        <v>12</v>
      </c>
      <c r="AM47" s="102">
        <v>7</v>
      </c>
      <c r="AN47" s="102">
        <v>12</v>
      </c>
      <c r="AO47" s="102">
        <v>14</v>
      </c>
      <c r="AP47" s="102">
        <v>5</v>
      </c>
      <c r="AQ47" s="102">
        <v>14</v>
      </c>
      <c r="AR47" s="102">
        <v>5</v>
      </c>
      <c r="AS47" s="102">
        <v>8</v>
      </c>
      <c r="AT47" s="102">
        <v>9</v>
      </c>
      <c r="AU47" s="102">
        <v>10</v>
      </c>
      <c r="AV47" s="102">
        <v>13</v>
      </c>
      <c r="AW47" s="102">
        <v>11</v>
      </c>
      <c r="AX47" s="102">
        <v>11</v>
      </c>
      <c r="AY47" s="102">
        <v>11</v>
      </c>
      <c r="AZ47" s="102">
        <v>9</v>
      </c>
      <c r="BA47" s="102">
        <v>10</v>
      </c>
      <c r="BB47" s="102">
        <v>12</v>
      </c>
      <c r="BC47" s="102">
        <v>12</v>
      </c>
      <c r="BD47" s="102">
        <v>12</v>
      </c>
      <c r="BE47" s="102">
        <v>15</v>
      </c>
      <c r="BF47" s="102">
        <v>13</v>
      </c>
      <c r="BG47" s="102">
        <v>13</v>
      </c>
      <c r="BH47" s="102">
        <v>5</v>
      </c>
      <c r="BI47" s="102">
        <v>12</v>
      </c>
      <c r="BJ47" s="450">
        <v>12</v>
      </c>
      <c r="BK47" s="100">
        <f t="shared" si="5"/>
        <v>14</v>
      </c>
      <c r="BL47" s="100">
        <f t="shared" si="6"/>
        <v>5</v>
      </c>
      <c r="BM47" s="100">
        <v>18</v>
      </c>
      <c r="BN47" s="100">
        <v>3</v>
      </c>
      <c r="BO47" s="451">
        <f t="shared" si="7"/>
        <v>15</v>
      </c>
      <c r="BP47" s="452">
        <v>2.1</v>
      </c>
      <c r="BQ47" s="103" t="str">
        <f t="shared" si="20"/>
        <v/>
      </c>
      <c r="BR47" s="103"/>
      <c r="BS47" s="104"/>
      <c r="BT47" s="104">
        <v>1</v>
      </c>
      <c r="BU47" s="104">
        <v>2</v>
      </c>
      <c r="BV47" s="104">
        <v>1</v>
      </c>
      <c r="BW47" s="104">
        <v>1</v>
      </c>
      <c r="BX47" s="104">
        <v>4</v>
      </c>
      <c r="BY47" s="104"/>
      <c r="BZ47" s="105">
        <v>3</v>
      </c>
      <c r="CA47" s="106"/>
      <c r="CB47" s="107">
        <f t="shared" si="18"/>
        <v>27</v>
      </c>
      <c r="CC47" s="453">
        <f t="shared" si="9"/>
        <v>2.25</v>
      </c>
      <c r="CD47" s="103" t="str">
        <f>IFERROR(IF($S47*#REF!=0,"",$S47*#REF!),"")</f>
        <v/>
      </c>
      <c r="CE47" s="103" t="str">
        <f>IFERROR(IF($S47*#REF!=0,"",$S47*#REF!),"")</f>
        <v/>
      </c>
      <c r="CF47" s="103" t="str">
        <f>IFERROR(IF($S47*#REF!=0,"",$S47*#REF!),"")</f>
        <v/>
      </c>
      <c r="CG47" s="103" t="str">
        <f>IFERROR(IF($S47*#REF!=0,"",$S47*#REF!),"")</f>
        <v/>
      </c>
      <c r="CH47" s="103" t="str">
        <f>IFERROR(IF($S47*#REF!=0,"",$S47*#REF!),"")</f>
        <v/>
      </c>
      <c r="CI47" s="103" t="str">
        <f>IFERROR(IF($S47*#REF!=0,"",$S47*#REF!),"")</f>
        <v/>
      </c>
      <c r="CJ47" s="103" t="str">
        <f>IFERROR(IF($S47*#REF!=0,"",$S47*#REF!),"")</f>
        <v/>
      </c>
      <c r="CK47" s="103" t="str">
        <f>IFERROR(IF($S47*#REF!=0,"",$S47*#REF!),"")</f>
        <v/>
      </c>
      <c r="CL47" s="103" t="str">
        <f>IFERROR(IF($S47*#REF!=0,"",$S47*#REF!),"")</f>
        <v/>
      </c>
      <c r="CM47" s="103">
        <f t="shared" si="10"/>
        <v>1.06</v>
      </c>
      <c r="CN47" s="103">
        <f t="shared" si="11"/>
        <v>2.12</v>
      </c>
      <c r="CO47" s="103">
        <f t="shared" si="12"/>
        <v>1.06</v>
      </c>
      <c r="CP47" s="103">
        <f t="shared" si="13"/>
        <v>1.06</v>
      </c>
      <c r="CQ47" s="103">
        <f t="shared" si="14"/>
        <v>4.24</v>
      </c>
      <c r="CR47" s="103" t="str">
        <f t="shared" si="15"/>
        <v/>
      </c>
      <c r="CS47" s="103">
        <f t="shared" si="16"/>
        <v>3.18</v>
      </c>
      <c r="CT47" s="103" t="str">
        <f t="shared" si="17"/>
        <v/>
      </c>
    </row>
    <row r="48" spans="1:98" ht="15" customHeight="1" x14ac:dyDescent="0.15">
      <c r="B48" s="138" t="s">
        <v>186</v>
      </c>
      <c r="C48" s="138"/>
      <c r="D48" s="138"/>
      <c r="E48" s="138"/>
      <c r="F48" s="138"/>
      <c r="G48" s="139" t="s">
        <v>187</v>
      </c>
      <c r="H48" s="139" t="s">
        <v>188</v>
      </c>
      <c r="I48" s="139"/>
      <c r="J48" s="139">
        <v>3</v>
      </c>
      <c r="K48" s="139" t="s">
        <v>100</v>
      </c>
      <c r="L48" s="139">
        <v>166.3</v>
      </c>
      <c r="M48" s="139"/>
      <c r="N48" s="139"/>
      <c r="O48" s="139" t="s">
        <v>187</v>
      </c>
      <c r="P48" s="139"/>
      <c r="Q48" s="140"/>
      <c r="R48" s="141" t="s">
        <v>101</v>
      </c>
      <c r="S48" s="141">
        <v>1.06</v>
      </c>
      <c r="T48" s="141"/>
      <c r="U48" s="141"/>
      <c r="V48" s="141">
        <v>166.3</v>
      </c>
      <c r="W48" s="4">
        <v>21294.11</v>
      </c>
      <c r="X48" s="141">
        <v>12</v>
      </c>
      <c r="Y48" s="141">
        <v>19</v>
      </c>
      <c r="Z48" s="141">
        <v>12</v>
      </c>
      <c r="AA48" s="141">
        <v>5</v>
      </c>
      <c r="AB48" s="141">
        <v>13</v>
      </c>
      <c r="AC48" s="141">
        <v>11</v>
      </c>
      <c r="AD48" s="141">
        <v>8</v>
      </c>
      <c r="AE48" s="141">
        <v>9</v>
      </c>
      <c r="AF48" s="141">
        <v>12</v>
      </c>
      <c r="AG48" s="141">
        <v>16</v>
      </c>
      <c r="AH48" s="141">
        <v>8</v>
      </c>
      <c r="AI48" s="141">
        <v>10</v>
      </c>
      <c r="AJ48" s="141">
        <v>9</v>
      </c>
      <c r="AK48" s="141">
        <v>9</v>
      </c>
      <c r="AL48" s="141">
        <v>5</v>
      </c>
      <c r="AM48" s="141">
        <v>12</v>
      </c>
      <c r="AN48" s="141">
        <v>5</v>
      </c>
      <c r="AO48" s="141">
        <v>12</v>
      </c>
      <c r="AP48" s="141">
        <v>12</v>
      </c>
      <c r="AQ48" s="141">
        <v>12</v>
      </c>
      <c r="AR48" s="141">
        <v>12</v>
      </c>
      <c r="AS48" s="141">
        <v>8</v>
      </c>
      <c r="AT48" s="141">
        <v>6</v>
      </c>
      <c r="AU48" s="141">
        <v>10</v>
      </c>
      <c r="AV48" s="141">
        <v>17</v>
      </c>
      <c r="AW48" s="141">
        <v>13</v>
      </c>
      <c r="AX48" s="141">
        <v>8</v>
      </c>
      <c r="AY48" s="141">
        <v>10</v>
      </c>
      <c r="AZ48" s="141">
        <v>6</v>
      </c>
      <c r="BA48" s="141">
        <v>11</v>
      </c>
      <c r="BB48" s="141">
        <v>9</v>
      </c>
      <c r="BC48" s="141">
        <v>7</v>
      </c>
      <c r="BD48" s="141">
        <v>12</v>
      </c>
      <c r="BE48" s="141">
        <v>10</v>
      </c>
      <c r="BF48" s="141">
        <v>12</v>
      </c>
      <c r="BG48" s="141">
        <v>17</v>
      </c>
      <c r="BH48" s="141">
        <v>7</v>
      </c>
      <c r="BI48" s="141">
        <v>9</v>
      </c>
      <c r="BJ48" s="465">
        <v>11</v>
      </c>
      <c r="BK48" s="139">
        <f t="shared" si="5"/>
        <v>17</v>
      </c>
      <c r="BL48" s="139">
        <f t="shared" si="6"/>
        <v>6</v>
      </c>
      <c r="BM48" s="139">
        <v>20</v>
      </c>
      <c r="BN48" s="139">
        <v>13</v>
      </c>
      <c r="BO48" s="466">
        <f t="shared" si="7"/>
        <v>7</v>
      </c>
      <c r="BP48" s="467">
        <v>2.1</v>
      </c>
      <c r="BQ48" s="142" t="str">
        <f t="shared" si="20"/>
        <v/>
      </c>
      <c r="BR48" s="142"/>
      <c r="BS48" s="154"/>
      <c r="BT48" s="154"/>
      <c r="BU48" s="154">
        <v>3</v>
      </c>
      <c r="BV48" s="154">
        <v>1</v>
      </c>
      <c r="BW48" s="154"/>
      <c r="BX48" s="154">
        <v>3</v>
      </c>
      <c r="BY48" s="154">
        <v>3</v>
      </c>
      <c r="BZ48" s="162">
        <v>1</v>
      </c>
      <c r="CA48" s="163">
        <v>5</v>
      </c>
      <c r="CB48" s="146">
        <f t="shared" si="18"/>
        <v>23</v>
      </c>
      <c r="CC48" s="468">
        <f t="shared" si="9"/>
        <v>2.0909090909090908</v>
      </c>
      <c r="CD48" s="142" t="str">
        <f>IFERROR(IF($S48*#REF!=0,"",$S48*#REF!),"")</f>
        <v/>
      </c>
      <c r="CE48" s="142" t="str">
        <f>IFERROR(IF($S48*#REF!=0,"",$S48*#REF!),"")</f>
        <v/>
      </c>
      <c r="CF48" s="142" t="str">
        <f>IFERROR(IF($S48*#REF!=0,"",$S48*#REF!),"")</f>
        <v/>
      </c>
      <c r="CG48" s="142" t="str">
        <f>IFERROR(IF($S48*#REF!=0,"",$S48*#REF!),"")</f>
        <v/>
      </c>
      <c r="CH48" s="142" t="str">
        <f>IFERROR(IF($S48*#REF!=0,"",$S48*#REF!),"")</f>
        <v/>
      </c>
      <c r="CI48" s="142" t="str">
        <f>IFERROR(IF($S48*#REF!=0,"",$S48*#REF!),"")</f>
        <v/>
      </c>
      <c r="CJ48" s="142" t="str">
        <f>IFERROR(IF($S48*#REF!=0,"",$S48*#REF!),"")</f>
        <v/>
      </c>
      <c r="CK48" s="142" t="str">
        <f>IFERROR(IF($S48*#REF!=0,"",$S48*#REF!),"")</f>
        <v/>
      </c>
      <c r="CL48" s="142" t="str">
        <f>IFERROR(IF($S48*#REF!=0,"",$S48*#REF!),"")</f>
        <v/>
      </c>
      <c r="CM48" s="142" t="str">
        <f t="shared" si="10"/>
        <v/>
      </c>
      <c r="CN48" s="142">
        <f t="shared" si="11"/>
        <v>3.18</v>
      </c>
      <c r="CO48" s="142">
        <f t="shared" si="12"/>
        <v>1.06</v>
      </c>
      <c r="CP48" s="142" t="str">
        <f t="shared" si="13"/>
        <v/>
      </c>
      <c r="CQ48" s="142">
        <f t="shared" si="14"/>
        <v>3.18</v>
      </c>
      <c r="CR48" s="142">
        <f t="shared" si="15"/>
        <v>3.18</v>
      </c>
      <c r="CS48" s="142">
        <f t="shared" si="16"/>
        <v>1.06</v>
      </c>
      <c r="CT48" s="142">
        <f t="shared" si="17"/>
        <v>5.3000000000000007</v>
      </c>
    </row>
    <row r="49" spans="1:98" ht="15" customHeight="1" thickBot="1" x14ac:dyDescent="0.2">
      <c r="B49" s="111" t="s">
        <v>189</v>
      </c>
      <c r="C49" s="111"/>
      <c r="D49" s="111"/>
      <c r="E49" s="111"/>
      <c r="F49" s="111"/>
      <c r="G49" s="112" t="s">
        <v>190</v>
      </c>
      <c r="H49" s="112" t="s">
        <v>191</v>
      </c>
      <c r="I49" s="112"/>
      <c r="J49" s="112">
        <v>10</v>
      </c>
      <c r="K49" s="112" t="s">
        <v>100</v>
      </c>
      <c r="L49" s="112">
        <v>18.100000000000001</v>
      </c>
      <c r="M49" s="112"/>
      <c r="N49" s="112"/>
      <c r="O49" s="112" t="s">
        <v>192</v>
      </c>
      <c r="P49" s="112"/>
      <c r="Q49" s="113"/>
      <c r="R49" s="114" t="s">
        <v>101</v>
      </c>
      <c r="S49" s="114">
        <f>0.12/2</f>
        <v>0.06</v>
      </c>
      <c r="T49" s="114"/>
      <c r="U49" s="114"/>
      <c r="V49" s="114">
        <v>18.100000000000001</v>
      </c>
      <c r="W49" s="4">
        <v>2327.9699999999998</v>
      </c>
      <c r="X49" s="114">
        <v>24</v>
      </c>
      <c r="Y49" s="114">
        <v>30</v>
      </c>
      <c r="Z49" s="114">
        <v>25</v>
      </c>
      <c r="AA49" s="114">
        <v>26</v>
      </c>
      <c r="AB49" s="114">
        <v>27</v>
      </c>
      <c r="AC49" s="114">
        <v>28</v>
      </c>
      <c r="AD49" s="114">
        <v>20</v>
      </c>
      <c r="AE49" s="114">
        <v>39</v>
      </c>
      <c r="AF49" s="114">
        <v>38</v>
      </c>
      <c r="AG49" s="114">
        <v>38</v>
      </c>
      <c r="AH49" s="114">
        <v>25</v>
      </c>
      <c r="AI49" s="114">
        <v>28</v>
      </c>
      <c r="AJ49" s="114">
        <v>25</v>
      </c>
      <c r="AK49" s="114">
        <v>24</v>
      </c>
      <c r="AL49" s="114">
        <v>18</v>
      </c>
      <c r="AM49" s="114">
        <v>23</v>
      </c>
      <c r="AN49" s="114">
        <v>19</v>
      </c>
      <c r="AO49" s="114">
        <v>35</v>
      </c>
      <c r="AP49" s="114">
        <v>16</v>
      </c>
      <c r="AQ49" s="114">
        <v>30</v>
      </c>
      <c r="AR49" s="114">
        <v>28</v>
      </c>
      <c r="AS49" s="114">
        <v>17</v>
      </c>
      <c r="AT49" s="114">
        <v>12</v>
      </c>
      <c r="AU49" s="114">
        <v>21</v>
      </c>
      <c r="AV49" s="114">
        <v>34</v>
      </c>
      <c r="AW49" s="114">
        <v>28</v>
      </c>
      <c r="AX49" s="114">
        <v>23</v>
      </c>
      <c r="AY49" s="114">
        <v>17</v>
      </c>
      <c r="AZ49" s="114">
        <v>21</v>
      </c>
      <c r="BA49" s="114">
        <v>30</v>
      </c>
      <c r="BB49" s="114">
        <v>41</v>
      </c>
      <c r="BC49" s="114">
        <v>44</v>
      </c>
      <c r="BD49" s="114">
        <v>28</v>
      </c>
      <c r="BE49" s="114">
        <v>25</v>
      </c>
      <c r="BF49" s="114">
        <v>46</v>
      </c>
      <c r="BG49" s="114">
        <v>40</v>
      </c>
      <c r="BH49" s="114">
        <v>21</v>
      </c>
      <c r="BI49" s="114">
        <v>20</v>
      </c>
      <c r="BJ49" s="469">
        <f t="shared" ref="BJ49:BJ80" si="21">AVERAGE(AZ49:BB49)</f>
        <v>30.666666666666668</v>
      </c>
      <c r="BK49" s="112">
        <f t="shared" si="5"/>
        <v>41</v>
      </c>
      <c r="BL49" s="112">
        <f t="shared" si="6"/>
        <v>12</v>
      </c>
      <c r="BM49" s="112">
        <v>48</v>
      </c>
      <c r="BN49" s="112">
        <v>22</v>
      </c>
      <c r="BO49" s="455">
        <f t="shared" si="7"/>
        <v>26</v>
      </c>
      <c r="BP49" s="470">
        <v>2.1</v>
      </c>
      <c r="BQ49" s="115" t="str">
        <f t="shared" si="20"/>
        <v/>
      </c>
      <c r="BR49" s="115"/>
      <c r="BS49" s="158"/>
      <c r="BT49" s="158"/>
      <c r="BU49" s="158">
        <v>20</v>
      </c>
      <c r="BV49" s="158"/>
      <c r="BW49" s="158"/>
      <c r="BX49" s="158">
        <v>10</v>
      </c>
      <c r="BY49" s="158">
        <v>10</v>
      </c>
      <c r="BZ49" s="164"/>
      <c r="CA49" s="165"/>
      <c r="CB49" s="119">
        <f t="shared" si="18"/>
        <v>66</v>
      </c>
      <c r="CC49" s="457">
        <f t="shared" si="9"/>
        <v>2.152173913043478</v>
      </c>
      <c r="CD49" s="115" t="str">
        <f>IFERROR(IF($S49*#REF!=0,"",$S49*#REF!),"")</f>
        <v/>
      </c>
      <c r="CE49" s="115" t="str">
        <f>IFERROR(IF($S49*#REF!=0,"",$S49*#REF!),"")</f>
        <v/>
      </c>
      <c r="CF49" s="115" t="str">
        <f>IFERROR(IF($S49*#REF!=0,"",$S49*#REF!),"")</f>
        <v/>
      </c>
      <c r="CG49" s="115" t="str">
        <f>IFERROR(IF($S49*#REF!=0,"",$S49*#REF!),"")</f>
        <v/>
      </c>
      <c r="CH49" s="115" t="str">
        <f>IFERROR(IF($S49*#REF!=0,"",$S49*#REF!),"")</f>
        <v/>
      </c>
      <c r="CI49" s="115" t="str">
        <f>IFERROR(IF($S49*#REF!=0,"",$S49*#REF!),"")</f>
        <v/>
      </c>
      <c r="CJ49" s="115" t="str">
        <f>IFERROR(IF($S49*#REF!=0,"",$S49*#REF!),"")</f>
        <v/>
      </c>
      <c r="CK49" s="115" t="str">
        <f>IFERROR(IF($S49*#REF!=0,"",$S49*#REF!),"")</f>
        <v/>
      </c>
      <c r="CL49" s="115" t="str">
        <f>IFERROR(IF($S49*#REF!=0,"",$S49*#REF!),"")</f>
        <v/>
      </c>
      <c r="CM49" s="115" t="str">
        <f t="shared" si="10"/>
        <v/>
      </c>
      <c r="CN49" s="115">
        <f t="shared" si="11"/>
        <v>1.2</v>
      </c>
      <c r="CO49" s="115" t="str">
        <f t="shared" si="12"/>
        <v/>
      </c>
      <c r="CP49" s="115" t="str">
        <f t="shared" si="13"/>
        <v/>
      </c>
      <c r="CQ49" s="115">
        <f t="shared" si="14"/>
        <v>0.6</v>
      </c>
      <c r="CR49" s="115">
        <f t="shared" si="15"/>
        <v>0.6</v>
      </c>
      <c r="CS49" s="115" t="str">
        <f t="shared" si="16"/>
        <v/>
      </c>
      <c r="CT49" s="115" t="str">
        <f t="shared" si="17"/>
        <v/>
      </c>
    </row>
    <row r="50" spans="1:98" ht="15" customHeight="1" thickBot="1" x14ac:dyDescent="0.2">
      <c r="B50" s="166" t="s">
        <v>193</v>
      </c>
      <c r="C50" s="166"/>
      <c r="D50" s="166"/>
      <c r="E50" s="166"/>
      <c r="F50" s="166"/>
      <c r="G50" s="167" t="s">
        <v>194</v>
      </c>
      <c r="H50" s="167" t="s">
        <v>195</v>
      </c>
      <c r="I50" s="167" t="s">
        <v>196</v>
      </c>
      <c r="J50" s="167"/>
      <c r="K50" s="167" t="s">
        <v>100</v>
      </c>
      <c r="L50" s="167">
        <v>220.5</v>
      </c>
      <c r="M50" s="167"/>
      <c r="N50" s="167"/>
      <c r="O50" s="167" t="s">
        <v>197</v>
      </c>
      <c r="P50" s="167"/>
      <c r="Q50" s="168"/>
      <c r="R50" s="169" t="s">
        <v>101</v>
      </c>
      <c r="S50" s="169">
        <v>1.24</v>
      </c>
      <c r="T50" s="169"/>
      <c r="U50" s="169"/>
      <c r="V50" s="169">
        <v>220.5</v>
      </c>
      <c r="W50" s="4">
        <v>28315.65</v>
      </c>
      <c r="X50" s="169">
        <v>0</v>
      </c>
      <c r="Y50" s="169">
        <v>0</v>
      </c>
      <c r="Z50" s="169">
        <v>1</v>
      </c>
      <c r="AA50" s="169">
        <v>0</v>
      </c>
      <c r="AB50" s="169">
        <v>2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1</v>
      </c>
      <c r="AI50" s="169">
        <v>0</v>
      </c>
      <c r="AJ50" s="169">
        <v>0</v>
      </c>
      <c r="AK50" s="169">
        <v>0</v>
      </c>
      <c r="AL50" s="169">
        <v>0</v>
      </c>
      <c r="AM50" s="169">
        <v>1</v>
      </c>
      <c r="AN50" s="169">
        <v>0</v>
      </c>
      <c r="AO50" s="169">
        <v>1</v>
      </c>
      <c r="AP50" s="169">
        <v>2</v>
      </c>
      <c r="AQ50" s="169">
        <v>1</v>
      </c>
      <c r="AR50" s="169">
        <v>1</v>
      </c>
      <c r="AS50" s="169">
        <v>1</v>
      </c>
      <c r="AT50" s="169">
        <v>0</v>
      </c>
      <c r="AU50" s="169">
        <v>0</v>
      </c>
      <c r="AV50" s="169">
        <v>1</v>
      </c>
      <c r="AW50" s="169">
        <v>0</v>
      </c>
      <c r="AX50" s="169">
        <v>1</v>
      </c>
      <c r="AY50" s="169">
        <v>1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471">
        <f t="shared" si="21"/>
        <v>0</v>
      </c>
      <c r="BK50" s="167">
        <f t="shared" si="5"/>
        <v>1</v>
      </c>
      <c r="BL50" s="167">
        <f t="shared" si="6"/>
        <v>0</v>
      </c>
      <c r="BM50" s="167">
        <v>2</v>
      </c>
      <c r="BN50" s="167">
        <v>0</v>
      </c>
      <c r="BO50" s="472">
        <f t="shared" si="7"/>
        <v>2</v>
      </c>
      <c r="BP50" s="473">
        <v>2.2999999999999998</v>
      </c>
      <c r="BQ50" s="170" t="str">
        <f t="shared" si="20"/>
        <v/>
      </c>
      <c r="BR50" s="170"/>
      <c r="BS50" s="171"/>
      <c r="BT50" s="171"/>
      <c r="BU50" s="171"/>
      <c r="BV50" s="171"/>
      <c r="BW50" s="171"/>
      <c r="BX50" s="171"/>
      <c r="BY50" s="171"/>
      <c r="BZ50" s="172"/>
      <c r="CA50" s="173"/>
      <c r="CB50" s="174">
        <f t="shared" si="18"/>
        <v>2</v>
      </c>
      <c r="CC50" s="474" t="e">
        <f t="shared" si="9"/>
        <v>#DIV/0!</v>
      </c>
      <c r="CD50" s="170" t="str">
        <f>IFERROR(IF($S50*#REF!=0,"",$S50*#REF!),"")</f>
        <v/>
      </c>
      <c r="CE50" s="170" t="str">
        <f>IFERROR(IF($S50*#REF!=0,"",$S50*#REF!),"")</f>
        <v/>
      </c>
      <c r="CF50" s="170" t="str">
        <f>IFERROR(IF($S50*#REF!=0,"",$S50*#REF!),"")</f>
        <v/>
      </c>
      <c r="CG50" s="170" t="str">
        <f>IFERROR(IF($S50*#REF!=0,"",$S50*#REF!),"")</f>
        <v/>
      </c>
      <c r="CH50" s="170" t="str">
        <f>IFERROR(IF($S50*#REF!=0,"",$S50*#REF!),"")</f>
        <v/>
      </c>
      <c r="CI50" s="170" t="str">
        <f>IFERROR(IF($S50*#REF!=0,"",$S50*#REF!),"")</f>
        <v/>
      </c>
      <c r="CJ50" s="170" t="str">
        <f>IFERROR(IF($S50*#REF!=0,"",$S50*#REF!),"")</f>
        <v/>
      </c>
      <c r="CK50" s="170" t="str">
        <f>IFERROR(IF($S50*#REF!=0,"",$S50*#REF!),"")</f>
        <v/>
      </c>
      <c r="CL50" s="170" t="str">
        <f>IFERROR(IF($S50*#REF!=0,"",$S50*#REF!),"")</f>
        <v/>
      </c>
      <c r="CM50" s="170" t="str">
        <f t="shared" si="10"/>
        <v/>
      </c>
      <c r="CN50" s="170" t="str">
        <f t="shared" si="11"/>
        <v/>
      </c>
      <c r="CO50" s="170" t="str">
        <f t="shared" si="12"/>
        <v/>
      </c>
      <c r="CP50" s="170" t="str">
        <f t="shared" si="13"/>
        <v/>
      </c>
      <c r="CQ50" s="170" t="str">
        <f t="shared" si="14"/>
        <v/>
      </c>
      <c r="CR50" s="170" t="str">
        <f t="shared" si="15"/>
        <v/>
      </c>
      <c r="CS50" s="170" t="str">
        <f t="shared" si="16"/>
        <v/>
      </c>
      <c r="CT50" s="170" t="str">
        <f t="shared" si="17"/>
        <v/>
      </c>
    </row>
    <row r="51" spans="1:98" ht="15" customHeight="1" x14ac:dyDescent="0.15">
      <c r="B51" s="120" t="s">
        <v>198</v>
      </c>
      <c r="C51" s="120"/>
      <c r="D51" s="120"/>
      <c r="E51" s="120"/>
      <c r="F51" s="120"/>
      <c r="G51" s="121" t="s">
        <v>199</v>
      </c>
      <c r="H51" s="121"/>
      <c r="I51" s="121" t="s">
        <v>200</v>
      </c>
      <c r="J51" s="121"/>
      <c r="K51" s="121" t="s">
        <v>100</v>
      </c>
      <c r="L51" s="121">
        <v>101</v>
      </c>
      <c r="M51" s="121"/>
      <c r="N51" s="121"/>
      <c r="O51" s="121" t="s">
        <v>201</v>
      </c>
      <c r="P51" s="121"/>
      <c r="Q51" s="122"/>
      <c r="R51" s="123" t="s">
        <v>101</v>
      </c>
      <c r="S51" s="123">
        <v>0.19</v>
      </c>
      <c r="T51" s="123"/>
      <c r="U51" s="123"/>
      <c r="V51" s="123">
        <v>101</v>
      </c>
      <c r="W51" s="4">
        <v>12987.76</v>
      </c>
      <c r="X51" s="123">
        <v>0</v>
      </c>
      <c r="Y51" s="123">
        <v>0</v>
      </c>
      <c r="Z51" s="123">
        <v>1</v>
      </c>
      <c r="AA51" s="123">
        <v>0</v>
      </c>
      <c r="AB51" s="123">
        <v>0</v>
      </c>
      <c r="AC51" s="123">
        <v>0</v>
      </c>
      <c r="AD51" s="123">
        <v>0</v>
      </c>
      <c r="AE51" s="123">
        <v>0</v>
      </c>
      <c r="AF51" s="123">
        <v>0</v>
      </c>
      <c r="AG51" s="123">
        <v>0</v>
      </c>
      <c r="AH51" s="123">
        <v>0</v>
      </c>
      <c r="AI51" s="123">
        <v>0</v>
      </c>
      <c r="AJ51" s="123">
        <v>0</v>
      </c>
      <c r="AK51" s="123">
        <v>0</v>
      </c>
      <c r="AL51" s="123">
        <v>0</v>
      </c>
      <c r="AM51" s="123">
        <v>0</v>
      </c>
      <c r="AN51" s="123">
        <v>0</v>
      </c>
      <c r="AO51" s="123">
        <v>1</v>
      </c>
      <c r="AP51" s="123">
        <v>2</v>
      </c>
      <c r="AQ51" s="123">
        <v>0</v>
      </c>
      <c r="AR51" s="123">
        <v>0</v>
      </c>
      <c r="AS51" s="123">
        <v>0</v>
      </c>
      <c r="AT51" s="123">
        <v>0</v>
      </c>
      <c r="AU51" s="123">
        <v>0</v>
      </c>
      <c r="AV51" s="123">
        <v>0</v>
      </c>
      <c r="AW51" s="123">
        <v>0</v>
      </c>
      <c r="AX51" s="123">
        <v>0</v>
      </c>
      <c r="AY51" s="123">
        <v>0</v>
      </c>
      <c r="AZ51" s="123">
        <v>0</v>
      </c>
      <c r="BA51" s="123">
        <v>0</v>
      </c>
      <c r="BB51" s="123">
        <v>0</v>
      </c>
      <c r="BC51" s="123">
        <v>0</v>
      </c>
      <c r="BD51" s="123">
        <v>0</v>
      </c>
      <c r="BE51" s="123">
        <v>0</v>
      </c>
      <c r="BF51" s="123">
        <v>0</v>
      </c>
      <c r="BG51" s="123">
        <v>0</v>
      </c>
      <c r="BH51" s="123">
        <v>0</v>
      </c>
      <c r="BI51" s="123">
        <v>0</v>
      </c>
      <c r="BJ51" s="475">
        <f t="shared" si="21"/>
        <v>0</v>
      </c>
      <c r="BK51" s="121">
        <f t="shared" si="5"/>
        <v>0</v>
      </c>
      <c r="BL51" s="121">
        <f t="shared" si="6"/>
        <v>0</v>
      </c>
      <c r="BM51" s="121">
        <v>4</v>
      </c>
      <c r="BN51" s="121">
        <v>0</v>
      </c>
      <c r="BO51" s="459">
        <f t="shared" si="7"/>
        <v>4</v>
      </c>
      <c r="BP51" s="476">
        <v>2.2999999999999998</v>
      </c>
      <c r="BQ51" s="124" t="str">
        <f t="shared" si="20"/>
        <v/>
      </c>
      <c r="BR51" s="124"/>
      <c r="BS51" s="175"/>
      <c r="BT51" s="175"/>
      <c r="BU51" s="175"/>
      <c r="BV51" s="175"/>
      <c r="BW51" s="175"/>
      <c r="BX51" s="175"/>
      <c r="BY51" s="175"/>
      <c r="BZ51" s="176"/>
      <c r="CA51" s="177"/>
      <c r="CB51" s="128">
        <f t="shared" si="18"/>
        <v>4</v>
      </c>
      <c r="CC51" s="461" t="e">
        <f t="shared" si="9"/>
        <v>#DIV/0!</v>
      </c>
      <c r="CD51" s="124" t="str">
        <f>IFERROR(IF($S51*#REF!=0,"",$S51*#REF!),"")</f>
        <v/>
      </c>
      <c r="CE51" s="124" t="str">
        <f>IFERROR(IF($S51*#REF!=0,"",$S51*#REF!),"")</f>
        <v/>
      </c>
      <c r="CF51" s="124" t="str">
        <f>IFERROR(IF($S51*#REF!=0,"",$S51*#REF!),"")</f>
        <v/>
      </c>
      <c r="CG51" s="124" t="str">
        <f>IFERROR(IF($S51*#REF!=0,"",$S51*#REF!),"")</f>
        <v/>
      </c>
      <c r="CH51" s="124" t="str">
        <f>IFERROR(IF($S51*#REF!=0,"",$S51*#REF!),"")</f>
        <v/>
      </c>
      <c r="CI51" s="124" t="str">
        <f>IFERROR(IF($S51*#REF!=0,"",$S51*#REF!),"")</f>
        <v/>
      </c>
      <c r="CJ51" s="124" t="str">
        <f>IFERROR(IF($S51*#REF!=0,"",$S51*#REF!),"")</f>
        <v/>
      </c>
      <c r="CK51" s="124" t="str">
        <f>IFERROR(IF($S51*#REF!=0,"",$S51*#REF!),"")</f>
        <v/>
      </c>
      <c r="CL51" s="124" t="str">
        <f>IFERROR(IF($S51*#REF!=0,"",$S51*#REF!),"")</f>
        <v/>
      </c>
      <c r="CM51" s="124" t="str">
        <f t="shared" si="10"/>
        <v/>
      </c>
      <c r="CN51" s="124" t="str">
        <f t="shared" si="11"/>
        <v/>
      </c>
      <c r="CO51" s="124" t="str">
        <f t="shared" si="12"/>
        <v/>
      </c>
      <c r="CP51" s="124" t="str">
        <f t="shared" si="13"/>
        <v/>
      </c>
      <c r="CQ51" s="124" t="str">
        <f t="shared" si="14"/>
        <v/>
      </c>
      <c r="CR51" s="124" t="str">
        <f t="shared" si="15"/>
        <v/>
      </c>
      <c r="CS51" s="124" t="str">
        <f t="shared" si="16"/>
        <v/>
      </c>
      <c r="CT51" s="124" t="str">
        <f t="shared" si="17"/>
        <v/>
      </c>
    </row>
    <row r="52" spans="1:98" ht="15" customHeight="1" x14ac:dyDescent="0.15">
      <c r="B52" s="99" t="s">
        <v>202</v>
      </c>
      <c r="C52" s="99"/>
      <c r="D52" s="99"/>
      <c r="E52" s="99"/>
      <c r="F52" s="99"/>
      <c r="G52" s="100" t="s">
        <v>203</v>
      </c>
      <c r="H52" s="100" t="s">
        <v>204</v>
      </c>
      <c r="I52" s="100"/>
      <c r="J52" s="100"/>
      <c r="K52" s="100" t="s">
        <v>100</v>
      </c>
      <c r="L52" s="100">
        <v>198</v>
      </c>
      <c r="M52" s="100"/>
      <c r="N52" s="100"/>
      <c r="O52" s="100" t="s">
        <v>205</v>
      </c>
      <c r="P52" s="100"/>
      <c r="Q52" s="101"/>
      <c r="R52" s="102" t="s">
        <v>101</v>
      </c>
      <c r="S52" s="102">
        <v>0.76</v>
      </c>
      <c r="T52" s="102"/>
      <c r="U52" s="102"/>
      <c r="V52" s="102">
        <v>198</v>
      </c>
      <c r="W52" s="4">
        <v>25398.43</v>
      </c>
      <c r="X52" s="102">
        <v>0</v>
      </c>
      <c r="Y52" s="102">
        <v>0</v>
      </c>
      <c r="Z52" s="102">
        <v>6</v>
      </c>
      <c r="AA52" s="102">
        <v>0</v>
      </c>
      <c r="AB52" s="102">
        <v>1</v>
      </c>
      <c r="AC52" s="102">
        <v>0</v>
      </c>
      <c r="AD52" s="102">
        <v>0</v>
      </c>
      <c r="AE52" s="102">
        <v>1</v>
      </c>
      <c r="AF52" s="102">
        <v>0</v>
      </c>
      <c r="AG52" s="102">
        <v>1</v>
      </c>
      <c r="AH52" s="102">
        <v>1</v>
      </c>
      <c r="AI52" s="102">
        <v>0</v>
      </c>
      <c r="AJ52" s="102">
        <v>0</v>
      </c>
      <c r="AK52" s="102">
        <v>0</v>
      </c>
      <c r="AL52" s="102">
        <v>0</v>
      </c>
      <c r="AM52" s="102">
        <v>1</v>
      </c>
      <c r="AN52" s="102">
        <v>0</v>
      </c>
      <c r="AO52" s="102">
        <v>0</v>
      </c>
      <c r="AP52" s="102">
        <v>1</v>
      </c>
      <c r="AQ52" s="102">
        <v>0</v>
      </c>
      <c r="AR52" s="102">
        <v>0</v>
      </c>
      <c r="AS52" s="102">
        <v>0</v>
      </c>
      <c r="AT52" s="102">
        <v>0</v>
      </c>
      <c r="AU52" s="102">
        <v>0</v>
      </c>
      <c r="AV52" s="102">
        <v>1</v>
      </c>
      <c r="AW52" s="102">
        <v>0</v>
      </c>
      <c r="AX52" s="102">
        <v>0</v>
      </c>
      <c r="AY52" s="102">
        <v>0</v>
      </c>
      <c r="AZ52" s="102">
        <v>0</v>
      </c>
      <c r="BA52" s="102">
        <v>0</v>
      </c>
      <c r="BB52" s="102">
        <v>0</v>
      </c>
      <c r="BC52" s="102">
        <v>0</v>
      </c>
      <c r="BD52" s="102">
        <v>0</v>
      </c>
      <c r="BE52" s="102">
        <v>0</v>
      </c>
      <c r="BF52" s="102">
        <v>0</v>
      </c>
      <c r="BG52" s="102">
        <v>0</v>
      </c>
      <c r="BH52" s="102">
        <v>0</v>
      </c>
      <c r="BI52" s="102">
        <v>0</v>
      </c>
      <c r="BJ52" s="477">
        <f t="shared" si="21"/>
        <v>0</v>
      </c>
      <c r="BK52" s="100">
        <f t="shared" si="5"/>
        <v>1</v>
      </c>
      <c r="BL52" s="100">
        <f t="shared" si="6"/>
        <v>0</v>
      </c>
      <c r="BM52" s="100">
        <v>6</v>
      </c>
      <c r="BN52" s="100">
        <v>0</v>
      </c>
      <c r="BO52" s="451">
        <f t="shared" si="7"/>
        <v>6</v>
      </c>
      <c r="BP52" s="478">
        <v>2.2999999999999998</v>
      </c>
      <c r="BQ52" s="103" t="str">
        <f t="shared" si="20"/>
        <v/>
      </c>
      <c r="BR52" s="103"/>
      <c r="BS52" s="104"/>
      <c r="BT52" s="104"/>
      <c r="BU52" s="104"/>
      <c r="BV52" s="104"/>
      <c r="BW52" s="104"/>
      <c r="BX52" s="104"/>
      <c r="BY52" s="104"/>
      <c r="BZ52" s="105"/>
      <c r="CA52" s="106"/>
      <c r="CB52" s="107">
        <f t="shared" si="18"/>
        <v>6</v>
      </c>
      <c r="CC52" s="453" t="e">
        <f t="shared" si="9"/>
        <v>#DIV/0!</v>
      </c>
      <c r="CD52" s="103" t="str">
        <f>IFERROR(IF($S52*#REF!=0,"",$S52*#REF!),"")</f>
        <v/>
      </c>
      <c r="CE52" s="103" t="str">
        <f>IFERROR(IF($S52*#REF!=0,"",$S52*#REF!),"")</f>
        <v/>
      </c>
      <c r="CF52" s="103" t="str">
        <f>IFERROR(IF($S52*#REF!=0,"",$S52*#REF!),"")</f>
        <v/>
      </c>
      <c r="CG52" s="103" t="str">
        <f>IFERROR(IF($S52*#REF!=0,"",$S52*#REF!),"")</f>
        <v/>
      </c>
      <c r="CH52" s="103" t="str">
        <f>IFERROR(IF($S52*#REF!=0,"",$S52*#REF!),"")</f>
        <v/>
      </c>
      <c r="CI52" s="103" t="str">
        <f>IFERROR(IF($S52*#REF!=0,"",$S52*#REF!),"")</f>
        <v/>
      </c>
      <c r="CJ52" s="103" t="str">
        <f>IFERROR(IF($S52*#REF!=0,"",$S52*#REF!),"")</f>
        <v/>
      </c>
      <c r="CK52" s="103" t="str">
        <f>IFERROR(IF($S52*#REF!=0,"",$S52*#REF!),"")</f>
        <v/>
      </c>
      <c r="CL52" s="103" t="str">
        <f>IFERROR(IF($S52*#REF!=0,"",$S52*#REF!),"")</f>
        <v/>
      </c>
      <c r="CM52" s="103" t="str">
        <f t="shared" si="10"/>
        <v/>
      </c>
      <c r="CN52" s="103" t="str">
        <f t="shared" si="11"/>
        <v/>
      </c>
      <c r="CO52" s="103" t="str">
        <f t="shared" si="12"/>
        <v/>
      </c>
      <c r="CP52" s="103" t="str">
        <f t="shared" si="13"/>
        <v/>
      </c>
      <c r="CQ52" s="103" t="str">
        <f t="shared" si="14"/>
        <v/>
      </c>
      <c r="CR52" s="103" t="str">
        <f t="shared" si="15"/>
        <v/>
      </c>
      <c r="CS52" s="103" t="str">
        <f t="shared" si="16"/>
        <v/>
      </c>
      <c r="CT52" s="103" t="str">
        <f t="shared" si="17"/>
        <v/>
      </c>
    </row>
    <row r="53" spans="1:98" ht="15" customHeight="1" thickBot="1" x14ac:dyDescent="0.2">
      <c r="B53" s="138" t="s">
        <v>206</v>
      </c>
      <c r="C53" s="138"/>
      <c r="D53" s="138"/>
      <c r="E53" s="138"/>
      <c r="F53" s="138"/>
      <c r="G53" s="139" t="s">
        <v>207</v>
      </c>
      <c r="H53" s="139" t="s">
        <v>204</v>
      </c>
      <c r="I53" s="139"/>
      <c r="J53" s="139"/>
      <c r="K53" s="139" t="s">
        <v>100</v>
      </c>
      <c r="L53" s="139">
        <v>198</v>
      </c>
      <c r="M53" s="139"/>
      <c r="N53" s="139"/>
      <c r="O53" s="139" t="s">
        <v>208</v>
      </c>
      <c r="P53" s="139"/>
      <c r="Q53" s="140"/>
      <c r="R53" s="141" t="s">
        <v>101</v>
      </c>
      <c r="S53" s="141">
        <v>0.76</v>
      </c>
      <c r="T53" s="141"/>
      <c r="U53" s="141"/>
      <c r="V53" s="141">
        <v>198</v>
      </c>
      <c r="W53" s="4">
        <v>25398.43</v>
      </c>
      <c r="X53" s="141">
        <v>0</v>
      </c>
      <c r="Y53" s="141">
        <v>0</v>
      </c>
      <c r="Z53" s="141">
        <v>6</v>
      </c>
      <c r="AA53" s="141">
        <v>0</v>
      </c>
      <c r="AB53" s="141">
        <v>1</v>
      </c>
      <c r="AC53" s="141">
        <v>0</v>
      </c>
      <c r="AD53" s="141">
        <v>0</v>
      </c>
      <c r="AE53" s="141">
        <v>1</v>
      </c>
      <c r="AF53" s="141">
        <v>0</v>
      </c>
      <c r="AG53" s="141">
        <v>1</v>
      </c>
      <c r="AH53" s="141">
        <v>1</v>
      </c>
      <c r="AI53" s="141">
        <v>0</v>
      </c>
      <c r="AJ53" s="141">
        <v>0</v>
      </c>
      <c r="AK53" s="141">
        <v>0</v>
      </c>
      <c r="AL53" s="141">
        <v>0</v>
      </c>
      <c r="AM53" s="141">
        <v>1</v>
      </c>
      <c r="AN53" s="141">
        <v>0</v>
      </c>
      <c r="AO53" s="141">
        <v>0</v>
      </c>
      <c r="AP53" s="141">
        <v>1</v>
      </c>
      <c r="AQ53" s="141">
        <v>0</v>
      </c>
      <c r="AR53" s="141">
        <v>0</v>
      </c>
      <c r="AS53" s="141">
        <v>0</v>
      </c>
      <c r="AT53" s="141">
        <v>0</v>
      </c>
      <c r="AU53" s="141">
        <v>0</v>
      </c>
      <c r="AV53" s="141">
        <v>1</v>
      </c>
      <c r="AW53" s="141">
        <v>0</v>
      </c>
      <c r="AX53" s="141">
        <v>0</v>
      </c>
      <c r="AY53" s="141">
        <v>0</v>
      </c>
      <c r="AZ53" s="141">
        <v>0</v>
      </c>
      <c r="BA53" s="141">
        <v>0</v>
      </c>
      <c r="BB53" s="141">
        <v>0</v>
      </c>
      <c r="BC53" s="141">
        <v>0</v>
      </c>
      <c r="BD53" s="141">
        <v>0</v>
      </c>
      <c r="BE53" s="141">
        <v>0</v>
      </c>
      <c r="BF53" s="141">
        <v>0</v>
      </c>
      <c r="BG53" s="141">
        <v>0</v>
      </c>
      <c r="BH53" s="141">
        <v>0</v>
      </c>
      <c r="BI53" s="141">
        <v>0</v>
      </c>
      <c r="BJ53" s="479">
        <f t="shared" si="21"/>
        <v>0</v>
      </c>
      <c r="BK53" s="139">
        <f t="shared" si="5"/>
        <v>1</v>
      </c>
      <c r="BL53" s="139">
        <f t="shared" si="6"/>
        <v>0</v>
      </c>
      <c r="BM53" s="139">
        <v>9</v>
      </c>
      <c r="BN53" s="139">
        <v>0</v>
      </c>
      <c r="BO53" s="466">
        <f t="shared" si="7"/>
        <v>9</v>
      </c>
      <c r="BP53" s="480">
        <v>2.2999999999999998</v>
      </c>
      <c r="BQ53" s="142" t="str">
        <f t="shared" si="20"/>
        <v/>
      </c>
      <c r="BR53" s="142"/>
      <c r="BS53" s="154"/>
      <c r="BT53" s="154"/>
      <c r="BU53" s="154"/>
      <c r="BV53" s="154"/>
      <c r="BW53" s="154"/>
      <c r="BX53" s="154"/>
      <c r="BY53" s="154"/>
      <c r="BZ53" s="162"/>
      <c r="CA53" s="163"/>
      <c r="CB53" s="146">
        <f t="shared" si="18"/>
        <v>9</v>
      </c>
      <c r="CC53" s="468" t="e">
        <f t="shared" si="9"/>
        <v>#DIV/0!</v>
      </c>
      <c r="CD53" s="142" t="str">
        <f>IFERROR(IF($S53*#REF!=0,"",$S53*#REF!),"")</f>
        <v/>
      </c>
      <c r="CE53" s="142" t="str">
        <f>IFERROR(IF($S53*#REF!=0,"",$S53*#REF!),"")</f>
        <v/>
      </c>
      <c r="CF53" s="142" t="str">
        <f>IFERROR(IF($S53*#REF!=0,"",$S53*#REF!),"")</f>
        <v/>
      </c>
      <c r="CG53" s="142" t="str">
        <f>IFERROR(IF($S53*#REF!=0,"",$S53*#REF!),"")</f>
        <v/>
      </c>
      <c r="CH53" s="142" t="str">
        <f>IFERROR(IF($S53*#REF!=0,"",$S53*#REF!),"")</f>
        <v/>
      </c>
      <c r="CI53" s="142" t="str">
        <f>IFERROR(IF($S53*#REF!=0,"",$S53*#REF!),"")</f>
        <v/>
      </c>
      <c r="CJ53" s="142" t="str">
        <f>IFERROR(IF($S53*#REF!=0,"",$S53*#REF!),"")</f>
        <v/>
      </c>
      <c r="CK53" s="142" t="str">
        <f>IFERROR(IF($S53*#REF!=0,"",$S53*#REF!),"")</f>
        <v/>
      </c>
      <c r="CL53" s="142" t="str">
        <f>IFERROR(IF($S53*#REF!=0,"",$S53*#REF!),"")</f>
        <v/>
      </c>
      <c r="CM53" s="142" t="str">
        <f t="shared" si="10"/>
        <v/>
      </c>
      <c r="CN53" s="142" t="str">
        <f t="shared" si="11"/>
        <v/>
      </c>
      <c r="CO53" s="142" t="str">
        <f t="shared" si="12"/>
        <v/>
      </c>
      <c r="CP53" s="142" t="str">
        <f t="shared" si="13"/>
        <v/>
      </c>
      <c r="CQ53" s="142" t="str">
        <f t="shared" si="14"/>
        <v/>
      </c>
      <c r="CR53" s="142" t="str">
        <f t="shared" si="15"/>
        <v/>
      </c>
      <c r="CS53" s="142" t="str">
        <f t="shared" si="16"/>
        <v/>
      </c>
      <c r="CT53" s="142" t="str">
        <f t="shared" si="17"/>
        <v/>
      </c>
    </row>
    <row r="54" spans="1:98" s="98" customFormat="1" ht="15" customHeight="1" x14ac:dyDescent="0.15">
      <c r="A54" s="87"/>
      <c r="B54" s="178" t="s">
        <v>209</v>
      </c>
      <c r="C54" s="178"/>
      <c r="D54" s="178"/>
      <c r="E54" s="178"/>
      <c r="F54" s="178"/>
      <c r="G54" s="179" t="s">
        <v>210</v>
      </c>
      <c r="H54" s="179" t="s">
        <v>211</v>
      </c>
      <c r="I54" s="179"/>
      <c r="J54" s="179"/>
      <c r="K54" s="179" t="s">
        <v>100</v>
      </c>
      <c r="L54" s="179">
        <v>5.0999999999999996</v>
      </c>
      <c r="M54" s="179"/>
      <c r="N54" s="179"/>
      <c r="O54" s="179" t="s">
        <v>210</v>
      </c>
      <c r="P54" s="179"/>
      <c r="Q54" s="180"/>
      <c r="R54" s="181" t="s">
        <v>212</v>
      </c>
      <c r="S54" s="181"/>
      <c r="T54" s="181"/>
      <c r="U54" s="181"/>
      <c r="V54" s="181"/>
      <c r="W54" s="4">
        <v>675.3</v>
      </c>
      <c r="X54" s="181">
        <v>2</v>
      </c>
      <c r="Y54" s="181">
        <v>0</v>
      </c>
      <c r="Z54" s="181">
        <v>0</v>
      </c>
      <c r="AA54" s="181">
        <v>2</v>
      </c>
      <c r="AB54" s="181">
        <v>2</v>
      </c>
      <c r="AC54" s="181">
        <v>0</v>
      </c>
      <c r="AD54" s="181">
        <v>0</v>
      </c>
      <c r="AE54" s="181">
        <v>0</v>
      </c>
      <c r="AF54" s="181">
        <v>1</v>
      </c>
      <c r="AG54" s="181">
        <v>1</v>
      </c>
      <c r="AH54" s="181">
        <v>0</v>
      </c>
      <c r="AI54" s="181">
        <v>0</v>
      </c>
      <c r="AJ54" s="181">
        <v>0</v>
      </c>
      <c r="AK54" s="181">
        <v>0</v>
      </c>
      <c r="AL54" s="181">
        <v>0</v>
      </c>
      <c r="AM54" s="181"/>
      <c r="AN54" s="181">
        <v>2</v>
      </c>
      <c r="AO54" s="181">
        <v>6</v>
      </c>
      <c r="AP54" s="181">
        <v>16</v>
      </c>
      <c r="AQ54" s="181">
        <v>2</v>
      </c>
      <c r="AR54" s="181">
        <v>0</v>
      </c>
      <c r="AS54" s="181">
        <v>0</v>
      </c>
      <c r="AT54" s="181"/>
      <c r="AU54" s="181">
        <v>2</v>
      </c>
      <c r="AV54" s="181">
        <v>2</v>
      </c>
      <c r="AW54" s="181">
        <v>0</v>
      </c>
      <c r="AX54" s="181">
        <v>0</v>
      </c>
      <c r="AY54" s="181">
        <v>2</v>
      </c>
      <c r="AZ54" s="181">
        <v>0</v>
      </c>
      <c r="BA54" s="181">
        <v>0</v>
      </c>
      <c r="BB54" s="181">
        <v>2</v>
      </c>
      <c r="BC54" s="181">
        <v>0</v>
      </c>
      <c r="BD54" s="181">
        <v>0</v>
      </c>
      <c r="BE54" s="181">
        <v>2</v>
      </c>
      <c r="BF54" s="181">
        <v>0</v>
      </c>
      <c r="BG54" s="181">
        <v>2</v>
      </c>
      <c r="BH54" s="181">
        <v>0</v>
      </c>
      <c r="BI54" s="181">
        <v>0</v>
      </c>
      <c r="BJ54" s="481">
        <f t="shared" si="21"/>
        <v>0.66666666666666663</v>
      </c>
      <c r="BK54" s="179">
        <f t="shared" si="5"/>
        <v>2</v>
      </c>
      <c r="BL54" s="179">
        <f t="shared" si="6"/>
        <v>0</v>
      </c>
      <c r="BM54" s="179">
        <v>10</v>
      </c>
      <c r="BN54" s="179">
        <v>2</v>
      </c>
      <c r="BO54" s="482">
        <f t="shared" si="7"/>
        <v>8</v>
      </c>
      <c r="BP54" s="483">
        <v>2.4</v>
      </c>
      <c r="BQ54" s="182" t="str">
        <f t="shared" si="20"/>
        <v/>
      </c>
      <c r="BR54" s="182"/>
      <c r="BS54" s="183"/>
      <c r="BT54" s="183"/>
      <c r="BU54" s="183"/>
      <c r="BV54" s="183"/>
      <c r="BW54" s="183"/>
      <c r="BX54" s="183"/>
      <c r="BY54" s="183"/>
      <c r="BZ54" s="184"/>
      <c r="CA54" s="185"/>
      <c r="CB54" s="186">
        <f t="shared" si="18"/>
        <v>8</v>
      </c>
      <c r="CC54" s="484">
        <f t="shared" si="9"/>
        <v>12</v>
      </c>
      <c r="CD54" s="182" t="str">
        <f>IFERROR(IF($S54*#REF!=0,"",$S54*#REF!),"")</f>
        <v/>
      </c>
      <c r="CE54" s="182" t="str">
        <f>IFERROR(IF($S54*#REF!=0,"",$S54*#REF!),"")</f>
        <v/>
      </c>
      <c r="CF54" s="182" t="str">
        <f>IFERROR(IF($S54*#REF!=0,"",$S54*#REF!),"")</f>
        <v/>
      </c>
      <c r="CG54" s="182" t="str">
        <f>IFERROR(IF($S54*#REF!=0,"",$S54*#REF!),"")</f>
        <v/>
      </c>
      <c r="CH54" s="182" t="str">
        <f>IFERROR(IF($S54*#REF!=0,"",$S54*#REF!),"")</f>
        <v/>
      </c>
      <c r="CI54" s="182" t="str">
        <f>IFERROR(IF($S54*#REF!=0,"",$S54*#REF!),"")</f>
        <v/>
      </c>
      <c r="CJ54" s="182" t="str">
        <f>IFERROR(IF($S54*#REF!=0,"",$S54*#REF!),"")</f>
        <v/>
      </c>
      <c r="CK54" s="182" t="str">
        <f>IFERROR(IF($S54*#REF!=0,"",$S54*#REF!),"")</f>
        <v/>
      </c>
      <c r="CL54" s="182" t="str">
        <f>IFERROR(IF($S54*#REF!=0,"",$S54*#REF!),"")</f>
        <v/>
      </c>
      <c r="CM54" s="182" t="str">
        <f t="shared" si="10"/>
        <v/>
      </c>
      <c r="CN54" s="182" t="str">
        <f t="shared" si="11"/>
        <v/>
      </c>
      <c r="CO54" s="182" t="str">
        <f t="shared" si="12"/>
        <v/>
      </c>
      <c r="CP54" s="182" t="str">
        <f t="shared" si="13"/>
        <v/>
      </c>
      <c r="CQ54" s="182" t="str">
        <f t="shared" si="14"/>
        <v/>
      </c>
      <c r="CR54" s="182" t="str">
        <f t="shared" si="15"/>
        <v/>
      </c>
      <c r="CS54" s="182" t="str">
        <f t="shared" si="16"/>
        <v/>
      </c>
      <c r="CT54" s="182" t="str">
        <f t="shared" si="17"/>
        <v/>
      </c>
    </row>
    <row r="55" spans="1:98" ht="15" customHeight="1" thickBot="1" x14ac:dyDescent="0.2">
      <c r="B55" s="187" t="s">
        <v>213</v>
      </c>
      <c r="C55" s="187"/>
      <c r="D55" s="187"/>
      <c r="E55" s="187"/>
      <c r="F55" s="187"/>
      <c r="G55" s="188" t="s">
        <v>214</v>
      </c>
      <c r="H55" s="188" t="s">
        <v>215</v>
      </c>
      <c r="I55" s="188"/>
      <c r="J55" s="188"/>
      <c r="K55" s="188" t="s">
        <v>100</v>
      </c>
      <c r="L55" s="188">
        <v>9.4</v>
      </c>
      <c r="M55" s="188"/>
      <c r="N55" s="188"/>
      <c r="O55" s="188" t="s">
        <v>214</v>
      </c>
      <c r="P55" s="188"/>
      <c r="Q55" s="189"/>
      <c r="R55" s="190" t="s">
        <v>212</v>
      </c>
      <c r="S55" s="190"/>
      <c r="T55" s="190"/>
      <c r="U55" s="190"/>
      <c r="V55" s="190"/>
      <c r="W55" s="4">
        <v>1244.7</v>
      </c>
      <c r="X55" s="190">
        <v>2</v>
      </c>
      <c r="Y55" s="190">
        <v>0</v>
      </c>
      <c r="Z55" s="190">
        <v>0</v>
      </c>
      <c r="AA55" s="190">
        <v>2</v>
      </c>
      <c r="AB55" s="190">
        <v>2</v>
      </c>
      <c r="AC55" s="190">
        <v>0</v>
      </c>
      <c r="AD55" s="190">
        <v>0</v>
      </c>
      <c r="AE55" s="190">
        <v>0</v>
      </c>
      <c r="AF55" s="190">
        <v>2</v>
      </c>
      <c r="AG55" s="190">
        <v>2</v>
      </c>
      <c r="AH55" s="190">
        <v>0</v>
      </c>
      <c r="AI55" s="190">
        <v>0</v>
      </c>
      <c r="AJ55" s="190">
        <v>0</v>
      </c>
      <c r="AK55" s="190">
        <v>0</v>
      </c>
      <c r="AL55" s="190">
        <v>0</v>
      </c>
      <c r="AM55" s="190"/>
      <c r="AN55" s="190">
        <v>2</v>
      </c>
      <c r="AO55" s="190">
        <v>6</v>
      </c>
      <c r="AP55" s="190">
        <v>17</v>
      </c>
      <c r="AQ55" s="190">
        <v>2</v>
      </c>
      <c r="AR55" s="190">
        <v>0</v>
      </c>
      <c r="AS55" s="190">
        <v>0</v>
      </c>
      <c r="AT55" s="190">
        <v>2</v>
      </c>
      <c r="AU55" s="190">
        <v>2</v>
      </c>
      <c r="AV55" s="190">
        <v>2</v>
      </c>
      <c r="AW55" s="190">
        <v>0</v>
      </c>
      <c r="AX55" s="190">
        <v>0</v>
      </c>
      <c r="AY55" s="190">
        <v>2</v>
      </c>
      <c r="AZ55" s="190">
        <v>0</v>
      </c>
      <c r="BA55" s="190">
        <v>0</v>
      </c>
      <c r="BB55" s="190">
        <v>2</v>
      </c>
      <c r="BC55" s="190">
        <v>0</v>
      </c>
      <c r="BD55" s="190">
        <v>0</v>
      </c>
      <c r="BE55" s="190">
        <v>2</v>
      </c>
      <c r="BF55" s="190">
        <v>0</v>
      </c>
      <c r="BG55" s="190">
        <v>2</v>
      </c>
      <c r="BH55" s="190">
        <v>0</v>
      </c>
      <c r="BI55" s="190">
        <v>0</v>
      </c>
      <c r="BJ55" s="485">
        <f t="shared" si="21"/>
        <v>0.66666666666666663</v>
      </c>
      <c r="BK55" s="188">
        <f t="shared" si="5"/>
        <v>2</v>
      </c>
      <c r="BL55" s="188">
        <f t="shared" si="6"/>
        <v>0</v>
      </c>
      <c r="BM55" s="188">
        <v>13</v>
      </c>
      <c r="BN55" s="188">
        <v>2</v>
      </c>
      <c r="BO55" s="486">
        <f t="shared" si="7"/>
        <v>11</v>
      </c>
      <c r="BP55" s="487">
        <v>2.4</v>
      </c>
      <c r="BQ55" s="191" t="str">
        <f t="shared" si="20"/>
        <v/>
      </c>
      <c r="BR55" s="191"/>
      <c r="BS55" s="192"/>
      <c r="BT55" s="192"/>
      <c r="BU55" s="192"/>
      <c r="BV55" s="192"/>
      <c r="BW55" s="192"/>
      <c r="BX55" s="192"/>
      <c r="BY55" s="192"/>
      <c r="BZ55" s="193"/>
      <c r="CA55" s="194"/>
      <c r="CB55" s="195">
        <f t="shared" si="18"/>
        <v>11</v>
      </c>
      <c r="CC55" s="488">
        <f t="shared" si="9"/>
        <v>16.5</v>
      </c>
      <c r="CD55" s="191" t="str">
        <f>IFERROR(IF($S55*#REF!=0,"",$S55*#REF!),"")</f>
        <v/>
      </c>
      <c r="CE55" s="191" t="str">
        <f>IFERROR(IF($S55*#REF!=0,"",$S55*#REF!),"")</f>
        <v/>
      </c>
      <c r="CF55" s="191" t="str">
        <f>IFERROR(IF($S55*#REF!=0,"",$S55*#REF!),"")</f>
        <v/>
      </c>
      <c r="CG55" s="191" t="str">
        <f>IFERROR(IF($S55*#REF!=0,"",$S55*#REF!),"")</f>
        <v/>
      </c>
      <c r="CH55" s="191" t="str">
        <f>IFERROR(IF($S55*#REF!=0,"",$S55*#REF!),"")</f>
        <v/>
      </c>
      <c r="CI55" s="191" t="str">
        <f>IFERROR(IF($S55*#REF!=0,"",$S55*#REF!),"")</f>
        <v/>
      </c>
      <c r="CJ55" s="191" t="str">
        <f>IFERROR(IF($S55*#REF!=0,"",$S55*#REF!),"")</f>
        <v/>
      </c>
      <c r="CK55" s="191" t="str">
        <f>IFERROR(IF($S55*#REF!=0,"",$S55*#REF!),"")</f>
        <v/>
      </c>
      <c r="CL55" s="191" t="str">
        <f>IFERROR(IF($S55*#REF!=0,"",$S55*#REF!),"")</f>
        <v/>
      </c>
      <c r="CM55" s="191" t="str">
        <f t="shared" si="10"/>
        <v/>
      </c>
      <c r="CN55" s="191" t="str">
        <f t="shared" si="11"/>
        <v/>
      </c>
      <c r="CO55" s="191" t="str">
        <f t="shared" si="12"/>
        <v/>
      </c>
      <c r="CP55" s="191" t="str">
        <f t="shared" si="13"/>
        <v/>
      </c>
      <c r="CQ55" s="191" t="str">
        <f t="shared" si="14"/>
        <v/>
      </c>
      <c r="CR55" s="191" t="str">
        <f t="shared" si="15"/>
        <v/>
      </c>
      <c r="CS55" s="191" t="str">
        <f t="shared" si="16"/>
        <v/>
      </c>
      <c r="CT55" s="191" t="str">
        <f t="shared" si="17"/>
        <v/>
      </c>
    </row>
    <row r="56" spans="1:98" ht="15" customHeight="1" x14ac:dyDescent="0.15">
      <c r="B56" s="178" t="s">
        <v>216</v>
      </c>
      <c r="C56" s="178"/>
      <c r="D56" s="178"/>
      <c r="E56" s="178"/>
      <c r="F56" s="178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80"/>
      <c r="R56" s="181" t="s">
        <v>212</v>
      </c>
      <c r="S56" s="181"/>
      <c r="T56" s="181" t="s">
        <v>217</v>
      </c>
      <c r="U56" s="181"/>
      <c r="V56" s="181">
        <v>14.1</v>
      </c>
      <c r="W56" s="4">
        <v>1787.83</v>
      </c>
      <c r="X56" s="181">
        <v>0</v>
      </c>
      <c r="Y56" s="181">
        <v>0</v>
      </c>
      <c r="Z56" s="181">
        <v>0</v>
      </c>
      <c r="AA56" s="181">
        <v>0</v>
      </c>
      <c r="AB56" s="181">
        <v>0</v>
      </c>
      <c r="AC56" s="181">
        <v>0</v>
      </c>
      <c r="AD56" s="181">
        <v>0</v>
      </c>
      <c r="AE56" s="181">
        <v>0</v>
      </c>
      <c r="AF56" s="181"/>
      <c r="AG56" s="181"/>
      <c r="AH56" s="181"/>
      <c r="AI56" s="181"/>
      <c r="AJ56" s="181"/>
      <c r="AK56" s="181">
        <v>0</v>
      </c>
      <c r="AL56" s="181"/>
      <c r="AM56" s="181"/>
      <c r="AN56" s="181">
        <v>0</v>
      </c>
      <c r="AO56" s="181">
        <v>0</v>
      </c>
      <c r="AP56" s="181">
        <v>0</v>
      </c>
      <c r="AQ56" s="181">
        <v>0</v>
      </c>
      <c r="AR56" s="181">
        <v>0</v>
      </c>
      <c r="AS56" s="181">
        <v>0</v>
      </c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481" t="e">
        <f t="shared" si="21"/>
        <v>#DIV/0!</v>
      </c>
      <c r="BK56" s="179">
        <f t="shared" si="5"/>
        <v>0</v>
      </c>
      <c r="BL56" s="196">
        <f t="shared" si="6"/>
        <v>0</v>
      </c>
      <c r="BM56" s="196">
        <v>0</v>
      </c>
      <c r="BN56" s="196">
        <v>0</v>
      </c>
      <c r="BO56" s="482">
        <f t="shared" si="7"/>
        <v>0</v>
      </c>
      <c r="BP56" s="483">
        <v>2.4</v>
      </c>
      <c r="BQ56" s="182" t="e">
        <f t="shared" si="20"/>
        <v>#DIV/0!</v>
      </c>
      <c r="BR56" s="182"/>
      <c r="BS56" s="183"/>
      <c r="BT56" s="183"/>
      <c r="BU56" s="183"/>
      <c r="BV56" s="183"/>
      <c r="BW56" s="183"/>
      <c r="BX56" s="183"/>
      <c r="BY56" s="183"/>
      <c r="BZ56" s="184"/>
      <c r="CA56" s="185"/>
      <c r="CB56" s="186">
        <f t="shared" si="18"/>
        <v>0</v>
      </c>
      <c r="CC56" s="484"/>
      <c r="CD56" s="182" t="str">
        <f>IFERROR(IF($S56*#REF!=0,"",$S56*#REF!),"")</f>
        <v/>
      </c>
      <c r="CE56" s="182" t="str">
        <f>IFERROR(IF($S56*#REF!=0,"",$S56*#REF!),"")</f>
        <v/>
      </c>
      <c r="CF56" s="182" t="str">
        <f>IFERROR(IF($S56*#REF!=0,"",$S56*#REF!),"")</f>
        <v/>
      </c>
      <c r="CG56" s="182" t="str">
        <f>IFERROR(IF($S56*#REF!=0,"",$S56*#REF!),"")</f>
        <v/>
      </c>
      <c r="CH56" s="182" t="str">
        <f>IFERROR(IF($S56*#REF!=0,"",$S56*#REF!),"")</f>
        <v/>
      </c>
      <c r="CI56" s="182" t="str">
        <f>IFERROR(IF($S56*#REF!=0,"",$S56*#REF!),"")</f>
        <v/>
      </c>
      <c r="CJ56" s="182" t="str">
        <f>IFERROR(IF($S56*#REF!=0,"",$S56*#REF!),"")</f>
        <v/>
      </c>
      <c r="CK56" s="182" t="str">
        <f>IFERROR(IF($S56*#REF!=0,"",$S56*#REF!),"")</f>
        <v/>
      </c>
      <c r="CL56" s="182" t="str">
        <f>IFERROR(IF($S56*#REF!=0,"",$S56*#REF!),"")</f>
        <v/>
      </c>
      <c r="CM56" s="182" t="str">
        <f t="shared" si="10"/>
        <v/>
      </c>
      <c r="CN56" s="182" t="str">
        <f t="shared" si="11"/>
        <v/>
      </c>
      <c r="CO56" s="182" t="str">
        <f t="shared" si="12"/>
        <v/>
      </c>
      <c r="CP56" s="182" t="str">
        <f t="shared" si="13"/>
        <v/>
      </c>
      <c r="CQ56" s="182" t="str">
        <f t="shared" si="14"/>
        <v/>
      </c>
      <c r="CR56" s="182" t="str">
        <f t="shared" si="15"/>
        <v/>
      </c>
      <c r="CS56" s="182" t="str">
        <f t="shared" si="16"/>
        <v/>
      </c>
      <c r="CT56" s="182" t="str">
        <f t="shared" si="17"/>
        <v/>
      </c>
    </row>
    <row r="57" spans="1:98" ht="15" customHeight="1" x14ac:dyDescent="0.15">
      <c r="B57" s="197" t="s">
        <v>218</v>
      </c>
      <c r="C57" s="197"/>
      <c r="D57" s="197"/>
      <c r="E57" s="197"/>
      <c r="F57" s="197"/>
      <c r="G57" s="198" t="s">
        <v>219</v>
      </c>
      <c r="H57" s="198" t="s">
        <v>220</v>
      </c>
      <c r="I57" s="198"/>
      <c r="J57" s="198"/>
      <c r="K57" s="198" t="s">
        <v>100</v>
      </c>
      <c r="L57" s="198">
        <v>18.899999999999999</v>
      </c>
      <c r="M57" s="198"/>
      <c r="N57" s="198"/>
      <c r="O57" s="198" t="s">
        <v>219</v>
      </c>
      <c r="P57" s="198"/>
      <c r="Q57" s="199"/>
      <c r="R57" s="200" t="s">
        <v>212</v>
      </c>
      <c r="S57" s="200"/>
      <c r="T57" s="200" t="s">
        <v>221</v>
      </c>
      <c r="U57" s="200"/>
      <c r="V57" s="200">
        <v>18.899999999999999</v>
      </c>
      <c r="W57" s="4">
        <v>2348.69</v>
      </c>
      <c r="X57" s="200">
        <v>0</v>
      </c>
      <c r="Y57" s="200">
        <v>0</v>
      </c>
      <c r="Z57" s="200">
        <v>0</v>
      </c>
      <c r="AA57" s="200">
        <v>0</v>
      </c>
      <c r="AB57" s="200">
        <v>0</v>
      </c>
      <c r="AC57" s="200">
        <v>0</v>
      </c>
      <c r="AD57" s="200">
        <v>0</v>
      </c>
      <c r="AE57" s="200">
        <v>0</v>
      </c>
      <c r="AF57" s="200"/>
      <c r="AG57" s="200"/>
      <c r="AH57" s="200"/>
      <c r="AI57" s="200"/>
      <c r="AJ57" s="200"/>
      <c r="AK57" s="200">
        <v>0</v>
      </c>
      <c r="AL57" s="200"/>
      <c r="AM57" s="200"/>
      <c r="AN57" s="200">
        <v>0</v>
      </c>
      <c r="AO57" s="200">
        <v>0</v>
      </c>
      <c r="AP57" s="200">
        <v>0</v>
      </c>
      <c r="AQ57" s="200">
        <v>0</v>
      </c>
      <c r="AR57" s="200">
        <v>0</v>
      </c>
      <c r="AS57" s="200">
        <v>0</v>
      </c>
      <c r="AT57" s="200"/>
      <c r="AU57" s="200"/>
      <c r="AV57" s="200"/>
      <c r="AW57" s="200"/>
      <c r="AX57" s="200"/>
      <c r="AY57" s="200"/>
      <c r="AZ57" s="200"/>
      <c r="BA57" s="200"/>
      <c r="BB57" s="200"/>
      <c r="BC57" s="200"/>
      <c r="BD57" s="200"/>
      <c r="BE57" s="200"/>
      <c r="BF57" s="200"/>
      <c r="BG57" s="200"/>
      <c r="BH57" s="200"/>
      <c r="BI57" s="200"/>
      <c r="BJ57" s="489" t="e">
        <f t="shared" si="21"/>
        <v>#DIV/0!</v>
      </c>
      <c r="BK57" s="198">
        <f t="shared" si="5"/>
        <v>0</v>
      </c>
      <c r="BL57" s="201">
        <f t="shared" si="6"/>
        <v>0</v>
      </c>
      <c r="BM57" s="201">
        <v>0</v>
      </c>
      <c r="BN57" s="201">
        <v>0</v>
      </c>
      <c r="BO57" s="490">
        <f t="shared" si="7"/>
        <v>0</v>
      </c>
      <c r="BP57" s="491">
        <v>2.4</v>
      </c>
      <c r="BQ57" s="202" t="e">
        <f t="shared" si="20"/>
        <v>#DIV/0!</v>
      </c>
      <c r="BR57" s="202"/>
      <c r="BS57" s="203"/>
      <c r="BT57" s="203"/>
      <c r="BU57" s="203"/>
      <c r="BV57" s="203"/>
      <c r="BW57" s="203"/>
      <c r="BX57" s="203"/>
      <c r="BY57" s="203"/>
      <c r="BZ57" s="204"/>
      <c r="CA57" s="205"/>
      <c r="CB57" s="206">
        <f t="shared" si="18"/>
        <v>0</v>
      </c>
      <c r="CC57" s="492"/>
      <c r="CD57" s="202" t="str">
        <f>IFERROR(IF($S57*#REF!=0,"",$S57*#REF!),"")</f>
        <v/>
      </c>
      <c r="CE57" s="202" t="str">
        <f>IFERROR(IF($S57*#REF!=0,"",$S57*#REF!),"")</f>
        <v/>
      </c>
      <c r="CF57" s="202" t="str">
        <f>IFERROR(IF($S57*#REF!=0,"",$S57*#REF!),"")</f>
        <v/>
      </c>
      <c r="CG57" s="202" t="str">
        <f>IFERROR(IF($S57*#REF!=0,"",$S57*#REF!),"")</f>
        <v/>
      </c>
      <c r="CH57" s="202" t="str">
        <f>IFERROR(IF($S57*#REF!=0,"",$S57*#REF!),"")</f>
        <v/>
      </c>
      <c r="CI57" s="202" t="str">
        <f>IFERROR(IF($S57*#REF!=0,"",$S57*#REF!),"")</f>
        <v/>
      </c>
      <c r="CJ57" s="202" t="str">
        <f>IFERROR(IF($S57*#REF!=0,"",$S57*#REF!),"")</f>
        <v/>
      </c>
      <c r="CK57" s="202" t="str">
        <f>IFERROR(IF($S57*#REF!=0,"",$S57*#REF!),"")</f>
        <v/>
      </c>
      <c r="CL57" s="202" t="str">
        <f>IFERROR(IF($S57*#REF!=0,"",$S57*#REF!),"")</f>
        <v/>
      </c>
      <c r="CM57" s="202" t="str">
        <f t="shared" si="10"/>
        <v/>
      </c>
      <c r="CN57" s="202" t="str">
        <f t="shared" si="11"/>
        <v/>
      </c>
      <c r="CO57" s="202" t="str">
        <f t="shared" si="12"/>
        <v/>
      </c>
      <c r="CP57" s="202" t="str">
        <f t="shared" si="13"/>
        <v/>
      </c>
      <c r="CQ57" s="202" t="str">
        <f t="shared" si="14"/>
        <v/>
      </c>
      <c r="CR57" s="202" t="str">
        <f t="shared" si="15"/>
        <v/>
      </c>
      <c r="CS57" s="202" t="str">
        <f t="shared" si="16"/>
        <v/>
      </c>
      <c r="CT57" s="202" t="str">
        <f t="shared" si="17"/>
        <v/>
      </c>
    </row>
    <row r="58" spans="1:98" ht="15" customHeight="1" x14ac:dyDescent="0.15">
      <c r="B58" s="197" t="s">
        <v>222</v>
      </c>
      <c r="C58" s="197"/>
      <c r="D58" s="197"/>
      <c r="E58" s="197"/>
      <c r="F58" s="197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9"/>
      <c r="R58" s="200" t="s">
        <v>212</v>
      </c>
      <c r="S58" s="200"/>
      <c r="T58" s="200"/>
      <c r="U58" s="200"/>
      <c r="V58" s="200">
        <v>24.6</v>
      </c>
      <c r="W58" s="4">
        <v>3107.59</v>
      </c>
      <c r="X58" s="200">
        <v>0</v>
      </c>
      <c r="Y58" s="200">
        <v>0</v>
      </c>
      <c r="Z58" s="200">
        <v>0</v>
      </c>
      <c r="AA58" s="200">
        <v>0</v>
      </c>
      <c r="AB58" s="200">
        <v>0</v>
      </c>
      <c r="AC58" s="200">
        <v>0</v>
      </c>
      <c r="AD58" s="200">
        <v>0</v>
      </c>
      <c r="AE58" s="200">
        <v>0</v>
      </c>
      <c r="AF58" s="200"/>
      <c r="AG58" s="200"/>
      <c r="AH58" s="200"/>
      <c r="AI58" s="200"/>
      <c r="AJ58" s="200"/>
      <c r="AK58" s="200">
        <v>0</v>
      </c>
      <c r="AL58" s="200"/>
      <c r="AM58" s="200"/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489" t="e">
        <f t="shared" si="21"/>
        <v>#DIV/0!</v>
      </c>
      <c r="BK58" s="198">
        <f t="shared" si="5"/>
        <v>0</v>
      </c>
      <c r="BL58" s="201">
        <f t="shared" si="6"/>
        <v>0</v>
      </c>
      <c r="BM58" s="201">
        <v>0</v>
      </c>
      <c r="BN58" s="201">
        <v>0</v>
      </c>
      <c r="BO58" s="490">
        <f t="shared" si="7"/>
        <v>0</v>
      </c>
      <c r="BP58" s="491">
        <v>2.4</v>
      </c>
      <c r="BQ58" s="202" t="e">
        <f t="shared" si="20"/>
        <v>#DIV/0!</v>
      </c>
      <c r="BR58" s="202"/>
      <c r="BS58" s="203"/>
      <c r="BT58" s="203"/>
      <c r="BU58" s="203"/>
      <c r="BV58" s="203"/>
      <c r="BW58" s="203"/>
      <c r="BX58" s="203"/>
      <c r="BY58" s="203"/>
      <c r="BZ58" s="204"/>
      <c r="CA58" s="205"/>
      <c r="CB58" s="206">
        <f t="shared" si="18"/>
        <v>0</v>
      </c>
      <c r="CC58" s="492"/>
      <c r="CD58" s="202" t="str">
        <f>IFERROR(IF($S58*#REF!=0,"",$S58*#REF!),"")</f>
        <v/>
      </c>
      <c r="CE58" s="202" t="str">
        <f>IFERROR(IF($S58*#REF!=0,"",$S58*#REF!),"")</f>
        <v/>
      </c>
      <c r="CF58" s="202" t="str">
        <f>IFERROR(IF($S58*#REF!=0,"",$S58*#REF!),"")</f>
        <v/>
      </c>
      <c r="CG58" s="202" t="str">
        <f>IFERROR(IF($S58*#REF!=0,"",$S58*#REF!),"")</f>
        <v/>
      </c>
      <c r="CH58" s="202" t="str">
        <f>IFERROR(IF($S58*#REF!=0,"",$S58*#REF!),"")</f>
        <v/>
      </c>
      <c r="CI58" s="202" t="str">
        <f>IFERROR(IF($S58*#REF!=0,"",$S58*#REF!),"")</f>
        <v/>
      </c>
      <c r="CJ58" s="202" t="str">
        <f>IFERROR(IF($S58*#REF!=0,"",$S58*#REF!),"")</f>
        <v/>
      </c>
      <c r="CK58" s="202" t="str">
        <f>IFERROR(IF($S58*#REF!=0,"",$S58*#REF!),"")</f>
        <v/>
      </c>
      <c r="CL58" s="202" t="str">
        <f>IFERROR(IF($S58*#REF!=0,"",$S58*#REF!),"")</f>
        <v/>
      </c>
      <c r="CM58" s="202" t="str">
        <f t="shared" si="10"/>
        <v/>
      </c>
      <c r="CN58" s="202" t="str">
        <f t="shared" si="11"/>
        <v/>
      </c>
      <c r="CO58" s="202" t="str">
        <f t="shared" si="12"/>
        <v/>
      </c>
      <c r="CP58" s="202" t="str">
        <f t="shared" si="13"/>
        <v/>
      </c>
      <c r="CQ58" s="202" t="str">
        <f t="shared" si="14"/>
        <v/>
      </c>
      <c r="CR58" s="202" t="str">
        <f t="shared" si="15"/>
        <v/>
      </c>
      <c r="CS58" s="202" t="str">
        <f t="shared" si="16"/>
        <v/>
      </c>
      <c r="CT58" s="202" t="str">
        <f t="shared" si="17"/>
        <v/>
      </c>
    </row>
    <row r="59" spans="1:98" ht="15" customHeight="1" thickBot="1" x14ac:dyDescent="0.2">
      <c r="B59" s="207" t="s">
        <v>223</v>
      </c>
      <c r="C59" s="207"/>
      <c r="D59" s="207"/>
      <c r="E59" s="207"/>
      <c r="F59" s="207"/>
      <c r="G59" s="208" t="s">
        <v>224</v>
      </c>
      <c r="H59" s="208" t="s">
        <v>225</v>
      </c>
      <c r="I59" s="208"/>
      <c r="J59" s="208"/>
      <c r="K59" s="208" t="s">
        <v>100</v>
      </c>
      <c r="L59" s="208">
        <v>27.9</v>
      </c>
      <c r="M59" s="208"/>
      <c r="N59" s="208"/>
      <c r="O59" s="208" t="s">
        <v>224</v>
      </c>
      <c r="P59" s="208"/>
      <c r="Q59" s="209"/>
      <c r="R59" s="210" t="s">
        <v>212</v>
      </c>
      <c r="S59" s="210"/>
      <c r="T59" s="210" t="s">
        <v>226</v>
      </c>
      <c r="U59" s="210"/>
      <c r="V59" s="210">
        <v>27.9</v>
      </c>
      <c r="W59" s="4">
        <v>3474.84</v>
      </c>
      <c r="X59" s="210">
        <v>0</v>
      </c>
      <c r="Y59" s="210">
        <v>0</v>
      </c>
      <c r="Z59" s="210">
        <v>0</v>
      </c>
      <c r="AA59" s="210">
        <v>0</v>
      </c>
      <c r="AB59" s="210">
        <v>0</v>
      </c>
      <c r="AC59" s="210">
        <v>0</v>
      </c>
      <c r="AD59" s="210">
        <v>0</v>
      </c>
      <c r="AE59" s="210">
        <v>0</v>
      </c>
      <c r="AF59" s="210"/>
      <c r="AG59" s="210"/>
      <c r="AH59" s="210"/>
      <c r="AI59" s="210"/>
      <c r="AJ59" s="210"/>
      <c r="AK59" s="210">
        <v>0</v>
      </c>
      <c r="AL59" s="210"/>
      <c r="AM59" s="210"/>
      <c r="AN59" s="210">
        <v>0</v>
      </c>
      <c r="AO59" s="210">
        <v>0</v>
      </c>
      <c r="AP59" s="210">
        <v>0</v>
      </c>
      <c r="AQ59" s="210">
        <v>0</v>
      </c>
      <c r="AR59" s="210">
        <v>0</v>
      </c>
      <c r="AS59" s="210">
        <v>0</v>
      </c>
      <c r="AT59" s="210"/>
      <c r="AU59" s="210"/>
      <c r="AV59" s="210"/>
      <c r="AW59" s="210"/>
      <c r="AX59" s="210"/>
      <c r="AY59" s="210"/>
      <c r="AZ59" s="210"/>
      <c r="BA59" s="210"/>
      <c r="BB59" s="210"/>
      <c r="BC59" s="210"/>
      <c r="BD59" s="210"/>
      <c r="BE59" s="210"/>
      <c r="BF59" s="210"/>
      <c r="BG59" s="210"/>
      <c r="BH59" s="210"/>
      <c r="BI59" s="210"/>
      <c r="BJ59" s="493" t="e">
        <f t="shared" si="21"/>
        <v>#DIV/0!</v>
      </c>
      <c r="BK59" s="208">
        <f t="shared" si="5"/>
        <v>0</v>
      </c>
      <c r="BL59" s="211">
        <f t="shared" si="6"/>
        <v>0</v>
      </c>
      <c r="BM59" s="211">
        <v>0</v>
      </c>
      <c r="BN59" s="211">
        <v>0</v>
      </c>
      <c r="BO59" s="494">
        <f t="shared" si="7"/>
        <v>0</v>
      </c>
      <c r="BP59" s="495">
        <v>2.4</v>
      </c>
      <c r="BQ59" s="212" t="e">
        <f t="shared" si="20"/>
        <v>#DIV/0!</v>
      </c>
      <c r="BR59" s="212"/>
      <c r="BS59" s="213"/>
      <c r="BT59" s="213"/>
      <c r="BU59" s="213"/>
      <c r="BV59" s="213"/>
      <c r="BW59" s="213"/>
      <c r="BX59" s="213"/>
      <c r="BY59" s="213"/>
      <c r="BZ59" s="214"/>
      <c r="CA59" s="215"/>
      <c r="CB59" s="216">
        <f t="shared" si="18"/>
        <v>0</v>
      </c>
      <c r="CC59" s="496"/>
      <c r="CD59" s="212" t="str">
        <f>IFERROR(IF($S59*#REF!=0,"",$S59*#REF!),"")</f>
        <v/>
      </c>
      <c r="CE59" s="212" t="str">
        <f>IFERROR(IF($S59*#REF!=0,"",$S59*#REF!),"")</f>
        <v/>
      </c>
      <c r="CF59" s="212" t="str">
        <f>IFERROR(IF($S59*#REF!=0,"",$S59*#REF!),"")</f>
        <v/>
      </c>
      <c r="CG59" s="212" t="str">
        <f>IFERROR(IF($S59*#REF!=0,"",$S59*#REF!),"")</f>
        <v/>
      </c>
      <c r="CH59" s="212" t="str">
        <f>IFERROR(IF($S59*#REF!=0,"",$S59*#REF!),"")</f>
        <v/>
      </c>
      <c r="CI59" s="212" t="str">
        <f>IFERROR(IF($S59*#REF!=0,"",$S59*#REF!),"")</f>
        <v/>
      </c>
      <c r="CJ59" s="212" t="str">
        <f>IFERROR(IF($S59*#REF!=0,"",$S59*#REF!),"")</f>
        <v/>
      </c>
      <c r="CK59" s="212" t="str">
        <f>IFERROR(IF($S59*#REF!=0,"",$S59*#REF!),"")</f>
        <v/>
      </c>
      <c r="CL59" s="212" t="str">
        <f>IFERROR(IF($S59*#REF!=0,"",$S59*#REF!),"")</f>
        <v/>
      </c>
      <c r="CM59" s="212" t="str">
        <f t="shared" si="10"/>
        <v/>
      </c>
      <c r="CN59" s="212" t="str">
        <f t="shared" si="11"/>
        <v/>
      </c>
      <c r="CO59" s="212" t="str">
        <f t="shared" si="12"/>
        <v/>
      </c>
      <c r="CP59" s="212" t="str">
        <f t="shared" si="13"/>
        <v/>
      </c>
      <c r="CQ59" s="212" t="str">
        <f t="shared" si="14"/>
        <v/>
      </c>
      <c r="CR59" s="212" t="str">
        <f t="shared" si="15"/>
        <v/>
      </c>
      <c r="CS59" s="212" t="str">
        <f t="shared" si="16"/>
        <v/>
      </c>
      <c r="CT59" s="212" t="str">
        <f t="shared" si="17"/>
        <v/>
      </c>
    </row>
    <row r="60" spans="1:98" ht="15" customHeight="1" x14ac:dyDescent="0.15">
      <c r="B60" s="217" t="s">
        <v>227</v>
      </c>
      <c r="C60" s="217"/>
      <c r="D60" s="217"/>
      <c r="E60" s="217"/>
      <c r="F60" s="217"/>
      <c r="G60" s="218" t="s">
        <v>228</v>
      </c>
      <c r="H60" s="218" t="s">
        <v>229</v>
      </c>
      <c r="I60" s="218" t="s">
        <v>230</v>
      </c>
      <c r="J60" s="218"/>
      <c r="K60" s="218" t="s">
        <v>100</v>
      </c>
      <c r="L60" s="218">
        <v>13.1</v>
      </c>
      <c r="M60" s="218"/>
      <c r="N60" s="218"/>
      <c r="O60" s="218" t="s">
        <v>229</v>
      </c>
      <c r="P60" s="218"/>
      <c r="Q60" s="219"/>
      <c r="R60" s="220" t="s">
        <v>212</v>
      </c>
      <c r="S60" s="220"/>
      <c r="T60" s="220"/>
      <c r="U60" s="220"/>
      <c r="V60" s="220">
        <v>13.1</v>
      </c>
      <c r="W60" s="4">
        <v>1662.2</v>
      </c>
      <c r="X60" s="220">
        <v>6</v>
      </c>
      <c r="Y60" s="220">
        <v>5</v>
      </c>
      <c r="Z60" s="220">
        <v>4</v>
      </c>
      <c r="AA60" s="220">
        <v>4</v>
      </c>
      <c r="AB60" s="220">
        <v>4</v>
      </c>
      <c r="AC60" s="220">
        <v>5</v>
      </c>
      <c r="AD60" s="220">
        <v>2</v>
      </c>
      <c r="AE60" s="220">
        <v>6</v>
      </c>
      <c r="AF60" s="220">
        <v>5</v>
      </c>
      <c r="AG60" s="220">
        <v>5</v>
      </c>
      <c r="AH60" s="220">
        <v>7</v>
      </c>
      <c r="AI60" s="220">
        <v>3</v>
      </c>
      <c r="AJ60" s="220">
        <v>4</v>
      </c>
      <c r="AK60" s="220">
        <v>10</v>
      </c>
      <c r="AL60" s="220">
        <v>5</v>
      </c>
      <c r="AM60" s="220"/>
      <c r="AN60" s="220">
        <v>2</v>
      </c>
      <c r="AO60" s="220">
        <v>5</v>
      </c>
      <c r="AP60" s="220">
        <v>7</v>
      </c>
      <c r="AQ60" s="220">
        <v>7</v>
      </c>
      <c r="AR60" s="220">
        <v>6</v>
      </c>
      <c r="AS60" s="220">
        <v>6</v>
      </c>
      <c r="AT60" s="220">
        <v>4</v>
      </c>
      <c r="AU60" s="220">
        <v>3</v>
      </c>
      <c r="AV60" s="220">
        <v>5</v>
      </c>
      <c r="AW60" s="220">
        <v>8</v>
      </c>
      <c r="AX60" s="220">
        <v>6</v>
      </c>
      <c r="AY60" s="220">
        <v>3</v>
      </c>
      <c r="AZ60" s="220">
        <v>5</v>
      </c>
      <c r="BA60" s="220">
        <v>4</v>
      </c>
      <c r="BB60" s="220">
        <v>5</v>
      </c>
      <c r="BC60" s="220">
        <v>6</v>
      </c>
      <c r="BD60" s="220">
        <v>5</v>
      </c>
      <c r="BE60" s="220">
        <v>4</v>
      </c>
      <c r="BF60" s="220">
        <v>4</v>
      </c>
      <c r="BG60" s="220">
        <v>5</v>
      </c>
      <c r="BH60" s="220">
        <v>1</v>
      </c>
      <c r="BI60" s="220">
        <v>4</v>
      </c>
      <c r="BJ60" s="497">
        <f t="shared" si="21"/>
        <v>4.666666666666667</v>
      </c>
      <c r="BK60" s="218">
        <f t="shared" si="5"/>
        <v>8</v>
      </c>
      <c r="BL60" s="218">
        <f t="shared" si="6"/>
        <v>3</v>
      </c>
      <c r="BM60" s="218">
        <v>18</v>
      </c>
      <c r="BN60" s="218">
        <v>6</v>
      </c>
      <c r="BO60" s="498">
        <f t="shared" si="7"/>
        <v>12</v>
      </c>
      <c r="BP60" s="499">
        <v>2.4</v>
      </c>
      <c r="BQ60" s="221" t="str">
        <f t="shared" si="20"/>
        <v/>
      </c>
      <c r="BR60" s="221"/>
      <c r="BS60" s="222"/>
      <c r="BT60" s="222"/>
      <c r="BU60" s="222"/>
      <c r="BV60" s="222"/>
      <c r="BW60" s="222"/>
      <c r="BX60" s="222"/>
      <c r="BY60" s="222"/>
      <c r="BZ60" s="223">
        <v>10</v>
      </c>
      <c r="CA60" s="224"/>
      <c r="CB60" s="225">
        <f t="shared" si="18"/>
        <v>22</v>
      </c>
      <c r="CC60" s="500">
        <f t="shared" ref="CC60:CC91" si="22">CB60/BJ60</f>
        <v>4.7142857142857144</v>
      </c>
      <c r="CD60" s="221" t="str">
        <f>IFERROR(IF($S60*#REF!=0,"",$S60*#REF!),"")</f>
        <v/>
      </c>
      <c r="CE60" s="221" t="str">
        <f>IFERROR(IF($S60*#REF!=0,"",$S60*#REF!),"")</f>
        <v/>
      </c>
      <c r="CF60" s="221" t="str">
        <f>IFERROR(IF($S60*#REF!=0,"",$S60*#REF!),"")</f>
        <v/>
      </c>
      <c r="CG60" s="221" t="str">
        <f>IFERROR(IF($S60*#REF!=0,"",$S60*#REF!),"")</f>
        <v/>
      </c>
      <c r="CH60" s="221" t="str">
        <f>IFERROR(IF($S60*#REF!=0,"",$S60*#REF!),"")</f>
        <v/>
      </c>
      <c r="CI60" s="221" t="str">
        <f>IFERROR(IF($S60*#REF!=0,"",$S60*#REF!),"")</f>
        <v/>
      </c>
      <c r="CJ60" s="221" t="str">
        <f>IFERROR(IF($S60*#REF!=0,"",$S60*#REF!),"")</f>
        <v/>
      </c>
      <c r="CK60" s="221" t="str">
        <f>IFERROR(IF($S60*#REF!=0,"",$S60*#REF!),"")</f>
        <v/>
      </c>
      <c r="CL60" s="221" t="str">
        <f>IFERROR(IF($S60*#REF!=0,"",$S60*#REF!),"")</f>
        <v/>
      </c>
      <c r="CM60" s="221" t="str">
        <f t="shared" si="10"/>
        <v/>
      </c>
      <c r="CN60" s="221" t="str">
        <f t="shared" si="11"/>
        <v/>
      </c>
      <c r="CO60" s="221" t="str">
        <f t="shared" si="12"/>
        <v/>
      </c>
      <c r="CP60" s="221" t="str">
        <f t="shared" si="13"/>
        <v/>
      </c>
      <c r="CQ60" s="221" t="str">
        <f t="shared" si="14"/>
        <v/>
      </c>
      <c r="CR60" s="221" t="str">
        <f t="shared" si="15"/>
        <v/>
      </c>
      <c r="CS60" s="221" t="str">
        <f t="shared" si="16"/>
        <v/>
      </c>
      <c r="CT60" s="221" t="str">
        <f t="shared" si="17"/>
        <v/>
      </c>
    </row>
    <row r="61" spans="1:98" ht="15" customHeight="1" x14ac:dyDescent="0.15">
      <c r="B61" s="197" t="s">
        <v>231</v>
      </c>
      <c r="C61" s="197"/>
      <c r="D61" s="197"/>
      <c r="E61" s="197"/>
      <c r="F61" s="197"/>
      <c r="G61" s="198" t="s">
        <v>232</v>
      </c>
      <c r="H61" s="198" t="s">
        <v>233</v>
      </c>
      <c r="I61" s="198" t="s">
        <v>230</v>
      </c>
      <c r="J61" s="198"/>
      <c r="K61" s="198" t="s">
        <v>100</v>
      </c>
      <c r="L61" s="198">
        <v>22.8</v>
      </c>
      <c r="M61" s="198"/>
      <c r="N61" s="198"/>
      <c r="O61" s="198" t="s">
        <v>233</v>
      </c>
      <c r="P61" s="198"/>
      <c r="Q61" s="199"/>
      <c r="R61" s="200" t="s">
        <v>212</v>
      </c>
      <c r="S61" s="200"/>
      <c r="T61" s="200"/>
      <c r="U61" s="200"/>
      <c r="V61" s="200">
        <v>22.8</v>
      </c>
      <c r="W61" s="4">
        <v>2902.6</v>
      </c>
      <c r="X61" s="200">
        <v>7</v>
      </c>
      <c r="Y61" s="200">
        <v>5</v>
      </c>
      <c r="Z61" s="200">
        <v>4</v>
      </c>
      <c r="AA61" s="200">
        <v>4</v>
      </c>
      <c r="AB61" s="200">
        <v>4</v>
      </c>
      <c r="AC61" s="200">
        <v>5</v>
      </c>
      <c r="AD61" s="200">
        <v>2</v>
      </c>
      <c r="AE61" s="200">
        <v>6</v>
      </c>
      <c r="AF61" s="200">
        <v>5</v>
      </c>
      <c r="AG61" s="200">
        <v>5</v>
      </c>
      <c r="AH61" s="200">
        <v>7</v>
      </c>
      <c r="AI61" s="200">
        <v>3</v>
      </c>
      <c r="AJ61" s="200">
        <v>4</v>
      </c>
      <c r="AK61" s="200">
        <v>10</v>
      </c>
      <c r="AL61" s="200">
        <v>5</v>
      </c>
      <c r="AM61" s="200"/>
      <c r="AN61" s="200">
        <v>2</v>
      </c>
      <c r="AO61" s="200">
        <v>5</v>
      </c>
      <c r="AP61" s="200">
        <v>17</v>
      </c>
      <c r="AQ61" s="200">
        <v>7</v>
      </c>
      <c r="AR61" s="200">
        <v>6</v>
      </c>
      <c r="AS61" s="200">
        <v>7</v>
      </c>
      <c r="AT61" s="200">
        <v>4</v>
      </c>
      <c r="AU61" s="200">
        <v>3</v>
      </c>
      <c r="AV61" s="200">
        <v>5</v>
      </c>
      <c r="AW61" s="200">
        <v>8</v>
      </c>
      <c r="AX61" s="200">
        <v>7</v>
      </c>
      <c r="AY61" s="200">
        <v>3</v>
      </c>
      <c r="AZ61" s="200">
        <v>5</v>
      </c>
      <c r="BA61" s="200">
        <v>4</v>
      </c>
      <c r="BB61" s="200">
        <v>5</v>
      </c>
      <c r="BC61" s="200">
        <v>6</v>
      </c>
      <c r="BD61" s="200">
        <v>5</v>
      </c>
      <c r="BE61" s="200">
        <v>4</v>
      </c>
      <c r="BF61" s="200">
        <v>4</v>
      </c>
      <c r="BG61" s="200">
        <v>5</v>
      </c>
      <c r="BH61" s="200">
        <v>1</v>
      </c>
      <c r="BI61" s="200">
        <v>4</v>
      </c>
      <c r="BJ61" s="489">
        <f t="shared" si="21"/>
        <v>4.666666666666667</v>
      </c>
      <c r="BK61" s="198">
        <f t="shared" si="5"/>
        <v>8</v>
      </c>
      <c r="BL61" s="198">
        <f t="shared" si="6"/>
        <v>3</v>
      </c>
      <c r="BM61" s="198">
        <v>16</v>
      </c>
      <c r="BN61" s="198">
        <v>6</v>
      </c>
      <c r="BO61" s="490">
        <f t="shared" si="7"/>
        <v>10</v>
      </c>
      <c r="BP61" s="491">
        <v>2.4</v>
      </c>
      <c r="BQ61" s="202" t="str">
        <f t="shared" si="20"/>
        <v/>
      </c>
      <c r="BR61" s="202"/>
      <c r="BS61" s="203"/>
      <c r="BT61" s="203"/>
      <c r="BU61" s="203"/>
      <c r="BV61" s="203"/>
      <c r="BW61" s="203"/>
      <c r="BX61" s="203"/>
      <c r="BY61" s="203"/>
      <c r="BZ61" s="204"/>
      <c r="CA61" s="205">
        <v>5</v>
      </c>
      <c r="CB61" s="206">
        <f t="shared" si="18"/>
        <v>15</v>
      </c>
      <c r="CC61" s="492">
        <f t="shared" si="22"/>
        <v>3.214285714285714</v>
      </c>
      <c r="CD61" s="202" t="str">
        <f>IFERROR(IF($S61*#REF!=0,"",$S61*#REF!),"")</f>
        <v/>
      </c>
      <c r="CE61" s="202" t="str">
        <f>IFERROR(IF($S61*#REF!=0,"",$S61*#REF!),"")</f>
        <v/>
      </c>
      <c r="CF61" s="202" t="str">
        <f>IFERROR(IF($S61*#REF!=0,"",$S61*#REF!),"")</f>
        <v/>
      </c>
      <c r="CG61" s="202" t="str">
        <f>IFERROR(IF($S61*#REF!=0,"",$S61*#REF!),"")</f>
        <v/>
      </c>
      <c r="CH61" s="202" t="str">
        <f>IFERROR(IF($S61*#REF!=0,"",$S61*#REF!),"")</f>
        <v/>
      </c>
      <c r="CI61" s="202" t="str">
        <f>IFERROR(IF($S61*#REF!=0,"",$S61*#REF!),"")</f>
        <v/>
      </c>
      <c r="CJ61" s="202" t="str">
        <f>IFERROR(IF($S61*#REF!=0,"",$S61*#REF!),"")</f>
        <v/>
      </c>
      <c r="CK61" s="202" t="str">
        <f>IFERROR(IF($S61*#REF!=0,"",$S61*#REF!),"")</f>
        <v/>
      </c>
      <c r="CL61" s="202" t="str">
        <f>IFERROR(IF($S61*#REF!=0,"",$S61*#REF!),"")</f>
        <v/>
      </c>
      <c r="CM61" s="202" t="str">
        <f t="shared" si="10"/>
        <v/>
      </c>
      <c r="CN61" s="202" t="str">
        <f t="shared" si="11"/>
        <v/>
      </c>
      <c r="CO61" s="202" t="str">
        <f t="shared" si="12"/>
        <v/>
      </c>
      <c r="CP61" s="202" t="str">
        <f t="shared" si="13"/>
        <v/>
      </c>
      <c r="CQ61" s="202" t="str">
        <f t="shared" si="14"/>
        <v/>
      </c>
      <c r="CR61" s="202" t="str">
        <f t="shared" si="15"/>
        <v/>
      </c>
      <c r="CS61" s="202" t="str">
        <f t="shared" si="16"/>
        <v/>
      </c>
      <c r="CT61" s="202" t="str">
        <f t="shared" si="17"/>
        <v/>
      </c>
    </row>
    <row r="62" spans="1:98" ht="15" customHeight="1" x14ac:dyDescent="0.15">
      <c r="B62" s="197" t="s">
        <v>234</v>
      </c>
      <c r="C62" s="197"/>
      <c r="D62" s="197"/>
      <c r="E62" s="197"/>
      <c r="F62" s="197"/>
      <c r="G62" s="198" t="s">
        <v>235</v>
      </c>
      <c r="H62" s="198" t="s">
        <v>236</v>
      </c>
      <c r="I62" s="198" t="s">
        <v>237</v>
      </c>
      <c r="J62" s="198">
        <v>20</v>
      </c>
      <c r="K62" s="198" t="s">
        <v>100</v>
      </c>
      <c r="L62" s="198">
        <v>12.9</v>
      </c>
      <c r="M62" s="198"/>
      <c r="N62" s="198"/>
      <c r="O62" s="198" t="s">
        <v>236</v>
      </c>
      <c r="P62" s="198"/>
      <c r="Q62" s="199"/>
      <c r="R62" s="200" t="s">
        <v>212</v>
      </c>
      <c r="S62" s="200">
        <v>1.4E-2</v>
      </c>
      <c r="T62" s="200"/>
      <c r="U62" s="200"/>
      <c r="V62" s="200">
        <v>12.9</v>
      </c>
      <c r="W62" s="4">
        <v>1651.52</v>
      </c>
      <c r="X62" s="200">
        <v>44</v>
      </c>
      <c r="Y62" s="200">
        <v>56</v>
      </c>
      <c r="Z62" s="200">
        <v>29</v>
      </c>
      <c r="AA62" s="200">
        <v>18</v>
      </c>
      <c r="AB62" s="200">
        <v>19</v>
      </c>
      <c r="AC62" s="200">
        <v>15</v>
      </c>
      <c r="AD62" s="200">
        <v>25</v>
      </c>
      <c r="AE62" s="200">
        <v>46</v>
      </c>
      <c r="AF62" s="200">
        <v>24</v>
      </c>
      <c r="AG62" s="200">
        <v>35</v>
      </c>
      <c r="AH62" s="200">
        <v>37</v>
      </c>
      <c r="AI62" s="200">
        <v>34</v>
      </c>
      <c r="AJ62" s="200">
        <v>49</v>
      </c>
      <c r="AK62" s="200">
        <v>43</v>
      </c>
      <c r="AL62" s="200">
        <v>27</v>
      </c>
      <c r="AM62" s="200"/>
      <c r="AN62" s="200">
        <v>27</v>
      </c>
      <c r="AO62" s="200">
        <v>21</v>
      </c>
      <c r="AP62" s="200">
        <v>68</v>
      </c>
      <c r="AQ62" s="200">
        <v>22</v>
      </c>
      <c r="AR62" s="200">
        <v>29</v>
      </c>
      <c r="AS62" s="200">
        <v>36</v>
      </c>
      <c r="AT62" s="200">
        <v>34</v>
      </c>
      <c r="AU62" s="200">
        <v>37</v>
      </c>
      <c r="AV62" s="200">
        <v>34</v>
      </c>
      <c r="AW62" s="200">
        <v>43</v>
      </c>
      <c r="AX62" s="200">
        <v>28</v>
      </c>
      <c r="AY62" s="200">
        <v>24</v>
      </c>
      <c r="AZ62" s="200">
        <v>30</v>
      </c>
      <c r="BA62" s="200">
        <v>27</v>
      </c>
      <c r="BB62" s="200">
        <v>25</v>
      </c>
      <c r="BC62" s="200">
        <v>40</v>
      </c>
      <c r="BD62" s="200">
        <v>35</v>
      </c>
      <c r="BE62" s="200">
        <v>48</v>
      </c>
      <c r="BF62" s="200">
        <v>32</v>
      </c>
      <c r="BG62" s="200">
        <v>34</v>
      </c>
      <c r="BH62" s="200">
        <v>37</v>
      </c>
      <c r="BI62" s="200">
        <v>46</v>
      </c>
      <c r="BJ62" s="489">
        <f t="shared" si="21"/>
        <v>27.333333333333332</v>
      </c>
      <c r="BK62" s="198">
        <f t="shared" si="5"/>
        <v>43</v>
      </c>
      <c r="BL62" s="198">
        <f t="shared" si="6"/>
        <v>22</v>
      </c>
      <c r="BM62" s="198">
        <v>85</v>
      </c>
      <c r="BN62" s="198">
        <v>53</v>
      </c>
      <c r="BO62" s="490">
        <f t="shared" si="7"/>
        <v>32</v>
      </c>
      <c r="BP62" s="491">
        <v>2.4</v>
      </c>
      <c r="BQ62" s="202" t="str">
        <f t="shared" si="20"/>
        <v/>
      </c>
      <c r="BR62" s="202"/>
      <c r="BS62" s="203"/>
      <c r="BT62" s="203"/>
      <c r="BU62" s="203"/>
      <c r="BV62" s="203"/>
      <c r="BW62" s="203"/>
      <c r="BX62" s="203">
        <v>20</v>
      </c>
      <c r="BY62" s="203"/>
      <c r="BZ62" s="204">
        <v>20</v>
      </c>
      <c r="CA62" s="205"/>
      <c r="CB62" s="206">
        <f t="shared" si="18"/>
        <v>72</v>
      </c>
      <c r="CC62" s="492">
        <f t="shared" si="22"/>
        <v>2.6341463414634148</v>
      </c>
      <c r="CD62" s="202" t="str">
        <f>IFERROR(IF($S62*#REF!=0,"",$S62*#REF!),"")</f>
        <v/>
      </c>
      <c r="CE62" s="202" t="str">
        <f>IFERROR(IF($S62*#REF!=0,"",$S62*#REF!),"")</f>
        <v/>
      </c>
      <c r="CF62" s="202" t="str">
        <f>IFERROR(IF($S62*#REF!=0,"",$S62*#REF!),"")</f>
        <v/>
      </c>
      <c r="CG62" s="202" t="str">
        <f>IFERROR(IF($S62*#REF!=0,"",$S62*#REF!),"")</f>
        <v/>
      </c>
      <c r="CH62" s="202" t="str">
        <f>IFERROR(IF($S62*#REF!=0,"",$S62*#REF!),"")</f>
        <v/>
      </c>
      <c r="CI62" s="202" t="str">
        <f>IFERROR(IF($S62*#REF!=0,"",$S62*#REF!),"")</f>
        <v/>
      </c>
      <c r="CJ62" s="202" t="str">
        <f>IFERROR(IF($S62*#REF!=0,"",$S62*#REF!),"")</f>
        <v/>
      </c>
      <c r="CK62" s="202" t="str">
        <f>IFERROR(IF($S62*#REF!=0,"",$S62*#REF!),"")</f>
        <v/>
      </c>
      <c r="CL62" s="202" t="str">
        <f>IFERROR(IF($S62*#REF!=0,"",$S62*#REF!),"")</f>
        <v/>
      </c>
      <c r="CM62" s="202" t="str">
        <f t="shared" si="10"/>
        <v/>
      </c>
      <c r="CN62" s="202" t="str">
        <f t="shared" si="11"/>
        <v/>
      </c>
      <c r="CO62" s="202" t="str">
        <f t="shared" si="12"/>
        <v/>
      </c>
      <c r="CP62" s="202" t="str">
        <f t="shared" si="13"/>
        <v/>
      </c>
      <c r="CQ62" s="202">
        <f t="shared" si="14"/>
        <v>0.28000000000000003</v>
      </c>
      <c r="CR62" s="202" t="str">
        <f t="shared" si="15"/>
        <v/>
      </c>
      <c r="CS62" s="202">
        <f t="shared" si="16"/>
        <v>0.28000000000000003</v>
      </c>
      <c r="CT62" s="202" t="str">
        <f t="shared" si="17"/>
        <v/>
      </c>
    </row>
    <row r="63" spans="1:98" ht="15" customHeight="1" x14ac:dyDescent="0.15">
      <c r="B63" s="197" t="s">
        <v>238</v>
      </c>
      <c r="C63" s="197"/>
      <c r="D63" s="197"/>
      <c r="E63" s="197"/>
      <c r="F63" s="197"/>
      <c r="G63" s="198" t="s">
        <v>239</v>
      </c>
      <c r="H63" s="198" t="s">
        <v>240</v>
      </c>
      <c r="I63" s="198" t="s">
        <v>241</v>
      </c>
      <c r="J63" s="198">
        <v>20</v>
      </c>
      <c r="K63" s="198" t="s">
        <v>100</v>
      </c>
      <c r="L63" s="198">
        <v>10.7</v>
      </c>
      <c r="M63" s="198"/>
      <c r="N63" s="198"/>
      <c r="O63" s="198" t="s">
        <v>240</v>
      </c>
      <c r="P63" s="198"/>
      <c r="Q63" s="199"/>
      <c r="R63" s="200" t="s">
        <v>212</v>
      </c>
      <c r="S63" s="200"/>
      <c r="T63" s="200"/>
      <c r="U63" s="200"/>
      <c r="V63" s="200">
        <v>10.7</v>
      </c>
      <c r="W63" s="4">
        <v>1365.71</v>
      </c>
      <c r="X63" s="200">
        <v>46</v>
      </c>
      <c r="Y63" s="200">
        <v>54</v>
      </c>
      <c r="Z63" s="200">
        <v>30</v>
      </c>
      <c r="AA63" s="200">
        <v>34</v>
      </c>
      <c r="AB63" s="200">
        <v>37</v>
      </c>
      <c r="AC63" s="200">
        <v>34</v>
      </c>
      <c r="AD63" s="200">
        <v>39</v>
      </c>
      <c r="AE63" s="200">
        <v>47</v>
      </c>
      <c r="AF63" s="200">
        <v>29</v>
      </c>
      <c r="AG63" s="200">
        <v>45.7</v>
      </c>
      <c r="AH63" s="200">
        <v>37</v>
      </c>
      <c r="AI63" s="200">
        <v>41</v>
      </c>
      <c r="AJ63" s="200">
        <v>47</v>
      </c>
      <c r="AK63" s="200">
        <v>63</v>
      </c>
      <c r="AL63" s="200">
        <v>30</v>
      </c>
      <c r="AM63" s="200"/>
      <c r="AN63" s="200">
        <v>42</v>
      </c>
      <c r="AO63" s="200">
        <v>41</v>
      </c>
      <c r="AP63" s="200">
        <v>37</v>
      </c>
      <c r="AQ63" s="200">
        <v>37</v>
      </c>
      <c r="AR63" s="200">
        <v>33</v>
      </c>
      <c r="AS63" s="200">
        <v>49</v>
      </c>
      <c r="AT63" s="200">
        <v>41</v>
      </c>
      <c r="AU63" s="200">
        <v>41</v>
      </c>
      <c r="AV63" s="200">
        <v>53</v>
      </c>
      <c r="AW63" s="200">
        <v>54</v>
      </c>
      <c r="AX63" s="200">
        <v>39</v>
      </c>
      <c r="AY63" s="200">
        <v>56</v>
      </c>
      <c r="AZ63" s="200">
        <v>44</v>
      </c>
      <c r="BA63" s="200">
        <v>47</v>
      </c>
      <c r="BB63" s="200">
        <v>44</v>
      </c>
      <c r="BC63" s="200">
        <v>43</v>
      </c>
      <c r="BD63" s="200">
        <v>41</v>
      </c>
      <c r="BE63" s="200">
        <v>44</v>
      </c>
      <c r="BF63" s="200">
        <v>33</v>
      </c>
      <c r="BG63" s="200">
        <v>32</v>
      </c>
      <c r="BH63" s="200">
        <v>38</v>
      </c>
      <c r="BI63" s="200">
        <v>45</v>
      </c>
      <c r="BJ63" s="489">
        <f t="shared" si="21"/>
        <v>45</v>
      </c>
      <c r="BK63" s="198">
        <f t="shared" si="5"/>
        <v>56</v>
      </c>
      <c r="BL63" s="198">
        <f t="shared" si="6"/>
        <v>33</v>
      </c>
      <c r="BM63" s="198">
        <v>96</v>
      </c>
      <c r="BN63" s="198">
        <v>63</v>
      </c>
      <c r="BO63" s="490">
        <f t="shared" si="7"/>
        <v>33</v>
      </c>
      <c r="BP63" s="491">
        <v>2.4</v>
      </c>
      <c r="BQ63" s="202" t="str">
        <f t="shared" si="20"/>
        <v/>
      </c>
      <c r="BR63" s="202"/>
      <c r="BS63" s="203">
        <v>20</v>
      </c>
      <c r="BT63" s="203"/>
      <c r="BU63" s="203">
        <v>20</v>
      </c>
      <c r="BV63" s="203"/>
      <c r="BW63" s="203"/>
      <c r="BX63" s="203">
        <v>20</v>
      </c>
      <c r="BY63" s="203"/>
      <c r="BZ63" s="204"/>
      <c r="CA63" s="205">
        <v>30</v>
      </c>
      <c r="CB63" s="206">
        <f t="shared" si="18"/>
        <v>123</v>
      </c>
      <c r="CC63" s="492">
        <f t="shared" si="22"/>
        <v>2.7333333333333334</v>
      </c>
      <c r="CD63" s="202" t="str">
        <f>IFERROR(IF($S63*#REF!=0,"",$S63*#REF!),"")</f>
        <v/>
      </c>
      <c r="CE63" s="202" t="str">
        <f>IFERROR(IF($S63*#REF!=0,"",$S63*#REF!),"")</f>
        <v/>
      </c>
      <c r="CF63" s="202" t="str">
        <f>IFERROR(IF($S63*#REF!=0,"",$S63*#REF!),"")</f>
        <v/>
      </c>
      <c r="CG63" s="202" t="str">
        <f>IFERROR(IF($S63*#REF!=0,"",$S63*#REF!),"")</f>
        <v/>
      </c>
      <c r="CH63" s="202" t="str">
        <f>IFERROR(IF($S63*#REF!=0,"",$S63*#REF!),"")</f>
        <v/>
      </c>
      <c r="CI63" s="202" t="str">
        <f>IFERROR(IF($S63*#REF!=0,"",$S63*#REF!),"")</f>
        <v/>
      </c>
      <c r="CJ63" s="202" t="str">
        <f>IFERROR(IF($S63*#REF!=0,"",$S63*#REF!),"")</f>
        <v/>
      </c>
      <c r="CK63" s="202" t="str">
        <f>IFERROR(IF($S63*#REF!=0,"",$S63*#REF!),"")</f>
        <v/>
      </c>
      <c r="CL63" s="202" t="str">
        <f>IFERROR(IF($S63*#REF!=0,"",$S63*#REF!),"")</f>
        <v/>
      </c>
      <c r="CM63" s="202" t="str">
        <f t="shared" si="10"/>
        <v/>
      </c>
      <c r="CN63" s="202" t="str">
        <f t="shared" si="11"/>
        <v/>
      </c>
      <c r="CO63" s="202" t="str">
        <f t="shared" si="12"/>
        <v/>
      </c>
      <c r="CP63" s="202" t="str">
        <f t="shared" si="13"/>
        <v/>
      </c>
      <c r="CQ63" s="202" t="str">
        <f t="shared" si="14"/>
        <v/>
      </c>
      <c r="CR63" s="202" t="str">
        <f t="shared" si="15"/>
        <v/>
      </c>
      <c r="CS63" s="202" t="str">
        <f t="shared" si="16"/>
        <v/>
      </c>
      <c r="CT63" s="202" t="str">
        <f t="shared" si="17"/>
        <v/>
      </c>
    </row>
    <row r="64" spans="1:98" ht="15" customHeight="1" x14ac:dyDescent="0.15">
      <c r="B64" s="197" t="s">
        <v>242</v>
      </c>
      <c r="C64" s="197"/>
      <c r="D64" s="197"/>
      <c r="E64" s="197"/>
      <c r="F64" s="197"/>
      <c r="G64" s="198" t="s">
        <v>243</v>
      </c>
      <c r="H64" s="198" t="s">
        <v>244</v>
      </c>
      <c r="I64" s="198" t="s">
        <v>245</v>
      </c>
      <c r="J64" s="198">
        <v>40</v>
      </c>
      <c r="K64" s="198" t="s">
        <v>100</v>
      </c>
      <c r="L64" s="198">
        <v>12.3</v>
      </c>
      <c r="M64" s="198"/>
      <c r="N64" s="198"/>
      <c r="O64" s="198" t="s">
        <v>244</v>
      </c>
      <c r="P64" s="198"/>
      <c r="Q64" s="199"/>
      <c r="R64" s="200" t="s">
        <v>212</v>
      </c>
      <c r="S64" s="200">
        <v>1.8666666666666699E-2</v>
      </c>
      <c r="T64" s="200" t="s">
        <v>243</v>
      </c>
      <c r="U64" s="200"/>
      <c r="V64" s="200">
        <v>12.3</v>
      </c>
      <c r="W64" s="4">
        <v>1572.1</v>
      </c>
      <c r="X64" s="200">
        <v>97</v>
      </c>
      <c r="Y64" s="200">
        <v>153</v>
      </c>
      <c r="Z64" s="200">
        <v>95</v>
      </c>
      <c r="AA64" s="200">
        <v>68</v>
      </c>
      <c r="AB64" s="200">
        <v>94</v>
      </c>
      <c r="AC64" s="200">
        <v>83</v>
      </c>
      <c r="AD64" s="200">
        <v>94</v>
      </c>
      <c r="AE64" s="200">
        <v>101</v>
      </c>
      <c r="AF64" s="200">
        <v>83</v>
      </c>
      <c r="AG64" s="200">
        <v>78</v>
      </c>
      <c r="AH64" s="200">
        <v>103</v>
      </c>
      <c r="AI64" s="200">
        <v>78</v>
      </c>
      <c r="AJ64" s="200">
        <v>98</v>
      </c>
      <c r="AK64" s="200">
        <v>135</v>
      </c>
      <c r="AL64" s="200">
        <v>72</v>
      </c>
      <c r="AM64" s="200"/>
      <c r="AN64" s="200">
        <v>84</v>
      </c>
      <c r="AO64" s="200">
        <v>83</v>
      </c>
      <c r="AP64" s="200">
        <v>83</v>
      </c>
      <c r="AQ64" s="200">
        <v>101</v>
      </c>
      <c r="AR64" s="200">
        <v>66</v>
      </c>
      <c r="AS64" s="200">
        <v>111</v>
      </c>
      <c r="AT64" s="200">
        <v>99</v>
      </c>
      <c r="AU64" s="200">
        <v>90</v>
      </c>
      <c r="AV64" s="200">
        <v>114</v>
      </c>
      <c r="AW64" s="200">
        <v>130</v>
      </c>
      <c r="AX64" s="200">
        <v>89</v>
      </c>
      <c r="AY64" s="200">
        <v>90</v>
      </c>
      <c r="AZ64" s="200">
        <v>91</v>
      </c>
      <c r="BA64" s="200">
        <v>93</v>
      </c>
      <c r="BB64" s="200">
        <v>101</v>
      </c>
      <c r="BC64" s="200">
        <v>133</v>
      </c>
      <c r="BD64" s="200">
        <v>99</v>
      </c>
      <c r="BE64" s="200">
        <v>121</v>
      </c>
      <c r="BF64" s="200">
        <v>133</v>
      </c>
      <c r="BG64" s="200">
        <v>100</v>
      </c>
      <c r="BH64" s="200">
        <v>126</v>
      </c>
      <c r="BI64" s="200">
        <v>145</v>
      </c>
      <c r="BJ64" s="489">
        <f t="shared" si="21"/>
        <v>95</v>
      </c>
      <c r="BK64" s="198">
        <f t="shared" si="5"/>
        <v>130</v>
      </c>
      <c r="BL64" s="198">
        <f t="shared" si="6"/>
        <v>66</v>
      </c>
      <c r="BM64" s="198">
        <v>217</v>
      </c>
      <c r="BN64" s="198">
        <v>171</v>
      </c>
      <c r="BO64" s="490">
        <f t="shared" si="7"/>
        <v>46</v>
      </c>
      <c r="BP64" s="491">
        <v>2.4</v>
      </c>
      <c r="BQ64" s="202" t="str">
        <f t="shared" si="20"/>
        <v/>
      </c>
      <c r="BR64" s="202"/>
      <c r="BS64" s="203">
        <v>30</v>
      </c>
      <c r="BT64" s="203">
        <v>20</v>
      </c>
      <c r="BU64" s="203"/>
      <c r="BV64" s="203">
        <v>40</v>
      </c>
      <c r="BW64" s="203"/>
      <c r="BX64" s="203">
        <v>40</v>
      </c>
      <c r="BY64" s="203">
        <v>20</v>
      </c>
      <c r="BZ64" s="204">
        <v>40</v>
      </c>
      <c r="CA64" s="205"/>
      <c r="CB64" s="206">
        <f t="shared" si="18"/>
        <v>236</v>
      </c>
      <c r="CC64" s="492">
        <f t="shared" si="22"/>
        <v>2.4842105263157896</v>
      </c>
      <c r="CD64" s="202" t="str">
        <f>IFERROR(IF($S64*#REF!=0,"",$S64*#REF!),"")</f>
        <v/>
      </c>
      <c r="CE64" s="202" t="str">
        <f>IFERROR(IF($S64*#REF!=0,"",$S64*#REF!),"")</f>
        <v/>
      </c>
      <c r="CF64" s="202" t="str">
        <f>IFERROR(IF($S64*#REF!=0,"",$S64*#REF!),"")</f>
        <v/>
      </c>
      <c r="CG64" s="202" t="str">
        <f>IFERROR(IF($S64*#REF!=0,"",$S64*#REF!),"")</f>
        <v/>
      </c>
      <c r="CH64" s="202" t="str">
        <f>IFERROR(IF($S64*#REF!=0,"",$S64*#REF!),"")</f>
        <v/>
      </c>
      <c r="CI64" s="202" t="str">
        <f>IFERROR(IF($S64*#REF!=0,"",$S64*#REF!),"")</f>
        <v/>
      </c>
      <c r="CJ64" s="202" t="str">
        <f>IFERROR(IF($S64*#REF!=0,"",$S64*#REF!),"")</f>
        <v/>
      </c>
      <c r="CK64" s="202" t="str">
        <f>IFERROR(IF($S64*#REF!=0,"",$S64*#REF!),"")</f>
        <v/>
      </c>
      <c r="CL64" s="202" t="str">
        <f>IFERROR(IF($S64*#REF!=0,"",$S64*#REF!),"")</f>
        <v/>
      </c>
      <c r="CM64" s="202">
        <f t="shared" si="10"/>
        <v>0.37333333333333396</v>
      </c>
      <c r="CN64" s="202" t="str">
        <f t="shared" si="11"/>
        <v/>
      </c>
      <c r="CO64" s="202">
        <f t="shared" si="12"/>
        <v>0.74666666666666792</v>
      </c>
      <c r="CP64" s="202" t="str">
        <f t="shared" si="13"/>
        <v/>
      </c>
      <c r="CQ64" s="202">
        <f t="shared" si="14"/>
        <v>0.74666666666666792</v>
      </c>
      <c r="CR64" s="202">
        <f t="shared" si="15"/>
        <v>0.37333333333333396</v>
      </c>
      <c r="CS64" s="202">
        <f t="shared" si="16"/>
        <v>0.74666666666666792</v>
      </c>
      <c r="CT64" s="202" t="str">
        <f t="shared" si="17"/>
        <v/>
      </c>
    </row>
    <row r="65" spans="1:98" ht="15" customHeight="1" x14ac:dyDescent="0.15">
      <c r="B65" s="197" t="s">
        <v>246</v>
      </c>
      <c r="C65" s="197"/>
      <c r="D65" s="197"/>
      <c r="E65" s="197"/>
      <c r="F65" s="197"/>
      <c r="G65" s="198" t="s">
        <v>247</v>
      </c>
      <c r="H65" s="198" t="s">
        <v>248</v>
      </c>
      <c r="I65" s="198" t="s">
        <v>249</v>
      </c>
      <c r="J65" s="198">
        <v>20</v>
      </c>
      <c r="K65" s="198" t="s">
        <v>100</v>
      </c>
      <c r="L65" s="198">
        <v>14.2</v>
      </c>
      <c r="M65" s="198"/>
      <c r="N65" s="198"/>
      <c r="O65" s="198" t="s">
        <v>248</v>
      </c>
      <c r="P65" s="198"/>
      <c r="Q65" s="199"/>
      <c r="R65" s="200" t="s">
        <v>212</v>
      </c>
      <c r="S65" s="200">
        <v>2.8000000000000001E-2</v>
      </c>
      <c r="T65" s="200" t="s">
        <v>247</v>
      </c>
      <c r="U65" s="200"/>
      <c r="V65" s="200">
        <v>14.2</v>
      </c>
      <c r="W65" s="4">
        <v>1827.16</v>
      </c>
      <c r="X65" s="200">
        <v>162</v>
      </c>
      <c r="Y65" s="200">
        <v>214</v>
      </c>
      <c r="Z65" s="200">
        <v>137</v>
      </c>
      <c r="AA65" s="200">
        <v>72</v>
      </c>
      <c r="AB65" s="200">
        <v>122</v>
      </c>
      <c r="AC65" s="200">
        <v>101</v>
      </c>
      <c r="AD65" s="200">
        <v>96</v>
      </c>
      <c r="AE65" s="200">
        <v>161</v>
      </c>
      <c r="AF65" s="200">
        <v>95</v>
      </c>
      <c r="AG65" s="200">
        <v>106</v>
      </c>
      <c r="AH65" s="200">
        <v>135</v>
      </c>
      <c r="AI65" s="200">
        <v>119</v>
      </c>
      <c r="AJ65" s="200">
        <v>157</v>
      </c>
      <c r="AK65" s="200">
        <v>199</v>
      </c>
      <c r="AL65" s="200">
        <v>104</v>
      </c>
      <c r="AM65" s="200"/>
      <c r="AN65" s="200">
        <v>113</v>
      </c>
      <c r="AO65" s="200">
        <v>100</v>
      </c>
      <c r="AP65" s="200">
        <v>115</v>
      </c>
      <c r="AQ65" s="200">
        <v>151</v>
      </c>
      <c r="AR65" s="200">
        <v>110</v>
      </c>
      <c r="AS65" s="200">
        <v>173</v>
      </c>
      <c r="AT65" s="200">
        <v>150</v>
      </c>
      <c r="AU65" s="200">
        <v>134</v>
      </c>
      <c r="AV65" s="200">
        <v>172</v>
      </c>
      <c r="AW65" s="200">
        <v>225</v>
      </c>
      <c r="AX65" s="200">
        <v>144</v>
      </c>
      <c r="AY65" s="200">
        <v>142</v>
      </c>
      <c r="AZ65" s="200">
        <v>137</v>
      </c>
      <c r="BA65" s="200">
        <v>162</v>
      </c>
      <c r="BB65" s="200">
        <v>141</v>
      </c>
      <c r="BC65" s="200">
        <v>200</v>
      </c>
      <c r="BD65" s="200">
        <v>160</v>
      </c>
      <c r="BE65" s="200">
        <v>202</v>
      </c>
      <c r="BF65" s="200">
        <v>190</v>
      </c>
      <c r="BG65" s="200">
        <v>157</v>
      </c>
      <c r="BH65" s="200">
        <v>174</v>
      </c>
      <c r="BI65" s="200">
        <v>247</v>
      </c>
      <c r="BJ65" s="489">
        <f t="shared" si="21"/>
        <v>146.66666666666666</v>
      </c>
      <c r="BK65" s="198">
        <f t="shared" si="5"/>
        <v>225</v>
      </c>
      <c r="BL65" s="198">
        <f t="shared" si="6"/>
        <v>110</v>
      </c>
      <c r="BM65" s="198">
        <v>383</v>
      </c>
      <c r="BN65" s="198">
        <v>236</v>
      </c>
      <c r="BO65" s="490">
        <f t="shared" si="7"/>
        <v>147</v>
      </c>
      <c r="BP65" s="491">
        <v>2.4</v>
      </c>
      <c r="BQ65" s="202" t="str">
        <f t="shared" si="20"/>
        <v/>
      </c>
      <c r="BR65" s="202"/>
      <c r="BS65" s="203">
        <v>30</v>
      </c>
      <c r="BT65" s="203">
        <v>30</v>
      </c>
      <c r="BU65" s="203">
        <v>20</v>
      </c>
      <c r="BV65" s="203"/>
      <c r="BW65" s="203">
        <v>30</v>
      </c>
      <c r="BX65" s="203">
        <v>20</v>
      </c>
      <c r="BY65" s="203">
        <v>30</v>
      </c>
      <c r="BZ65" s="204">
        <v>80</v>
      </c>
      <c r="CA65" s="205"/>
      <c r="CB65" s="206">
        <f t="shared" si="18"/>
        <v>387</v>
      </c>
      <c r="CC65" s="492">
        <f t="shared" si="22"/>
        <v>2.6386363636363637</v>
      </c>
      <c r="CD65" s="202" t="str">
        <f>IFERROR(IF($S65*#REF!=0,"",$S65*#REF!),"")</f>
        <v/>
      </c>
      <c r="CE65" s="202" t="str">
        <f>IFERROR(IF($S65*#REF!=0,"",$S65*#REF!),"")</f>
        <v/>
      </c>
      <c r="CF65" s="202" t="str">
        <f>IFERROR(IF($S65*#REF!=0,"",$S65*#REF!),"")</f>
        <v/>
      </c>
      <c r="CG65" s="202" t="str">
        <f>IFERROR(IF($S65*#REF!=0,"",$S65*#REF!),"")</f>
        <v/>
      </c>
      <c r="CH65" s="202" t="str">
        <f>IFERROR(IF($S65*#REF!=0,"",$S65*#REF!),"")</f>
        <v/>
      </c>
      <c r="CI65" s="202" t="str">
        <f>IFERROR(IF($S65*#REF!=0,"",$S65*#REF!),"")</f>
        <v/>
      </c>
      <c r="CJ65" s="202" t="str">
        <f>IFERROR(IF($S65*#REF!=0,"",$S65*#REF!),"")</f>
        <v/>
      </c>
      <c r="CK65" s="202" t="str">
        <f>IFERROR(IF($S65*#REF!=0,"",$S65*#REF!),"")</f>
        <v/>
      </c>
      <c r="CL65" s="202" t="str">
        <f>IFERROR(IF($S65*#REF!=0,"",$S65*#REF!),"")</f>
        <v/>
      </c>
      <c r="CM65" s="202">
        <f t="shared" si="10"/>
        <v>0.84</v>
      </c>
      <c r="CN65" s="202">
        <f t="shared" si="11"/>
        <v>0.56000000000000005</v>
      </c>
      <c r="CO65" s="202" t="str">
        <f t="shared" si="12"/>
        <v/>
      </c>
      <c r="CP65" s="202">
        <f t="shared" si="13"/>
        <v>0.84</v>
      </c>
      <c r="CQ65" s="202">
        <f t="shared" si="14"/>
        <v>0.56000000000000005</v>
      </c>
      <c r="CR65" s="202">
        <f t="shared" si="15"/>
        <v>0.84</v>
      </c>
      <c r="CS65" s="202">
        <f t="shared" si="16"/>
        <v>2.2400000000000002</v>
      </c>
      <c r="CT65" s="202" t="str">
        <f t="shared" si="17"/>
        <v/>
      </c>
    </row>
    <row r="66" spans="1:98" ht="15" customHeight="1" x14ac:dyDescent="0.15">
      <c r="B66" s="197" t="s">
        <v>250</v>
      </c>
      <c r="C66" s="197"/>
      <c r="D66" s="197"/>
      <c r="E66" s="197"/>
      <c r="F66" s="197"/>
      <c r="G66" s="198" t="s">
        <v>251</v>
      </c>
      <c r="H66" s="198" t="s">
        <v>252</v>
      </c>
      <c r="I66" s="198" t="s">
        <v>253</v>
      </c>
      <c r="J66" s="198">
        <v>10</v>
      </c>
      <c r="K66" s="198" t="s">
        <v>100</v>
      </c>
      <c r="L66" s="198">
        <v>9.6</v>
      </c>
      <c r="M66" s="198"/>
      <c r="N66" s="198"/>
      <c r="O66" s="198" t="s">
        <v>252</v>
      </c>
      <c r="P66" s="198"/>
      <c r="Q66" s="199"/>
      <c r="R66" s="200" t="s">
        <v>212</v>
      </c>
      <c r="S66" s="200">
        <v>2.8000000000000001E-2</v>
      </c>
      <c r="T66" s="200"/>
      <c r="U66" s="200"/>
      <c r="V66" s="200">
        <v>9.6</v>
      </c>
      <c r="W66" s="4">
        <v>1227.5</v>
      </c>
      <c r="X66" s="200">
        <v>73</v>
      </c>
      <c r="Y66" s="200">
        <v>90</v>
      </c>
      <c r="Z66" s="200">
        <v>66</v>
      </c>
      <c r="AA66" s="200">
        <v>32</v>
      </c>
      <c r="AB66" s="200">
        <v>53</v>
      </c>
      <c r="AC66" s="200">
        <v>51</v>
      </c>
      <c r="AD66" s="200">
        <v>51</v>
      </c>
      <c r="AE66" s="200">
        <v>76</v>
      </c>
      <c r="AF66" s="200">
        <v>43</v>
      </c>
      <c r="AG66" s="200">
        <v>55</v>
      </c>
      <c r="AH66" s="200">
        <v>70</v>
      </c>
      <c r="AI66" s="200">
        <v>64</v>
      </c>
      <c r="AJ66" s="200">
        <v>53</v>
      </c>
      <c r="AK66" s="200">
        <v>88</v>
      </c>
      <c r="AL66" s="200">
        <v>50</v>
      </c>
      <c r="AM66" s="200"/>
      <c r="AN66" s="200">
        <v>59</v>
      </c>
      <c r="AO66" s="200">
        <v>41</v>
      </c>
      <c r="AP66" s="200">
        <v>86</v>
      </c>
      <c r="AQ66" s="200">
        <v>49</v>
      </c>
      <c r="AR66" s="200">
        <v>40</v>
      </c>
      <c r="AS66" s="200">
        <v>56</v>
      </c>
      <c r="AT66" s="200">
        <v>50</v>
      </c>
      <c r="AU66" s="200">
        <v>53</v>
      </c>
      <c r="AV66" s="200">
        <v>56</v>
      </c>
      <c r="AW66" s="200">
        <v>74</v>
      </c>
      <c r="AX66" s="200">
        <v>43</v>
      </c>
      <c r="AY66" s="200">
        <v>63</v>
      </c>
      <c r="AZ66" s="200">
        <v>60</v>
      </c>
      <c r="BA66" s="200">
        <v>57</v>
      </c>
      <c r="BB66" s="200">
        <v>59</v>
      </c>
      <c r="BC66" s="200">
        <v>67</v>
      </c>
      <c r="BD66" s="200">
        <v>52</v>
      </c>
      <c r="BE66" s="200">
        <v>90</v>
      </c>
      <c r="BF66" s="200">
        <v>61</v>
      </c>
      <c r="BG66" s="200">
        <v>62</v>
      </c>
      <c r="BH66" s="200">
        <v>58</v>
      </c>
      <c r="BI66" s="200">
        <v>87</v>
      </c>
      <c r="BJ66" s="489">
        <f t="shared" si="21"/>
        <v>58.666666666666664</v>
      </c>
      <c r="BK66" s="198">
        <f t="shared" si="5"/>
        <v>74</v>
      </c>
      <c r="BL66" s="198">
        <f t="shared" si="6"/>
        <v>40</v>
      </c>
      <c r="BM66" s="198">
        <v>120</v>
      </c>
      <c r="BN66" s="198">
        <v>90</v>
      </c>
      <c r="BO66" s="490">
        <f t="shared" si="7"/>
        <v>30</v>
      </c>
      <c r="BP66" s="491">
        <v>2.4</v>
      </c>
      <c r="BQ66" s="202" t="str">
        <f t="shared" si="20"/>
        <v/>
      </c>
      <c r="BR66" s="202"/>
      <c r="BS66" s="203">
        <v>20</v>
      </c>
      <c r="BT66" s="203"/>
      <c r="BU66" s="203">
        <v>20</v>
      </c>
      <c r="BV66" s="203">
        <v>30</v>
      </c>
      <c r="BW66" s="203"/>
      <c r="BX66" s="203">
        <v>10</v>
      </c>
      <c r="BY66" s="203">
        <v>20</v>
      </c>
      <c r="BZ66" s="204">
        <v>20</v>
      </c>
      <c r="CA66" s="205"/>
      <c r="CB66" s="206">
        <f t="shared" si="18"/>
        <v>150</v>
      </c>
      <c r="CC66" s="492">
        <f t="shared" si="22"/>
        <v>2.5568181818181821</v>
      </c>
      <c r="CD66" s="202" t="str">
        <f>IFERROR(IF($S66*#REF!=0,"",$S66*#REF!),"")</f>
        <v/>
      </c>
      <c r="CE66" s="202" t="str">
        <f>IFERROR(IF($S66*#REF!=0,"",$S66*#REF!),"")</f>
        <v/>
      </c>
      <c r="CF66" s="202" t="str">
        <f>IFERROR(IF($S66*#REF!=0,"",$S66*#REF!),"")</f>
        <v/>
      </c>
      <c r="CG66" s="202" t="str">
        <f>IFERROR(IF($S66*#REF!=0,"",$S66*#REF!),"")</f>
        <v/>
      </c>
      <c r="CH66" s="202" t="str">
        <f>IFERROR(IF($S66*#REF!=0,"",$S66*#REF!),"")</f>
        <v/>
      </c>
      <c r="CI66" s="202" t="str">
        <f>IFERROR(IF($S66*#REF!=0,"",$S66*#REF!),"")</f>
        <v/>
      </c>
      <c r="CJ66" s="202" t="str">
        <f>IFERROR(IF($S66*#REF!=0,"",$S66*#REF!),"")</f>
        <v/>
      </c>
      <c r="CK66" s="202" t="str">
        <f>IFERROR(IF($S66*#REF!=0,"",$S66*#REF!),"")</f>
        <v/>
      </c>
      <c r="CL66" s="202" t="str">
        <f>IFERROR(IF($S66*#REF!=0,"",$S66*#REF!),"")</f>
        <v/>
      </c>
      <c r="CM66" s="202" t="str">
        <f t="shared" si="10"/>
        <v/>
      </c>
      <c r="CN66" s="202">
        <f t="shared" si="11"/>
        <v>0.56000000000000005</v>
      </c>
      <c r="CO66" s="202">
        <f t="shared" si="12"/>
        <v>0.84</v>
      </c>
      <c r="CP66" s="202" t="str">
        <f t="shared" si="13"/>
        <v/>
      </c>
      <c r="CQ66" s="202">
        <f t="shared" si="14"/>
        <v>0.28000000000000003</v>
      </c>
      <c r="CR66" s="202">
        <f t="shared" si="15"/>
        <v>0.56000000000000005</v>
      </c>
      <c r="CS66" s="202">
        <f t="shared" si="16"/>
        <v>0.56000000000000005</v>
      </c>
      <c r="CT66" s="202" t="str">
        <f t="shared" si="17"/>
        <v/>
      </c>
    </row>
    <row r="67" spans="1:98" ht="15" customHeight="1" x14ac:dyDescent="0.15">
      <c r="B67" s="197" t="s">
        <v>254</v>
      </c>
      <c r="C67" s="197"/>
      <c r="D67" s="197"/>
      <c r="E67" s="197"/>
      <c r="F67" s="197"/>
      <c r="G67" s="198" t="s">
        <v>255</v>
      </c>
      <c r="H67" s="198" t="s">
        <v>256</v>
      </c>
      <c r="I67" s="198" t="s">
        <v>253</v>
      </c>
      <c r="J67" s="198">
        <v>20</v>
      </c>
      <c r="K67" s="198" t="s">
        <v>100</v>
      </c>
      <c r="L67" s="198">
        <v>25.9</v>
      </c>
      <c r="M67" s="198"/>
      <c r="N67" s="198"/>
      <c r="O67" s="198" t="s">
        <v>256</v>
      </c>
      <c r="P67" s="198"/>
      <c r="Q67" s="199"/>
      <c r="R67" s="200" t="s">
        <v>212</v>
      </c>
      <c r="S67" s="200">
        <v>2.8000000000000001E-2</v>
      </c>
      <c r="T67" s="200"/>
      <c r="U67" s="200"/>
      <c r="V67" s="200">
        <v>25.9</v>
      </c>
      <c r="W67" s="4">
        <v>3312.42</v>
      </c>
      <c r="X67" s="200">
        <v>73</v>
      </c>
      <c r="Y67" s="200">
        <v>90</v>
      </c>
      <c r="Z67" s="200">
        <v>66</v>
      </c>
      <c r="AA67" s="200">
        <v>32</v>
      </c>
      <c r="AB67" s="200">
        <v>53</v>
      </c>
      <c r="AC67" s="200">
        <v>51</v>
      </c>
      <c r="AD67" s="200">
        <v>52</v>
      </c>
      <c r="AE67" s="200">
        <v>76</v>
      </c>
      <c r="AF67" s="200">
        <v>43</v>
      </c>
      <c r="AG67" s="200">
        <v>56</v>
      </c>
      <c r="AH67" s="200">
        <v>71</v>
      </c>
      <c r="AI67" s="200">
        <v>64</v>
      </c>
      <c r="AJ67" s="200">
        <v>53</v>
      </c>
      <c r="AK67" s="200">
        <v>88</v>
      </c>
      <c r="AL67" s="200">
        <v>50</v>
      </c>
      <c r="AM67" s="200"/>
      <c r="AN67" s="200">
        <v>59</v>
      </c>
      <c r="AO67" s="200">
        <v>41</v>
      </c>
      <c r="AP67" s="200">
        <v>44</v>
      </c>
      <c r="AQ67" s="200">
        <v>49</v>
      </c>
      <c r="AR67" s="200">
        <v>41</v>
      </c>
      <c r="AS67" s="200">
        <v>57</v>
      </c>
      <c r="AT67" s="200">
        <v>50</v>
      </c>
      <c r="AU67" s="200">
        <v>53</v>
      </c>
      <c r="AV67" s="200">
        <v>56</v>
      </c>
      <c r="AW67" s="200">
        <v>77</v>
      </c>
      <c r="AX67" s="200">
        <v>43</v>
      </c>
      <c r="AY67" s="200">
        <v>63</v>
      </c>
      <c r="AZ67" s="200">
        <v>60</v>
      </c>
      <c r="BA67" s="200">
        <v>57</v>
      </c>
      <c r="BB67" s="200">
        <v>59</v>
      </c>
      <c r="BC67" s="200">
        <v>66</v>
      </c>
      <c r="BD67" s="200">
        <v>52</v>
      </c>
      <c r="BE67" s="200">
        <v>90</v>
      </c>
      <c r="BF67" s="200">
        <v>61</v>
      </c>
      <c r="BG67" s="200">
        <v>63</v>
      </c>
      <c r="BH67" s="200">
        <v>59</v>
      </c>
      <c r="BI67" s="200">
        <v>87</v>
      </c>
      <c r="BJ67" s="489">
        <f t="shared" si="21"/>
        <v>58.666666666666664</v>
      </c>
      <c r="BK67" s="198">
        <f t="shared" si="5"/>
        <v>77</v>
      </c>
      <c r="BL67" s="198">
        <f t="shared" si="6"/>
        <v>41</v>
      </c>
      <c r="BM67" s="198">
        <v>146</v>
      </c>
      <c r="BN67" s="198">
        <v>90</v>
      </c>
      <c r="BO67" s="490">
        <f t="shared" si="7"/>
        <v>56</v>
      </c>
      <c r="BP67" s="491">
        <v>2.4</v>
      </c>
      <c r="BQ67" s="202" t="str">
        <f t="shared" si="20"/>
        <v/>
      </c>
      <c r="BR67" s="202"/>
      <c r="BS67" s="203">
        <v>20</v>
      </c>
      <c r="BT67" s="203"/>
      <c r="BU67" s="203"/>
      <c r="BV67" s="203">
        <v>20</v>
      </c>
      <c r="BW67" s="203"/>
      <c r="BX67" s="203">
        <v>20</v>
      </c>
      <c r="BY67" s="203">
        <v>20</v>
      </c>
      <c r="BZ67" s="204">
        <v>10</v>
      </c>
      <c r="CA67" s="205"/>
      <c r="CB67" s="206">
        <f t="shared" si="18"/>
        <v>146</v>
      </c>
      <c r="CC67" s="492">
        <f t="shared" si="22"/>
        <v>2.4886363636363638</v>
      </c>
      <c r="CD67" s="202" t="str">
        <f>IFERROR(IF($S67*#REF!=0,"",$S67*#REF!),"")</f>
        <v/>
      </c>
      <c r="CE67" s="202" t="str">
        <f>IFERROR(IF($S67*#REF!=0,"",$S67*#REF!),"")</f>
        <v/>
      </c>
      <c r="CF67" s="202" t="str">
        <f>IFERROR(IF($S67*#REF!=0,"",$S67*#REF!),"")</f>
        <v/>
      </c>
      <c r="CG67" s="202" t="str">
        <f>IFERROR(IF($S67*#REF!=0,"",$S67*#REF!),"")</f>
        <v/>
      </c>
      <c r="CH67" s="202" t="str">
        <f>IFERROR(IF($S67*#REF!=0,"",$S67*#REF!),"")</f>
        <v/>
      </c>
      <c r="CI67" s="202" t="str">
        <f>IFERROR(IF($S67*#REF!=0,"",$S67*#REF!),"")</f>
        <v/>
      </c>
      <c r="CJ67" s="202" t="str">
        <f>IFERROR(IF($S67*#REF!=0,"",$S67*#REF!),"")</f>
        <v/>
      </c>
      <c r="CK67" s="202" t="str">
        <f>IFERROR(IF($S67*#REF!=0,"",$S67*#REF!),"")</f>
        <v/>
      </c>
      <c r="CL67" s="202" t="str">
        <f>IFERROR(IF($S67*#REF!=0,"",$S67*#REF!),"")</f>
        <v/>
      </c>
      <c r="CM67" s="202" t="str">
        <f t="shared" si="10"/>
        <v/>
      </c>
      <c r="CN67" s="202" t="str">
        <f t="shared" si="11"/>
        <v/>
      </c>
      <c r="CO67" s="202">
        <f t="shared" si="12"/>
        <v>0.56000000000000005</v>
      </c>
      <c r="CP67" s="202" t="str">
        <f t="shared" si="13"/>
        <v/>
      </c>
      <c r="CQ67" s="202">
        <f t="shared" si="14"/>
        <v>0.56000000000000005</v>
      </c>
      <c r="CR67" s="202">
        <f t="shared" si="15"/>
        <v>0.56000000000000005</v>
      </c>
      <c r="CS67" s="202">
        <f t="shared" si="16"/>
        <v>0.28000000000000003</v>
      </c>
      <c r="CT67" s="202" t="str">
        <f t="shared" si="17"/>
        <v/>
      </c>
    </row>
    <row r="68" spans="1:98" ht="15" customHeight="1" x14ac:dyDescent="0.15">
      <c r="B68" s="197" t="s">
        <v>257</v>
      </c>
      <c r="C68" s="197"/>
      <c r="D68" s="197"/>
      <c r="E68" s="197"/>
      <c r="F68" s="197"/>
      <c r="G68" s="198" t="s">
        <v>258</v>
      </c>
      <c r="H68" s="198" t="s">
        <v>259</v>
      </c>
      <c r="I68" s="198" t="s">
        <v>260</v>
      </c>
      <c r="J68" s="198">
        <v>120</v>
      </c>
      <c r="K68" s="198" t="s">
        <v>100</v>
      </c>
      <c r="L68" s="198">
        <v>7</v>
      </c>
      <c r="M68" s="198"/>
      <c r="N68" s="198"/>
      <c r="O68" s="198" t="s">
        <v>259</v>
      </c>
      <c r="P68" s="198"/>
      <c r="Q68" s="199"/>
      <c r="R68" s="200" t="s">
        <v>212</v>
      </c>
      <c r="S68" s="200">
        <v>2.8000000000000001E-2</v>
      </c>
      <c r="T68" s="200" t="s">
        <v>258</v>
      </c>
      <c r="U68" s="200"/>
      <c r="V68" s="200">
        <v>7</v>
      </c>
      <c r="W68" s="4">
        <v>895.88</v>
      </c>
      <c r="X68" s="200">
        <v>119</v>
      </c>
      <c r="Y68" s="200">
        <v>178</v>
      </c>
      <c r="Z68" s="200">
        <v>106</v>
      </c>
      <c r="AA68" s="200">
        <v>67</v>
      </c>
      <c r="AB68" s="200">
        <v>88</v>
      </c>
      <c r="AC68" s="200">
        <v>81</v>
      </c>
      <c r="AD68" s="200">
        <v>85</v>
      </c>
      <c r="AE68" s="200">
        <v>132</v>
      </c>
      <c r="AF68" s="200">
        <v>89</v>
      </c>
      <c r="AG68" s="200">
        <v>95</v>
      </c>
      <c r="AH68" s="200">
        <v>116</v>
      </c>
      <c r="AI68" s="200">
        <v>112</v>
      </c>
      <c r="AJ68" s="200">
        <v>131</v>
      </c>
      <c r="AK68" s="200">
        <v>178</v>
      </c>
      <c r="AL68" s="200">
        <v>99</v>
      </c>
      <c r="AM68" s="200"/>
      <c r="AN68" s="200">
        <v>104</v>
      </c>
      <c r="AO68" s="200">
        <v>98</v>
      </c>
      <c r="AP68" s="200">
        <v>98</v>
      </c>
      <c r="AQ68" s="200">
        <v>127</v>
      </c>
      <c r="AR68" s="200">
        <v>102</v>
      </c>
      <c r="AS68" s="200">
        <v>128</v>
      </c>
      <c r="AT68" s="200">
        <v>116</v>
      </c>
      <c r="AU68" s="200">
        <v>107</v>
      </c>
      <c r="AV68" s="200">
        <v>144</v>
      </c>
      <c r="AW68" s="200">
        <v>191</v>
      </c>
      <c r="AX68" s="200">
        <v>120</v>
      </c>
      <c r="AY68" s="200">
        <v>123</v>
      </c>
      <c r="AZ68" s="200">
        <v>119</v>
      </c>
      <c r="BA68" s="200">
        <v>130</v>
      </c>
      <c r="BB68" s="200">
        <v>138</v>
      </c>
      <c r="BC68" s="200">
        <v>161</v>
      </c>
      <c r="BD68" s="200">
        <v>128</v>
      </c>
      <c r="BE68" s="200">
        <v>172</v>
      </c>
      <c r="BF68" s="200">
        <v>144</v>
      </c>
      <c r="BG68" s="200">
        <v>127</v>
      </c>
      <c r="BH68" s="200">
        <v>146</v>
      </c>
      <c r="BI68" s="200">
        <v>180</v>
      </c>
      <c r="BJ68" s="489">
        <f t="shared" si="21"/>
        <v>129</v>
      </c>
      <c r="BK68" s="198">
        <f t="shared" si="5"/>
        <v>191</v>
      </c>
      <c r="BL68" s="198">
        <f t="shared" si="6"/>
        <v>102</v>
      </c>
      <c r="BM68" s="198">
        <v>216</v>
      </c>
      <c r="BN68" s="198">
        <v>183</v>
      </c>
      <c r="BO68" s="490">
        <f t="shared" si="7"/>
        <v>33</v>
      </c>
      <c r="BP68" s="491">
        <v>2.4</v>
      </c>
      <c r="BQ68" s="202" t="str">
        <f t="shared" si="20"/>
        <v/>
      </c>
      <c r="BR68" s="202"/>
      <c r="BS68" s="203">
        <v>30</v>
      </c>
      <c r="BT68" s="203"/>
      <c r="BU68" s="203">
        <v>30</v>
      </c>
      <c r="BV68" s="203"/>
      <c r="BW68" s="203"/>
      <c r="BX68" s="203">
        <v>120</v>
      </c>
      <c r="BY68" s="203">
        <v>60</v>
      </c>
      <c r="BZ68" s="204">
        <v>70</v>
      </c>
      <c r="CA68" s="205"/>
      <c r="CB68" s="206">
        <f t="shared" si="18"/>
        <v>343</v>
      </c>
      <c r="CC68" s="492">
        <f t="shared" si="22"/>
        <v>2.6589147286821704</v>
      </c>
      <c r="CD68" s="202" t="str">
        <f>IFERROR(IF($S68*#REF!=0,"",$S68*#REF!),"")</f>
        <v/>
      </c>
      <c r="CE68" s="202" t="str">
        <f>IFERROR(IF($S68*#REF!=0,"",$S68*#REF!),"")</f>
        <v/>
      </c>
      <c r="CF68" s="202" t="str">
        <f>IFERROR(IF($S68*#REF!=0,"",$S68*#REF!),"")</f>
        <v/>
      </c>
      <c r="CG68" s="202" t="str">
        <f>IFERROR(IF($S68*#REF!=0,"",$S68*#REF!),"")</f>
        <v/>
      </c>
      <c r="CH68" s="202" t="str">
        <f>IFERROR(IF($S68*#REF!=0,"",$S68*#REF!),"")</f>
        <v/>
      </c>
      <c r="CI68" s="202" t="str">
        <f>IFERROR(IF($S68*#REF!=0,"",$S68*#REF!),"")</f>
        <v/>
      </c>
      <c r="CJ68" s="202" t="str">
        <f>IFERROR(IF($S68*#REF!=0,"",$S68*#REF!),"")</f>
        <v/>
      </c>
      <c r="CK68" s="202" t="str">
        <f>IFERROR(IF($S68*#REF!=0,"",$S68*#REF!),"")</f>
        <v/>
      </c>
      <c r="CL68" s="202" t="str">
        <f>IFERROR(IF($S68*#REF!=0,"",$S68*#REF!),"")</f>
        <v/>
      </c>
      <c r="CM68" s="202" t="str">
        <f t="shared" si="10"/>
        <v/>
      </c>
      <c r="CN68" s="202">
        <f t="shared" si="11"/>
        <v>0.84</v>
      </c>
      <c r="CO68" s="202" t="str">
        <f t="shared" si="12"/>
        <v/>
      </c>
      <c r="CP68" s="202" t="str">
        <f t="shared" si="13"/>
        <v/>
      </c>
      <c r="CQ68" s="202">
        <f t="shared" si="14"/>
        <v>3.36</v>
      </c>
      <c r="CR68" s="202">
        <f t="shared" si="15"/>
        <v>1.68</v>
      </c>
      <c r="CS68" s="202">
        <f t="shared" si="16"/>
        <v>1.96</v>
      </c>
      <c r="CT68" s="202" t="str">
        <f t="shared" si="17"/>
        <v/>
      </c>
    </row>
    <row r="69" spans="1:98" ht="15" customHeight="1" x14ac:dyDescent="0.15">
      <c r="B69" s="197" t="s">
        <v>261</v>
      </c>
      <c r="C69" s="197"/>
      <c r="D69" s="197"/>
      <c r="E69" s="197"/>
      <c r="F69" s="197"/>
      <c r="G69" s="198" t="s">
        <v>262</v>
      </c>
      <c r="H69" s="198" t="s">
        <v>263</v>
      </c>
      <c r="I69" s="198" t="s">
        <v>264</v>
      </c>
      <c r="J69" s="198">
        <v>100</v>
      </c>
      <c r="K69" s="198" t="s">
        <v>100</v>
      </c>
      <c r="L69" s="198">
        <v>9.6999999999999993</v>
      </c>
      <c r="M69" s="198"/>
      <c r="N69" s="198"/>
      <c r="O69" s="198" t="s">
        <v>263</v>
      </c>
      <c r="P69" s="198"/>
      <c r="Q69" s="199"/>
      <c r="R69" s="200" t="s">
        <v>212</v>
      </c>
      <c r="S69" s="200">
        <v>2.8000000000000001E-2</v>
      </c>
      <c r="T69" s="200" t="s">
        <v>262</v>
      </c>
      <c r="U69" s="200"/>
      <c r="V69" s="200">
        <v>9.6999999999999993</v>
      </c>
      <c r="W69" s="4">
        <v>1237.93</v>
      </c>
      <c r="X69" s="200">
        <v>107</v>
      </c>
      <c r="Y69" s="200">
        <v>168</v>
      </c>
      <c r="Z69" s="200">
        <v>97</v>
      </c>
      <c r="AA69" s="200">
        <v>59</v>
      </c>
      <c r="AB69" s="200">
        <v>79</v>
      </c>
      <c r="AC69" s="200">
        <v>71</v>
      </c>
      <c r="AD69" s="200">
        <v>81</v>
      </c>
      <c r="AE69" s="200">
        <v>120</v>
      </c>
      <c r="AF69" s="200">
        <v>78</v>
      </c>
      <c r="AG69" s="200">
        <v>85</v>
      </c>
      <c r="AH69" s="200">
        <v>102</v>
      </c>
      <c r="AI69" s="200">
        <v>106</v>
      </c>
      <c r="AJ69" s="200">
        <v>123</v>
      </c>
      <c r="AK69" s="200">
        <v>157</v>
      </c>
      <c r="AL69" s="200">
        <v>87</v>
      </c>
      <c r="AM69" s="200"/>
      <c r="AN69" s="200">
        <v>100</v>
      </c>
      <c r="AO69" s="200">
        <v>88</v>
      </c>
      <c r="AP69" s="200">
        <v>79</v>
      </c>
      <c r="AQ69" s="200">
        <v>111</v>
      </c>
      <c r="AR69" s="200">
        <v>88</v>
      </c>
      <c r="AS69" s="200">
        <v>116</v>
      </c>
      <c r="AT69" s="200">
        <v>108</v>
      </c>
      <c r="AU69" s="200">
        <v>101</v>
      </c>
      <c r="AV69" s="200">
        <v>132</v>
      </c>
      <c r="AW69" s="200">
        <v>171</v>
      </c>
      <c r="AX69" s="200">
        <v>108</v>
      </c>
      <c r="AY69" s="200">
        <v>116</v>
      </c>
      <c r="AZ69" s="200">
        <v>105</v>
      </c>
      <c r="BA69" s="200">
        <v>122</v>
      </c>
      <c r="BB69" s="200">
        <v>122</v>
      </c>
      <c r="BC69" s="200">
        <v>149</v>
      </c>
      <c r="BD69" s="200">
        <v>116</v>
      </c>
      <c r="BE69" s="200">
        <v>162</v>
      </c>
      <c r="BF69" s="200">
        <v>135</v>
      </c>
      <c r="BG69" s="200">
        <v>115</v>
      </c>
      <c r="BH69" s="200">
        <v>142</v>
      </c>
      <c r="BI69" s="200">
        <v>172</v>
      </c>
      <c r="BJ69" s="489">
        <f t="shared" si="21"/>
        <v>116.33333333333333</v>
      </c>
      <c r="BK69" s="198">
        <f t="shared" si="5"/>
        <v>171</v>
      </c>
      <c r="BL69" s="198">
        <f t="shared" si="6"/>
        <v>88</v>
      </c>
      <c r="BM69" s="198">
        <v>251</v>
      </c>
      <c r="BN69" s="198">
        <v>171</v>
      </c>
      <c r="BO69" s="490">
        <f t="shared" si="7"/>
        <v>80</v>
      </c>
      <c r="BP69" s="491">
        <v>2.4</v>
      </c>
      <c r="BQ69" s="202" t="str">
        <f t="shared" si="20"/>
        <v/>
      </c>
      <c r="BR69" s="202"/>
      <c r="BS69" s="203">
        <v>30</v>
      </c>
      <c r="BT69" s="203"/>
      <c r="BU69" s="203"/>
      <c r="BV69" s="203"/>
      <c r="BW69" s="203"/>
      <c r="BX69" s="203">
        <v>100</v>
      </c>
      <c r="BY69" s="203">
        <v>40</v>
      </c>
      <c r="BZ69" s="204">
        <v>60</v>
      </c>
      <c r="CA69" s="205"/>
      <c r="CB69" s="206">
        <f t="shared" si="18"/>
        <v>310</v>
      </c>
      <c r="CC69" s="492">
        <f t="shared" si="22"/>
        <v>2.664756446991404</v>
      </c>
      <c r="CD69" s="202" t="str">
        <f>IFERROR(IF($S69*#REF!=0,"",$S69*#REF!),"")</f>
        <v/>
      </c>
      <c r="CE69" s="202" t="str">
        <f>IFERROR(IF($S69*#REF!=0,"",$S69*#REF!),"")</f>
        <v/>
      </c>
      <c r="CF69" s="202" t="str">
        <f>IFERROR(IF($S69*#REF!=0,"",$S69*#REF!),"")</f>
        <v/>
      </c>
      <c r="CG69" s="202" t="str">
        <f>IFERROR(IF($S69*#REF!=0,"",$S69*#REF!),"")</f>
        <v/>
      </c>
      <c r="CH69" s="202" t="str">
        <f>IFERROR(IF($S69*#REF!=0,"",$S69*#REF!),"")</f>
        <v/>
      </c>
      <c r="CI69" s="202" t="str">
        <f>IFERROR(IF($S69*#REF!=0,"",$S69*#REF!),"")</f>
        <v/>
      </c>
      <c r="CJ69" s="202" t="str">
        <f>IFERROR(IF($S69*#REF!=0,"",$S69*#REF!),"")</f>
        <v/>
      </c>
      <c r="CK69" s="202" t="str">
        <f>IFERROR(IF($S69*#REF!=0,"",$S69*#REF!),"")</f>
        <v/>
      </c>
      <c r="CL69" s="202" t="str">
        <f>IFERROR(IF($S69*#REF!=0,"",$S69*#REF!),"")</f>
        <v/>
      </c>
      <c r="CM69" s="202" t="str">
        <f t="shared" si="10"/>
        <v/>
      </c>
      <c r="CN69" s="202" t="str">
        <f t="shared" si="11"/>
        <v/>
      </c>
      <c r="CO69" s="202" t="str">
        <f t="shared" si="12"/>
        <v/>
      </c>
      <c r="CP69" s="202" t="str">
        <f t="shared" si="13"/>
        <v/>
      </c>
      <c r="CQ69" s="202">
        <f t="shared" si="14"/>
        <v>2.8000000000000003</v>
      </c>
      <c r="CR69" s="202">
        <f t="shared" si="15"/>
        <v>1.1200000000000001</v>
      </c>
      <c r="CS69" s="202">
        <f t="shared" si="16"/>
        <v>1.68</v>
      </c>
      <c r="CT69" s="202" t="str">
        <f t="shared" si="17"/>
        <v/>
      </c>
    </row>
    <row r="70" spans="1:98" ht="15" customHeight="1" x14ac:dyDescent="0.15">
      <c r="B70" s="187" t="s">
        <v>265</v>
      </c>
      <c r="C70" s="187"/>
      <c r="D70" s="187"/>
      <c r="E70" s="187"/>
      <c r="F70" s="187"/>
      <c r="G70" s="188" t="s">
        <v>266</v>
      </c>
      <c r="H70" s="188" t="s">
        <v>267</v>
      </c>
      <c r="I70" s="188" t="s">
        <v>264</v>
      </c>
      <c r="J70" s="188">
        <v>80</v>
      </c>
      <c r="K70" s="188" t="s">
        <v>100</v>
      </c>
      <c r="L70" s="188">
        <v>26.9</v>
      </c>
      <c r="M70" s="188"/>
      <c r="N70" s="188"/>
      <c r="O70" s="188" t="s">
        <v>267</v>
      </c>
      <c r="P70" s="188"/>
      <c r="Q70" s="189"/>
      <c r="R70" s="190" t="s">
        <v>212</v>
      </c>
      <c r="S70" s="190">
        <v>2.8000000000000001E-2</v>
      </c>
      <c r="T70" s="190" t="s">
        <v>268</v>
      </c>
      <c r="U70" s="190"/>
      <c r="V70" s="190">
        <v>26.9</v>
      </c>
      <c r="W70" s="4">
        <v>3433.22</v>
      </c>
      <c r="X70" s="190">
        <v>107</v>
      </c>
      <c r="Y70" s="190">
        <v>168</v>
      </c>
      <c r="Z70" s="190">
        <v>97</v>
      </c>
      <c r="AA70" s="190">
        <v>59</v>
      </c>
      <c r="AB70" s="190">
        <v>79</v>
      </c>
      <c r="AC70" s="190">
        <v>72</v>
      </c>
      <c r="AD70" s="190">
        <v>82</v>
      </c>
      <c r="AE70" s="190">
        <v>120</v>
      </c>
      <c r="AF70" s="190">
        <v>78</v>
      </c>
      <c r="AG70" s="190">
        <v>84</v>
      </c>
      <c r="AH70" s="190">
        <v>102</v>
      </c>
      <c r="AI70" s="190">
        <v>106</v>
      </c>
      <c r="AJ70" s="190">
        <v>122</v>
      </c>
      <c r="AK70" s="190">
        <v>157</v>
      </c>
      <c r="AL70" s="190">
        <v>87</v>
      </c>
      <c r="AM70" s="190"/>
      <c r="AN70" s="190">
        <v>100</v>
      </c>
      <c r="AO70" s="190">
        <v>88</v>
      </c>
      <c r="AP70" s="190">
        <v>79</v>
      </c>
      <c r="AQ70" s="190">
        <v>112</v>
      </c>
      <c r="AR70" s="190">
        <v>88</v>
      </c>
      <c r="AS70" s="190">
        <v>117</v>
      </c>
      <c r="AT70" s="190">
        <v>108</v>
      </c>
      <c r="AU70" s="190">
        <v>102</v>
      </c>
      <c r="AV70" s="190">
        <v>132</v>
      </c>
      <c r="AW70" s="190">
        <v>172</v>
      </c>
      <c r="AX70" s="190">
        <v>108</v>
      </c>
      <c r="AY70" s="190">
        <v>116</v>
      </c>
      <c r="AZ70" s="190">
        <v>104</v>
      </c>
      <c r="BA70" s="190">
        <v>123</v>
      </c>
      <c r="BB70" s="190">
        <v>123</v>
      </c>
      <c r="BC70" s="190">
        <v>148</v>
      </c>
      <c r="BD70" s="190">
        <v>117</v>
      </c>
      <c r="BE70" s="190">
        <v>162</v>
      </c>
      <c r="BF70" s="190">
        <v>135</v>
      </c>
      <c r="BG70" s="190">
        <v>116</v>
      </c>
      <c r="BH70" s="190">
        <v>143</v>
      </c>
      <c r="BI70" s="190">
        <v>172</v>
      </c>
      <c r="BJ70" s="485">
        <f t="shared" si="21"/>
        <v>116.66666666666667</v>
      </c>
      <c r="BK70" s="188">
        <f t="shared" si="5"/>
        <v>172</v>
      </c>
      <c r="BL70" s="188">
        <f t="shared" si="6"/>
        <v>88</v>
      </c>
      <c r="BM70" s="188">
        <v>242</v>
      </c>
      <c r="BN70" s="188">
        <v>171</v>
      </c>
      <c r="BO70" s="486">
        <f t="shared" si="7"/>
        <v>71</v>
      </c>
      <c r="BP70" s="487">
        <v>2.4</v>
      </c>
      <c r="BQ70" s="191" t="str">
        <f t="shared" si="20"/>
        <v/>
      </c>
      <c r="BR70" s="191"/>
      <c r="BS70" s="192">
        <v>30</v>
      </c>
      <c r="BT70" s="192"/>
      <c r="BU70" s="192"/>
      <c r="BV70" s="192"/>
      <c r="BW70" s="192">
        <v>30</v>
      </c>
      <c r="BX70" s="192">
        <v>80</v>
      </c>
      <c r="BY70" s="192">
        <v>40</v>
      </c>
      <c r="BZ70" s="193">
        <v>70</v>
      </c>
      <c r="CA70" s="194"/>
      <c r="CB70" s="195">
        <f t="shared" si="18"/>
        <v>321</v>
      </c>
      <c r="CC70" s="488">
        <f t="shared" si="22"/>
        <v>2.7514285714285713</v>
      </c>
      <c r="CD70" s="191" t="str">
        <f>IFERROR(IF($S70*#REF!=0,"",$S70*#REF!),"")</f>
        <v/>
      </c>
      <c r="CE70" s="191" t="str">
        <f>IFERROR(IF($S70*#REF!=0,"",$S70*#REF!),"")</f>
        <v/>
      </c>
      <c r="CF70" s="191" t="str">
        <f>IFERROR(IF($S70*#REF!=0,"",$S70*#REF!),"")</f>
        <v/>
      </c>
      <c r="CG70" s="191" t="str">
        <f>IFERROR(IF($S70*#REF!=0,"",$S70*#REF!),"")</f>
        <v/>
      </c>
      <c r="CH70" s="191" t="str">
        <f>IFERROR(IF($S70*#REF!=0,"",$S70*#REF!),"")</f>
        <v/>
      </c>
      <c r="CI70" s="191" t="str">
        <f>IFERROR(IF($S70*#REF!=0,"",$S70*#REF!),"")</f>
        <v/>
      </c>
      <c r="CJ70" s="191" t="str">
        <f>IFERROR(IF($S70*#REF!=0,"",$S70*#REF!),"")</f>
        <v/>
      </c>
      <c r="CK70" s="191" t="str">
        <f>IFERROR(IF($S70*#REF!=0,"",$S70*#REF!),"")</f>
        <v/>
      </c>
      <c r="CL70" s="191" t="str">
        <f>IFERROR(IF($S70*#REF!=0,"",$S70*#REF!),"")</f>
        <v/>
      </c>
      <c r="CM70" s="191" t="str">
        <f t="shared" si="10"/>
        <v/>
      </c>
      <c r="CN70" s="191" t="str">
        <f t="shared" si="11"/>
        <v/>
      </c>
      <c r="CO70" s="191" t="str">
        <f t="shared" si="12"/>
        <v/>
      </c>
      <c r="CP70" s="191">
        <f t="shared" si="13"/>
        <v>0.84</v>
      </c>
      <c r="CQ70" s="191">
        <f t="shared" si="14"/>
        <v>2.2400000000000002</v>
      </c>
      <c r="CR70" s="191">
        <f t="shared" si="15"/>
        <v>1.1200000000000001</v>
      </c>
      <c r="CS70" s="191">
        <f t="shared" si="16"/>
        <v>1.96</v>
      </c>
      <c r="CT70" s="191" t="str">
        <f t="shared" si="17"/>
        <v/>
      </c>
    </row>
    <row r="71" spans="1:98" ht="15" customHeight="1" x14ac:dyDescent="0.15">
      <c r="A71" s="1" t="s">
        <v>269</v>
      </c>
      <c r="B71" s="197" t="s">
        <v>270</v>
      </c>
      <c r="C71" s="187"/>
      <c r="D71" s="187"/>
      <c r="E71" s="187"/>
      <c r="F71" s="187"/>
      <c r="G71" s="188" t="s">
        <v>271</v>
      </c>
      <c r="H71" s="188" t="s">
        <v>272</v>
      </c>
      <c r="I71" s="188"/>
      <c r="J71" s="188"/>
      <c r="K71" s="188" t="s">
        <v>100</v>
      </c>
      <c r="L71" s="188">
        <v>12.1</v>
      </c>
      <c r="M71" s="188"/>
      <c r="N71" s="188"/>
      <c r="O71" s="188" t="s">
        <v>272</v>
      </c>
      <c r="P71" s="188"/>
      <c r="Q71" s="189"/>
      <c r="R71" s="190" t="s">
        <v>212</v>
      </c>
      <c r="S71" s="190">
        <v>2.8000000000000001E-2</v>
      </c>
      <c r="T71" s="200" t="s">
        <v>273</v>
      </c>
      <c r="U71" s="200"/>
      <c r="V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>
        <v>0</v>
      </c>
      <c r="AL71" s="200">
        <v>1</v>
      </c>
      <c r="AM71" s="200"/>
      <c r="AN71" s="200">
        <v>0</v>
      </c>
      <c r="AO71" s="200">
        <v>0</v>
      </c>
      <c r="AP71" s="200">
        <v>1</v>
      </c>
      <c r="AQ71" s="200">
        <v>1</v>
      </c>
      <c r="AR71" s="200">
        <v>1</v>
      </c>
      <c r="AS71" s="200">
        <v>0</v>
      </c>
      <c r="AT71" s="200">
        <v>0</v>
      </c>
      <c r="AU71" s="200">
        <v>0</v>
      </c>
      <c r="AV71" s="200">
        <v>1</v>
      </c>
      <c r="AW71" s="200">
        <v>2</v>
      </c>
      <c r="AX71" s="200">
        <v>0</v>
      </c>
      <c r="AY71" s="200">
        <v>0</v>
      </c>
      <c r="AZ71" s="200">
        <v>2</v>
      </c>
      <c r="BA71" s="190">
        <v>0</v>
      </c>
      <c r="BB71" s="190">
        <v>3</v>
      </c>
      <c r="BC71" s="190">
        <v>0</v>
      </c>
      <c r="BD71" s="190">
        <v>1</v>
      </c>
      <c r="BE71" s="190">
        <v>1</v>
      </c>
      <c r="BF71" s="190">
        <v>0</v>
      </c>
      <c r="BG71" s="190">
        <v>1</v>
      </c>
      <c r="BH71" s="190">
        <v>1</v>
      </c>
      <c r="BI71" s="190">
        <v>0</v>
      </c>
      <c r="BJ71" s="485">
        <f t="shared" si="21"/>
        <v>1.6666666666666667</v>
      </c>
      <c r="BK71" s="198">
        <f t="shared" si="5"/>
        <v>3</v>
      </c>
      <c r="BL71" s="198">
        <f t="shared" si="6"/>
        <v>0</v>
      </c>
      <c r="BM71" s="198">
        <v>23</v>
      </c>
      <c r="BN71" s="198">
        <v>0</v>
      </c>
      <c r="BO71" s="490">
        <f t="shared" si="7"/>
        <v>23</v>
      </c>
      <c r="BP71" s="491">
        <v>2.4</v>
      </c>
      <c r="BQ71" s="202" t="str">
        <f t="shared" si="20"/>
        <v/>
      </c>
      <c r="BR71" s="202"/>
      <c r="BS71" s="203"/>
      <c r="BT71" s="203"/>
      <c r="BU71" s="203"/>
      <c r="BV71" s="203"/>
      <c r="BW71" s="203"/>
      <c r="BX71" s="203"/>
      <c r="BY71" s="203"/>
      <c r="BZ71" s="204"/>
      <c r="CA71" s="205"/>
      <c r="CB71" s="206">
        <f t="shared" si="18"/>
        <v>23</v>
      </c>
      <c r="CC71" s="492">
        <f t="shared" si="22"/>
        <v>13.799999999999999</v>
      </c>
      <c r="CD71" s="202" t="str">
        <f>IFERROR(IF($S71*#REF!=0,"",$S71*#REF!),"")</f>
        <v/>
      </c>
      <c r="CE71" s="202" t="str">
        <f>IFERROR(IF($S71*#REF!=0,"",$S71*#REF!),"")</f>
        <v/>
      </c>
      <c r="CF71" s="202" t="str">
        <f>IFERROR(IF($S71*#REF!=0,"",$S71*#REF!),"")</f>
        <v/>
      </c>
      <c r="CG71" s="202" t="str">
        <f>IFERROR(IF($S71*#REF!=0,"",$S71*#REF!),"")</f>
        <v/>
      </c>
      <c r="CH71" s="202" t="str">
        <f>IFERROR(IF($S71*#REF!=0,"",$S71*#REF!),"")</f>
        <v/>
      </c>
      <c r="CI71" s="202" t="str">
        <f>IFERROR(IF($S71*#REF!=0,"",$S71*#REF!),"")</f>
        <v/>
      </c>
      <c r="CJ71" s="202" t="str">
        <f>IFERROR(IF($S71*#REF!=0,"",$S71*#REF!),"")</f>
        <v/>
      </c>
      <c r="CK71" s="202" t="str">
        <f>IFERROR(IF($S71*#REF!=0,"",$S71*#REF!),"")</f>
        <v/>
      </c>
      <c r="CL71" s="202" t="str">
        <f>IFERROR(IF($S71*#REF!=0,"",$S71*#REF!),"")</f>
        <v/>
      </c>
      <c r="CM71" s="202" t="str">
        <f t="shared" si="10"/>
        <v/>
      </c>
      <c r="CN71" s="202" t="str">
        <f t="shared" si="11"/>
        <v/>
      </c>
      <c r="CO71" s="202" t="str">
        <f t="shared" si="12"/>
        <v/>
      </c>
      <c r="CP71" s="202" t="str">
        <f t="shared" si="13"/>
        <v/>
      </c>
      <c r="CQ71" s="202" t="str">
        <f t="shared" si="14"/>
        <v/>
      </c>
      <c r="CR71" s="202" t="str">
        <f t="shared" si="15"/>
        <v/>
      </c>
      <c r="CS71" s="202" t="str">
        <f t="shared" si="16"/>
        <v/>
      </c>
      <c r="CT71" s="202" t="str">
        <f t="shared" si="17"/>
        <v/>
      </c>
    </row>
    <row r="72" spans="1:98" ht="15" customHeight="1" x14ac:dyDescent="0.15">
      <c r="A72" s="1" t="s">
        <v>269</v>
      </c>
      <c r="B72" s="197" t="s">
        <v>274</v>
      </c>
      <c r="C72" s="187"/>
      <c r="D72" s="187"/>
      <c r="E72" s="187"/>
      <c r="F72" s="187"/>
      <c r="G72" s="188" t="s">
        <v>275</v>
      </c>
      <c r="H72" s="188" t="s">
        <v>276</v>
      </c>
      <c r="I72" s="188"/>
      <c r="J72" s="188"/>
      <c r="K72" s="188" t="s">
        <v>100</v>
      </c>
      <c r="L72" s="188">
        <v>17.5</v>
      </c>
      <c r="M72" s="188"/>
      <c r="N72" s="188"/>
      <c r="O72" s="188" t="s">
        <v>276</v>
      </c>
      <c r="P72" s="188"/>
      <c r="Q72" s="189"/>
      <c r="R72" s="190" t="s">
        <v>212</v>
      </c>
      <c r="S72" s="190">
        <v>2.8000000000000001E-2</v>
      </c>
      <c r="T72" s="200" t="s">
        <v>277</v>
      </c>
      <c r="U72" s="200"/>
      <c r="V72" s="200"/>
      <c r="X72" s="200"/>
      <c r="Y72" s="200"/>
      <c r="Z72" s="200"/>
      <c r="AA72" s="200"/>
      <c r="AB72" s="200"/>
      <c r="AC72" s="200"/>
      <c r="AD72" s="200"/>
      <c r="AE72" s="200"/>
      <c r="AF72" s="200"/>
      <c r="AG72" s="200"/>
      <c r="AH72" s="200"/>
      <c r="AI72" s="200"/>
      <c r="AJ72" s="200"/>
      <c r="AK72" s="200">
        <v>0</v>
      </c>
      <c r="AL72" s="200">
        <v>1</v>
      </c>
      <c r="AM72" s="200"/>
      <c r="AN72" s="200">
        <v>0</v>
      </c>
      <c r="AO72" s="200">
        <v>0</v>
      </c>
      <c r="AP72" s="200">
        <v>1</v>
      </c>
      <c r="AQ72" s="200">
        <v>1</v>
      </c>
      <c r="AR72" s="200">
        <v>1</v>
      </c>
      <c r="AS72" s="200">
        <v>0</v>
      </c>
      <c r="AT72" s="200">
        <v>0</v>
      </c>
      <c r="AU72" s="200">
        <v>0</v>
      </c>
      <c r="AV72" s="200">
        <v>1</v>
      </c>
      <c r="AW72" s="200">
        <v>2</v>
      </c>
      <c r="AX72" s="200">
        <v>0</v>
      </c>
      <c r="AY72" s="200">
        <v>0</v>
      </c>
      <c r="AZ72" s="200">
        <v>2</v>
      </c>
      <c r="BA72" s="190">
        <v>0</v>
      </c>
      <c r="BB72" s="190">
        <v>3</v>
      </c>
      <c r="BC72" s="190">
        <v>0</v>
      </c>
      <c r="BD72" s="190">
        <v>1</v>
      </c>
      <c r="BE72" s="190">
        <v>1</v>
      </c>
      <c r="BF72" s="190">
        <v>0</v>
      </c>
      <c r="BG72" s="190">
        <v>1</v>
      </c>
      <c r="BH72" s="190">
        <v>1</v>
      </c>
      <c r="BI72" s="190">
        <v>0</v>
      </c>
      <c r="BJ72" s="485">
        <f t="shared" si="21"/>
        <v>1.6666666666666667</v>
      </c>
      <c r="BK72" s="198">
        <f t="shared" ref="BK72:BK135" si="23">MAX(AQ72:BB72)</f>
        <v>3</v>
      </c>
      <c r="BL72" s="198">
        <f t="shared" ref="BL72:BL135" si="24">MIN(AQ72:BB72)</f>
        <v>0</v>
      </c>
      <c r="BM72" s="198">
        <v>23</v>
      </c>
      <c r="BN72" s="198">
        <v>0</v>
      </c>
      <c r="BO72" s="490">
        <f t="shared" ref="BO72:BO135" si="25">IFERROR(BM72-BN72,BM72)</f>
        <v>23</v>
      </c>
      <c r="BP72" s="491">
        <v>2.4</v>
      </c>
      <c r="BQ72" s="202" t="str">
        <f t="shared" si="20"/>
        <v/>
      </c>
      <c r="BR72" s="202"/>
      <c r="BS72" s="203"/>
      <c r="BT72" s="203"/>
      <c r="BU72" s="203"/>
      <c r="BV72" s="203"/>
      <c r="BW72" s="203"/>
      <c r="BX72" s="203"/>
      <c r="BY72" s="203"/>
      <c r="BZ72" s="204"/>
      <c r="CA72" s="205"/>
      <c r="CB72" s="206">
        <f t="shared" si="18"/>
        <v>23</v>
      </c>
      <c r="CC72" s="492">
        <f t="shared" si="22"/>
        <v>13.799999999999999</v>
      </c>
      <c r="CD72" s="202" t="str">
        <f>IFERROR(IF($S72*#REF!=0,"",$S72*#REF!),"")</f>
        <v/>
      </c>
      <c r="CE72" s="202" t="str">
        <f>IFERROR(IF($S72*#REF!=0,"",$S72*#REF!),"")</f>
        <v/>
      </c>
      <c r="CF72" s="202" t="str">
        <f>IFERROR(IF($S72*#REF!=0,"",$S72*#REF!),"")</f>
        <v/>
      </c>
      <c r="CG72" s="202" t="str">
        <f>IFERROR(IF($S72*#REF!=0,"",$S72*#REF!),"")</f>
        <v/>
      </c>
      <c r="CH72" s="202" t="str">
        <f>IFERROR(IF($S72*#REF!=0,"",$S72*#REF!),"")</f>
        <v/>
      </c>
      <c r="CI72" s="202" t="str">
        <f>IFERROR(IF($S72*#REF!=0,"",$S72*#REF!),"")</f>
        <v/>
      </c>
      <c r="CJ72" s="202" t="str">
        <f>IFERROR(IF($S72*#REF!=0,"",$S72*#REF!),"")</f>
        <v/>
      </c>
      <c r="CK72" s="202" t="str">
        <f>IFERROR(IF($S72*#REF!=0,"",$S72*#REF!),"")</f>
        <v/>
      </c>
      <c r="CL72" s="202" t="str">
        <f>IFERROR(IF($S72*#REF!=0,"",$S72*#REF!),"")</f>
        <v/>
      </c>
      <c r="CM72" s="202" t="str">
        <f t="shared" ref="CM72:CM135" si="26">IFERROR(IF($S72*BT72=0,"",$S72*BT72),"")</f>
        <v/>
      </c>
      <c r="CN72" s="202" t="str">
        <f t="shared" ref="CN72:CN135" si="27">IFERROR(IF($S72*BU72=0,"",$S72*BU72),"")</f>
        <v/>
      </c>
      <c r="CO72" s="202" t="str">
        <f t="shared" ref="CO72:CO135" si="28">IFERROR(IF($S72*BV72=0,"",$S72*BV72),"")</f>
        <v/>
      </c>
      <c r="CP72" s="202" t="str">
        <f t="shared" ref="CP72:CP135" si="29">IFERROR(IF($S72*BW72=0,"",$S72*BW72),"")</f>
        <v/>
      </c>
      <c r="CQ72" s="202" t="str">
        <f t="shared" ref="CQ72:CQ135" si="30">IFERROR(IF($S72*BX72=0,"",$S72*BX72),"")</f>
        <v/>
      </c>
      <c r="CR72" s="202" t="str">
        <f t="shared" ref="CR72:CR135" si="31">IFERROR(IF($S72*BY72=0,"",$S72*BY72),"")</f>
        <v/>
      </c>
      <c r="CS72" s="202" t="str">
        <f t="shared" ref="CS72:CS135" si="32">IFERROR(IF($S72*BZ72=0,"",$S72*BZ72),"")</f>
        <v/>
      </c>
      <c r="CT72" s="202" t="str">
        <f t="shared" ref="CT72:CT135" si="33">IFERROR(IF($S72*CA72=0,"",$S72*CA72),"")</f>
        <v/>
      </c>
    </row>
    <row r="73" spans="1:98" ht="15" customHeight="1" x14ac:dyDescent="0.15">
      <c r="A73" s="1" t="s">
        <v>269</v>
      </c>
      <c r="B73" s="197" t="s">
        <v>278</v>
      </c>
      <c r="C73" s="187"/>
      <c r="D73" s="187"/>
      <c r="E73" s="187"/>
      <c r="F73" s="187"/>
      <c r="G73" s="188" t="s">
        <v>279</v>
      </c>
      <c r="H73" s="188" t="s">
        <v>280</v>
      </c>
      <c r="I73" s="188"/>
      <c r="J73" s="188">
        <v>20</v>
      </c>
      <c r="K73" s="188" t="s">
        <v>100</v>
      </c>
      <c r="L73" s="188">
        <v>8.1</v>
      </c>
      <c r="M73" s="188"/>
      <c r="N73" s="188"/>
      <c r="O73" s="188" t="s">
        <v>280</v>
      </c>
      <c r="P73" s="188"/>
      <c r="Q73" s="189"/>
      <c r="R73" s="190" t="s">
        <v>212</v>
      </c>
      <c r="S73" s="190">
        <v>2.8000000000000001E-2</v>
      </c>
      <c r="T73" s="200" t="s">
        <v>281</v>
      </c>
      <c r="U73" s="200"/>
      <c r="V73" s="200"/>
      <c r="X73" s="200"/>
      <c r="Y73" s="200"/>
      <c r="Z73" s="200"/>
      <c r="AA73" s="200"/>
      <c r="AB73" s="200"/>
      <c r="AC73" s="200"/>
      <c r="AD73" s="200"/>
      <c r="AE73" s="200"/>
      <c r="AF73" s="200"/>
      <c r="AG73" s="200"/>
      <c r="AH73" s="200"/>
      <c r="AI73" s="200"/>
      <c r="AJ73" s="200"/>
      <c r="AK73" s="200">
        <v>10</v>
      </c>
      <c r="AL73" s="200">
        <v>6</v>
      </c>
      <c r="AM73" s="200"/>
      <c r="AN73" s="200">
        <v>10</v>
      </c>
      <c r="AO73" s="200">
        <v>9</v>
      </c>
      <c r="AP73" s="200">
        <v>11</v>
      </c>
      <c r="AQ73" s="200">
        <v>22</v>
      </c>
      <c r="AR73" s="200">
        <v>11</v>
      </c>
      <c r="AS73" s="200">
        <v>23</v>
      </c>
      <c r="AT73" s="200">
        <v>18</v>
      </c>
      <c r="AU73" s="200">
        <v>13</v>
      </c>
      <c r="AV73" s="200">
        <v>34</v>
      </c>
      <c r="AW73" s="200">
        <v>39</v>
      </c>
      <c r="AX73" s="200">
        <v>25</v>
      </c>
      <c r="AY73" s="200">
        <v>21</v>
      </c>
      <c r="AZ73" s="200">
        <v>20</v>
      </c>
      <c r="BA73" s="190">
        <v>23</v>
      </c>
      <c r="BB73" s="190">
        <v>25</v>
      </c>
      <c r="BC73" s="190">
        <v>36</v>
      </c>
      <c r="BD73" s="190">
        <v>33</v>
      </c>
      <c r="BE73" s="190">
        <v>23</v>
      </c>
      <c r="BF73" s="190">
        <v>22</v>
      </c>
      <c r="BG73" s="190">
        <v>21</v>
      </c>
      <c r="BH73" s="190">
        <v>38</v>
      </c>
      <c r="BI73" s="190">
        <v>40</v>
      </c>
      <c r="BJ73" s="485">
        <f t="shared" si="21"/>
        <v>22.666666666666668</v>
      </c>
      <c r="BK73" s="198">
        <f t="shared" si="23"/>
        <v>39</v>
      </c>
      <c r="BL73" s="198">
        <f t="shared" si="24"/>
        <v>11</v>
      </c>
      <c r="BM73" s="198">
        <v>54</v>
      </c>
      <c r="BN73" s="198">
        <v>35</v>
      </c>
      <c r="BO73" s="490">
        <f t="shared" si="25"/>
        <v>19</v>
      </c>
      <c r="BP73" s="491">
        <v>2.4</v>
      </c>
      <c r="BQ73" s="202" t="str">
        <f t="shared" si="20"/>
        <v/>
      </c>
      <c r="BR73" s="202"/>
      <c r="BS73" s="203"/>
      <c r="BT73" s="203"/>
      <c r="BU73" s="203"/>
      <c r="BV73" s="203"/>
      <c r="BW73" s="203"/>
      <c r="BX73" s="203">
        <v>20</v>
      </c>
      <c r="BY73" s="203">
        <v>10</v>
      </c>
      <c r="BZ73" s="204">
        <v>10</v>
      </c>
      <c r="CA73" s="205"/>
      <c r="CB73" s="206">
        <f t="shared" ref="CB73:CB136" si="34">SUM(BO73,BR73:CA73)</f>
        <v>59</v>
      </c>
      <c r="CC73" s="492">
        <f t="shared" si="22"/>
        <v>2.6029411764705883</v>
      </c>
      <c r="CD73" s="202" t="str">
        <f>IFERROR(IF($S73*#REF!=0,"",$S73*#REF!),"")</f>
        <v/>
      </c>
      <c r="CE73" s="202" t="str">
        <f>IFERROR(IF($S73*#REF!=0,"",$S73*#REF!),"")</f>
        <v/>
      </c>
      <c r="CF73" s="202" t="str">
        <f>IFERROR(IF($S73*#REF!=0,"",$S73*#REF!),"")</f>
        <v/>
      </c>
      <c r="CG73" s="202" t="str">
        <f>IFERROR(IF($S73*#REF!=0,"",$S73*#REF!),"")</f>
        <v/>
      </c>
      <c r="CH73" s="202" t="str">
        <f>IFERROR(IF($S73*#REF!=0,"",$S73*#REF!),"")</f>
        <v/>
      </c>
      <c r="CI73" s="202" t="str">
        <f>IFERROR(IF($S73*#REF!=0,"",$S73*#REF!),"")</f>
        <v/>
      </c>
      <c r="CJ73" s="202" t="str">
        <f>IFERROR(IF($S73*#REF!=0,"",$S73*#REF!),"")</f>
        <v/>
      </c>
      <c r="CK73" s="202" t="str">
        <f>IFERROR(IF($S73*#REF!=0,"",$S73*#REF!),"")</f>
        <v/>
      </c>
      <c r="CL73" s="202" t="str">
        <f>IFERROR(IF($S73*#REF!=0,"",$S73*#REF!),"")</f>
        <v/>
      </c>
      <c r="CM73" s="202" t="str">
        <f t="shared" si="26"/>
        <v/>
      </c>
      <c r="CN73" s="202" t="str">
        <f t="shared" si="27"/>
        <v/>
      </c>
      <c r="CO73" s="202" t="str">
        <f t="shared" si="28"/>
        <v/>
      </c>
      <c r="CP73" s="202" t="str">
        <f t="shared" si="29"/>
        <v/>
      </c>
      <c r="CQ73" s="202">
        <f t="shared" si="30"/>
        <v>0.56000000000000005</v>
      </c>
      <c r="CR73" s="202">
        <f t="shared" si="31"/>
        <v>0.28000000000000003</v>
      </c>
      <c r="CS73" s="202">
        <f t="shared" si="32"/>
        <v>0.28000000000000003</v>
      </c>
      <c r="CT73" s="202" t="str">
        <f t="shared" si="33"/>
        <v/>
      </c>
    </row>
    <row r="74" spans="1:98" ht="15" customHeight="1" thickBot="1" x14ac:dyDescent="0.2">
      <c r="A74" s="1" t="s">
        <v>269</v>
      </c>
      <c r="B74" s="207" t="s">
        <v>282</v>
      </c>
      <c r="C74" s="207"/>
      <c r="D74" s="207"/>
      <c r="E74" s="207"/>
      <c r="F74" s="207"/>
      <c r="G74" s="208" t="s">
        <v>283</v>
      </c>
      <c r="H74" s="208" t="s">
        <v>284</v>
      </c>
      <c r="I74" s="208"/>
      <c r="J74" s="208">
        <v>20</v>
      </c>
      <c r="K74" s="208" t="s">
        <v>100</v>
      </c>
      <c r="L74" s="208">
        <v>22.4</v>
      </c>
      <c r="M74" s="208"/>
      <c r="N74" s="208"/>
      <c r="O74" s="208" t="s">
        <v>284</v>
      </c>
      <c r="P74" s="208"/>
      <c r="Q74" s="209"/>
      <c r="R74" s="210" t="s">
        <v>212</v>
      </c>
      <c r="S74" s="210">
        <v>2.8000000000000001E-2</v>
      </c>
      <c r="T74" s="210" t="s">
        <v>285</v>
      </c>
      <c r="U74" s="210"/>
      <c r="V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>
        <v>10</v>
      </c>
      <c r="AL74" s="210">
        <v>6</v>
      </c>
      <c r="AM74" s="210"/>
      <c r="AN74" s="210">
        <v>10</v>
      </c>
      <c r="AO74" s="210">
        <v>9</v>
      </c>
      <c r="AP74" s="210">
        <v>18</v>
      </c>
      <c r="AQ74" s="210">
        <v>22</v>
      </c>
      <c r="AR74" s="210">
        <v>11</v>
      </c>
      <c r="AS74" s="210">
        <v>23</v>
      </c>
      <c r="AT74" s="210">
        <v>18</v>
      </c>
      <c r="AU74" s="210">
        <v>14</v>
      </c>
      <c r="AV74" s="210">
        <v>34</v>
      </c>
      <c r="AW74" s="210">
        <v>39</v>
      </c>
      <c r="AX74" s="210">
        <v>25</v>
      </c>
      <c r="AY74" s="210">
        <v>21</v>
      </c>
      <c r="AZ74" s="210">
        <v>20</v>
      </c>
      <c r="BA74" s="210">
        <v>23</v>
      </c>
      <c r="BB74" s="210">
        <v>25</v>
      </c>
      <c r="BC74" s="210">
        <v>36</v>
      </c>
      <c r="BD74" s="210">
        <v>33</v>
      </c>
      <c r="BE74" s="210">
        <v>23</v>
      </c>
      <c r="BF74" s="210">
        <v>22</v>
      </c>
      <c r="BG74" s="210">
        <v>21</v>
      </c>
      <c r="BH74" s="210">
        <v>38</v>
      </c>
      <c r="BI74" s="210">
        <v>40</v>
      </c>
      <c r="BJ74" s="493">
        <f t="shared" si="21"/>
        <v>22.666666666666668</v>
      </c>
      <c r="BK74" s="208">
        <f t="shared" si="23"/>
        <v>39</v>
      </c>
      <c r="BL74" s="208">
        <f t="shared" si="24"/>
        <v>11</v>
      </c>
      <c r="BM74" s="208">
        <v>57</v>
      </c>
      <c r="BN74" s="208">
        <v>35</v>
      </c>
      <c r="BO74" s="494">
        <f t="shared" si="25"/>
        <v>22</v>
      </c>
      <c r="BP74" s="495">
        <v>2.4</v>
      </c>
      <c r="BQ74" s="212" t="str">
        <f t="shared" si="20"/>
        <v/>
      </c>
      <c r="BR74" s="212"/>
      <c r="BS74" s="213"/>
      <c r="BT74" s="213"/>
      <c r="BU74" s="213"/>
      <c r="BV74" s="213"/>
      <c r="BW74" s="213"/>
      <c r="BX74" s="213">
        <v>20</v>
      </c>
      <c r="BY74" s="213">
        <v>10</v>
      </c>
      <c r="BZ74" s="214">
        <v>10</v>
      </c>
      <c r="CA74" s="215"/>
      <c r="CB74" s="216">
        <f t="shared" si="34"/>
        <v>62</v>
      </c>
      <c r="CC74" s="496">
        <f t="shared" si="22"/>
        <v>2.7352941176470589</v>
      </c>
      <c r="CD74" s="212" t="str">
        <f>IFERROR(IF($S74*#REF!=0,"",$S74*#REF!),"")</f>
        <v/>
      </c>
      <c r="CE74" s="212" t="str">
        <f>IFERROR(IF($S74*#REF!=0,"",$S74*#REF!),"")</f>
        <v/>
      </c>
      <c r="CF74" s="212" t="str">
        <f>IFERROR(IF($S74*#REF!=0,"",$S74*#REF!),"")</f>
        <v/>
      </c>
      <c r="CG74" s="212" t="str">
        <f>IFERROR(IF($S74*#REF!=0,"",$S74*#REF!),"")</f>
        <v/>
      </c>
      <c r="CH74" s="212" t="str">
        <f>IFERROR(IF($S74*#REF!=0,"",$S74*#REF!),"")</f>
        <v/>
      </c>
      <c r="CI74" s="212" t="str">
        <f>IFERROR(IF($S74*#REF!=0,"",$S74*#REF!),"")</f>
        <v/>
      </c>
      <c r="CJ74" s="212" t="str">
        <f>IFERROR(IF($S74*#REF!=0,"",$S74*#REF!),"")</f>
        <v/>
      </c>
      <c r="CK74" s="212" t="str">
        <f>IFERROR(IF($S74*#REF!=0,"",$S74*#REF!),"")</f>
        <v/>
      </c>
      <c r="CL74" s="212" t="str">
        <f>IFERROR(IF($S74*#REF!=0,"",$S74*#REF!),"")</f>
        <v/>
      </c>
      <c r="CM74" s="212" t="str">
        <f t="shared" si="26"/>
        <v/>
      </c>
      <c r="CN74" s="212" t="str">
        <f t="shared" si="27"/>
        <v/>
      </c>
      <c r="CO74" s="212" t="str">
        <f t="shared" si="28"/>
        <v/>
      </c>
      <c r="CP74" s="212" t="str">
        <f t="shared" si="29"/>
        <v/>
      </c>
      <c r="CQ74" s="212">
        <f t="shared" si="30"/>
        <v>0.56000000000000005</v>
      </c>
      <c r="CR74" s="212">
        <f t="shared" si="31"/>
        <v>0.28000000000000003</v>
      </c>
      <c r="CS74" s="212">
        <f t="shared" si="32"/>
        <v>0.28000000000000003</v>
      </c>
      <c r="CT74" s="212" t="str">
        <f t="shared" si="33"/>
        <v/>
      </c>
    </row>
    <row r="75" spans="1:98" ht="15" customHeight="1" x14ac:dyDescent="0.15">
      <c r="B75" s="178" t="s">
        <v>286</v>
      </c>
      <c r="C75" s="178"/>
      <c r="D75" s="178"/>
      <c r="E75" s="178"/>
      <c r="F75" s="178"/>
      <c r="G75" s="179" t="s">
        <v>287</v>
      </c>
      <c r="H75" s="179" t="s">
        <v>288</v>
      </c>
      <c r="I75" s="179"/>
      <c r="J75" s="179"/>
      <c r="K75" s="179" t="s">
        <v>100</v>
      </c>
      <c r="L75" s="179">
        <v>39.700000000000003</v>
      </c>
      <c r="M75" s="179"/>
      <c r="N75" s="179"/>
      <c r="O75" s="179"/>
      <c r="P75" s="179"/>
      <c r="Q75" s="180"/>
      <c r="R75" s="181" t="s">
        <v>212</v>
      </c>
      <c r="S75" s="181"/>
      <c r="T75" s="181"/>
      <c r="U75" s="181"/>
      <c r="V75" s="181">
        <v>39.700000000000003</v>
      </c>
      <c r="W75" s="4">
        <v>5011.2</v>
      </c>
      <c r="X75" s="181">
        <v>2</v>
      </c>
      <c r="Y75" s="181">
        <v>1</v>
      </c>
      <c r="Z75" s="181">
        <v>0</v>
      </c>
      <c r="AA75" s="181">
        <v>2</v>
      </c>
      <c r="AB75" s="181">
        <v>1</v>
      </c>
      <c r="AC75" s="181">
        <v>1</v>
      </c>
      <c r="AD75" s="181">
        <v>0</v>
      </c>
      <c r="AE75" s="181">
        <v>2</v>
      </c>
      <c r="AF75" s="181">
        <v>0</v>
      </c>
      <c r="AG75" s="181">
        <v>0</v>
      </c>
      <c r="AH75" s="181">
        <v>1</v>
      </c>
      <c r="AI75" s="181">
        <v>0</v>
      </c>
      <c r="AJ75" s="181">
        <v>0</v>
      </c>
      <c r="AK75" s="181">
        <v>0</v>
      </c>
      <c r="AL75" s="181">
        <v>1</v>
      </c>
      <c r="AM75" s="181"/>
      <c r="AN75" s="181">
        <v>0</v>
      </c>
      <c r="AO75" s="181">
        <v>0</v>
      </c>
      <c r="AP75" s="181">
        <v>1</v>
      </c>
      <c r="AQ75" s="181">
        <v>0</v>
      </c>
      <c r="AR75" s="181">
        <v>0</v>
      </c>
      <c r="AS75" s="181">
        <v>0</v>
      </c>
      <c r="AT75" s="181">
        <v>2</v>
      </c>
      <c r="AU75" s="181">
        <v>1</v>
      </c>
      <c r="AV75" s="181">
        <v>0</v>
      </c>
      <c r="AW75" s="181">
        <v>1</v>
      </c>
      <c r="AX75" s="181">
        <v>0</v>
      </c>
      <c r="AY75" s="181">
        <v>0</v>
      </c>
      <c r="AZ75" s="181">
        <v>0</v>
      </c>
      <c r="BA75" s="181">
        <v>0</v>
      </c>
      <c r="BB75" s="181">
        <v>0</v>
      </c>
      <c r="BC75" s="181">
        <v>0</v>
      </c>
      <c r="BD75" s="181">
        <v>0</v>
      </c>
      <c r="BE75" s="181">
        <v>0</v>
      </c>
      <c r="BF75" s="181">
        <v>0</v>
      </c>
      <c r="BG75" s="181">
        <v>0</v>
      </c>
      <c r="BH75" s="181">
        <v>0</v>
      </c>
      <c r="BI75" s="181">
        <v>0</v>
      </c>
      <c r="BJ75" s="481">
        <f t="shared" si="21"/>
        <v>0</v>
      </c>
      <c r="BK75" s="179">
        <f t="shared" si="23"/>
        <v>2</v>
      </c>
      <c r="BL75" s="179">
        <f t="shared" si="24"/>
        <v>0</v>
      </c>
      <c r="BM75" s="179">
        <v>24</v>
      </c>
      <c r="BN75" s="179">
        <v>0</v>
      </c>
      <c r="BO75" s="482">
        <f t="shared" si="25"/>
        <v>24</v>
      </c>
      <c r="BP75" s="483">
        <v>2.4</v>
      </c>
      <c r="BQ75" s="182" t="str">
        <f t="shared" si="20"/>
        <v/>
      </c>
      <c r="BR75" s="182"/>
      <c r="BS75" s="183"/>
      <c r="BT75" s="183"/>
      <c r="BU75" s="183"/>
      <c r="BV75" s="183"/>
      <c r="BW75" s="183"/>
      <c r="BX75" s="183"/>
      <c r="BY75" s="183"/>
      <c r="BZ75" s="184"/>
      <c r="CA75" s="185"/>
      <c r="CB75" s="186">
        <f t="shared" si="34"/>
        <v>24</v>
      </c>
      <c r="CC75" s="484" t="e">
        <f t="shared" si="22"/>
        <v>#DIV/0!</v>
      </c>
      <c r="CD75" s="182" t="str">
        <f>IFERROR(IF($S75*#REF!=0,"",$S75*#REF!),"")</f>
        <v/>
      </c>
      <c r="CE75" s="182" t="str">
        <f>IFERROR(IF($S75*#REF!=0,"",$S75*#REF!),"")</f>
        <v/>
      </c>
      <c r="CF75" s="182" t="str">
        <f>IFERROR(IF($S75*#REF!=0,"",$S75*#REF!),"")</f>
        <v/>
      </c>
      <c r="CG75" s="182" t="str">
        <f>IFERROR(IF($S75*#REF!=0,"",$S75*#REF!),"")</f>
        <v/>
      </c>
      <c r="CH75" s="182" t="str">
        <f>IFERROR(IF($S75*#REF!=0,"",$S75*#REF!),"")</f>
        <v/>
      </c>
      <c r="CI75" s="182" t="str">
        <f>IFERROR(IF($S75*#REF!=0,"",$S75*#REF!),"")</f>
        <v/>
      </c>
      <c r="CJ75" s="182" t="str">
        <f>IFERROR(IF($S75*#REF!=0,"",$S75*#REF!),"")</f>
        <v/>
      </c>
      <c r="CK75" s="182" t="str">
        <f>IFERROR(IF($S75*#REF!=0,"",$S75*#REF!),"")</f>
        <v/>
      </c>
      <c r="CL75" s="182" t="str">
        <f>IFERROR(IF($S75*#REF!=0,"",$S75*#REF!),"")</f>
        <v/>
      </c>
      <c r="CM75" s="182" t="str">
        <f t="shared" si="26"/>
        <v/>
      </c>
      <c r="CN75" s="182" t="str">
        <f t="shared" si="27"/>
        <v/>
      </c>
      <c r="CO75" s="182" t="str">
        <f t="shared" si="28"/>
        <v/>
      </c>
      <c r="CP75" s="182" t="str">
        <f t="shared" si="29"/>
        <v/>
      </c>
      <c r="CQ75" s="182" t="str">
        <f t="shared" si="30"/>
        <v/>
      </c>
      <c r="CR75" s="182" t="str">
        <f t="shared" si="31"/>
        <v/>
      </c>
      <c r="CS75" s="182" t="str">
        <f t="shared" si="32"/>
        <v/>
      </c>
      <c r="CT75" s="182" t="str">
        <f t="shared" si="33"/>
        <v/>
      </c>
    </row>
    <row r="76" spans="1:98" ht="15" customHeight="1" x14ac:dyDescent="0.15">
      <c r="B76" s="197" t="s">
        <v>289</v>
      </c>
      <c r="C76" s="197"/>
      <c r="D76" s="197"/>
      <c r="E76" s="197"/>
      <c r="F76" s="197"/>
      <c r="G76" s="198" t="s">
        <v>290</v>
      </c>
      <c r="H76" s="198" t="s">
        <v>291</v>
      </c>
      <c r="I76" s="198" t="s">
        <v>292</v>
      </c>
      <c r="J76" s="198"/>
      <c r="K76" s="198" t="s">
        <v>100</v>
      </c>
      <c r="L76" s="198">
        <v>16.600000000000001</v>
      </c>
      <c r="M76" s="198"/>
      <c r="N76" s="198"/>
      <c r="O76" s="198" t="s">
        <v>290</v>
      </c>
      <c r="P76" s="198"/>
      <c r="Q76" s="199"/>
      <c r="R76" s="200" t="s">
        <v>212</v>
      </c>
      <c r="S76" s="200"/>
      <c r="T76" s="200"/>
      <c r="U76" s="200"/>
      <c r="V76" s="200"/>
      <c r="W76" s="4">
        <v>2564.3200000000002</v>
      </c>
      <c r="X76" s="200">
        <v>0</v>
      </c>
      <c r="Y76" s="200">
        <v>4</v>
      </c>
      <c r="Z76" s="200">
        <v>7</v>
      </c>
      <c r="AA76" s="200">
        <v>4</v>
      </c>
      <c r="AB76" s="200">
        <v>1</v>
      </c>
      <c r="AC76" s="200">
        <v>4</v>
      </c>
      <c r="AD76" s="200">
        <v>4</v>
      </c>
      <c r="AE76" s="200">
        <v>3</v>
      </c>
      <c r="AF76" s="200">
        <v>1</v>
      </c>
      <c r="AG76" s="200">
        <v>8</v>
      </c>
      <c r="AH76" s="200">
        <v>8</v>
      </c>
      <c r="AI76" s="200">
        <v>7</v>
      </c>
      <c r="AJ76" s="200">
        <v>3</v>
      </c>
      <c r="AK76" s="200">
        <v>10</v>
      </c>
      <c r="AL76" s="200">
        <v>5</v>
      </c>
      <c r="AM76" s="200"/>
      <c r="AN76" s="200">
        <v>0</v>
      </c>
      <c r="AO76" s="200">
        <v>4</v>
      </c>
      <c r="AP76" s="200">
        <v>5</v>
      </c>
      <c r="AQ76" s="200">
        <v>7</v>
      </c>
      <c r="AR76" s="200">
        <v>9</v>
      </c>
      <c r="AS76" s="200">
        <v>6</v>
      </c>
      <c r="AT76" s="200">
        <v>4</v>
      </c>
      <c r="AU76" s="200">
        <v>6</v>
      </c>
      <c r="AV76" s="200">
        <v>11</v>
      </c>
      <c r="AW76" s="200">
        <v>4</v>
      </c>
      <c r="AX76" s="200">
        <v>5</v>
      </c>
      <c r="AY76" s="200">
        <v>0</v>
      </c>
      <c r="AZ76" s="200">
        <v>1</v>
      </c>
      <c r="BA76" s="200">
        <v>1</v>
      </c>
      <c r="BB76" s="200">
        <v>3</v>
      </c>
      <c r="BC76" s="200">
        <v>3</v>
      </c>
      <c r="BD76" s="200">
        <v>3</v>
      </c>
      <c r="BE76" s="200">
        <v>1</v>
      </c>
      <c r="BF76" s="200">
        <v>5</v>
      </c>
      <c r="BG76" s="200">
        <v>0</v>
      </c>
      <c r="BH76" s="200">
        <v>3</v>
      </c>
      <c r="BI76" s="200">
        <v>3</v>
      </c>
      <c r="BJ76" s="489">
        <f t="shared" si="21"/>
        <v>1.6666666666666667</v>
      </c>
      <c r="BK76" s="198">
        <f t="shared" si="23"/>
        <v>11</v>
      </c>
      <c r="BL76" s="198">
        <f t="shared" si="24"/>
        <v>0</v>
      </c>
      <c r="BM76" s="198">
        <v>1</v>
      </c>
      <c r="BN76" s="198">
        <v>5</v>
      </c>
      <c r="BO76" s="490">
        <f t="shared" si="25"/>
        <v>-4</v>
      </c>
      <c r="BP76" s="491">
        <v>2.4</v>
      </c>
      <c r="BQ76" s="202" t="str">
        <f t="shared" si="20"/>
        <v/>
      </c>
      <c r="BR76" s="202"/>
      <c r="BS76" s="203"/>
      <c r="BT76" s="203"/>
      <c r="BU76" s="203"/>
      <c r="BV76" s="203">
        <v>4</v>
      </c>
      <c r="BW76" s="203"/>
      <c r="BX76" s="203"/>
      <c r="BY76" s="203">
        <v>4</v>
      </c>
      <c r="BZ76" s="204"/>
      <c r="CA76" s="205"/>
      <c r="CB76" s="206">
        <f t="shared" si="34"/>
        <v>4</v>
      </c>
      <c r="CC76" s="492">
        <f t="shared" si="22"/>
        <v>2.4</v>
      </c>
      <c r="CD76" s="202" t="str">
        <f>IFERROR(IF($S76*#REF!=0,"",$S76*#REF!),"")</f>
        <v/>
      </c>
      <c r="CE76" s="202" t="str">
        <f>IFERROR(IF($S76*#REF!=0,"",$S76*#REF!),"")</f>
        <v/>
      </c>
      <c r="CF76" s="202" t="str">
        <f>IFERROR(IF($S76*#REF!=0,"",$S76*#REF!),"")</f>
        <v/>
      </c>
      <c r="CG76" s="202" t="str">
        <f>IFERROR(IF($S76*#REF!=0,"",$S76*#REF!),"")</f>
        <v/>
      </c>
      <c r="CH76" s="202" t="str">
        <f>IFERROR(IF($S76*#REF!=0,"",$S76*#REF!),"")</f>
        <v/>
      </c>
      <c r="CI76" s="202" t="str">
        <f>IFERROR(IF($S76*#REF!=0,"",$S76*#REF!),"")</f>
        <v/>
      </c>
      <c r="CJ76" s="202" t="str">
        <f>IFERROR(IF($S76*#REF!=0,"",$S76*#REF!),"")</f>
        <v/>
      </c>
      <c r="CK76" s="202" t="str">
        <f>IFERROR(IF($S76*#REF!=0,"",$S76*#REF!),"")</f>
        <v/>
      </c>
      <c r="CL76" s="202" t="str">
        <f>IFERROR(IF($S76*#REF!=0,"",$S76*#REF!),"")</f>
        <v/>
      </c>
      <c r="CM76" s="202" t="str">
        <f t="shared" si="26"/>
        <v/>
      </c>
      <c r="CN76" s="202" t="str">
        <f t="shared" si="27"/>
        <v/>
      </c>
      <c r="CO76" s="202" t="str">
        <f t="shared" si="28"/>
        <v/>
      </c>
      <c r="CP76" s="202" t="str">
        <f t="shared" si="29"/>
        <v/>
      </c>
      <c r="CQ76" s="202" t="str">
        <f t="shared" si="30"/>
        <v/>
      </c>
      <c r="CR76" s="202" t="str">
        <f t="shared" si="31"/>
        <v/>
      </c>
      <c r="CS76" s="202" t="str">
        <f t="shared" si="32"/>
        <v/>
      </c>
      <c r="CT76" s="202" t="str">
        <f t="shared" si="33"/>
        <v/>
      </c>
    </row>
    <row r="77" spans="1:98" ht="15" customHeight="1" x14ac:dyDescent="0.15">
      <c r="B77" s="197" t="s">
        <v>293</v>
      </c>
      <c r="C77" s="197"/>
      <c r="D77" s="197"/>
      <c r="E77" s="197"/>
      <c r="F77" s="197"/>
      <c r="G77" s="198" t="s">
        <v>294</v>
      </c>
      <c r="H77" s="198" t="s">
        <v>295</v>
      </c>
      <c r="I77" s="198"/>
      <c r="J77" s="198"/>
      <c r="K77" s="198" t="s">
        <v>100</v>
      </c>
      <c r="L77" s="198">
        <v>17.899999999999999</v>
      </c>
      <c r="M77" s="198"/>
      <c r="N77" s="198"/>
      <c r="O77" s="198"/>
      <c r="P77" s="198"/>
      <c r="Q77" s="199"/>
      <c r="R77" s="200" t="s">
        <v>212</v>
      </c>
      <c r="S77" s="200"/>
      <c r="T77" s="200"/>
      <c r="U77" s="200"/>
      <c r="V77" s="200">
        <v>17.899999999999999</v>
      </c>
      <c r="W77" s="4">
        <v>1767.59</v>
      </c>
      <c r="X77" s="200">
        <v>2</v>
      </c>
      <c r="Y77" s="200">
        <v>1</v>
      </c>
      <c r="Z77" s="200">
        <v>0</v>
      </c>
      <c r="AA77" s="200">
        <v>2</v>
      </c>
      <c r="AB77" s="200">
        <v>1</v>
      </c>
      <c r="AC77" s="200">
        <v>2</v>
      </c>
      <c r="AD77" s="200">
        <v>0</v>
      </c>
      <c r="AE77" s="200">
        <v>2</v>
      </c>
      <c r="AF77" s="200">
        <v>0</v>
      </c>
      <c r="AG77" s="200">
        <v>1</v>
      </c>
      <c r="AH77" s="200">
        <v>1</v>
      </c>
      <c r="AI77" s="200">
        <v>1</v>
      </c>
      <c r="AJ77" s="200">
        <v>1</v>
      </c>
      <c r="AK77" s="200">
        <v>0</v>
      </c>
      <c r="AL77" s="200">
        <v>1</v>
      </c>
      <c r="AM77" s="200"/>
      <c r="AN77" s="200">
        <v>0</v>
      </c>
      <c r="AO77" s="200">
        <v>0</v>
      </c>
      <c r="AP77" s="200">
        <v>0</v>
      </c>
      <c r="AQ77" s="200">
        <v>0</v>
      </c>
      <c r="AR77" s="200">
        <v>0</v>
      </c>
      <c r="AS77" s="200">
        <v>0</v>
      </c>
      <c r="AT77" s="200">
        <v>2</v>
      </c>
      <c r="AU77" s="200">
        <v>1</v>
      </c>
      <c r="AV77" s="200">
        <v>0</v>
      </c>
      <c r="AW77" s="200">
        <v>1</v>
      </c>
      <c r="AX77" s="200">
        <v>0</v>
      </c>
      <c r="AY77" s="200">
        <v>0</v>
      </c>
      <c r="AZ77" s="200">
        <v>0</v>
      </c>
      <c r="BA77" s="200">
        <v>0</v>
      </c>
      <c r="BB77" s="200">
        <v>0</v>
      </c>
      <c r="BC77" s="200">
        <v>0</v>
      </c>
      <c r="BD77" s="200">
        <v>0</v>
      </c>
      <c r="BE77" s="200">
        <v>0</v>
      </c>
      <c r="BF77" s="200">
        <v>0</v>
      </c>
      <c r="BG77" s="200">
        <v>0</v>
      </c>
      <c r="BH77" s="200">
        <v>0</v>
      </c>
      <c r="BI77" s="200">
        <v>0</v>
      </c>
      <c r="BJ77" s="489">
        <f t="shared" si="21"/>
        <v>0</v>
      </c>
      <c r="BK77" s="198">
        <f t="shared" si="23"/>
        <v>2</v>
      </c>
      <c r="BL77" s="198">
        <f t="shared" si="24"/>
        <v>0</v>
      </c>
      <c r="BM77" s="198">
        <v>25</v>
      </c>
      <c r="BN77" s="198">
        <v>0</v>
      </c>
      <c r="BO77" s="490">
        <f t="shared" si="25"/>
        <v>25</v>
      </c>
      <c r="BP77" s="491">
        <v>2.4</v>
      </c>
      <c r="BQ77" s="202" t="str">
        <f t="shared" si="20"/>
        <v/>
      </c>
      <c r="BR77" s="202"/>
      <c r="BS77" s="203"/>
      <c r="BT77" s="203"/>
      <c r="BU77" s="203"/>
      <c r="BV77" s="203"/>
      <c r="BW77" s="203"/>
      <c r="BX77" s="203"/>
      <c r="BY77" s="203"/>
      <c r="BZ77" s="204"/>
      <c r="CA77" s="205"/>
      <c r="CB77" s="206">
        <f t="shared" si="34"/>
        <v>25</v>
      </c>
      <c r="CC77" s="492" t="e">
        <f t="shared" si="22"/>
        <v>#DIV/0!</v>
      </c>
      <c r="CD77" s="202" t="str">
        <f>IFERROR(IF($S77*#REF!=0,"",$S77*#REF!),"")</f>
        <v/>
      </c>
      <c r="CE77" s="202" t="str">
        <f>IFERROR(IF($S77*#REF!=0,"",$S77*#REF!),"")</f>
        <v/>
      </c>
      <c r="CF77" s="202" t="str">
        <f>IFERROR(IF($S77*#REF!=0,"",$S77*#REF!),"")</f>
        <v/>
      </c>
      <c r="CG77" s="202" t="str">
        <f>IFERROR(IF($S77*#REF!=0,"",$S77*#REF!),"")</f>
        <v/>
      </c>
      <c r="CH77" s="202" t="str">
        <f>IFERROR(IF($S77*#REF!=0,"",$S77*#REF!),"")</f>
        <v/>
      </c>
      <c r="CI77" s="202" t="str">
        <f>IFERROR(IF($S77*#REF!=0,"",$S77*#REF!),"")</f>
        <v/>
      </c>
      <c r="CJ77" s="202" t="str">
        <f>IFERROR(IF($S77*#REF!=0,"",$S77*#REF!),"")</f>
        <v/>
      </c>
      <c r="CK77" s="202" t="str">
        <f>IFERROR(IF($S77*#REF!=0,"",$S77*#REF!),"")</f>
        <v/>
      </c>
      <c r="CL77" s="202" t="str">
        <f>IFERROR(IF($S77*#REF!=0,"",$S77*#REF!),"")</f>
        <v/>
      </c>
      <c r="CM77" s="202" t="str">
        <f t="shared" si="26"/>
        <v/>
      </c>
      <c r="CN77" s="202" t="str">
        <f t="shared" si="27"/>
        <v/>
      </c>
      <c r="CO77" s="202" t="str">
        <f t="shared" si="28"/>
        <v/>
      </c>
      <c r="CP77" s="202" t="str">
        <f t="shared" si="29"/>
        <v/>
      </c>
      <c r="CQ77" s="202" t="str">
        <f t="shared" si="30"/>
        <v/>
      </c>
      <c r="CR77" s="202" t="str">
        <f t="shared" si="31"/>
        <v/>
      </c>
      <c r="CS77" s="202" t="str">
        <f t="shared" si="32"/>
        <v/>
      </c>
      <c r="CT77" s="202" t="str">
        <f t="shared" si="33"/>
        <v/>
      </c>
    </row>
    <row r="78" spans="1:98" ht="15" customHeight="1" x14ac:dyDescent="0.15">
      <c r="B78" s="197" t="s">
        <v>296</v>
      </c>
      <c r="C78" s="197"/>
      <c r="D78" s="197"/>
      <c r="E78" s="197"/>
      <c r="F78" s="197"/>
      <c r="G78" s="198" t="s">
        <v>297</v>
      </c>
      <c r="H78" s="198" t="s">
        <v>295</v>
      </c>
      <c r="I78" s="198"/>
      <c r="J78" s="198"/>
      <c r="K78" s="198" t="s">
        <v>100</v>
      </c>
      <c r="L78" s="198">
        <v>19.5</v>
      </c>
      <c r="M78" s="198"/>
      <c r="N78" s="198"/>
      <c r="O78" s="198"/>
      <c r="P78" s="198"/>
      <c r="Q78" s="199"/>
      <c r="R78" s="200" t="s">
        <v>212</v>
      </c>
      <c r="S78" s="200"/>
      <c r="T78" s="200"/>
      <c r="U78" s="200"/>
      <c r="V78" s="200">
        <v>19.5</v>
      </c>
      <c r="W78" s="4">
        <v>2398.25</v>
      </c>
      <c r="X78" s="200">
        <v>4</v>
      </c>
      <c r="Y78" s="200">
        <v>2</v>
      </c>
      <c r="Z78" s="200">
        <v>0</v>
      </c>
      <c r="AA78" s="200">
        <v>4</v>
      </c>
      <c r="AB78" s="200">
        <v>2</v>
      </c>
      <c r="AC78" s="200">
        <v>0</v>
      </c>
      <c r="AD78" s="200">
        <v>0</v>
      </c>
      <c r="AE78" s="200">
        <v>4</v>
      </c>
      <c r="AF78" s="200">
        <v>0</v>
      </c>
      <c r="AG78" s="200">
        <v>2</v>
      </c>
      <c r="AH78" s="200">
        <v>2</v>
      </c>
      <c r="AI78" s="200">
        <v>0</v>
      </c>
      <c r="AJ78" s="200">
        <v>0</v>
      </c>
      <c r="AK78" s="200">
        <v>0</v>
      </c>
      <c r="AL78" s="200">
        <v>2</v>
      </c>
      <c r="AM78" s="200"/>
      <c r="AN78" s="200">
        <v>0</v>
      </c>
      <c r="AO78" s="200">
        <v>0</v>
      </c>
      <c r="AP78" s="200">
        <v>2</v>
      </c>
      <c r="AQ78" s="200">
        <v>0</v>
      </c>
      <c r="AR78" s="200">
        <v>0</v>
      </c>
      <c r="AS78" s="200">
        <v>0</v>
      </c>
      <c r="AT78" s="200">
        <v>3</v>
      </c>
      <c r="AU78" s="200">
        <v>2</v>
      </c>
      <c r="AV78" s="200">
        <v>0</v>
      </c>
      <c r="AW78" s="200">
        <v>2</v>
      </c>
      <c r="AX78" s="200">
        <v>0</v>
      </c>
      <c r="AY78" s="200">
        <v>0</v>
      </c>
      <c r="AZ78" s="200">
        <v>0</v>
      </c>
      <c r="BA78" s="200">
        <v>0</v>
      </c>
      <c r="BB78" s="200">
        <v>0</v>
      </c>
      <c r="BC78" s="200">
        <v>0</v>
      </c>
      <c r="BD78" s="200">
        <v>0</v>
      </c>
      <c r="BE78" s="200">
        <v>0</v>
      </c>
      <c r="BF78" s="200">
        <v>0</v>
      </c>
      <c r="BG78" s="200">
        <v>0</v>
      </c>
      <c r="BH78" s="200">
        <v>0</v>
      </c>
      <c r="BI78" s="200">
        <v>0</v>
      </c>
      <c r="BJ78" s="489">
        <f t="shared" si="21"/>
        <v>0</v>
      </c>
      <c r="BK78" s="198">
        <f t="shared" si="23"/>
        <v>3</v>
      </c>
      <c r="BL78" s="198">
        <f t="shared" si="24"/>
        <v>0</v>
      </c>
      <c r="BM78" s="198">
        <v>53</v>
      </c>
      <c r="BN78" s="198">
        <v>0</v>
      </c>
      <c r="BO78" s="490">
        <f t="shared" si="25"/>
        <v>53</v>
      </c>
      <c r="BP78" s="491">
        <v>2.4</v>
      </c>
      <c r="BQ78" s="202" t="str">
        <f t="shared" si="20"/>
        <v/>
      </c>
      <c r="BR78" s="202"/>
      <c r="BS78" s="203"/>
      <c r="BT78" s="203"/>
      <c r="BU78" s="203"/>
      <c r="BV78" s="203"/>
      <c r="BW78" s="203"/>
      <c r="BX78" s="203"/>
      <c r="BY78" s="203"/>
      <c r="BZ78" s="204"/>
      <c r="CA78" s="205"/>
      <c r="CB78" s="206">
        <f t="shared" si="34"/>
        <v>53</v>
      </c>
      <c r="CC78" s="492" t="e">
        <f t="shared" si="22"/>
        <v>#DIV/0!</v>
      </c>
      <c r="CD78" s="202" t="str">
        <f>IFERROR(IF($S78*#REF!=0,"",$S78*#REF!),"")</f>
        <v/>
      </c>
      <c r="CE78" s="202" t="str">
        <f>IFERROR(IF($S78*#REF!=0,"",$S78*#REF!),"")</f>
        <v/>
      </c>
      <c r="CF78" s="202" t="str">
        <f>IFERROR(IF($S78*#REF!=0,"",$S78*#REF!),"")</f>
        <v/>
      </c>
      <c r="CG78" s="202" t="str">
        <f>IFERROR(IF($S78*#REF!=0,"",$S78*#REF!),"")</f>
        <v/>
      </c>
      <c r="CH78" s="202" t="str">
        <f>IFERROR(IF($S78*#REF!=0,"",$S78*#REF!),"")</f>
        <v/>
      </c>
      <c r="CI78" s="202" t="str">
        <f>IFERROR(IF($S78*#REF!=0,"",$S78*#REF!),"")</f>
        <v/>
      </c>
      <c r="CJ78" s="202" t="str">
        <f>IFERROR(IF($S78*#REF!=0,"",$S78*#REF!),"")</f>
        <v/>
      </c>
      <c r="CK78" s="202" t="str">
        <f>IFERROR(IF($S78*#REF!=0,"",$S78*#REF!),"")</f>
        <v/>
      </c>
      <c r="CL78" s="202" t="str">
        <f>IFERROR(IF($S78*#REF!=0,"",$S78*#REF!),"")</f>
        <v/>
      </c>
      <c r="CM78" s="202" t="str">
        <f t="shared" si="26"/>
        <v/>
      </c>
      <c r="CN78" s="202" t="str">
        <f t="shared" si="27"/>
        <v/>
      </c>
      <c r="CO78" s="202" t="str">
        <f t="shared" si="28"/>
        <v/>
      </c>
      <c r="CP78" s="202" t="str">
        <f t="shared" si="29"/>
        <v/>
      </c>
      <c r="CQ78" s="202" t="str">
        <f t="shared" si="30"/>
        <v/>
      </c>
      <c r="CR78" s="202" t="str">
        <f t="shared" si="31"/>
        <v/>
      </c>
      <c r="CS78" s="202" t="str">
        <f t="shared" si="32"/>
        <v/>
      </c>
      <c r="CT78" s="202" t="str">
        <f t="shared" si="33"/>
        <v/>
      </c>
    </row>
    <row r="79" spans="1:98" ht="15" customHeight="1" x14ac:dyDescent="0.15">
      <c r="B79" s="197" t="s">
        <v>298</v>
      </c>
      <c r="C79" s="197"/>
      <c r="D79" s="197"/>
      <c r="E79" s="197"/>
      <c r="F79" s="197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9"/>
      <c r="R79" s="200" t="s">
        <v>212</v>
      </c>
      <c r="S79" s="200"/>
      <c r="T79" s="200"/>
      <c r="U79" s="200"/>
      <c r="V79" s="200"/>
      <c r="W79" s="4">
        <v>2199.3200000000002</v>
      </c>
      <c r="X79" s="200">
        <v>1</v>
      </c>
      <c r="Y79" s="200">
        <v>1</v>
      </c>
      <c r="Z79" s="200">
        <v>0</v>
      </c>
      <c r="AA79" s="200">
        <v>2</v>
      </c>
      <c r="AB79" s="200">
        <v>1</v>
      </c>
      <c r="AC79" s="200">
        <v>0</v>
      </c>
      <c r="AD79" s="200">
        <v>2</v>
      </c>
      <c r="AE79" s="200">
        <v>2</v>
      </c>
      <c r="AF79" s="200">
        <v>0</v>
      </c>
      <c r="AG79" s="200">
        <v>1</v>
      </c>
      <c r="AH79" s="200">
        <v>1</v>
      </c>
      <c r="AI79" s="200">
        <v>0</v>
      </c>
      <c r="AJ79" s="200">
        <v>0</v>
      </c>
      <c r="AK79" s="200">
        <v>2</v>
      </c>
      <c r="AL79" s="200">
        <v>1</v>
      </c>
      <c r="AM79" s="200"/>
      <c r="AN79" s="200">
        <v>0</v>
      </c>
      <c r="AO79" s="200">
        <v>0</v>
      </c>
      <c r="AP79" s="200">
        <v>0</v>
      </c>
      <c r="AQ79" s="200">
        <v>0</v>
      </c>
      <c r="AR79" s="200">
        <v>0</v>
      </c>
      <c r="AS79" s="200">
        <v>0</v>
      </c>
      <c r="AT79" s="200">
        <v>1</v>
      </c>
      <c r="AU79" s="200">
        <v>0</v>
      </c>
      <c r="AV79" s="200">
        <v>0</v>
      </c>
      <c r="AW79" s="200">
        <v>1</v>
      </c>
      <c r="AX79" s="200">
        <v>0</v>
      </c>
      <c r="AY79" s="200">
        <v>0</v>
      </c>
      <c r="AZ79" s="200">
        <v>0</v>
      </c>
      <c r="BA79" s="200">
        <v>0</v>
      </c>
      <c r="BB79" s="200">
        <v>0</v>
      </c>
      <c r="BC79" s="200">
        <v>0</v>
      </c>
      <c r="BD79" s="200">
        <v>0</v>
      </c>
      <c r="BE79" s="200">
        <v>0</v>
      </c>
      <c r="BF79" s="200">
        <v>0</v>
      </c>
      <c r="BG79" s="200">
        <v>0</v>
      </c>
      <c r="BH79" s="200">
        <v>0</v>
      </c>
      <c r="BI79" s="200">
        <v>0</v>
      </c>
      <c r="BJ79" s="489">
        <f t="shared" si="21"/>
        <v>0</v>
      </c>
      <c r="BK79" s="198">
        <f t="shared" si="23"/>
        <v>1</v>
      </c>
      <c r="BL79" s="198">
        <f t="shared" si="24"/>
        <v>0</v>
      </c>
      <c r="BM79" s="198">
        <v>16</v>
      </c>
      <c r="BN79" s="198">
        <v>0</v>
      </c>
      <c r="BO79" s="490">
        <f t="shared" si="25"/>
        <v>16</v>
      </c>
      <c r="BP79" s="491">
        <v>2.4</v>
      </c>
      <c r="BQ79" s="202" t="str">
        <f t="shared" si="20"/>
        <v/>
      </c>
      <c r="BR79" s="202"/>
      <c r="BS79" s="203"/>
      <c r="BT79" s="203"/>
      <c r="BU79" s="203"/>
      <c r="BV79" s="203"/>
      <c r="BW79" s="203"/>
      <c r="BX79" s="203"/>
      <c r="BY79" s="203"/>
      <c r="BZ79" s="204"/>
      <c r="CA79" s="205"/>
      <c r="CB79" s="206">
        <f t="shared" si="34"/>
        <v>16</v>
      </c>
      <c r="CC79" s="492" t="e">
        <f t="shared" si="22"/>
        <v>#DIV/0!</v>
      </c>
      <c r="CD79" s="202" t="str">
        <f>IFERROR(IF($S79*#REF!=0,"",$S79*#REF!),"")</f>
        <v/>
      </c>
      <c r="CE79" s="202" t="str">
        <f>IFERROR(IF($S79*#REF!=0,"",$S79*#REF!),"")</f>
        <v/>
      </c>
      <c r="CF79" s="202" t="str">
        <f>IFERROR(IF($S79*#REF!=0,"",$S79*#REF!),"")</f>
        <v/>
      </c>
      <c r="CG79" s="202" t="str">
        <f>IFERROR(IF($S79*#REF!=0,"",$S79*#REF!),"")</f>
        <v/>
      </c>
      <c r="CH79" s="202" t="str">
        <f>IFERROR(IF($S79*#REF!=0,"",$S79*#REF!),"")</f>
        <v/>
      </c>
      <c r="CI79" s="202" t="str">
        <f>IFERROR(IF($S79*#REF!=0,"",$S79*#REF!),"")</f>
        <v/>
      </c>
      <c r="CJ79" s="202" t="str">
        <f>IFERROR(IF($S79*#REF!=0,"",$S79*#REF!),"")</f>
        <v/>
      </c>
      <c r="CK79" s="202" t="str">
        <f>IFERROR(IF($S79*#REF!=0,"",$S79*#REF!),"")</f>
        <v/>
      </c>
      <c r="CL79" s="202" t="str">
        <f>IFERROR(IF($S79*#REF!=0,"",$S79*#REF!),"")</f>
        <v/>
      </c>
      <c r="CM79" s="202" t="str">
        <f t="shared" si="26"/>
        <v/>
      </c>
      <c r="CN79" s="202" t="str">
        <f t="shared" si="27"/>
        <v/>
      </c>
      <c r="CO79" s="202" t="str">
        <f t="shared" si="28"/>
        <v/>
      </c>
      <c r="CP79" s="202" t="str">
        <f t="shared" si="29"/>
        <v/>
      </c>
      <c r="CQ79" s="202" t="str">
        <f t="shared" si="30"/>
        <v/>
      </c>
      <c r="CR79" s="202" t="str">
        <f t="shared" si="31"/>
        <v/>
      </c>
      <c r="CS79" s="202" t="str">
        <f t="shared" si="32"/>
        <v/>
      </c>
      <c r="CT79" s="202" t="str">
        <f t="shared" si="33"/>
        <v/>
      </c>
    </row>
    <row r="80" spans="1:98" ht="15" customHeight="1" x14ac:dyDescent="0.15">
      <c r="B80" s="197" t="s">
        <v>299</v>
      </c>
      <c r="C80" s="197"/>
      <c r="D80" s="197"/>
      <c r="E80" s="197"/>
      <c r="F80" s="197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9"/>
      <c r="R80" s="200" t="s">
        <v>212</v>
      </c>
      <c r="S80" s="200">
        <v>0.24</v>
      </c>
      <c r="T80" s="200"/>
      <c r="U80" s="200"/>
      <c r="V80" s="200"/>
      <c r="W80" s="4">
        <v>5275.07</v>
      </c>
      <c r="X80" s="200">
        <v>0</v>
      </c>
      <c r="Y80" s="200">
        <v>1</v>
      </c>
      <c r="Z80" s="200">
        <v>0</v>
      </c>
      <c r="AA80" s="200">
        <v>2</v>
      </c>
      <c r="AB80" s="200">
        <v>0</v>
      </c>
      <c r="AC80" s="200">
        <v>0</v>
      </c>
      <c r="AD80" s="200">
        <v>0</v>
      </c>
      <c r="AE80" s="200">
        <v>1</v>
      </c>
      <c r="AF80" s="200">
        <v>0</v>
      </c>
      <c r="AG80" s="200">
        <v>0</v>
      </c>
      <c r="AH80" s="200">
        <v>1</v>
      </c>
      <c r="AI80" s="200">
        <v>0</v>
      </c>
      <c r="AJ80" s="200">
        <v>0</v>
      </c>
      <c r="AK80" s="200">
        <v>0</v>
      </c>
      <c r="AL80" s="200">
        <v>1</v>
      </c>
      <c r="AM80" s="200"/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v>0</v>
      </c>
      <c r="AT80" s="200">
        <v>1</v>
      </c>
      <c r="AU80" s="200"/>
      <c r="AV80" s="200"/>
      <c r="AW80" s="200">
        <v>1</v>
      </c>
      <c r="AX80" s="200">
        <v>0</v>
      </c>
      <c r="AY80" s="200">
        <v>0</v>
      </c>
      <c r="AZ80" s="200">
        <v>0</v>
      </c>
      <c r="BA80" s="200">
        <v>0</v>
      </c>
      <c r="BB80" s="200">
        <v>0</v>
      </c>
      <c r="BC80" s="200">
        <v>0</v>
      </c>
      <c r="BD80" s="200">
        <v>0</v>
      </c>
      <c r="BE80" s="200">
        <v>0</v>
      </c>
      <c r="BF80" s="200">
        <v>0</v>
      </c>
      <c r="BG80" s="200">
        <v>0</v>
      </c>
      <c r="BH80" s="200">
        <v>0</v>
      </c>
      <c r="BI80" s="200">
        <v>0</v>
      </c>
      <c r="BJ80" s="489">
        <f t="shared" si="21"/>
        <v>0</v>
      </c>
      <c r="BK80" s="198">
        <f t="shared" si="23"/>
        <v>1</v>
      </c>
      <c r="BL80" s="198">
        <f t="shared" si="24"/>
        <v>0</v>
      </c>
      <c r="BM80" s="198">
        <v>4</v>
      </c>
      <c r="BN80" s="198">
        <v>0</v>
      </c>
      <c r="BO80" s="490">
        <f t="shared" si="25"/>
        <v>4</v>
      </c>
      <c r="BP80" s="491">
        <v>2.4</v>
      </c>
      <c r="BQ80" s="202" t="str">
        <f t="shared" si="20"/>
        <v/>
      </c>
      <c r="BR80" s="202"/>
      <c r="BS80" s="203"/>
      <c r="BT80" s="203"/>
      <c r="BU80" s="203"/>
      <c r="BV80" s="203"/>
      <c r="BW80" s="203"/>
      <c r="BX80" s="203"/>
      <c r="BY80" s="203"/>
      <c r="BZ80" s="204"/>
      <c r="CA80" s="205"/>
      <c r="CB80" s="206">
        <f t="shared" si="34"/>
        <v>4</v>
      </c>
      <c r="CC80" s="492" t="e">
        <f t="shared" si="22"/>
        <v>#DIV/0!</v>
      </c>
      <c r="CD80" s="202" t="str">
        <f>IFERROR(IF($S80*#REF!=0,"",$S80*#REF!),"")</f>
        <v/>
      </c>
      <c r="CE80" s="202" t="str">
        <f>IFERROR(IF($S80*#REF!=0,"",$S80*#REF!),"")</f>
        <v/>
      </c>
      <c r="CF80" s="202" t="str">
        <f>IFERROR(IF($S80*#REF!=0,"",$S80*#REF!),"")</f>
        <v/>
      </c>
      <c r="CG80" s="202" t="str">
        <f>IFERROR(IF($S80*#REF!=0,"",$S80*#REF!),"")</f>
        <v/>
      </c>
      <c r="CH80" s="202" t="str">
        <f>IFERROR(IF($S80*#REF!=0,"",$S80*#REF!),"")</f>
        <v/>
      </c>
      <c r="CI80" s="202" t="str">
        <f>IFERROR(IF($S80*#REF!=0,"",$S80*#REF!),"")</f>
        <v/>
      </c>
      <c r="CJ80" s="202" t="str">
        <f>IFERROR(IF($S80*#REF!=0,"",$S80*#REF!),"")</f>
        <v/>
      </c>
      <c r="CK80" s="202" t="str">
        <f>IFERROR(IF($S80*#REF!=0,"",$S80*#REF!),"")</f>
        <v/>
      </c>
      <c r="CL80" s="202" t="str">
        <f>IFERROR(IF($S80*#REF!=0,"",$S80*#REF!),"")</f>
        <v/>
      </c>
      <c r="CM80" s="202" t="str">
        <f t="shared" si="26"/>
        <v/>
      </c>
      <c r="CN80" s="202" t="str">
        <f t="shared" si="27"/>
        <v/>
      </c>
      <c r="CO80" s="202" t="str">
        <f t="shared" si="28"/>
        <v/>
      </c>
      <c r="CP80" s="202" t="str">
        <f t="shared" si="29"/>
        <v/>
      </c>
      <c r="CQ80" s="202" t="str">
        <f t="shared" si="30"/>
        <v/>
      </c>
      <c r="CR80" s="202" t="str">
        <f t="shared" si="31"/>
        <v/>
      </c>
      <c r="CS80" s="202" t="str">
        <f t="shared" si="32"/>
        <v/>
      </c>
      <c r="CT80" s="202" t="str">
        <f t="shared" si="33"/>
        <v/>
      </c>
    </row>
    <row r="81" spans="1:98" ht="15" customHeight="1" thickBot="1" x14ac:dyDescent="0.2">
      <c r="B81" s="207" t="s">
        <v>300</v>
      </c>
      <c r="C81" s="207"/>
      <c r="D81" s="207"/>
      <c r="E81" s="207"/>
      <c r="F81" s="207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9"/>
      <c r="R81" s="210" t="s">
        <v>212</v>
      </c>
      <c r="S81" s="210">
        <v>0.24</v>
      </c>
      <c r="T81" s="210"/>
      <c r="U81" s="210"/>
      <c r="V81" s="210"/>
      <c r="W81" s="4">
        <v>5081.2299999999996</v>
      </c>
      <c r="X81" s="210">
        <v>1</v>
      </c>
      <c r="Y81" s="210">
        <v>1</v>
      </c>
      <c r="Z81" s="210">
        <v>0</v>
      </c>
      <c r="AA81" s="210">
        <v>0</v>
      </c>
      <c r="AB81" s="210">
        <v>1</v>
      </c>
      <c r="AC81" s="210">
        <v>0</v>
      </c>
      <c r="AD81" s="210">
        <v>1</v>
      </c>
      <c r="AE81" s="210">
        <v>1</v>
      </c>
      <c r="AF81" s="210">
        <v>0</v>
      </c>
      <c r="AG81" s="210">
        <v>0</v>
      </c>
      <c r="AH81" s="210">
        <v>0</v>
      </c>
      <c r="AI81" s="210">
        <v>0</v>
      </c>
      <c r="AJ81" s="210">
        <v>0</v>
      </c>
      <c r="AK81" s="210">
        <v>-2</v>
      </c>
      <c r="AL81" s="210">
        <v>0</v>
      </c>
      <c r="AM81" s="210"/>
      <c r="AN81" s="210">
        <v>0</v>
      </c>
      <c r="AO81" s="210">
        <v>0</v>
      </c>
      <c r="AP81" s="210">
        <v>0</v>
      </c>
      <c r="AQ81" s="210">
        <v>0</v>
      </c>
      <c r="AR81" s="210">
        <v>0</v>
      </c>
      <c r="AS81" s="210">
        <v>0</v>
      </c>
      <c r="AT81" s="210">
        <v>0</v>
      </c>
      <c r="AU81" s="210">
        <v>0</v>
      </c>
      <c r="AV81" s="210">
        <v>0</v>
      </c>
      <c r="AW81" s="210">
        <v>0</v>
      </c>
      <c r="AX81" s="210">
        <v>0</v>
      </c>
      <c r="AY81" s="210">
        <v>0</v>
      </c>
      <c r="AZ81" s="210">
        <v>0</v>
      </c>
      <c r="BA81" s="210">
        <v>0</v>
      </c>
      <c r="BB81" s="210">
        <v>0</v>
      </c>
      <c r="BC81" s="210">
        <v>0</v>
      </c>
      <c r="BD81" s="210">
        <v>0</v>
      </c>
      <c r="BE81" s="210">
        <v>0</v>
      </c>
      <c r="BF81" s="210">
        <v>0</v>
      </c>
      <c r="BG81" s="210">
        <v>0</v>
      </c>
      <c r="BH81" s="210">
        <v>0</v>
      </c>
      <c r="BI81" s="210">
        <v>0</v>
      </c>
      <c r="BJ81" s="493">
        <f t="shared" ref="BJ81:BJ112" si="35">AVERAGE(AZ81:BB81)</f>
        <v>0</v>
      </c>
      <c r="BK81" s="208">
        <f t="shared" si="23"/>
        <v>0</v>
      </c>
      <c r="BL81" s="208">
        <f t="shared" si="24"/>
        <v>0</v>
      </c>
      <c r="BM81" s="208">
        <v>31</v>
      </c>
      <c r="BN81" s="208">
        <v>0</v>
      </c>
      <c r="BO81" s="494">
        <f t="shared" si="25"/>
        <v>31</v>
      </c>
      <c r="BP81" s="495">
        <v>2.4</v>
      </c>
      <c r="BQ81" s="212" t="str">
        <f t="shared" si="20"/>
        <v/>
      </c>
      <c r="BR81" s="212"/>
      <c r="BS81" s="213"/>
      <c r="BT81" s="213"/>
      <c r="BU81" s="213"/>
      <c r="BV81" s="213"/>
      <c r="BW81" s="213"/>
      <c r="BX81" s="213"/>
      <c r="BY81" s="213"/>
      <c r="BZ81" s="214"/>
      <c r="CA81" s="215"/>
      <c r="CB81" s="216">
        <f t="shared" si="34"/>
        <v>31</v>
      </c>
      <c r="CC81" s="496" t="e">
        <f t="shared" si="22"/>
        <v>#DIV/0!</v>
      </c>
      <c r="CD81" s="212" t="str">
        <f>IFERROR(IF($S81*#REF!=0,"",$S81*#REF!),"")</f>
        <v/>
      </c>
      <c r="CE81" s="212" t="str">
        <f>IFERROR(IF($S81*#REF!=0,"",$S81*#REF!),"")</f>
        <v/>
      </c>
      <c r="CF81" s="212" t="str">
        <f>IFERROR(IF($S81*#REF!=0,"",$S81*#REF!),"")</f>
        <v/>
      </c>
      <c r="CG81" s="212" t="str">
        <f>IFERROR(IF($S81*#REF!=0,"",$S81*#REF!),"")</f>
        <v/>
      </c>
      <c r="CH81" s="212" t="str">
        <f>IFERROR(IF($S81*#REF!=0,"",$S81*#REF!),"")</f>
        <v/>
      </c>
      <c r="CI81" s="212" t="str">
        <f>IFERROR(IF($S81*#REF!=0,"",$S81*#REF!),"")</f>
        <v/>
      </c>
      <c r="CJ81" s="212" t="str">
        <f>IFERROR(IF($S81*#REF!=0,"",$S81*#REF!),"")</f>
        <v/>
      </c>
      <c r="CK81" s="212" t="str">
        <f>IFERROR(IF($S81*#REF!=0,"",$S81*#REF!),"")</f>
        <v/>
      </c>
      <c r="CL81" s="212" t="str">
        <f>IFERROR(IF($S81*#REF!=0,"",$S81*#REF!),"")</f>
        <v/>
      </c>
      <c r="CM81" s="212" t="str">
        <f t="shared" si="26"/>
        <v/>
      </c>
      <c r="CN81" s="212" t="str">
        <f t="shared" si="27"/>
        <v/>
      </c>
      <c r="CO81" s="212" t="str">
        <f t="shared" si="28"/>
        <v/>
      </c>
      <c r="CP81" s="212" t="str">
        <f t="shared" si="29"/>
        <v/>
      </c>
      <c r="CQ81" s="212" t="str">
        <f t="shared" si="30"/>
        <v/>
      </c>
      <c r="CR81" s="212" t="str">
        <f t="shared" si="31"/>
        <v/>
      </c>
      <c r="CS81" s="212" t="str">
        <f t="shared" si="32"/>
        <v/>
      </c>
      <c r="CT81" s="212" t="str">
        <f t="shared" si="33"/>
        <v/>
      </c>
    </row>
    <row r="82" spans="1:98" ht="15" customHeight="1" x14ac:dyDescent="0.15">
      <c r="B82" s="217" t="s">
        <v>301</v>
      </c>
      <c r="C82" s="217"/>
      <c r="D82" s="217"/>
      <c r="E82" s="217"/>
      <c r="F82" s="217"/>
      <c r="G82" s="218" t="s">
        <v>302</v>
      </c>
      <c r="H82" s="218" t="s">
        <v>303</v>
      </c>
      <c r="I82" s="218"/>
      <c r="J82" s="218"/>
      <c r="K82" s="218" t="s">
        <v>100</v>
      </c>
      <c r="L82" s="218" t="s">
        <v>304</v>
      </c>
      <c r="M82" s="218"/>
      <c r="N82" s="218"/>
      <c r="O82" s="218"/>
      <c r="P82" s="218"/>
      <c r="Q82" s="219"/>
      <c r="R82" s="220" t="s">
        <v>212</v>
      </c>
      <c r="S82" s="220"/>
      <c r="T82" s="220"/>
      <c r="U82" s="220"/>
      <c r="V82" s="220"/>
      <c r="W82" s="4">
        <v>2298.3000000000002</v>
      </c>
      <c r="X82" s="220">
        <v>0</v>
      </c>
      <c r="Y82" s="220">
        <v>0</v>
      </c>
      <c r="Z82" s="220">
        <v>0</v>
      </c>
      <c r="AA82" s="220">
        <v>0</v>
      </c>
      <c r="AB82" s="220">
        <v>0</v>
      </c>
      <c r="AC82" s="220">
        <v>0</v>
      </c>
      <c r="AD82" s="220">
        <v>2</v>
      </c>
      <c r="AE82" s="220">
        <v>0</v>
      </c>
      <c r="AF82" s="220">
        <v>0</v>
      </c>
      <c r="AG82" s="220">
        <v>0</v>
      </c>
      <c r="AH82" s="220">
        <v>0</v>
      </c>
      <c r="AI82" s="220">
        <v>0</v>
      </c>
      <c r="AJ82" s="220">
        <v>2</v>
      </c>
      <c r="AK82" s="220">
        <v>0</v>
      </c>
      <c r="AL82" s="220">
        <v>0</v>
      </c>
      <c r="AM82" s="220"/>
      <c r="AN82" s="220">
        <v>0</v>
      </c>
      <c r="AO82" s="220">
        <v>0</v>
      </c>
      <c r="AP82" s="220">
        <v>0</v>
      </c>
      <c r="AQ82" s="220">
        <v>0</v>
      </c>
      <c r="AR82" s="220">
        <v>0</v>
      </c>
      <c r="AS82" s="220">
        <v>0</v>
      </c>
      <c r="AT82" s="220">
        <v>0</v>
      </c>
      <c r="AU82" s="220">
        <v>0</v>
      </c>
      <c r="AV82" s="220">
        <v>0</v>
      </c>
      <c r="AW82" s="220">
        <v>0</v>
      </c>
      <c r="AX82" s="220">
        <v>0</v>
      </c>
      <c r="AY82" s="220">
        <v>0</v>
      </c>
      <c r="AZ82" s="220">
        <v>0</v>
      </c>
      <c r="BA82" s="220">
        <v>0</v>
      </c>
      <c r="BB82" s="220">
        <v>0</v>
      </c>
      <c r="BC82" s="220">
        <v>0</v>
      </c>
      <c r="BD82" s="220">
        <v>0</v>
      </c>
      <c r="BE82" s="220">
        <v>0</v>
      </c>
      <c r="BF82" s="220">
        <v>0</v>
      </c>
      <c r="BG82" s="220">
        <v>8</v>
      </c>
      <c r="BH82" s="220"/>
      <c r="BI82" s="220"/>
      <c r="BJ82" s="497">
        <f t="shared" si="35"/>
        <v>0</v>
      </c>
      <c r="BK82" s="218">
        <f t="shared" si="23"/>
        <v>0</v>
      </c>
      <c r="BL82" s="218">
        <f t="shared" si="24"/>
        <v>0</v>
      </c>
      <c r="BM82" s="218"/>
      <c r="BN82" s="218"/>
      <c r="BO82" s="498">
        <f t="shared" si="25"/>
        <v>0</v>
      </c>
      <c r="BP82" s="499">
        <v>2.4</v>
      </c>
      <c r="BQ82" s="221" t="str">
        <f t="shared" si="20"/>
        <v/>
      </c>
      <c r="BR82" s="221"/>
      <c r="BS82" s="222"/>
      <c r="BT82" s="222"/>
      <c r="BU82" s="222"/>
      <c r="BV82" s="222"/>
      <c r="BW82" s="222"/>
      <c r="BX82" s="222"/>
      <c r="BY82" s="222"/>
      <c r="BZ82" s="223"/>
      <c r="CA82" s="224"/>
      <c r="CB82" s="225">
        <f t="shared" si="34"/>
        <v>0</v>
      </c>
      <c r="CC82" s="500" t="e">
        <f t="shared" si="22"/>
        <v>#DIV/0!</v>
      </c>
      <c r="CD82" s="221" t="str">
        <f>IFERROR(IF($S82*#REF!=0,"",$S82*#REF!),"")</f>
        <v/>
      </c>
      <c r="CE82" s="221" t="str">
        <f>IFERROR(IF($S82*#REF!=0,"",$S82*#REF!),"")</f>
        <v/>
      </c>
      <c r="CF82" s="221" t="str">
        <f>IFERROR(IF($S82*#REF!=0,"",$S82*#REF!),"")</f>
        <v/>
      </c>
      <c r="CG82" s="221" t="str">
        <f>IFERROR(IF($S82*#REF!=0,"",$S82*#REF!),"")</f>
        <v/>
      </c>
      <c r="CH82" s="221" t="str">
        <f>IFERROR(IF($S82*#REF!=0,"",$S82*#REF!),"")</f>
        <v/>
      </c>
      <c r="CI82" s="221" t="str">
        <f>IFERROR(IF($S82*#REF!=0,"",$S82*#REF!),"")</f>
        <v/>
      </c>
      <c r="CJ82" s="221" t="str">
        <f>IFERROR(IF($S82*#REF!=0,"",$S82*#REF!),"")</f>
        <v/>
      </c>
      <c r="CK82" s="221" t="str">
        <f>IFERROR(IF($S82*#REF!=0,"",$S82*#REF!),"")</f>
        <v/>
      </c>
      <c r="CL82" s="221" t="str">
        <f>IFERROR(IF($S82*#REF!=0,"",$S82*#REF!),"")</f>
        <v/>
      </c>
      <c r="CM82" s="221" t="str">
        <f t="shared" si="26"/>
        <v/>
      </c>
      <c r="CN82" s="221" t="str">
        <f t="shared" si="27"/>
        <v/>
      </c>
      <c r="CO82" s="221" t="str">
        <f t="shared" si="28"/>
        <v/>
      </c>
      <c r="CP82" s="221" t="str">
        <f t="shared" si="29"/>
        <v/>
      </c>
      <c r="CQ82" s="221" t="str">
        <f t="shared" si="30"/>
        <v/>
      </c>
      <c r="CR82" s="221" t="str">
        <f t="shared" si="31"/>
        <v/>
      </c>
      <c r="CS82" s="221" t="str">
        <f t="shared" si="32"/>
        <v/>
      </c>
      <c r="CT82" s="221" t="str">
        <f t="shared" si="33"/>
        <v/>
      </c>
    </row>
    <row r="83" spans="1:98" ht="15" customHeight="1" x14ac:dyDescent="0.15">
      <c r="B83" s="197" t="s">
        <v>305</v>
      </c>
      <c r="C83" s="197"/>
      <c r="D83" s="197"/>
      <c r="E83" s="197"/>
      <c r="F83" s="197"/>
      <c r="G83" s="198" t="s">
        <v>306</v>
      </c>
      <c r="H83" s="198" t="s">
        <v>307</v>
      </c>
      <c r="I83" s="198"/>
      <c r="J83" s="198"/>
      <c r="K83" s="198" t="s">
        <v>100</v>
      </c>
      <c r="L83" s="198" t="s">
        <v>304</v>
      </c>
      <c r="M83" s="198"/>
      <c r="N83" s="198"/>
      <c r="O83" s="198"/>
      <c r="P83" s="198"/>
      <c r="Q83" s="199"/>
      <c r="R83" s="200" t="s">
        <v>212</v>
      </c>
      <c r="S83" s="200"/>
      <c r="T83" s="200"/>
      <c r="U83" s="200"/>
      <c r="V83" s="200"/>
      <c r="W83" s="4">
        <v>4193.6000000000004</v>
      </c>
      <c r="X83" s="200">
        <v>0</v>
      </c>
      <c r="Y83" s="200">
        <v>0</v>
      </c>
      <c r="Z83" s="200">
        <v>0</v>
      </c>
      <c r="AA83" s="200">
        <v>0</v>
      </c>
      <c r="AB83" s="200">
        <v>0</v>
      </c>
      <c r="AC83" s="200">
        <v>0</v>
      </c>
      <c r="AD83" s="200">
        <v>2</v>
      </c>
      <c r="AE83" s="200">
        <v>0</v>
      </c>
      <c r="AF83" s="200">
        <v>0</v>
      </c>
      <c r="AG83" s="200">
        <v>0</v>
      </c>
      <c r="AH83" s="200">
        <v>0</v>
      </c>
      <c r="AI83" s="200">
        <v>0</v>
      </c>
      <c r="AJ83" s="200">
        <v>2</v>
      </c>
      <c r="AK83" s="200">
        <v>0</v>
      </c>
      <c r="AL83" s="200">
        <v>0</v>
      </c>
      <c r="AM83" s="200"/>
      <c r="AN83" s="200">
        <v>0</v>
      </c>
      <c r="AO83" s="200">
        <v>0</v>
      </c>
      <c r="AP83" s="200">
        <v>0</v>
      </c>
      <c r="AQ83" s="200">
        <v>0</v>
      </c>
      <c r="AR83" s="200">
        <v>0</v>
      </c>
      <c r="AS83" s="200">
        <v>0</v>
      </c>
      <c r="AT83" s="200">
        <v>0</v>
      </c>
      <c r="AU83" s="200">
        <v>0</v>
      </c>
      <c r="AV83" s="200">
        <v>0</v>
      </c>
      <c r="AW83" s="200">
        <v>0</v>
      </c>
      <c r="AX83" s="200">
        <v>0</v>
      </c>
      <c r="AY83" s="200">
        <v>0</v>
      </c>
      <c r="AZ83" s="200">
        <v>0</v>
      </c>
      <c r="BA83" s="200">
        <v>0</v>
      </c>
      <c r="BB83" s="200">
        <v>0</v>
      </c>
      <c r="BC83" s="200">
        <v>0</v>
      </c>
      <c r="BD83" s="200">
        <v>0</v>
      </c>
      <c r="BE83" s="200">
        <v>0</v>
      </c>
      <c r="BF83" s="200">
        <v>0</v>
      </c>
      <c r="BG83" s="200">
        <v>6</v>
      </c>
      <c r="BH83" s="200"/>
      <c r="BI83" s="200"/>
      <c r="BJ83" s="489">
        <f t="shared" si="35"/>
        <v>0</v>
      </c>
      <c r="BK83" s="198">
        <f t="shared" si="23"/>
        <v>0</v>
      </c>
      <c r="BL83" s="198">
        <f t="shared" si="24"/>
        <v>0</v>
      </c>
      <c r="BM83" s="198"/>
      <c r="BN83" s="198"/>
      <c r="BO83" s="490">
        <f t="shared" si="25"/>
        <v>0</v>
      </c>
      <c r="BP83" s="491">
        <v>2.4</v>
      </c>
      <c r="BQ83" s="202" t="str">
        <f t="shared" si="20"/>
        <v/>
      </c>
      <c r="BR83" s="202"/>
      <c r="BS83" s="203"/>
      <c r="BT83" s="203"/>
      <c r="BU83" s="203"/>
      <c r="BV83" s="203"/>
      <c r="BW83" s="203"/>
      <c r="BX83" s="203"/>
      <c r="BY83" s="203"/>
      <c r="BZ83" s="204"/>
      <c r="CA83" s="205"/>
      <c r="CB83" s="206">
        <f t="shared" si="34"/>
        <v>0</v>
      </c>
      <c r="CC83" s="492" t="e">
        <f t="shared" si="22"/>
        <v>#DIV/0!</v>
      </c>
      <c r="CD83" s="202" t="str">
        <f>IFERROR(IF($S83*#REF!=0,"",$S83*#REF!),"")</f>
        <v/>
      </c>
      <c r="CE83" s="202" t="str">
        <f>IFERROR(IF($S83*#REF!=0,"",$S83*#REF!),"")</f>
        <v/>
      </c>
      <c r="CF83" s="202" t="str">
        <f>IFERROR(IF($S83*#REF!=0,"",$S83*#REF!),"")</f>
        <v/>
      </c>
      <c r="CG83" s="202" t="str">
        <f>IFERROR(IF($S83*#REF!=0,"",$S83*#REF!),"")</f>
        <v/>
      </c>
      <c r="CH83" s="202" t="str">
        <f>IFERROR(IF($S83*#REF!=0,"",$S83*#REF!),"")</f>
        <v/>
      </c>
      <c r="CI83" s="202" t="str">
        <f>IFERROR(IF($S83*#REF!=0,"",$S83*#REF!),"")</f>
        <v/>
      </c>
      <c r="CJ83" s="202" t="str">
        <f>IFERROR(IF($S83*#REF!=0,"",$S83*#REF!),"")</f>
        <v/>
      </c>
      <c r="CK83" s="202" t="str">
        <f>IFERROR(IF($S83*#REF!=0,"",$S83*#REF!),"")</f>
        <v/>
      </c>
      <c r="CL83" s="202" t="str">
        <f>IFERROR(IF($S83*#REF!=0,"",$S83*#REF!),"")</f>
        <v/>
      </c>
      <c r="CM83" s="202" t="str">
        <f t="shared" si="26"/>
        <v/>
      </c>
      <c r="CN83" s="202" t="str">
        <f t="shared" si="27"/>
        <v/>
      </c>
      <c r="CO83" s="202" t="str">
        <f t="shared" si="28"/>
        <v/>
      </c>
      <c r="CP83" s="202" t="str">
        <f t="shared" si="29"/>
        <v/>
      </c>
      <c r="CQ83" s="202" t="str">
        <f t="shared" si="30"/>
        <v/>
      </c>
      <c r="CR83" s="202" t="str">
        <f t="shared" si="31"/>
        <v/>
      </c>
      <c r="CS83" s="202" t="str">
        <f t="shared" si="32"/>
        <v/>
      </c>
      <c r="CT83" s="202" t="str">
        <f t="shared" si="33"/>
        <v/>
      </c>
    </row>
    <row r="84" spans="1:98" ht="15" customHeight="1" x14ac:dyDescent="0.15">
      <c r="B84" s="197" t="s">
        <v>308</v>
      </c>
      <c r="C84" s="197"/>
      <c r="D84" s="197"/>
      <c r="E84" s="197"/>
      <c r="F84" s="197"/>
      <c r="G84" s="198" t="s">
        <v>309</v>
      </c>
      <c r="H84" s="198" t="s">
        <v>309</v>
      </c>
      <c r="I84" s="198"/>
      <c r="J84" s="198"/>
      <c r="K84" s="198"/>
      <c r="L84" s="198">
        <v>18.8</v>
      </c>
      <c r="M84" s="198"/>
      <c r="N84" s="198"/>
      <c r="O84" s="198" t="s">
        <v>309</v>
      </c>
      <c r="P84" s="198"/>
      <c r="Q84" s="199"/>
      <c r="R84" s="200" t="s">
        <v>212</v>
      </c>
      <c r="S84" s="200"/>
      <c r="T84" s="200"/>
      <c r="U84" s="200"/>
      <c r="V84" s="200"/>
      <c r="W84" s="4">
        <v>2439.9</v>
      </c>
      <c r="X84" s="200">
        <v>0</v>
      </c>
      <c r="Y84" s="200">
        <v>0</v>
      </c>
      <c r="Z84" s="200">
        <v>0</v>
      </c>
      <c r="AA84" s="200">
        <v>0</v>
      </c>
      <c r="AB84" s="200">
        <v>0</v>
      </c>
      <c r="AC84" s="200">
        <v>0</v>
      </c>
      <c r="AD84" s="200">
        <v>1</v>
      </c>
      <c r="AE84" s="200">
        <v>1</v>
      </c>
      <c r="AF84" s="200">
        <v>0</v>
      </c>
      <c r="AG84" s="200">
        <v>0</v>
      </c>
      <c r="AH84" s="200">
        <v>0</v>
      </c>
      <c r="AI84" s="200">
        <v>0</v>
      </c>
      <c r="AJ84" s="200">
        <v>0</v>
      </c>
      <c r="AK84" s="200">
        <v>0</v>
      </c>
      <c r="AL84" s="200">
        <v>0</v>
      </c>
      <c r="AM84" s="200"/>
      <c r="AN84" s="200">
        <v>0</v>
      </c>
      <c r="AO84" s="200">
        <v>0</v>
      </c>
      <c r="AP84" s="200">
        <v>0</v>
      </c>
      <c r="AQ84" s="200">
        <v>0</v>
      </c>
      <c r="AR84" s="200">
        <v>0</v>
      </c>
      <c r="AS84" s="200">
        <v>0</v>
      </c>
      <c r="AT84" s="200">
        <v>0</v>
      </c>
      <c r="AU84" s="200">
        <v>0</v>
      </c>
      <c r="AV84" s="200">
        <v>0</v>
      </c>
      <c r="AW84" s="200">
        <v>0</v>
      </c>
      <c r="AX84" s="200">
        <v>0</v>
      </c>
      <c r="AY84" s="200">
        <v>0</v>
      </c>
      <c r="AZ84" s="200">
        <v>0</v>
      </c>
      <c r="BA84" s="200">
        <v>0</v>
      </c>
      <c r="BB84" s="200">
        <v>0</v>
      </c>
      <c r="BC84" s="200">
        <v>0</v>
      </c>
      <c r="BD84" s="200">
        <v>0</v>
      </c>
      <c r="BE84" s="200">
        <v>0</v>
      </c>
      <c r="BF84" s="200">
        <v>0</v>
      </c>
      <c r="BG84" s="200">
        <v>6</v>
      </c>
      <c r="BH84" s="200"/>
      <c r="BI84" s="200"/>
      <c r="BJ84" s="489">
        <f t="shared" si="35"/>
        <v>0</v>
      </c>
      <c r="BK84" s="198">
        <f t="shared" si="23"/>
        <v>0</v>
      </c>
      <c r="BL84" s="198">
        <f t="shared" si="24"/>
        <v>0</v>
      </c>
      <c r="BM84" s="198"/>
      <c r="BN84" s="198"/>
      <c r="BO84" s="490">
        <f t="shared" si="25"/>
        <v>0</v>
      </c>
      <c r="BP84" s="491">
        <v>2.4</v>
      </c>
      <c r="BQ84" s="202" t="str">
        <f t="shared" si="20"/>
        <v/>
      </c>
      <c r="BR84" s="202"/>
      <c r="BS84" s="203"/>
      <c r="BT84" s="203"/>
      <c r="BU84" s="203"/>
      <c r="BV84" s="203"/>
      <c r="BW84" s="203"/>
      <c r="BX84" s="203"/>
      <c r="BY84" s="203"/>
      <c r="BZ84" s="204"/>
      <c r="CA84" s="205"/>
      <c r="CB84" s="206">
        <f t="shared" si="34"/>
        <v>0</v>
      </c>
      <c r="CC84" s="492" t="e">
        <f t="shared" si="22"/>
        <v>#DIV/0!</v>
      </c>
      <c r="CD84" s="202" t="str">
        <f>IFERROR(IF($S84*#REF!=0,"",$S84*#REF!),"")</f>
        <v/>
      </c>
      <c r="CE84" s="202" t="str">
        <f>IFERROR(IF($S84*#REF!=0,"",$S84*#REF!),"")</f>
        <v/>
      </c>
      <c r="CF84" s="202" t="str">
        <f>IFERROR(IF($S84*#REF!=0,"",$S84*#REF!),"")</f>
        <v/>
      </c>
      <c r="CG84" s="202" t="str">
        <f>IFERROR(IF($S84*#REF!=0,"",$S84*#REF!),"")</f>
        <v/>
      </c>
      <c r="CH84" s="202" t="str">
        <f>IFERROR(IF($S84*#REF!=0,"",$S84*#REF!),"")</f>
        <v/>
      </c>
      <c r="CI84" s="202" t="str">
        <f>IFERROR(IF($S84*#REF!=0,"",$S84*#REF!),"")</f>
        <v/>
      </c>
      <c r="CJ84" s="202" t="str">
        <f>IFERROR(IF($S84*#REF!=0,"",$S84*#REF!),"")</f>
        <v/>
      </c>
      <c r="CK84" s="202" t="str">
        <f>IFERROR(IF($S84*#REF!=0,"",$S84*#REF!),"")</f>
        <v/>
      </c>
      <c r="CL84" s="202" t="str">
        <f>IFERROR(IF($S84*#REF!=0,"",$S84*#REF!),"")</f>
        <v/>
      </c>
      <c r="CM84" s="202" t="str">
        <f t="shared" si="26"/>
        <v/>
      </c>
      <c r="CN84" s="202" t="str">
        <f t="shared" si="27"/>
        <v/>
      </c>
      <c r="CO84" s="202" t="str">
        <f t="shared" si="28"/>
        <v/>
      </c>
      <c r="CP84" s="202" t="str">
        <f t="shared" si="29"/>
        <v/>
      </c>
      <c r="CQ84" s="202" t="str">
        <f t="shared" si="30"/>
        <v/>
      </c>
      <c r="CR84" s="202" t="str">
        <f t="shared" si="31"/>
        <v/>
      </c>
      <c r="CS84" s="202" t="str">
        <f t="shared" si="32"/>
        <v/>
      </c>
      <c r="CT84" s="202" t="str">
        <f t="shared" si="33"/>
        <v/>
      </c>
    </row>
    <row r="85" spans="1:98" ht="15" customHeight="1" x14ac:dyDescent="0.15">
      <c r="B85" s="197" t="s">
        <v>310</v>
      </c>
      <c r="C85" s="197"/>
      <c r="D85" s="197"/>
      <c r="E85" s="197"/>
      <c r="F85" s="197"/>
      <c r="G85" s="198" t="s">
        <v>311</v>
      </c>
      <c r="H85" s="198" t="s">
        <v>311</v>
      </c>
      <c r="I85" s="198"/>
      <c r="J85" s="198"/>
      <c r="K85" s="198"/>
      <c r="L85" s="198">
        <v>15.9</v>
      </c>
      <c r="M85" s="198"/>
      <c r="N85" s="198"/>
      <c r="O85" s="198" t="s">
        <v>311</v>
      </c>
      <c r="P85" s="198"/>
      <c r="Q85" s="199"/>
      <c r="R85" s="200" t="s">
        <v>212</v>
      </c>
      <c r="S85" s="200"/>
      <c r="T85" s="200"/>
      <c r="U85" s="200"/>
      <c r="V85" s="200"/>
      <c r="W85" s="4">
        <v>2054.4699999999998</v>
      </c>
      <c r="X85" s="200">
        <v>0</v>
      </c>
      <c r="Y85" s="200">
        <v>0</v>
      </c>
      <c r="Z85" s="200">
        <v>0</v>
      </c>
      <c r="AA85" s="200">
        <v>0</v>
      </c>
      <c r="AB85" s="200">
        <v>0</v>
      </c>
      <c r="AC85" s="200">
        <v>0</v>
      </c>
      <c r="AD85" s="200">
        <v>1</v>
      </c>
      <c r="AE85" s="200">
        <v>1</v>
      </c>
      <c r="AF85" s="200"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200">
        <v>0</v>
      </c>
      <c r="AM85" s="200"/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v>0</v>
      </c>
      <c r="AT85" s="200">
        <v>0</v>
      </c>
      <c r="AU85" s="200">
        <v>0</v>
      </c>
      <c r="AV85" s="200">
        <v>0</v>
      </c>
      <c r="AW85" s="200">
        <v>0</v>
      </c>
      <c r="AX85" s="200">
        <v>0</v>
      </c>
      <c r="AY85" s="200">
        <v>0</v>
      </c>
      <c r="AZ85" s="200">
        <v>0</v>
      </c>
      <c r="BA85" s="200">
        <v>0</v>
      </c>
      <c r="BB85" s="200">
        <v>0</v>
      </c>
      <c r="BC85" s="200">
        <v>0</v>
      </c>
      <c r="BD85" s="200">
        <v>0</v>
      </c>
      <c r="BE85" s="200">
        <v>0</v>
      </c>
      <c r="BF85" s="200">
        <v>0</v>
      </c>
      <c r="BG85" s="200">
        <v>6</v>
      </c>
      <c r="BH85" s="200"/>
      <c r="BI85" s="200"/>
      <c r="BJ85" s="489">
        <f t="shared" si="35"/>
        <v>0</v>
      </c>
      <c r="BK85" s="198">
        <f t="shared" si="23"/>
        <v>0</v>
      </c>
      <c r="BL85" s="198">
        <f t="shared" si="24"/>
        <v>0</v>
      </c>
      <c r="BM85" s="198"/>
      <c r="BN85" s="198"/>
      <c r="BO85" s="490">
        <f t="shared" si="25"/>
        <v>0</v>
      </c>
      <c r="BP85" s="491">
        <v>2.4</v>
      </c>
      <c r="BQ85" s="202" t="str">
        <f t="shared" si="20"/>
        <v/>
      </c>
      <c r="BR85" s="202"/>
      <c r="BS85" s="203"/>
      <c r="BT85" s="203"/>
      <c r="BU85" s="203"/>
      <c r="BV85" s="203"/>
      <c r="BW85" s="203"/>
      <c r="BX85" s="203"/>
      <c r="BY85" s="203"/>
      <c r="BZ85" s="204"/>
      <c r="CA85" s="205"/>
      <c r="CB85" s="206">
        <f t="shared" si="34"/>
        <v>0</v>
      </c>
      <c r="CC85" s="492" t="e">
        <f t="shared" si="22"/>
        <v>#DIV/0!</v>
      </c>
      <c r="CD85" s="202" t="str">
        <f>IFERROR(IF($S85*#REF!=0,"",$S85*#REF!),"")</f>
        <v/>
      </c>
      <c r="CE85" s="202" t="str">
        <f>IFERROR(IF($S85*#REF!=0,"",$S85*#REF!),"")</f>
        <v/>
      </c>
      <c r="CF85" s="202" t="str">
        <f>IFERROR(IF($S85*#REF!=0,"",$S85*#REF!),"")</f>
        <v/>
      </c>
      <c r="CG85" s="202" t="str">
        <f>IFERROR(IF($S85*#REF!=0,"",$S85*#REF!),"")</f>
        <v/>
      </c>
      <c r="CH85" s="202" t="str">
        <f>IFERROR(IF($S85*#REF!=0,"",$S85*#REF!),"")</f>
        <v/>
      </c>
      <c r="CI85" s="202" t="str">
        <f>IFERROR(IF($S85*#REF!=0,"",$S85*#REF!),"")</f>
        <v/>
      </c>
      <c r="CJ85" s="202" t="str">
        <f>IFERROR(IF($S85*#REF!=0,"",$S85*#REF!),"")</f>
        <v/>
      </c>
      <c r="CK85" s="202" t="str">
        <f>IFERROR(IF($S85*#REF!=0,"",$S85*#REF!),"")</f>
        <v/>
      </c>
      <c r="CL85" s="202" t="str">
        <f>IFERROR(IF($S85*#REF!=0,"",$S85*#REF!),"")</f>
        <v/>
      </c>
      <c r="CM85" s="202" t="str">
        <f t="shared" si="26"/>
        <v/>
      </c>
      <c r="CN85" s="202" t="str">
        <f t="shared" si="27"/>
        <v/>
      </c>
      <c r="CO85" s="202" t="str">
        <f t="shared" si="28"/>
        <v/>
      </c>
      <c r="CP85" s="202" t="str">
        <f t="shared" si="29"/>
        <v/>
      </c>
      <c r="CQ85" s="202" t="str">
        <f t="shared" si="30"/>
        <v/>
      </c>
      <c r="CR85" s="202" t="str">
        <f t="shared" si="31"/>
        <v/>
      </c>
      <c r="CS85" s="202" t="str">
        <f t="shared" si="32"/>
        <v/>
      </c>
      <c r="CT85" s="202" t="str">
        <f t="shared" si="33"/>
        <v/>
      </c>
    </row>
    <row r="86" spans="1:98" ht="15" customHeight="1" x14ac:dyDescent="0.15">
      <c r="B86" s="197" t="s">
        <v>312</v>
      </c>
      <c r="C86" s="197"/>
      <c r="D86" s="197"/>
      <c r="E86" s="197"/>
      <c r="F86" s="197"/>
      <c r="G86" s="198" t="s">
        <v>313</v>
      </c>
      <c r="H86" s="198" t="s">
        <v>314</v>
      </c>
      <c r="I86" s="198"/>
      <c r="J86" s="198"/>
      <c r="K86" s="198" t="s">
        <v>100</v>
      </c>
      <c r="L86" s="198" t="s">
        <v>304</v>
      </c>
      <c r="M86" s="198"/>
      <c r="N86" s="198"/>
      <c r="O86" s="198" t="s">
        <v>313</v>
      </c>
      <c r="P86" s="198"/>
      <c r="Q86" s="199"/>
      <c r="R86" s="200" t="s">
        <v>212</v>
      </c>
      <c r="S86" s="200"/>
      <c r="T86" s="200"/>
      <c r="U86" s="200"/>
      <c r="V86" s="200">
        <v>34.9</v>
      </c>
      <c r="W86" s="4">
        <v>4397.54</v>
      </c>
      <c r="X86" s="200">
        <v>0</v>
      </c>
      <c r="Y86" s="200">
        <v>0</v>
      </c>
      <c r="Z86" s="200">
        <v>0</v>
      </c>
      <c r="AA86" s="200">
        <v>0</v>
      </c>
      <c r="AB86" s="200">
        <v>0</v>
      </c>
      <c r="AC86" s="200">
        <v>0</v>
      </c>
      <c r="AD86" s="200">
        <v>2</v>
      </c>
      <c r="AE86" s="200">
        <v>2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/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12</v>
      </c>
      <c r="BH86" s="200"/>
      <c r="BI86" s="200"/>
      <c r="BJ86" s="489">
        <f t="shared" si="35"/>
        <v>0</v>
      </c>
      <c r="BK86" s="198">
        <f t="shared" si="23"/>
        <v>0</v>
      </c>
      <c r="BL86" s="198">
        <f t="shared" si="24"/>
        <v>0</v>
      </c>
      <c r="BM86" s="198"/>
      <c r="BN86" s="198"/>
      <c r="BO86" s="490">
        <f t="shared" si="25"/>
        <v>0</v>
      </c>
      <c r="BP86" s="491">
        <v>2.4</v>
      </c>
      <c r="BQ86" s="202" t="str">
        <f t="shared" si="20"/>
        <v/>
      </c>
      <c r="BR86" s="202"/>
      <c r="BS86" s="203"/>
      <c r="BT86" s="203"/>
      <c r="BU86" s="203"/>
      <c r="BV86" s="203"/>
      <c r="BW86" s="203"/>
      <c r="BX86" s="203"/>
      <c r="BY86" s="203"/>
      <c r="BZ86" s="204"/>
      <c r="CA86" s="205"/>
      <c r="CB86" s="206">
        <f t="shared" si="34"/>
        <v>0</v>
      </c>
      <c r="CC86" s="492" t="e">
        <f t="shared" si="22"/>
        <v>#DIV/0!</v>
      </c>
      <c r="CD86" s="202" t="str">
        <f>IFERROR(IF($S86*#REF!=0,"",$S86*#REF!),"")</f>
        <v/>
      </c>
      <c r="CE86" s="202" t="str">
        <f>IFERROR(IF($S86*#REF!=0,"",$S86*#REF!),"")</f>
        <v/>
      </c>
      <c r="CF86" s="202" t="str">
        <f>IFERROR(IF($S86*#REF!=0,"",$S86*#REF!),"")</f>
        <v/>
      </c>
      <c r="CG86" s="202" t="str">
        <f>IFERROR(IF($S86*#REF!=0,"",$S86*#REF!),"")</f>
        <v/>
      </c>
      <c r="CH86" s="202" t="str">
        <f>IFERROR(IF($S86*#REF!=0,"",$S86*#REF!),"")</f>
        <v/>
      </c>
      <c r="CI86" s="202" t="str">
        <f>IFERROR(IF($S86*#REF!=0,"",$S86*#REF!),"")</f>
        <v/>
      </c>
      <c r="CJ86" s="202" t="str">
        <f>IFERROR(IF($S86*#REF!=0,"",$S86*#REF!),"")</f>
        <v/>
      </c>
      <c r="CK86" s="202" t="str">
        <f>IFERROR(IF($S86*#REF!=0,"",$S86*#REF!),"")</f>
        <v/>
      </c>
      <c r="CL86" s="202" t="str">
        <f>IFERROR(IF($S86*#REF!=0,"",$S86*#REF!),"")</f>
        <v/>
      </c>
      <c r="CM86" s="202" t="str">
        <f t="shared" si="26"/>
        <v/>
      </c>
      <c r="CN86" s="202" t="str">
        <f t="shared" si="27"/>
        <v/>
      </c>
      <c r="CO86" s="202" t="str">
        <f t="shared" si="28"/>
        <v/>
      </c>
      <c r="CP86" s="202" t="str">
        <f t="shared" si="29"/>
        <v/>
      </c>
      <c r="CQ86" s="202" t="str">
        <f t="shared" si="30"/>
        <v/>
      </c>
      <c r="CR86" s="202" t="str">
        <f t="shared" si="31"/>
        <v/>
      </c>
      <c r="CS86" s="202" t="str">
        <f t="shared" si="32"/>
        <v/>
      </c>
      <c r="CT86" s="202" t="str">
        <f t="shared" si="33"/>
        <v/>
      </c>
    </row>
    <row r="87" spans="1:98" ht="15" customHeight="1" x14ac:dyDescent="0.15">
      <c r="B87" s="197" t="s">
        <v>315</v>
      </c>
      <c r="C87" s="197"/>
      <c r="D87" s="197"/>
      <c r="E87" s="197"/>
      <c r="F87" s="197"/>
      <c r="G87" s="198" t="s">
        <v>316</v>
      </c>
      <c r="H87" s="198" t="s">
        <v>317</v>
      </c>
      <c r="I87" s="198"/>
      <c r="J87" s="198"/>
      <c r="K87" s="198" t="s">
        <v>100</v>
      </c>
      <c r="L87" s="198" t="s">
        <v>304</v>
      </c>
      <c r="M87" s="198"/>
      <c r="N87" s="198"/>
      <c r="O87" s="198" t="s">
        <v>316</v>
      </c>
      <c r="P87" s="198"/>
      <c r="Q87" s="199"/>
      <c r="R87" s="200" t="s">
        <v>212</v>
      </c>
      <c r="S87" s="200"/>
      <c r="T87" s="200"/>
      <c r="U87" s="200"/>
      <c r="V87" s="200">
        <v>18.8</v>
      </c>
      <c r="W87" s="4">
        <v>2402.69</v>
      </c>
      <c r="X87" s="200">
        <v>0</v>
      </c>
      <c r="Y87" s="200">
        <v>0</v>
      </c>
      <c r="Z87" s="200">
        <v>0</v>
      </c>
      <c r="AA87" s="200">
        <v>0</v>
      </c>
      <c r="AB87" s="200">
        <v>0</v>
      </c>
      <c r="AC87" s="200">
        <v>0</v>
      </c>
      <c r="AD87" s="200">
        <v>1</v>
      </c>
      <c r="AE87" s="200">
        <v>1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/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8</v>
      </c>
      <c r="BH87" s="200"/>
      <c r="BI87" s="200"/>
      <c r="BJ87" s="489">
        <f t="shared" si="35"/>
        <v>0</v>
      </c>
      <c r="BK87" s="198">
        <f t="shared" si="23"/>
        <v>0</v>
      </c>
      <c r="BL87" s="198">
        <f t="shared" si="24"/>
        <v>0</v>
      </c>
      <c r="BM87" s="198"/>
      <c r="BN87" s="198"/>
      <c r="BO87" s="490">
        <f t="shared" si="25"/>
        <v>0</v>
      </c>
      <c r="BP87" s="491">
        <v>2.4</v>
      </c>
      <c r="BQ87" s="202" t="str">
        <f t="shared" si="20"/>
        <v/>
      </c>
      <c r="BR87" s="202"/>
      <c r="BS87" s="203"/>
      <c r="BT87" s="203"/>
      <c r="BU87" s="203"/>
      <c r="BV87" s="203"/>
      <c r="BW87" s="203"/>
      <c r="BX87" s="203"/>
      <c r="BY87" s="203"/>
      <c r="BZ87" s="204"/>
      <c r="CA87" s="205"/>
      <c r="CB87" s="206">
        <f t="shared" si="34"/>
        <v>0</v>
      </c>
      <c r="CC87" s="492" t="e">
        <f t="shared" si="22"/>
        <v>#DIV/0!</v>
      </c>
      <c r="CD87" s="202" t="str">
        <f>IFERROR(IF($S87*#REF!=0,"",$S87*#REF!),"")</f>
        <v/>
      </c>
      <c r="CE87" s="202" t="str">
        <f>IFERROR(IF($S87*#REF!=0,"",$S87*#REF!),"")</f>
        <v/>
      </c>
      <c r="CF87" s="202" t="str">
        <f>IFERROR(IF($S87*#REF!=0,"",$S87*#REF!),"")</f>
        <v/>
      </c>
      <c r="CG87" s="202" t="str">
        <f>IFERROR(IF($S87*#REF!=0,"",$S87*#REF!),"")</f>
        <v/>
      </c>
      <c r="CH87" s="202" t="str">
        <f>IFERROR(IF($S87*#REF!=0,"",$S87*#REF!),"")</f>
        <v/>
      </c>
      <c r="CI87" s="202" t="str">
        <f>IFERROR(IF($S87*#REF!=0,"",$S87*#REF!),"")</f>
        <v/>
      </c>
      <c r="CJ87" s="202" t="str">
        <f>IFERROR(IF($S87*#REF!=0,"",$S87*#REF!),"")</f>
        <v/>
      </c>
      <c r="CK87" s="202" t="str">
        <f>IFERROR(IF($S87*#REF!=0,"",$S87*#REF!),"")</f>
        <v/>
      </c>
      <c r="CL87" s="202" t="str">
        <f>IFERROR(IF($S87*#REF!=0,"",$S87*#REF!),"")</f>
        <v/>
      </c>
      <c r="CM87" s="202" t="str">
        <f t="shared" si="26"/>
        <v/>
      </c>
      <c r="CN87" s="202" t="str">
        <f t="shared" si="27"/>
        <v/>
      </c>
      <c r="CO87" s="202" t="str">
        <f t="shared" si="28"/>
        <v/>
      </c>
      <c r="CP87" s="202" t="str">
        <f t="shared" si="29"/>
        <v/>
      </c>
      <c r="CQ87" s="202" t="str">
        <f t="shared" si="30"/>
        <v/>
      </c>
      <c r="CR87" s="202" t="str">
        <f t="shared" si="31"/>
        <v/>
      </c>
      <c r="CS87" s="202" t="str">
        <f t="shared" si="32"/>
        <v/>
      </c>
      <c r="CT87" s="202" t="str">
        <f t="shared" si="33"/>
        <v/>
      </c>
    </row>
    <row r="88" spans="1:98" ht="15" customHeight="1" x14ac:dyDescent="0.15">
      <c r="B88" s="197" t="s">
        <v>318</v>
      </c>
      <c r="C88" s="197"/>
      <c r="D88" s="197"/>
      <c r="E88" s="197"/>
      <c r="F88" s="197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99"/>
      <c r="R88" s="200" t="s">
        <v>212</v>
      </c>
      <c r="S88" s="200"/>
      <c r="T88" s="200"/>
      <c r="U88" s="200"/>
      <c r="V88" s="200">
        <v>70.8</v>
      </c>
      <c r="W88" s="4">
        <v>9079.57</v>
      </c>
      <c r="X88" s="200">
        <v>0</v>
      </c>
      <c r="Y88" s="200">
        <v>0</v>
      </c>
      <c r="Z88" s="200">
        <v>0</v>
      </c>
      <c r="AA88" s="200">
        <v>0</v>
      </c>
      <c r="AB88" s="200">
        <v>0</v>
      </c>
      <c r="AC88" s="200">
        <v>0</v>
      </c>
      <c r="AD88" s="200">
        <v>0</v>
      </c>
      <c r="AE88" s="200">
        <v>1</v>
      </c>
      <c r="AF88" s="200">
        <v>0</v>
      </c>
      <c r="AG88" s="200">
        <v>0</v>
      </c>
      <c r="AH88" s="200">
        <v>0</v>
      </c>
      <c r="AI88" s="200">
        <v>0</v>
      </c>
      <c r="AJ88" s="200">
        <v>0</v>
      </c>
      <c r="AK88" s="200">
        <v>0</v>
      </c>
      <c r="AL88" s="200">
        <v>0</v>
      </c>
      <c r="AM88" s="200"/>
      <c r="AN88" s="200">
        <v>0</v>
      </c>
      <c r="AO88" s="200">
        <v>0</v>
      </c>
      <c r="AP88" s="200">
        <v>0</v>
      </c>
      <c r="AQ88" s="200">
        <v>0</v>
      </c>
      <c r="AR88" s="200">
        <v>0</v>
      </c>
      <c r="AS88" s="200">
        <v>0</v>
      </c>
      <c r="AT88" s="200">
        <v>0</v>
      </c>
      <c r="AU88" s="200">
        <v>0</v>
      </c>
      <c r="AV88" s="200">
        <v>0</v>
      </c>
      <c r="AW88" s="200">
        <v>0</v>
      </c>
      <c r="AX88" s="200">
        <v>0</v>
      </c>
      <c r="AY88" s="200">
        <v>0</v>
      </c>
      <c r="AZ88" s="200">
        <v>0</v>
      </c>
      <c r="BA88" s="200">
        <v>0</v>
      </c>
      <c r="BB88" s="200">
        <v>0</v>
      </c>
      <c r="BC88" s="200">
        <v>0</v>
      </c>
      <c r="BD88" s="200">
        <v>0</v>
      </c>
      <c r="BE88" s="200">
        <v>0</v>
      </c>
      <c r="BF88" s="200">
        <v>0</v>
      </c>
      <c r="BG88" s="200">
        <v>4</v>
      </c>
      <c r="BH88" s="200"/>
      <c r="BI88" s="200"/>
      <c r="BJ88" s="489">
        <f t="shared" si="35"/>
        <v>0</v>
      </c>
      <c r="BK88" s="198">
        <f t="shared" si="23"/>
        <v>0</v>
      </c>
      <c r="BL88" s="198">
        <f t="shared" si="24"/>
        <v>0</v>
      </c>
      <c r="BM88" s="198"/>
      <c r="BN88" s="198"/>
      <c r="BO88" s="490">
        <f t="shared" si="25"/>
        <v>0</v>
      </c>
      <c r="BP88" s="491">
        <v>2.4</v>
      </c>
      <c r="BQ88" s="202" t="str">
        <f t="shared" si="20"/>
        <v/>
      </c>
      <c r="BR88" s="202"/>
      <c r="BS88" s="203"/>
      <c r="BT88" s="203"/>
      <c r="BU88" s="203"/>
      <c r="BV88" s="203"/>
      <c r="BW88" s="203"/>
      <c r="BX88" s="203"/>
      <c r="BY88" s="203"/>
      <c r="BZ88" s="204"/>
      <c r="CA88" s="205"/>
      <c r="CB88" s="206">
        <f t="shared" si="34"/>
        <v>0</v>
      </c>
      <c r="CC88" s="492" t="e">
        <f t="shared" si="22"/>
        <v>#DIV/0!</v>
      </c>
      <c r="CD88" s="202" t="str">
        <f>IFERROR(IF($S88*#REF!=0,"",$S88*#REF!),"")</f>
        <v/>
      </c>
      <c r="CE88" s="202" t="str">
        <f>IFERROR(IF($S88*#REF!=0,"",$S88*#REF!),"")</f>
        <v/>
      </c>
      <c r="CF88" s="202" t="str">
        <f>IFERROR(IF($S88*#REF!=0,"",$S88*#REF!),"")</f>
        <v/>
      </c>
      <c r="CG88" s="202" t="str">
        <f>IFERROR(IF($S88*#REF!=0,"",$S88*#REF!),"")</f>
        <v/>
      </c>
      <c r="CH88" s="202" t="str">
        <f>IFERROR(IF($S88*#REF!=0,"",$S88*#REF!),"")</f>
        <v/>
      </c>
      <c r="CI88" s="202" t="str">
        <f>IFERROR(IF($S88*#REF!=0,"",$S88*#REF!),"")</f>
        <v/>
      </c>
      <c r="CJ88" s="202" t="str">
        <f>IFERROR(IF($S88*#REF!=0,"",$S88*#REF!),"")</f>
        <v/>
      </c>
      <c r="CK88" s="202" t="str">
        <f>IFERROR(IF($S88*#REF!=0,"",$S88*#REF!),"")</f>
        <v/>
      </c>
      <c r="CL88" s="202" t="str">
        <f>IFERROR(IF($S88*#REF!=0,"",$S88*#REF!),"")</f>
        <v/>
      </c>
      <c r="CM88" s="202" t="str">
        <f t="shared" si="26"/>
        <v/>
      </c>
      <c r="CN88" s="202" t="str">
        <f t="shared" si="27"/>
        <v/>
      </c>
      <c r="CO88" s="202" t="str">
        <f t="shared" si="28"/>
        <v/>
      </c>
      <c r="CP88" s="202" t="str">
        <f t="shared" si="29"/>
        <v/>
      </c>
      <c r="CQ88" s="202" t="str">
        <f t="shared" si="30"/>
        <v/>
      </c>
      <c r="CR88" s="202" t="str">
        <f t="shared" si="31"/>
        <v/>
      </c>
      <c r="CS88" s="202" t="str">
        <f t="shared" si="32"/>
        <v/>
      </c>
      <c r="CT88" s="202" t="str">
        <f t="shared" si="33"/>
        <v/>
      </c>
    </row>
    <row r="89" spans="1:98" ht="15" customHeight="1" x14ac:dyDescent="0.15">
      <c r="B89" s="197" t="s">
        <v>319</v>
      </c>
      <c r="C89" s="197"/>
      <c r="D89" s="197"/>
      <c r="E89" s="197"/>
      <c r="F89" s="197"/>
      <c r="G89" s="198" t="s">
        <v>320</v>
      </c>
      <c r="H89" s="198" t="s">
        <v>321</v>
      </c>
      <c r="I89" s="198"/>
      <c r="J89" s="198"/>
      <c r="K89" s="198" t="s">
        <v>100</v>
      </c>
      <c r="L89" s="198" t="s">
        <v>304</v>
      </c>
      <c r="M89" s="198"/>
      <c r="N89" s="198"/>
      <c r="O89" s="198" t="s">
        <v>320</v>
      </c>
      <c r="P89" s="198"/>
      <c r="Q89" s="199"/>
      <c r="R89" s="200" t="s">
        <v>212</v>
      </c>
      <c r="S89" s="200"/>
      <c r="T89" s="200"/>
      <c r="U89" s="200"/>
      <c r="V89" s="200">
        <v>70.8</v>
      </c>
      <c r="W89" s="4">
        <v>9079.57</v>
      </c>
      <c r="X89" s="200">
        <v>0</v>
      </c>
      <c r="Y89" s="200">
        <v>0</v>
      </c>
      <c r="Z89" s="200">
        <v>0</v>
      </c>
      <c r="AA89" s="200">
        <v>0</v>
      </c>
      <c r="AB89" s="200">
        <v>0</v>
      </c>
      <c r="AC89" s="200">
        <v>0</v>
      </c>
      <c r="AD89" s="200">
        <v>0</v>
      </c>
      <c r="AE89" s="200">
        <v>0</v>
      </c>
      <c r="AF89" s="200">
        <v>0</v>
      </c>
      <c r="AG89" s="200">
        <v>0</v>
      </c>
      <c r="AH89" s="200">
        <v>0</v>
      </c>
      <c r="AI89" s="200">
        <v>0</v>
      </c>
      <c r="AJ89" s="200">
        <v>0</v>
      </c>
      <c r="AK89" s="200">
        <v>0</v>
      </c>
      <c r="AL89" s="200">
        <v>0</v>
      </c>
      <c r="AM89" s="200"/>
      <c r="AN89" s="200">
        <v>0</v>
      </c>
      <c r="AO89" s="200">
        <v>0</v>
      </c>
      <c r="AP89" s="200">
        <v>0</v>
      </c>
      <c r="AQ89" s="200">
        <v>0</v>
      </c>
      <c r="AR89" s="200">
        <v>0</v>
      </c>
      <c r="AS89" s="200">
        <v>0</v>
      </c>
      <c r="AT89" s="200">
        <v>0</v>
      </c>
      <c r="AU89" s="200">
        <v>0</v>
      </c>
      <c r="AV89" s="200">
        <v>0</v>
      </c>
      <c r="AW89" s="200">
        <v>0</v>
      </c>
      <c r="AX89" s="200">
        <v>0</v>
      </c>
      <c r="AY89" s="200">
        <v>0</v>
      </c>
      <c r="AZ89" s="200">
        <v>0</v>
      </c>
      <c r="BA89" s="200">
        <v>0</v>
      </c>
      <c r="BB89" s="200">
        <v>0</v>
      </c>
      <c r="BC89" s="200">
        <v>0</v>
      </c>
      <c r="BD89" s="200">
        <v>0</v>
      </c>
      <c r="BE89" s="200">
        <v>0</v>
      </c>
      <c r="BF89" s="200">
        <v>0</v>
      </c>
      <c r="BG89" s="200">
        <v>4</v>
      </c>
      <c r="BH89" s="200"/>
      <c r="BI89" s="200"/>
      <c r="BJ89" s="489">
        <f t="shared" si="35"/>
        <v>0</v>
      </c>
      <c r="BK89" s="198">
        <f t="shared" si="23"/>
        <v>0</v>
      </c>
      <c r="BL89" s="198">
        <f t="shared" si="24"/>
        <v>0</v>
      </c>
      <c r="BM89" s="198"/>
      <c r="BN89" s="198"/>
      <c r="BO89" s="490">
        <f t="shared" si="25"/>
        <v>0</v>
      </c>
      <c r="BP89" s="491">
        <v>2.4</v>
      </c>
      <c r="BQ89" s="202" t="str">
        <f t="shared" si="20"/>
        <v/>
      </c>
      <c r="BR89" s="202"/>
      <c r="BS89" s="203"/>
      <c r="BT89" s="203"/>
      <c r="BU89" s="203"/>
      <c r="BV89" s="203"/>
      <c r="BW89" s="203"/>
      <c r="BX89" s="203"/>
      <c r="BY89" s="203"/>
      <c r="BZ89" s="204"/>
      <c r="CA89" s="205"/>
      <c r="CB89" s="206">
        <f t="shared" si="34"/>
        <v>0</v>
      </c>
      <c r="CC89" s="492" t="e">
        <f t="shared" si="22"/>
        <v>#DIV/0!</v>
      </c>
      <c r="CD89" s="202" t="str">
        <f>IFERROR(IF($S89*#REF!=0,"",$S89*#REF!),"")</f>
        <v/>
      </c>
      <c r="CE89" s="202" t="str">
        <f>IFERROR(IF($S89*#REF!=0,"",$S89*#REF!),"")</f>
        <v/>
      </c>
      <c r="CF89" s="202" t="str">
        <f>IFERROR(IF($S89*#REF!=0,"",$S89*#REF!),"")</f>
        <v/>
      </c>
      <c r="CG89" s="202" t="str">
        <f>IFERROR(IF($S89*#REF!=0,"",$S89*#REF!),"")</f>
        <v/>
      </c>
      <c r="CH89" s="202" t="str">
        <f>IFERROR(IF($S89*#REF!=0,"",$S89*#REF!),"")</f>
        <v/>
      </c>
      <c r="CI89" s="202" t="str">
        <f>IFERROR(IF($S89*#REF!=0,"",$S89*#REF!),"")</f>
        <v/>
      </c>
      <c r="CJ89" s="202" t="str">
        <f>IFERROR(IF($S89*#REF!=0,"",$S89*#REF!),"")</f>
        <v/>
      </c>
      <c r="CK89" s="202" t="str">
        <f>IFERROR(IF($S89*#REF!=0,"",$S89*#REF!),"")</f>
        <v/>
      </c>
      <c r="CL89" s="202" t="str">
        <f>IFERROR(IF($S89*#REF!=0,"",$S89*#REF!),"")</f>
        <v/>
      </c>
      <c r="CM89" s="202" t="str">
        <f t="shared" si="26"/>
        <v/>
      </c>
      <c r="CN89" s="202" t="str">
        <f t="shared" si="27"/>
        <v/>
      </c>
      <c r="CO89" s="202" t="str">
        <f t="shared" si="28"/>
        <v/>
      </c>
      <c r="CP89" s="202" t="str">
        <f t="shared" si="29"/>
        <v/>
      </c>
      <c r="CQ89" s="202" t="str">
        <f t="shared" si="30"/>
        <v/>
      </c>
      <c r="CR89" s="202" t="str">
        <f t="shared" si="31"/>
        <v/>
      </c>
      <c r="CS89" s="202" t="str">
        <f t="shared" si="32"/>
        <v/>
      </c>
      <c r="CT89" s="202" t="str">
        <f t="shared" si="33"/>
        <v/>
      </c>
    </row>
    <row r="90" spans="1:98" ht="15" customHeight="1" thickBot="1" x14ac:dyDescent="0.2">
      <c r="B90" s="187" t="s">
        <v>322</v>
      </c>
      <c r="C90" s="187"/>
      <c r="D90" s="187"/>
      <c r="E90" s="187"/>
      <c r="F90" s="187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9"/>
      <c r="R90" s="190" t="s">
        <v>212</v>
      </c>
      <c r="S90" s="190"/>
      <c r="T90" s="190"/>
      <c r="U90" s="190"/>
      <c r="V90" s="190"/>
      <c r="W90" s="4">
        <v>1797.35</v>
      </c>
      <c r="X90" s="190">
        <v>0</v>
      </c>
      <c r="Y90" s="190">
        <v>0</v>
      </c>
      <c r="Z90" s="190">
        <v>0</v>
      </c>
      <c r="AA90" s="190">
        <v>0</v>
      </c>
      <c r="AB90" s="190">
        <v>0</v>
      </c>
      <c r="AC90" s="190">
        <v>0</v>
      </c>
      <c r="AD90" s="190">
        <v>4</v>
      </c>
      <c r="AE90" s="190">
        <v>2</v>
      </c>
      <c r="AF90" s="190">
        <v>0</v>
      </c>
      <c r="AG90" s="190">
        <v>0</v>
      </c>
      <c r="AH90" s="190">
        <v>0</v>
      </c>
      <c r="AI90" s="190">
        <v>0</v>
      </c>
      <c r="AJ90" s="190">
        <v>2</v>
      </c>
      <c r="AK90" s="190">
        <v>0</v>
      </c>
      <c r="AL90" s="190">
        <v>0</v>
      </c>
      <c r="AM90" s="190"/>
      <c r="AN90" s="190">
        <v>0</v>
      </c>
      <c r="AO90" s="190">
        <v>0</v>
      </c>
      <c r="AP90" s="190">
        <v>0</v>
      </c>
      <c r="AQ90" s="190">
        <v>0</v>
      </c>
      <c r="AR90" s="190">
        <v>0</v>
      </c>
      <c r="AS90" s="190">
        <v>0</v>
      </c>
      <c r="AT90" s="190">
        <v>0</v>
      </c>
      <c r="AU90" s="190">
        <v>0</v>
      </c>
      <c r="AV90" s="190">
        <v>0</v>
      </c>
      <c r="AW90" s="190">
        <v>0</v>
      </c>
      <c r="AX90" s="190">
        <v>0</v>
      </c>
      <c r="AY90" s="190">
        <v>0</v>
      </c>
      <c r="AZ90" s="190">
        <v>0</v>
      </c>
      <c r="BA90" s="190">
        <v>0</v>
      </c>
      <c r="BB90" s="190">
        <v>0</v>
      </c>
      <c r="BC90" s="190">
        <v>0</v>
      </c>
      <c r="BD90" s="190">
        <v>0</v>
      </c>
      <c r="BE90" s="190">
        <v>0</v>
      </c>
      <c r="BF90" s="190">
        <v>0</v>
      </c>
      <c r="BG90" s="190">
        <v>10</v>
      </c>
      <c r="BH90" s="190"/>
      <c r="BI90" s="190"/>
      <c r="BJ90" s="485">
        <f t="shared" si="35"/>
        <v>0</v>
      </c>
      <c r="BK90" s="188">
        <f t="shared" si="23"/>
        <v>0</v>
      </c>
      <c r="BL90" s="188">
        <f t="shared" si="24"/>
        <v>0</v>
      </c>
      <c r="BM90" s="188"/>
      <c r="BN90" s="188"/>
      <c r="BO90" s="486">
        <f t="shared" si="25"/>
        <v>0</v>
      </c>
      <c r="BP90" s="487">
        <v>2.4</v>
      </c>
      <c r="BQ90" s="191" t="str">
        <f t="shared" si="20"/>
        <v/>
      </c>
      <c r="BR90" s="191"/>
      <c r="BS90" s="192"/>
      <c r="BT90" s="192"/>
      <c r="BU90" s="192"/>
      <c r="BV90" s="192"/>
      <c r="BW90" s="192"/>
      <c r="BX90" s="192"/>
      <c r="BY90" s="192"/>
      <c r="BZ90" s="193"/>
      <c r="CA90" s="194"/>
      <c r="CB90" s="195">
        <f t="shared" si="34"/>
        <v>0</v>
      </c>
      <c r="CC90" s="488" t="e">
        <f t="shared" si="22"/>
        <v>#DIV/0!</v>
      </c>
      <c r="CD90" s="191" t="str">
        <f>IFERROR(IF($S90*#REF!=0,"",$S90*#REF!),"")</f>
        <v/>
      </c>
      <c r="CE90" s="191" t="str">
        <f>IFERROR(IF($S90*#REF!=0,"",$S90*#REF!),"")</f>
        <v/>
      </c>
      <c r="CF90" s="191" t="str">
        <f>IFERROR(IF($S90*#REF!=0,"",$S90*#REF!),"")</f>
        <v/>
      </c>
      <c r="CG90" s="191" t="str">
        <f>IFERROR(IF($S90*#REF!=0,"",$S90*#REF!),"")</f>
        <v/>
      </c>
      <c r="CH90" s="191" t="str">
        <f>IFERROR(IF($S90*#REF!=0,"",$S90*#REF!),"")</f>
        <v/>
      </c>
      <c r="CI90" s="191" t="str">
        <f>IFERROR(IF($S90*#REF!=0,"",$S90*#REF!),"")</f>
        <v/>
      </c>
      <c r="CJ90" s="191" t="str">
        <f>IFERROR(IF($S90*#REF!=0,"",$S90*#REF!),"")</f>
        <v/>
      </c>
      <c r="CK90" s="191" t="str">
        <f>IFERROR(IF($S90*#REF!=0,"",$S90*#REF!),"")</f>
        <v/>
      </c>
      <c r="CL90" s="191" t="str">
        <f>IFERROR(IF($S90*#REF!=0,"",$S90*#REF!),"")</f>
        <v/>
      </c>
      <c r="CM90" s="191" t="str">
        <f t="shared" si="26"/>
        <v/>
      </c>
      <c r="CN90" s="191" t="str">
        <f t="shared" si="27"/>
        <v/>
      </c>
      <c r="CO90" s="191" t="str">
        <f t="shared" si="28"/>
        <v/>
      </c>
      <c r="CP90" s="191" t="str">
        <f t="shared" si="29"/>
        <v/>
      </c>
      <c r="CQ90" s="191" t="str">
        <f t="shared" si="30"/>
        <v/>
      </c>
      <c r="CR90" s="191" t="str">
        <f t="shared" si="31"/>
        <v/>
      </c>
      <c r="CS90" s="191" t="str">
        <f t="shared" si="32"/>
        <v/>
      </c>
      <c r="CT90" s="191" t="str">
        <f t="shared" si="33"/>
        <v/>
      </c>
    </row>
    <row r="91" spans="1:98" ht="15" customHeight="1" x14ac:dyDescent="0.15">
      <c r="B91" s="178" t="s">
        <v>323</v>
      </c>
      <c r="C91" s="178"/>
      <c r="D91" s="178"/>
      <c r="E91" s="178"/>
      <c r="F91" s="178"/>
      <c r="G91" s="179" t="s">
        <v>324</v>
      </c>
      <c r="H91" s="179" t="s">
        <v>325</v>
      </c>
      <c r="I91" s="179" t="s">
        <v>326</v>
      </c>
      <c r="J91" s="179">
        <v>20</v>
      </c>
      <c r="K91" s="179" t="s">
        <v>100</v>
      </c>
      <c r="L91" s="179">
        <v>16.3</v>
      </c>
      <c r="M91" s="179"/>
      <c r="N91" s="179"/>
      <c r="O91" s="179" t="s">
        <v>327</v>
      </c>
      <c r="P91" s="179"/>
      <c r="Q91" s="180"/>
      <c r="R91" s="181" t="s">
        <v>212</v>
      </c>
      <c r="S91" s="181">
        <v>1.12E-2</v>
      </c>
      <c r="T91" s="178" t="s">
        <v>324</v>
      </c>
      <c r="U91" s="178"/>
      <c r="V91" s="181">
        <v>10.199999999999999</v>
      </c>
      <c r="W91" s="4">
        <v>2083.98</v>
      </c>
      <c r="X91" s="181">
        <v>52</v>
      </c>
      <c r="Y91" s="181">
        <v>128</v>
      </c>
      <c r="Z91" s="181">
        <v>73</v>
      </c>
      <c r="AA91" s="181">
        <v>35</v>
      </c>
      <c r="AB91" s="181">
        <v>66</v>
      </c>
      <c r="AC91" s="181">
        <v>68</v>
      </c>
      <c r="AD91" s="181">
        <v>57</v>
      </c>
      <c r="AE91" s="181">
        <v>69</v>
      </c>
      <c r="AF91" s="181">
        <v>56</v>
      </c>
      <c r="AG91" s="181">
        <v>44</v>
      </c>
      <c r="AH91" s="181">
        <v>49</v>
      </c>
      <c r="AI91" s="181">
        <v>29</v>
      </c>
      <c r="AJ91" s="181">
        <v>42</v>
      </c>
      <c r="AK91" s="181">
        <v>67</v>
      </c>
      <c r="AL91" s="181">
        <v>41</v>
      </c>
      <c r="AM91" s="181"/>
      <c r="AN91" s="181">
        <v>33</v>
      </c>
      <c r="AO91" s="181">
        <v>44</v>
      </c>
      <c r="AP91" s="181">
        <v>37</v>
      </c>
      <c r="AQ91" s="181">
        <v>34</v>
      </c>
      <c r="AR91" s="181">
        <v>20</v>
      </c>
      <c r="AS91" s="181">
        <v>45</v>
      </c>
      <c r="AT91" s="181">
        <v>32</v>
      </c>
      <c r="AU91" s="181">
        <v>41</v>
      </c>
      <c r="AV91" s="181">
        <v>47</v>
      </c>
      <c r="AW91" s="181">
        <v>36</v>
      </c>
      <c r="AX91" s="181">
        <v>28</v>
      </c>
      <c r="AY91" s="181">
        <v>21</v>
      </c>
      <c r="AZ91" s="181">
        <v>27</v>
      </c>
      <c r="BA91" s="181">
        <v>30</v>
      </c>
      <c r="BB91" s="181">
        <v>22</v>
      </c>
      <c r="BC91" s="181">
        <v>32</v>
      </c>
      <c r="BD91" s="181">
        <v>20</v>
      </c>
      <c r="BE91" s="181">
        <v>9</v>
      </c>
      <c r="BF91" s="181">
        <v>29</v>
      </c>
      <c r="BG91" s="181">
        <v>24</v>
      </c>
      <c r="BH91" s="181">
        <v>51</v>
      </c>
      <c r="BI91" s="181">
        <v>49</v>
      </c>
      <c r="BJ91" s="481">
        <f t="shared" si="35"/>
        <v>26.333333333333332</v>
      </c>
      <c r="BK91" s="179">
        <f t="shared" si="23"/>
        <v>47</v>
      </c>
      <c r="BL91" s="179">
        <f t="shared" si="24"/>
        <v>20</v>
      </c>
      <c r="BM91" s="179">
        <v>84</v>
      </c>
      <c r="BN91" s="179">
        <v>39</v>
      </c>
      <c r="BO91" s="482">
        <f t="shared" si="25"/>
        <v>45</v>
      </c>
      <c r="BP91" s="483">
        <v>2.4</v>
      </c>
      <c r="BQ91" s="182" t="str">
        <f t="shared" si="20"/>
        <v/>
      </c>
      <c r="BR91" s="182"/>
      <c r="BS91" s="183"/>
      <c r="BT91" s="183"/>
      <c r="BU91" s="183"/>
      <c r="BV91" s="183"/>
      <c r="BW91" s="183"/>
      <c r="BX91" s="183">
        <v>20</v>
      </c>
      <c r="BY91" s="183"/>
      <c r="BZ91" s="184">
        <v>40</v>
      </c>
      <c r="CA91" s="185"/>
      <c r="CB91" s="186">
        <f t="shared" si="34"/>
        <v>105</v>
      </c>
      <c r="CC91" s="484">
        <f t="shared" si="22"/>
        <v>3.9873417721518991</v>
      </c>
      <c r="CD91" s="182" t="str">
        <f>IFERROR(IF($S91*#REF!=0,"",$S91*#REF!),"")</f>
        <v/>
      </c>
      <c r="CE91" s="182" t="str">
        <f>IFERROR(IF($S91*#REF!=0,"",$S91*#REF!),"")</f>
        <v/>
      </c>
      <c r="CF91" s="182" t="str">
        <f>IFERROR(IF($S91*#REF!=0,"",$S91*#REF!),"")</f>
        <v/>
      </c>
      <c r="CG91" s="182" t="str">
        <f>IFERROR(IF($S91*#REF!=0,"",$S91*#REF!),"")</f>
        <v/>
      </c>
      <c r="CH91" s="182" t="str">
        <f>IFERROR(IF($S91*#REF!=0,"",$S91*#REF!),"")</f>
        <v/>
      </c>
      <c r="CI91" s="182" t="str">
        <f>IFERROR(IF($S91*#REF!=0,"",$S91*#REF!),"")</f>
        <v/>
      </c>
      <c r="CJ91" s="182" t="str">
        <f>IFERROR(IF($S91*#REF!=0,"",$S91*#REF!),"")</f>
        <v/>
      </c>
      <c r="CK91" s="182" t="str">
        <f>IFERROR(IF($S91*#REF!=0,"",$S91*#REF!),"")</f>
        <v/>
      </c>
      <c r="CL91" s="182" t="str">
        <f>IFERROR(IF($S91*#REF!=0,"",$S91*#REF!),"")</f>
        <v/>
      </c>
      <c r="CM91" s="182" t="str">
        <f t="shared" si="26"/>
        <v/>
      </c>
      <c r="CN91" s="182" t="str">
        <f t="shared" si="27"/>
        <v/>
      </c>
      <c r="CO91" s="182" t="str">
        <f t="shared" si="28"/>
        <v/>
      </c>
      <c r="CP91" s="182" t="str">
        <f t="shared" si="29"/>
        <v/>
      </c>
      <c r="CQ91" s="182">
        <f t="shared" si="30"/>
        <v>0.224</v>
      </c>
      <c r="CR91" s="182" t="str">
        <f t="shared" si="31"/>
        <v/>
      </c>
      <c r="CS91" s="182">
        <f t="shared" si="32"/>
        <v>0.44800000000000001</v>
      </c>
      <c r="CT91" s="182" t="str">
        <f t="shared" si="33"/>
        <v/>
      </c>
    </row>
    <row r="92" spans="1:98" ht="15" customHeight="1" x14ac:dyDescent="0.15">
      <c r="B92" s="197" t="s">
        <v>328</v>
      </c>
      <c r="C92" s="197"/>
      <c r="D92" s="197"/>
      <c r="E92" s="197"/>
      <c r="F92" s="197"/>
      <c r="G92" s="198" t="s">
        <v>329</v>
      </c>
      <c r="H92" s="198" t="s">
        <v>330</v>
      </c>
      <c r="I92" s="198" t="s">
        <v>331</v>
      </c>
      <c r="J92" s="198"/>
      <c r="K92" s="198" t="s">
        <v>100</v>
      </c>
      <c r="L92" s="198">
        <v>10.199999999999999</v>
      </c>
      <c r="M92" s="198"/>
      <c r="N92" s="198"/>
      <c r="O92" s="198" t="s">
        <v>332</v>
      </c>
      <c r="P92" s="198"/>
      <c r="Q92" s="199"/>
      <c r="R92" s="200" t="s">
        <v>212</v>
      </c>
      <c r="S92" s="200">
        <v>5.5999999999999999E-3</v>
      </c>
      <c r="T92" s="197" t="s">
        <v>329</v>
      </c>
      <c r="U92" s="197"/>
      <c r="V92" s="200">
        <v>9.8000000000000007</v>
      </c>
      <c r="W92" s="4">
        <v>1305.44</v>
      </c>
      <c r="X92" s="200">
        <v>24</v>
      </c>
      <c r="Y92" s="200">
        <v>56</v>
      </c>
      <c r="Z92" s="200">
        <v>32</v>
      </c>
      <c r="AA92" s="200">
        <v>16</v>
      </c>
      <c r="AB92" s="200">
        <v>29</v>
      </c>
      <c r="AC92" s="200">
        <v>30</v>
      </c>
      <c r="AD92" s="200">
        <v>25</v>
      </c>
      <c r="AE92" s="200">
        <v>32</v>
      </c>
      <c r="AF92" s="200">
        <v>25</v>
      </c>
      <c r="AG92" s="200">
        <v>19</v>
      </c>
      <c r="AH92" s="200">
        <v>21</v>
      </c>
      <c r="AI92" s="200">
        <v>12</v>
      </c>
      <c r="AJ92" s="200">
        <v>17</v>
      </c>
      <c r="AK92" s="200">
        <v>29</v>
      </c>
      <c r="AL92" s="200">
        <v>18</v>
      </c>
      <c r="AM92" s="200"/>
      <c r="AN92" s="200">
        <v>16</v>
      </c>
      <c r="AO92" s="200">
        <v>19</v>
      </c>
      <c r="AP92" s="200">
        <v>16</v>
      </c>
      <c r="AQ92" s="200">
        <v>15</v>
      </c>
      <c r="AR92" s="200">
        <v>9</v>
      </c>
      <c r="AS92" s="200">
        <v>21</v>
      </c>
      <c r="AT92" s="200">
        <v>15</v>
      </c>
      <c r="AU92" s="200">
        <v>19</v>
      </c>
      <c r="AV92" s="200">
        <v>20</v>
      </c>
      <c r="AW92" s="200">
        <v>17</v>
      </c>
      <c r="AX92" s="200">
        <v>12</v>
      </c>
      <c r="AY92" s="200">
        <v>9</v>
      </c>
      <c r="AZ92" s="200">
        <v>13</v>
      </c>
      <c r="BA92" s="200">
        <v>15</v>
      </c>
      <c r="BB92" s="200">
        <v>10</v>
      </c>
      <c r="BC92" s="200">
        <v>15</v>
      </c>
      <c r="BD92" s="200">
        <v>9</v>
      </c>
      <c r="BE92" s="200">
        <v>4</v>
      </c>
      <c r="BF92" s="200">
        <v>13</v>
      </c>
      <c r="BG92" s="200">
        <v>12</v>
      </c>
      <c r="BH92" s="200">
        <v>24</v>
      </c>
      <c r="BI92" s="200">
        <v>22</v>
      </c>
      <c r="BJ92" s="489">
        <f t="shared" si="35"/>
        <v>12.666666666666666</v>
      </c>
      <c r="BK92" s="198">
        <f t="shared" si="23"/>
        <v>21</v>
      </c>
      <c r="BL92" s="198">
        <f t="shared" si="24"/>
        <v>9</v>
      </c>
      <c r="BM92" s="198">
        <v>25</v>
      </c>
      <c r="BN92" s="198">
        <v>19</v>
      </c>
      <c r="BO92" s="490">
        <f t="shared" si="25"/>
        <v>6</v>
      </c>
      <c r="BP92" s="491">
        <v>2.4</v>
      </c>
      <c r="BQ92" s="202" t="str">
        <f t="shared" si="20"/>
        <v/>
      </c>
      <c r="BR92" s="202"/>
      <c r="BS92" s="203"/>
      <c r="BT92" s="203"/>
      <c r="BU92" s="203"/>
      <c r="BV92" s="203">
        <v>20</v>
      </c>
      <c r="BW92" s="203"/>
      <c r="BX92" s="203"/>
      <c r="BY92" s="203"/>
      <c r="BZ92" s="204"/>
      <c r="CA92" s="205">
        <v>20</v>
      </c>
      <c r="CB92" s="206">
        <f t="shared" si="34"/>
        <v>46</v>
      </c>
      <c r="CC92" s="492">
        <f t="shared" ref="CC92:CC123" si="36">CB92/BJ92</f>
        <v>3.6315789473684212</v>
      </c>
      <c r="CD92" s="202" t="str">
        <f>IFERROR(IF($S92*#REF!=0,"",$S92*#REF!),"")</f>
        <v/>
      </c>
      <c r="CE92" s="202" t="str">
        <f>IFERROR(IF($S92*#REF!=0,"",$S92*#REF!),"")</f>
        <v/>
      </c>
      <c r="CF92" s="202" t="str">
        <f>IFERROR(IF($S92*#REF!=0,"",$S92*#REF!),"")</f>
        <v/>
      </c>
      <c r="CG92" s="202" t="str">
        <f>IFERROR(IF($S92*#REF!=0,"",$S92*#REF!),"")</f>
        <v/>
      </c>
      <c r="CH92" s="202" t="str">
        <f>IFERROR(IF($S92*#REF!=0,"",$S92*#REF!),"")</f>
        <v/>
      </c>
      <c r="CI92" s="202" t="str">
        <f>IFERROR(IF($S92*#REF!=0,"",$S92*#REF!),"")</f>
        <v/>
      </c>
      <c r="CJ92" s="202" t="str">
        <f>IFERROR(IF($S92*#REF!=0,"",$S92*#REF!),"")</f>
        <v/>
      </c>
      <c r="CK92" s="202" t="str">
        <f>IFERROR(IF($S92*#REF!=0,"",$S92*#REF!),"")</f>
        <v/>
      </c>
      <c r="CL92" s="202" t="str">
        <f>IFERROR(IF($S92*#REF!=0,"",$S92*#REF!),"")</f>
        <v/>
      </c>
      <c r="CM92" s="202" t="str">
        <f t="shared" si="26"/>
        <v/>
      </c>
      <c r="CN92" s="202" t="str">
        <f t="shared" si="27"/>
        <v/>
      </c>
      <c r="CO92" s="202">
        <f t="shared" si="28"/>
        <v>0.112</v>
      </c>
      <c r="CP92" s="202" t="str">
        <f t="shared" si="29"/>
        <v/>
      </c>
      <c r="CQ92" s="202" t="str">
        <f t="shared" si="30"/>
        <v/>
      </c>
      <c r="CR92" s="202" t="str">
        <f t="shared" si="31"/>
        <v/>
      </c>
      <c r="CS92" s="202" t="str">
        <f t="shared" si="32"/>
        <v/>
      </c>
      <c r="CT92" s="202">
        <f t="shared" si="33"/>
        <v>0.112</v>
      </c>
    </row>
    <row r="93" spans="1:98" ht="15" customHeight="1" x14ac:dyDescent="0.15">
      <c r="B93" s="197" t="s">
        <v>333</v>
      </c>
      <c r="C93" s="197"/>
      <c r="D93" s="197"/>
      <c r="E93" s="197"/>
      <c r="F93" s="197"/>
      <c r="G93" s="198" t="s">
        <v>334</v>
      </c>
      <c r="H93" s="198" t="s">
        <v>335</v>
      </c>
      <c r="I93" s="198" t="s">
        <v>336</v>
      </c>
      <c r="J93" s="198"/>
      <c r="K93" s="198" t="s">
        <v>100</v>
      </c>
      <c r="L93" s="198">
        <v>9.8000000000000007</v>
      </c>
      <c r="M93" s="198"/>
      <c r="N93" s="198"/>
      <c r="O93" s="198" t="s">
        <v>337</v>
      </c>
      <c r="P93" s="198"/>
      <c r="Q93" s="199"/>
      <c r="R93" s="200" t="s">
        <v>212</v>
      </c>
      <c r="S93" s="200">
        <v>5.5999999999999999E-3</v>
      </c>
      <c r="T93" s="197" t="s">
        <v>334</v>
      </c>
      <c r="U93" s="197"/>
      <c r="V93" s="200">
        <v>16.3</v>
      </c>
      <c r="W93" s="4">
        <v>1251.47</v>
      </c>
      <c r="X93" s="200">
        <v>28</v>
      </c>
      <c r="Y93" s="200">
        <v>71</v>
      </c>
      <c r="Z93" s="200">
        <v>41</v>
      </c>
      <c r="AA93" s="200">
        <v>19</v>
      </c>
      <c r="AB93" s="200">
        <v>37</v>
      </c>
      <c r="AC93" s="200">
        <v>38</v>
      </c>
      <c r="AD93" s="200">
        <v>30</v>
      </c>
      <c r="AE93" s="200">
        <v>37</v>
      </c>
      <c r="AF93" s="200">
        <v>31</v>
      </c>
      <c r="AG93" s="200">
        <v>25</v>
      </c>
      <c r="AH93" s="200">
        <v>28</v>
      </c>
      <c r="AI93" s="200">
        <v>17</v>
      </c>
      <c r="AJ93" s="200">
        <v>25</v>
      </c>
      <c r="AK93" s="200">
        <v>38</v>
      </c>
      <c r="AL93" s="200">
        <v>23</v>
      </c>
      <c r="AM93" s="200"/>
      <c r="AN93" s="200">
        <v>17</v>
      </c>
      <c r="AO93" s="200">
        <v>25</v>
      </c>
      <c r="AP93" s="200">
        <v>21</v>
      </c>
      <c r="AQ93" s="200">
        <v>19</v>
      </c>
      <c r="AR93" s="200">
        <v>11</v>
      </c>
      <c r="AS93" s="200">
        <v>24</v>
      </c>
      <c r="AT93" s="200">
        <v>17</v>
      </c>
      <c r="AU93" s="200">
        <v>22</v>
      </c>
      <c r="AV93" s="200">
        <v>27</v>
      </c>
      <c r="AW93" s="200">
        <v>19</v>
      </c>
      <c r="AX93" s="200">
        <v>16</v>
      </c>
      <c r="AY93" s="200">
        <v>12</v>
      </c>
      <c r="AZ93" s="200">
        <v>14</v>
      </c>
      <c r="BA93" s="200">
        <v>15</v>
      </c>
      <c r="BB93" s="200">
        <v>12</v>
      </c>
      <c r="BC93" s="200">
        <v>17</v>
      </c>
      <c r="BD93" s="200">
        <v>11</v>
      </c>
      <c r="BE93" s="200">
        <v>5</v>
      </c>
      <c r="BF93" s="200">
        <v>16</v>
      </c>
      <c r="BG93" s="200">
        <v>12</v>
      </c>
      <c r="BH93" s="200">
        <v>27</v>
      </c>
      <c r="BI93" s="200">
        <v>27</v>
      </c>
      <c r="BJ93" s="489">
        <f t="shared" si="35"/>
        <v>13.666666666666666</v>
      </c>
      <c r="BK93" s="198">
        <f t="shared" si="23"/>
        <v>27</v>
      </c>
      <c r="BL93" s="198">
        <f t="shared" si="24"/>
        <v>11</v>
      </c>
      <c r="BM93" s="198">
        <v>55</v>
      </c>
      <c r="BN93" s="198">
        <v>20</v>
      </c>
      <c r="BO93" s="490">
        <f t="shared" si="25"/>
        <v>35</v>
      </c>
      <c r="BP93" s="491">
        <v>2.4</v>
      </c>
      <c r="BQ93" s="202" t="str">
        <f t="shared" si="20"/>
        <v/>
      </c>
      <c r="BR93" s="202"/>
      <c r="BS93" s="203"/>
      <c r="BT93" s="203"/>
      <c r="BU93" s="203"/>
      <c r="BV93" s="203"/>
      <c r="BW93" s="203"/>
      <c r="BX93" s="203"/>
      <c r="BY93" s="203"/>
      <c r="BZ93" s="204"/>
      <c r="CA93" s="205"/>
      <c r="CB93" s="206">
        <f t="shared" si="34"/>
        <v>35</v>
      </c>
      <c r="CC93" s="492">
        <f t="shared" si="36"/>
        <v>2.5609756097560976</v>
      </c>
      <c r="CD93" s="202" t="str">
        <f>IFERROR(IF($S93*#REF!=0,"",$S93*#REF!),"")</f>
        <v/>
      </c>
      <c r="CE93" s="202" t="str">
        <f>IFERROR(IF($S93*#REF!=0,"",$S93*#REF!),"")</f>
        <v/>
      </c>
      <c r="CF93" s="202" t="str">
        <f>IFERROR(IF($S93*#REF!=0,"",$S93*#REF!),"")</f>
        <v/>
      </c>
      <c r="CG93" s="202" t="str">
        <f>IFERROR(IF($S93*#REF!=0,"",$S93*#REF!),"")</f>
        <v/>
      </c>
      <c r="CH93" s="202" t="str">
        <f>IFERROR(IF($S93*#REF!=0,"",$S93*#REF!),"")</f>
        <v/>
      </c>
      <c r="CI93" s="202" t="str">
        <f>IFERROR(IF($S93*#REF!=0,"",$S93*#REF!),"")</f>
        <v/>
      </c>
      <c r="CJ93" s="202" t="str">
        <f>IFERROR(IF($S93*#REF!=0,"",$S93*#REF!),"")</f>
        <v/>
      </c>
      <c r="CK93" s="202" t="str">
        <f>IFERROR(IF($S93*#REF!=0,"",$S93*#REF!),"")</f>
        <v/>
      </c>
      <c r="CL93" s="202" t="str">
        <f>IFERROR(IF($S93*#REF!=0,"",$S93*#REF!),"")</f>
        <v/>
      </c>
      <c r="CM93" s="202" t="str">
        <f t="shared" si="26"/>
        <v/>
      </c>
      <c r="CN93" s="202" t="str">
        <f t="shared" si="27"/>
        <v/>
      </c>
      <c r="CO93" s="202" t="str">
        <f t="shared" si="28"/>
        <v/>
      </c>
      <c r="CP93" s="202" t="str">
        <f t="shared" si="29"/>
        <v/>
      </c>
      <c r="CQ93" s="202" t="str">
        <f t="shared" si="30"/>
        <v/>
      </c>
      <c r="CR93" s="202" t="str">
        <f t="shared" si="31"/>
        <v/>
      </c>
      <c r="CS93" s="202" t="str">
        <f t="shared" si="32"/>
        <v/>
      </c>
      <c r="CT93" s="202" t="str">
        <f t="shared" si="33"/>
        <v/>
      </c>
    </row>
    <row r="94" spans="1:98" ht="15" customHeight="1" x14ac:dyDescent="0.15">
      <c r="B94" s="197" t="s">
        <v>338</v>
      </c>
      <c r="C94" s="197"/>
      <c r="D94" s="197"/>
      <c r="E94" s="197"/>
      <c r="F94" s="197"/>
      <c r="G94" s="198" t="s">
        <v>339</v>
      </c>
      <c r="H94" s="198" t="s">
        <v>340</v>
      </c>
      <c r="I94" s="198" t="s">
        <v>341</v>
      </c>
      <c r="J94" s="198"/>
      <c r="K94" s="198" t="s">
        <v>100</v>
      </c>
      <c r="L94" s="198">
        <v>19.2</v>
      </c>
      <c r="M94" s="198"/>
      <c r="N94" s="198"/>
      <c r="O94" s="198" t="s">
        <v>342</v>
      </c>
      <c r="P94" s="198"/>
      <c r="Q94" s="199"/>
      <c r="R94" s="200" t="s">
        <v>212</v>
      </c>
      <c r="S94" s="200">
        <v>9.3333333333333306E-3</v>
      </c>
      <c r="T94" s="197"/>
      <c r="U94" s="197"/>
      <c r="V94" s="200">
        <v>19.2</v>
      </c>
      <c r="W94" s="4">
        <v>2461</v>
      </c>
      <c r="X94" s="200">
        <v>6</v>
      </c>
      <c r="Y94" s="200">
        <v>24</v>
      </c>
      <c r="Z94" s="200">
        <v>12</v>
      </c>
      <c r="AA94" s="200">
        <v>10</v>
      </c>
      <c r="AB94" s="200">
        <v>11</v>
      </c>
      <c r="AC94" s="200">
        <v>12</v>
      </c>
      <c r="AD94" s="200">
        <v>10</v>
      </c>
      <c r="AE94" s="200">
        <v>11</v>
      </c>
      <c r="AF94" s="200">
        <v>7</v>
      </c>
      <c r="AG94" s="200">
        <v>9</v>
      </c>
      <c r="AH94" s="200">
        <v>5</v>
      </c>
      <c r="AI94" s="200">
        <v>8</v>
      </c>
      <c r="AJ94" s="200">
        <v>6</v>
      </c>
      <c r="AK94" s="200">
        <v>13</v>
      </c>
      <c r="AL94" s="200">
        <v>6</v>
      </c>
      <c r="AM94" s="200"/>
      <c r="AN94" s="200">
        <v>2</v>
      </c>
      <c r="AO94" s="200">
        <v>6</v>
      </c>
      <c r="AP94" s="200">
        <v>5</v>
      </c>
      <c r="AQ94" s="200">
        <v>8</v>
      </c>
      <c r="AR94" s="200">
        <v>3</v>
      </c>
      <c r="AS94" s="200">
        <v>4</v>
      </c>
      <c r="AT94" s="200">
        <v>3</v>
      </c>
      <c r="AU94" s="200">
        <v>6</v>
      </c>
      <c r="AV94" s="200">
        <v>4</v>
      </c>
      <c r="AW94" s="200">
        <v>6</v>
      </c>
      <c r="AX94" s="200">
        <v>5</v>
      </c>
      <c r="AY94" s="200">
        <v>2</v>
      </c>
      <c r="AZ94" s="200">
        <v>3</v>
      </c>
      <c r="BA94" s="200">
        <v>3</v>
      </c>
      <c r="BB94" s="200">
        <v>1</v>
      </c>
      <c r="BC94" s="200">
        <v>2</v>
      </c>
      <c r="BD94" s="200">
        <v>1</v>
      </c>
      <c r="BE94" s="200">
        <v>3</v>
      </c>
      <c r="BF94" s="200">
        <v>3</v>
      </c>
      <c r="BG94" s="200">
        <v>3</v>
      </c>
      <c r="BH94" s="200">
        <v>4</v>
      </c>
      <c r="BI94" s="200">
        <v>4</v>
      </c>
      <c r="BJ94" s="489">
        <f t="shared" si="35"/>
        <v>2.3333333333333335</v>
      </c>
      <c r="BK94" s="198">
        <f t="shared" si="23"/>
        <v>8</v>
      </c>
      <c r="BL94" s="198">
        <f t="shared" si="24"/>
        <v>1</v>
      </c>
      <c r="BM94" s="198">
        <v>12</v>
      </c>
      <c r="BN94" s="198">
        <v>1</v>
      </c>
      <c r="BO94" s="490">
        <f t="shared" si="25"/>
        <v>11</v>
      </c>
      <c r="BP94" s="491">
        <v>2.4</v>
      </c>
      <c r="BQ94" s="202" t="str">
        <f t="shared" si="20"/>
        <v/>
      </c>
      <c r="BR94" s="202"/>
      <c r="BS94" s="203"/>
      <c r="BT94" s="203"/>
      <c r="BU94" s="203"/>
      <c r="BV94" s="203"/>
      <c r="BW94" s="203"/>
      <c r="BX94" s="203"/>
      <c r="BY94" s="203"/>
      <c r="BZ94" s="204"/>
      <c r="CA94" s="205"/>
      <c r="CB94" s="206">
        <f t="shared" si="34"/>
        <v>11</v>
      </c>
      <c r="CC94" s="492">
        <f t="shared" si="36"/>
        <v>4.7142857142857144</v>
      </c>
      <c r="CD94" s="202" t="str">
        <f>IFERROR(IF($S94*#REF!=0,"",$S94*#REF!),"")</f>
        <v/>
      </c>
      <c r="CE94" s="202" t="str">
        <f>IFERROR(IF($S94*#REF!=0,"",$S94*#REF!),"")</f>
        <v/>
      </c>
      <c r="CF94" s="202" t="str">
        <f>IFERROR(IF($S94*#REF!=0,"",$S94*#REF!),"")</f>
        <v/>
      </c>
      <c r="CG94" s="202" t="str">
        <f>IFERROR(IF($S94*#REF!=0,"",$S94*#REF!),"")</f>
        <v/>
      </c>
      <c r="CH94" s="202" t="str">
        <f>IFERROR(IF($S94*#REF!=0,"",$S94*#REF!),"")</f>
        <v/>
      </c>
      <c r="CI94" s="202" t="str">
        <f>IFERROR(IF($S94*#REF!=0,"",$S94*#REF!),"")</f>
        <v/>
      </c>
      <c r="CJ94" s="202" t="str">
        <f>IFERROR(IF($S94*#REF!=0,"",$S94*#REF!),"")</f>
        <v/>
      </c>
      <c r="CK94" s="202" t="str">
        <f>IFERROR(IF($S94*#REF!=0,"",$S94*#REF!),"")</f>
        <v/>
      </c>
      <c r="CL94" s="202" t="str">
        <f>IFERROR(IF($S94*#REF!=0,"",$S94*#REF!),"")</f>
        <v/>
      </c>
      <c r="CM94" s="202" t="str">
        <f t="shared" si="26"/>
        <v/>
      </c>
      <c r="CN94" s="202" t="str">
        <f t="shared" si="27"/>
        <v/>
      </c>
      <c r="CO94" s="202" t="str">
        <f t="shared" si="28"/>
        <v/>
      </c>
      <c r="CP94" s="202" t="str">
        <f t="shared" si="29"/>
        <v/>
      </c>
      <c r="CQ94" s="202" t="str">
        <f t="shared" si="30"/>
        <v/>
      </c>
      <c r="CR94" s="202" t="str">
        <f t="shared" si="31"/>
        <v/>
      </c>
      <c r="CS94" s="202" t="str">
        <f t="shared" si="32"/>
        <v/>
      </c>
      <c r="CT94" s="202" t="str">
        <f t="shared" si="33"/>
        <v/>
      </c>
    </row>
    <row r="95" spans="1:98" ht="15" customHeight="1" x14ac:dyDescent="0.15">
      <c r="B95" s="187" t="s">
        <v>343</v>
      </c>
      <c r="C95" s="187"/>
      <c r="D95" s="187"/>
      <c r="E95" s="187"/>
      <c r="F95" s="187"/>
      <c r="G95" s="188" t="s">
        <v>344</v>
      </c>
      <c r="H95" s="188" t="s">
        <v>345</v>
      </c>
      <c r="I95" s="188" t="s">
        <v>346</v>
      </c>
      <c r="J95" s="188">
        <v>20</v>
      </c>
      <c r="K95" s="188" t="s">
        <v>100</v>
      </c>
      <c r="L95" s="188">
        <v>12.9</v>
      </c>
      <c r="M95" s="188"/>
      <c r="N95" s="188"/>
      <c r="O95" s="188" t="s">
        <v>347</v>
      </c>
      <c r="P95" s="188"/>
      <c r="Q95" s="189"/>
      <c r="R95" s="190" t="s">
        <v>212</v>
      </c>
      <c r="S95" s="190">
        <v>9.3333333333333306E-3</v>
      </c>
      <c r="T95" s="187"/>
      <c r="U95" s="187"/>
      <c r="V95" s="190">
        <v>12.9</v>
      </c>
      <c r="W95" s="4">
        <v>1636.92</v>
      </c>
      <c r="X95" s="190">
        <v>12</v>
      </c>
      <c r="Y95" s="190">
        <v>19</v>
      </c>
      <c r="Z95" s="190">
        <v>12</v>
      </c>
      <c r="AA95" s="190">
        <v>3</v>
      </c>
      <c r="AB95" s="190">
        <v>12</v>
      </c>
      <c r="AC95" s="190">
        <v>11</v>
      </c>
      <c r="AD95" s="190">
        <v>7</v>
      </c>
      <c r="AE95" s="190">
        <v>11</v>
      </c>
      <c r="AF95" s="190">
        <v>10</v>
      </c>
      <c r="AG95" s="190">
        <v>8</v>
      </c>
      <c r="AH95" s="190">
        <v>9</v>
      </c>
      <c r="AI95" s="190">
        <v>6</v>
      </c>
      <c r="AJ95" s="190">
        <v>6</v>
      </c>
      <c r="AK95" s="190">
        <v>11</v>
      </c>
      <c r="AL95" s="190">
        <v>6</v>
      </c>
      <c r="AM95" s="190"/>
      <c r="AN95" s="190">
        <v>10</v>
      </c>
      <c r="AO95" s="190">
        <v>10</v>
      </c>
      <c r="AP95" s="190">
        <v>10</v>
      </c>
      <c r="AQ95" s="190">
        <v>5</v>
      </c>
      <c r="AR95" s="190">
        <v>7</v>
      </c>
      <c r="AS95" s="190">
        <v>16</v>
      </c>
      <c r="AT95" s="190">
        <v>19</v>
      </c>
      <c r="AU95" s="190">
        <v>11</v>
      </c>
      <c r="AV95" s="190">
        <v>13</v>
      </c>
      <c r="AW95" s="190">
        <v>11</v>
      </c>
      <c r="AX95" s="190">
        <v>10</v>
      </c>
      <c r="AY95" s="190"/>
      <c r="AZ95" s="190">
        <v>7</v>
      </c>
      <c r="BA95" s="190">
        <v>8</v>
      </c>
      <c r="BB95" s="190">
        <v>10</v>
      </c>
      <c r="BC95" s="190">
        <v>17</v>
      </c>
      <c r="BD95" s="190">
        <v>6</v>
      </c>
      <c r="BE95" s="190">
        <v>5</v>
      </c>
      <c r="BF95" s="190">
        <v>10</v>
      </c>
      <c r="BG95" s="190">
        <v>8</v>
      </c>
      <c r="BH95" s="190">
        <v>14</v>
      </c>
      <c r="BI95" s="190">
        <v>17</v>
      </c>
      <c r="BJ95" s="485">
        <f t="shared" si="35"/>
        <v>8.3333333333333339</v>
      </c>
      <c r="BK95" s="188">
        <f t="shared" si="23"/>
        <v>19</v>
      </c>
      <c r="BL95" s="188">
        <f t="shared" si="24"/>
        <v>5</v>
      </c>
      <c r="BM95" s="188">
        <v>-1</v>
      </c>
      <c r="BN95" s="188">
        <v>16</v>
      </c>
      <c r="BO95" s="486">
        <f t="shared" si="25"/>
        <v>-17</v>
      </c>
      <c r="BP95" s="487">
        <v>2.4</v>
      </c>
      <c r="BQ95" s="191" t="str">
        <f t="shared" si="20"/>
        <v/>
      </c>
      <c r="BR95" s="191"/>
      <c r="BS95" s="192">
        <v>5</v>
      </c>
      <c r="BT95" s="192"/>
      <c r="BU95" s="192"/>
      <c r="BV95" s="192">
        <v>20</v>
      </c>
      <c r="BW95" s="192"/>
      <c r="BX95" s="192">
        <v>20</v>
      </c>
      <c r="BY95" s="192"/>
      <c r="BZ95" s="193"/>
      <c r="CA95" s="194"/>
      <c r="CB95" s="195">
        <f t="shared" si="34"/>
        <v>28</v>
      </c>
      <c r="CC95" s="488">
        <f t="shared" si="36"/>
        <v>3.36</v>
      </c>
      <c r="CD95" s="191" t="str">
        <f>IFERROR(IF($S95*#REF!=0,"",$S95*#REF!),"")</f>
        <v/>
      </c>
      <c r="CE95" s="191" t="str">
        <f>IFERROR(IF($S95*#REF!=0,"",$S95*#REF!),"")</f>
        <v/>
      </c>
      <c r="CF95" s="191" t="str">
        <f>IFERROR(IF($S95*#REF!=0,"",$S95*#REF!),"")</f>
        <v/>
      </c>
      <c r="CG95" s="191" t="str">
        <f>IFERROR(IF($S95*#REF!=0,"",$S95*#REF!),"")</f>
        <v/>
      </c>
      <c r="CH95" s="191" t="str">
        <f>IFERROR(IF($S95*#REF!=0,"",$S95*#REF!),"")</f>
        <v/>
      </c>
      <c r="CI95" s="191" t="str">
        <f>IFERROR(IF($S95*#REF!=0,"",$S95*#REF!),"")</f>
        <v/>
      </c>
      <c r="CJ95" s="191" t="str">
        <f>IFERROR(IF($S95*#REF!=0,"",$S95*#REF!),"")</f>
        <v/>
      </c>
      <c r="CK95" s="191" t="str">
        <f>IFERROR(IF($S95*#REF!=0,"",$S95*#REF!),"")</f>
        <v/>
      </c>
      <c r="CL95" s="191" t="str">
        <f>IFERROR(IF($S95*#REF!=0,"",$S95*#REF!),"")</f>
        <v/>
      </c>
      <c r="CM95" s="191" t="str">
        <f t="shared" si="26"/>
        <v/>
      </c>
      <c r="CN95" s="191" t="str">
        <f t="shared" si="27"/>
        <v/>
      </c>
      <c r="CO95" s="191">
        <f t="shared" si="28"/>
        <v>0.18666666666666662</v>
      </c>
      <c r="CP95" s="191" t="str">
        <f t="shared" si="29"/>
        <v/>
      </c>
      <c r="CQ95" s="191">
        <f t="shared" si="30"/>
        <v>0.18666666666666662</v>
      </c>
      <c r="CR95" s="191" t="str">
        <f t="shared" si="31"/>
        <v/>
      </c>
      <c r="CS95" s="191" t="str">
        <f t="shared" si="32"/>
        <v/>
      </c>
      <c r="CT95" s="191" t="str">
        <f t="shared" si="33"/>
        <v/>
      </c>
    </row>
    <row r="96" spans="1:98" ht="15" customHeight="1" x14ac:dyDescent="0.15">
      <c r="A96" s="1" t="s">
        <v>269</v>
      </c>
      <c r="B96" s="197" t="s">
        <v>348</v>
      </c>
      <c r="C96" s="197"/>
      <c r="D96" s="197"/>
      <c r="E96" s="197"/>
      <c r="F96" s="197"/>
      <c r="G96" s="198" t="s">
        <v>349</v>
      </c>
      <c r="H96" s="198" t="s">
        <v>350</v>
      </c>
      <c r="I96" s="198"/>
      <c r="J96" s="198"/>
      <c r="K96" s="198" t="s">
        <v>100</v>
      </c>
      <c r="L96" s="198">
        <v>11.8</v>
      </c>
      <c r="M96" s="198"/>
      <c r="N96" s="198"/>
      <c r="O96" s="198" t="s">
        <v>350</v>
      </c>
      <c r="P96" s="198"/>
      <c r="Q96" s="199"/>
      <c r="R96" s="200" t="s">
        <v>212</v>
      </c>
      <c r="S96" s="200">
        <v>9.3333333333333306E-3</v>
      </c>
      <c r="T96" s="197" t="s">
        <v>349</v>
      </c>
      <c r="U96" s="197"/>
      <c r="V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>
        <v>0</v>
      </c>
      <c r="AL96" s="200">
        <v>0</v>
      </c>
      <c r="AM96" s="200"/>
      <c r="AN96" s="200">
        <v>2</v>
      </c>
      <c r="AO96" s="200">
        <v>0</v>
      </c>
      <c r="AP96" s="200">
        <v>3</v>
      </c>
      <c r="AQ96" s="200">
        <v>8</v>
      </c>
      <c r="AR96" s="200">
        <v>2</v>
      </c>
      <c r="AS96" s="200">
        <v>4</v>
      </c>
      <c r="AT96" s="200">
        <v>6</v>
      </c>
      <c r="AU96" s="200">
        <v>4</v>
      </c>
      <c r="AV96" s="200">
        <v>0</v>
      </c>
      <c r="AW96" s="200">
        <v>6</v>
      </c>
      <c r="AX96" s="200">
        <v>2</v>
      </c>
      <c r="AY96" s="200">
        <v>0</v>
      </c>
      <c r="AZ96" s="200">
        <v>2</v>
      </c>
      <c r="BA96" s="200">
        <v>8</v>
      </c>
      <c r="BB96" s="200">
        <v>4</v>
      </c>
      <c r="BC96" s="200">
        <v>2</v>
      </c>
      <c r="BD96" s="200">
        <v>2</v>
      </c>
      <c r="BE96" s="200">
        <v>0</v>
      </c>
      <c r="BF96" s="200">
        <v>6</v>
      </c>
      <c r="BG96" s="200">
        <v>2</v>
      </c>
      <c r="BH96" s="200">
        <v>4</v>
      </c>
      <c r="BI96" s="200">
        <v>4</v>
      </c>
      <c r="BJ96" s="489">
        <f t="shared" si="35"/>
        <v>4.666666666666667</v>
      </c>
      <c r="BK96" s="198">
        <f t="shared" si="23"/>
        <v>8</v>
      </c>
      <c r="BL96" s="198">
        <f t="shared" si="24"/>
        <v>0</v>
      </c>
      <c r="BM96" s="198">
        <v>16</v>
      </c>
      <c r="BN96" s="198">
        <v>12</v>
      </c>
      <c r="BO96" s="490">
        <f t="shared" si="25"/>
        <v>4</v>
      </c>
      <c r="BP96" s="491">
        <v>2.4</v>
      </c>
      <c r="BQ96" s="202" t="str">
        <f t="shared" si="20"/>
        <v/>
      </c>
      <c r="BR96" s="202"/>
      <c r="BS96" s="203"/>
      <c r="BT96" s="203"/>
      <c r="BU96" s="203"/>
      <c r="BV96" s="203">
        <v>5</v>
      </c>
      <c r="BW96" s="203"/>
      <c r="BX96" s="203"/>
      <c r="BY96" s="203"/>
      <c r="BZ96" s="204">
        <v>5</v>
      </c>
      <c r="CA96" s="205"/>
      <c r="CB96" s="206">
        <f t="shared" si="34"/>
        <v>14</v>
      </c>
      <c r="CC96" s="492">
        <f t="shared" si="36"/>
        <v>3</v>
      </c>
      <c r="CD96" s="202" t="str">
        <f>IFERROR(IF($S96*#REF!=0,"",$S96*#REF!),"")</f>
        <v/>
      </c>
      <c r="CE96" s="202" t="str">
        <f>IFERROR(IF($S96*#REF!=0,"",$S96*#REF!),"")</f>
        <v/>
      </c>
      <c r="CF96" s="202" t="str">
        <f>IFERROR(IF($S96*#REF!=0,"",$S96*#REF!),"")</f>
        <v/>
      </c>
      <c r="CG96" s="202" t="str">
        <f>IFERROR(IF($S96*#REF!=0,"",$S96*#REF!),"")</f>
        <v/>
      </c>
      <c r="CH96" s="202" t="str">
        <f>IFERROR(IF($S96*#REF!=0,"",$S96*#REF!),"")</f>
        <v/>
      </c>
      <c r="CI96" s="202" t="str">
        <f>IFERROR(IF($S96*#REF!=0,"",$S96*#REF!),"")</f>
        <v/>
      </c>
      <c r="CJ96" s="202" t="str">
        <f>IFERROR(IF($S96*#REF!=0,"",$S96*#REF!),"")</f>
        <v/>
      </c>
      <c r="CK96" s="202" t="str">
        <f>IFERROR(IF($S96*#REF!=0,"",$S96*#REF!),"")</f>
        <v/>
      </c>
      <c r="CL96" s="202" t="str">
        <f>IFERROR(IF($S96*#REF!=0,"",$S96*#REF!),"")</f>
        <v/>
      </c>
      <c r="CM96" s="202" t="str">
        <f t="shared" si="26"/>
        <v/>
      </c>
      <c r="CN96" s="202" t="str">
        <f t="shared" si="27"/>
        <v/>
      </c>
      <c r="CO96" s="202">
        <f t="shared" si="28"/>
        <v>4.6666666666666655E-2</v>
      </c>
      <c r="CP96" s="202" t="str">
        <f t="shared" si="29"/>
        <v/>
      </c>
      <c r="CQ96" s="202" t="str">
        <f t="shared" si="30"/>
        <v/>
      </c>
      <c r="CR96" s="202" t="str">
        <f t="shared" si="31"/>
        <v/>
      </c>
      <c r="CS96" s="202">
        <f t="shared" si="32"/>
        <v>4.6666666666666655E-2</v>
      </c>
      <c r="CT96" s="202" t="str">
        <f t="shared" si="33"/>
        <v/>
      </c>
    </row>
    <row r="97" spans="1:98" ht="15" customHeight="1" x14ac:dyDescent="0.15">
      <c r="A97" s="1" t="s">
        <v>269</v>
      </c>
      <c r="B97" s="197" t="s">
        <v>351</v>
      </c>
      <c r="C97" s="197"/>
      <c r="D97" s="197"/>
      <c r="E97" s="197"/>
      <c r="F97" s="197"/>
      <c r="G97" s="198" t="s">
        <v>352</v>
      </c>
      <c r="H97" s="198" t="s">
        <v>353</v>
      </c>
      <c r="I97" s="198"/>
      <c r="J97" s="198"/>
      <c r="K97" s="198" t="s">
        <v>100</v>
      </c>
      <c r="L97" s="198">
        <v>7.2</v>
      </c>
      <c r="M97" s="198"/>
      <c r="N97" s="198"/>
      <c r="O97" s="198" t="s">
        <v>353</v>
      </c>
      <c r="P97" s="198"/>
      <c r="Q97" s="199"/>
      <c r="R97" s="200" t="s">
        <v>212</v>
      </c>
      <c r="S97" s="200">
        <v>9.3333333333333306E-3</v>
      </c>
      <c r="T97" s="197" t="s">
        <v>352</v>
      </c>
      <c r="U97" s="197"/>
      <c r="V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>
        <v>0</v>
      </c>
      <c r="AL97" s="200">
        <v>0</v>
      </c>
      <c r="AM97" s="200"/>
      <c r="AN97" s="200">
        <v>2</v>
      </c>
      <c r="AO97" s="200">
        <v>0</v>
      </c>
      <c r="AP97" s="200">
        <v>0</v>
      </c>
      <c r="AQ97" s="200">
        <v>8</v>
      </c>
      <c r="AR97" s="200">
        <v>2</v>
      </c>
      <c r="AS97" s="200">
        <v>4</v>
      </c>
      <c r="AT97" s="200">
        <v>6</v>
      </c>
      <c r="AU97" s="200">
        <v>4</v>
      </c>
      <c r="AV97" s="200">
        <v>4</v>
      </c>
      <c r="AW97" s="200">
        <v>6</v>
      </c>
      <c r="AX97" s="200">
        <v>2</v>
      </c>
      <c r="AY97" s="200">
        <v>0</v>
      </c>
      <c r="AZ97" s="200">
        <v>2</v>
      </c>
      <c r="BA97" s="200">
        <v>8</v>
      </c>
      <c r="BB97" s="200">
        <v>4</v>
      </c>
      <c r="BC97" s="200">
        <v>2</v>
      </c>
      <c r="BD97" s="200">
        <v>2</v>
      </c>
      <c r="BE97" s="200">
        <v>0</v>
      </c>
      <c r="BF97" s="200">
        <v>6</v>
      </c>
      <c r="BG97" s="200">
        <v>2</v>
      </c>
      <c r="BH97" s="200">
        <v>4</v>
      </c>
      <c r="BI97" s="200">
        <v>4</v>
      </c>
      <c r="BJ97" s="489">
        <f t="shared" si="35"/>
        <v>4.666666666666667</v>
      </c>
      <c r="BK97" s="198">
        <f t="shared" si="23"/>
        <v>8</v>
      </c>
      <c r="BL97" s="198">
        <f t="shared" si="24"/>
        <v>0</v>
      </c>
      <c r="BM97" s="198">
        <v>12</v>
      </c>
      <c r="BN97" s="198">
        <v>12</v>
      </c>
      <c r="BO97" s="490">
        <f t="shared" si="25"/>
        <v>0</v>
      </c>
      <c r="BP97" s="491">
        <v>2.4</v>
      </c>
      <c r="BQ97" s="202" t="str">
        <f t="shared" si="20"/>
        <v/>
      </c>
      <c r="BR97" s="202"/>
      <c r="BS97" s="203"/>
      <c r="BT97" s="203">
        <v>5</v>
      </c>
      <c r="BU97" s="203"/>
      <c r="BV97" s="203"/>
      <c r="BW97" s="203">
        <v>5</v>
      </c>
      <c r="BX97" s="203"/>
      <c r="BY97" s="203"/>
      <c r="BZ97" s="204">
        <v>5</v>
      </c>
      <c r="CA97" s="205"/>
      <c r="CB97" s="206">
        <f t="shared" si="34"/>
        <v>15</v>
      </c>
      <c r="CC97" s="492">
        <f t="shared" si="36"/>
        <v>3.214285714285714</v>
      </c>
      <c r="CD97" s="202" t="str">
        <f>IFERROR(IF($S97*#REF!=0,"",$S97*#REF!),"")</f>
        <v/>
      </c>
      <c r="CE97" s="202" t="str">
        <f>IFERROR(IF($S97*#REF!=0,"",$S97*#REF!),"")</f>
        <v/>
      </c>
      <c r="CF97" s="202" t="str">
        <f>IFERROR(IF($S97*#REF!=0,"",$S97*#REF!),"")</f>
        <v/>
      </c>
      <c r="CG97" s="202" t="str">
        <f>IFERROR(IF($S97*#REF!=0,"",$S97*#REF!),"")</f>
        <v/>
      </c>
      <c r="CH97" s="202" t="str">
        <f>IFERROR(IF($S97*#REF!=0,"",$S97*#REF!),"")</f>
        <v/>
      </c>
      <c r="CI97" s="202" t="str">
        <f>IFERROR(IF($S97*#REF!=0,"",$S97*#REF!),"")</f>
        <v/>
      </c>
      <c r="CJ97" s="202" t="str">
        <f>IFERROR(IF($S97*#REF!=0,"",$S97*#REF!),"")</f>
        <v/>
      </c>
      <c r="CK97" s="202" t="str">
        <f>IFERROR(IF($S97*#REF!=0,"",$S97*#REF!),"")</f>
        <v/>
      </c>
      <c r="CL97" s="202" t="str">
        <f>IFERROR(IF($S97*#REF!=0,"",$S97*#REF!),"")</f>
        <v/>
      </c>
      <c r="CM97" s="202">
        <f t="shared" si="26"/>
        <v>4.6666666666666655E-2</v>
      </c>
      <c r="CN97" s="202" t="str">
        <f t="shared" si="27"/>
        <v/>
      </c>
      <c r="CO97" s="202" t="str">
        <f t="shared" si="28"/>
        <v/>
      </c>
      <c r="CP97" s="202">
        <f t="shared" si="29"/>
        <v>4.6666666666666655E-2</v>
      </c>
      <c r="CQ97" s="202" t="str">
        <f t="shared" si="30"/>
        <v/>
      </c>
      <c r="CR97" s="202" t="str">
        <f t="shared" si="31"/>
        <v/>
      </c>
      <c r="CS97" s="202">
        <f t="shared" si="32"/>
        <v>4.6666666666666655E-2</v>
      </c>
      <c r="CT97" s="202" t="str">
        <f t="shared" si="33"/>
        <v/>
      </c>
    </row>
    <row r="98" spans="1:98" ht="15" customHeight="1" x14ac:dyDescent="0.15">
      <c r="A98" s="1" t="s">
        <v>269</v>
      </c>
      <c r="B98" s="197" t="s">
        <v>354</v>
      </c>
      <c r="C98" s="197"/>
      <c r="D98" s="197"/>
      <c r="E98" s="197"/>
      <c r="F98" s="197"/>
      <c r="G98" s="198" t="s">
        <v>355</v>
      </c>
      <c r="H98" s="198" t="s">
        <v>356</v>
      </c>
      <c r="I98" s="198"/>
      <c r="J98" s="198"/>
      <c r="K98" s="198" t="s">
        <v>100</v>
      </c>
      <c r="L98" s="198">
        <v>16.600000000000001</v>
      </c>
      <c r="M98" s="198"/>
      <c r="N98" s="198"/>
      <c r="O98" s="198" t="s">
        <v>356</v>
      </c>
      <c r="P98" s="198"/>
      <c r="Q98" s="199"/>
      <c r="R98" s="200" t="s">
        <v>212</v>
      </c>
      <c r="S98" s="200">
        <v>9.3333333333333306E-3</v>
      </c>
      <c r="T98" s="197" t="s">
        <v>355</v>
      </c>
      <c r="U98" s="197"/>
      <c r="V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200"/>
      <c r="AI98" s="200"/>
      <c r="AJ98" s="200"/>
      <c r="AK98" s="200">
        <v>1</v>
      </c>
      <c r="AL98" s="200">
        <v>0</v>
      </c>
      <c r="AM98" s="200"/>
      <c r="AN98" s="200">
        <v>3</v>
      </c>
      <c r="AO98" s="200">
        <v>4</v>
      </c>
      <c r="AP98" s="200">
        <v>10</v>
      </c>
      <c r="AQ98" s="200">
        <v>4</v>
      </c>
      <c r="AR98" s="200">
        <v>4</v>
      </c>
      <c r="AS98" s="200">
        <v>10</v>
      </c>
      <c r="AT98" s="200">
        <v>9</v>
      </c>
      <c r="AU98" s="200">
        <v>7</v>
      </c>
      <c r="AV98" s="200">
        <v>7</v>
      </c>
      <c r="AW98" s="200">
        <v>11</v>
      </c>
      <c r="AX98" s="200">
        <v>9</v>
      </c>
      <c r="AY98" s="200">
        <v>10</v>
      </c>
      <c r="AZ98" s="200">
        <v>6</v>
      </c>
      <c r="BA98" s="200">
        <v>4</v>
      </c>
      <c r="BB98" s="200">
        <v>8</v>
      </c>
      <c r="BC98" s="200">
        <v>7</v>
      </c>
      <c r="BD98" s="200">
        <v>7</v>
      </c>
      <c r="BE98" s="200">
        <v>7</v>
      </c>
      <c r="BF98" s="200">
        <v>8</v>
      </c>
      <c r="BG98" s="200">
        <v>2</v>
      </c>
      <c r="BH98" s="200">
        <v>7</v>
      </c>
      <c r="BI98" s="200">
        <v>8</v>
      </c>
      <c r="BJ98" s="489">
        <f t="shared" si="35"/>
        <v>6</v>
      </c>
      <c r="BK98" s="198">
        <f t="shared" si="23"/>
        <v>11</v>
      </c>
      <c r="BL98" s="198">
        <f t="shared" si="24"/>
        <v>4</v>
      </c>
      <c r="BM98" s="198">
        <v>21</v>
      </c>
      <c r="BN98" s="198">
        <v>15</v>
      </c>
      <c r="BO98" s="490">
        <f t="shared" si="25"/>
        <v>6</v>
      </c>
      <c r="BP98" s="491">
        <v>2.4</v>
      </c>
      <c r="BQ98" s="202" t="str">
        <f t="shared" si="20"/>
        <v/>
      </c>
      <c r="BR98" s="202"/>
      <c r="BS98" s="203">
        <v>10</v>
      </c>
      <c r="BT98" s="203"/>
      <c r="BU98" s="203"/>
      <c r="BV98" s="203"/>
      <c r="BW98" s="203"/>
      <c r="BX98" s="203"/>
      <c r="BY98" s="203"/>
      <c r="BZ98" s="204"/>
      <c r="CA98" s="205"/>
      <c r="CB98" s="206">
        <f t="shared" si="34"/>
        <v>16</v>
      </c>
      <c r="CC98" s="492">
        <f t="shared" si="36"/>
        <v>2.6666666666666665</v>
      </c>
      <c r="CD98" s="202" t="str">
        <f>IFERROR(IF($S98*#REF!=0,"",$S98*#REF!),"")</f>
        <v/>
      </c>
      <c r="CE98" s="202" t="str">
        <f>IFERROR(IF($S98*#REF!=0,"",$S98*#REF!),"")</f>
        <v/>
      </c>
      <c r="CF98" s="202" t="str">
        <f>IFERROR(IF($S98*#REF!=0,"",$S98*#REF!),"")</f>
        <v/>
      </c>
      <c r="CG98" s="202" t="str">
        <f>IFERROR(IF($S98*#REF!=0,"",$S98*#REF!),"")</f>
        <v/>
      </c>
      <c r="CH98" s="202" t="str">
        <f>IFERROR(IF($S98*#REF!=0,"",$S98*#REF!),"")</f>
        <v/>
      </c>
      <c r="CI98" s="202" t="str">
        <f>IFERROR(IF($S98*#REF!=0,"",$S98*#REF!),"")</f>
        <v/>
      </c>
      <c r="CJ98" s="202" t="str">
        <f>IFERROR(IF($S98*#REF!=0,"",$S98*#REF!),"")</f>
        <v/>
      </c>
      <c r="CK98" s="202" t="str">
        <f>IFERROR(IF($S98*#REF!=0,"",$S98*#REF!),"")</f>
        <v/>
      </c>
      <c r="CL98" s="202" t="str">
        <f>IFERROR(IF($S98*#REF!=0,"",$S98*#REF!),"")</f>
        <v/>
      </c>
      <c r="CM98" s="202" t="str">
        <f t="shared" si="26"/>
        <v/>
      </c>
      <c r="CN98" s="202" t="str">
        <f t="shared" si="27"/>
        <v/>
      </c>
      <c r="CO98" s="202" t="str">
        <f t="shared" si="28"/>
        <v/>
      </c>
      <c r="CP98" s="202" t="str">
        <f t="shared" si="29"/>
        <v/>
      </c>
      <c r="CQ98" s="202" t="str">
        <f t="shared" si="30"/>
        <v/>
      </c>
      <c r="CR98" s="202" t="str">
        <f t="shared" si="31"/>
        <v/>
      </c>
      <c r="CS98" s="202" t="str">
        <f t="shared" si="32"/>
        <v/>
      </c>
      <c r="CT98" s="202" t="str">
        <f t="shared" si="33"/>
        <v/>
      </c>
    </row>
    <row r="99" spans="1:98" ht="15" customHeight="1" x14ac:dyDescent="0.15">
      <c r="A99" s="1" t="s">
        <v>269</v>
      </c>
      <c r="B99" s="197" t="s">
        <v>357</v>
      </c>
      <c r="C99" s="197"/>
      <c r="D99" s="197"/>
      <c r="E99" s="197"/>
      <c r="F99" s="197"/>
      <c r="G99" s="198" t="s">
        <v>358</v>
      </c>
      <c r="H99" s="198" t="s">
        <v>359</v>
      </c>
      <c r="I99" s="198"/>
      <c r="J99" s="198"/>
      <c r="K99" s="198" t="s">
        <v>100</v>
      </c>
      <c r="L99" s="198">
        <v>10.6</v>
      </c>
      <c r="M99" s="198"/>
      <c r="N99" s="198"/>
      <c r="O99" s="198" t="s">
        <v>359</v>
      </c>
      <c r="P99" s="198"/>
      <c r="Q99" s="199"/>
      <c r="R99" s="200" t="s">
        <v>212</v>
      </c>
      <c r="S99" s="200">
        <v>9.3333333333333306E-3</v>
      </c>
      <c r="T99" s="197" t="s">
        <v>358</v>
      </c>
      <c r="U99" s="197"/>
      <c r="V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>
        <v>1</v>
      </c>
      <c r="AL99" s="200">
        <v>0</v>
      </c>
      <c r="AM99" s="200"/>
      <c r="AN99" s="200">
        <v>3</v>
      </c>
      <c r="AO99" s="200">
        <v>4</v>
      </c>
      <c r="AP99" s="200">
        <v>11</v>
      </c>
      <c r="AQ99" s="200">
        <v>4</v>
      </c>
      <c r="AR99" s="200">
        <v>4</v>
      </c>
      <c r="AS99" s="200">
        <v>10</v>
      </c>
      <c r="AT99" s="200">
        <v>9</v>
      </c>
      <c r="AU99" s="200">
        <v>7</v>
      </c>
      <c r="AV99" s="200">
        <v>7</v>
      </c>
      <c r="AW99" s="200">
        <v>11</v>
      </c>
      <c r="AX99" s="200">
        <v>9</v>
      </c>
      <c r="AY99" s="200">
        <v>10</v>
      </c>
      <c r="AZ99" s="200">
        <v>6</v>
      </c>
      <c r="BA99" s="200">
        <v>4</v>
      </c>
      <c r="BB99" s="200">
        <v>8</v>
      </c>
      <c r="BC99" s="200">
        <v>7</v>
      </c>
      <c r="BD99" s="200">
        <v>7</v>
      </c>
      <c r="BE99" s="200">
        <v>7</v>
      </c>
      <c r="BF99" s="200">
        <v>8</v>
      </c>
      <c r="BG99" s="200">
        <v>2</v>
      </c>
      <c r="BH99" s="200">
        <v>7</v>
      </c>
      <c r="BI99" s="200">
        <v>8</v>
      </c>
      <c r="BJ99" s="489">
        <f t="shared" si="35"/>
        <v>6</v>
      </c>
      <c r="BK99" s="198">
        <f t="shared" si="23"/>
        <v>11</v>
      </c>
      <c r="BL99" s="198">
        <f t="shared" si="24"/>
        <v>4</v>
      </c>
      <c r="BM99" s="198">
        <v>32</v>
      </c>
      <c r="BN99" s="198">
        <v>15</v>
      </c>
      <c r="BO99" s="490">
        <f t="shared" si="25"/>
        <v>17</v>
      </c>
      <c r="BP99" s="491">
        <v>2.4</v>
      </c>
      <c r="BQ99" s="202" t="str">
        <f t="shared" si="20"/>
        <v/>
      </c>
      <c r="BR99" s="202"/>
      <c r="BS99" s="203"/>
      <c r="BT99" s="203"/>
      <c r="BU99" s="203"/>
      <c r="BV99" s="203"/>
      <c r="BW99" s="203"/>
      <c r="BX99" s="203"/>
      <c r="BY99" s="203"/>
      <c r="BZ99" s="204"/>
      <c r="CA99" s="205"/>
      <c r="CB99" s="206">
        <f t="shared" si="34"/>
        <v>17</v>
      </c>
      <c r="CC99" s="492">
        <f t="shared" si="36"/>
        <v>2.8333333333333335</v>
      </c>
      <c r="CD99" s="202" t="str">
        <f>IFERROR(IF($S99*#REF!=0,"",$S99*#REF!),"")</f>
        <v/>
      </c>
      <c r="CE99" s="202" t="str">
        <f>IFERROR(IF($S99*#REF!=0,"",$S99*#REF!),"")</f>
        <v/>
      </c>
      <c r="CF99" s="202" t="str">
        <f>IFERROR(IF($S99*#REF!=0,"",$S99*#REF!),"")</f>
        <v/>
      </c>
      <c r="CG99" s="202" t="str">
        <f>IFERROR(IF($S99*#REF!=0,"",$S99*#REF!),"")</f>
        <v/>
      </c>
      <c r="CH99" s="202" t="str">
        <f>IFERROR(IF($S99*#REF!=0,"",$S99*#REF!),"")</f>
        <v/>
      </c>
      <c r="CI99" s="202" t="str">
        <f>IFERROR(IF($S99*#REF!=0,"",$S99*#REF!),"")</f>
        <v/>
      </c>
      <c r="CJ99" s="202" t="str">
        <f>IFERROR(IF($S99*#REF!=0,"",$S99*#REF!),"")</f>
        <v/>
      </c>
      <c r="CK99" s="202" t="str">
        <f>IFERROR(IF($S99*#REF!=0,"",$S99*#REF!),"")</f>
        <v/>
      </c>
      <c r="CL99" s="202" t="str">
        <f>IFERROR(IF($S99*#REF!=0,"",$S99*#REF!),"")</f>
        <v/>
      </c>
      <c r="CM99" s="202" t="str">
        <f t="shared" si="26"/>
        <v/>
      </c>
      <c r="CN99" s="202" t="str">
        <f t="shared" si="27"/>
        <v/>
      </c>
      <c r="CO99" s="202" t="str">
        <f t="shared" si="28"/>
        <v/>
      </c>
      <c r="CP99" s="202" t="str">
        <f t="shared" si="29"/>
        <v/>
      </c>
      <c r="CQ99" s="202" t="str">
        <f t="shared" si="30"/>
        <v/>
      </c>
      <c r="CR99" s="202" t="str">
        <f t="shared" si="31"/>
        <v/>
      </c>
      <c r="CS99" s="202" t="str">
        <f t="shared" si="32"/>
        <v/>
      </c>
      <c r="CT99" s="202" t="str">
        <f t="shared" si="33"/>
        <v/>
      </c>
    </row>
    <row r="100" spans="1:98" ht="15" customHeight="1" x14ac:dyDescent="0.15">
      <c r="A100" s="1" t="s">
        <v>269</v>
      </c>
      <c r="B100" s="197" t="s">
        <v>360</v>
      </c>
      <c r="C100" s="197"/>
      <c r="D100" s="197"/>
      <c r="E100" s="197"/>
      <c r="F100" s="197"/>
      <c r="G100" s="198" t="s">
        <v>361</v>
      </c>
      <c r="H100" s="198" t="s">
        <v>362</v>
      </c>
      <c r="I100" s="198" t="s">
        <v>363</v>
      </c>
      <c r="J100" s="198"/>
      <c r="K100" s="198" t="s">
        <v>100</v>
      </c>
      <c r="L100" s="198">
        <v>13.3</v>
      </c>
      <c r="M100" s="198"/>
      <c r="N100" s="198"/>
      <c r="O100" s="198" t="s">
        <v>362</v>
      </c>
      <c r="P100" s="198"/>
      <c r="Q100" s="199"/>
      <c r="R100" s="200" t="s">
        <v>212</v>
      </c>
      <c r="S100" s="200">
        <v>9.3333333333333306E-3</v>
      </c>
      <c r="T100" s="197" t="s">
        <v>361</v>
      </c>
      <c r="U100" s="197"/>
      <c r="V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>
        <v>1</v>
      </c>
      <c r="AL100" s="200">
        <v>2</v>
      </c>
      <c r="AM100" s="200"/>
      <c r="AN100" s="200">
        <v>5</v>
      </c>
      <c r="AO100" s="200">
        <v>7</v>
      </c>
      <c r="AP100" s="200">
        <v>16</v>
      </c>
      <c r="AQ100" s="200">
        <v>15</v>
      </c>
      <c r="AR100" s="200">
        <v>9</v>
      </c>
      <c r="AS100" s="200">
        <v>20</v>
      </c>
      <c r="AT100" s="200">
        <v>19</v>
      </c>
      <c r="AU100" s="200">
        <v>17</v>
      </c>
      <c r="AV100" s="200">
        <v>16</v>
      </c>
      <c r="AW100" s="200">
        <v>25</v>
      </c>
      <c r="AX100" s="200">
        <v>11</v>
      </c>
      <c r="AY100" s="200">
        <v>13</v>
      </c>
      <c r="AZ100" s="200">
        <v>9</v>
      </c>
      <c r="BA100" s="200">
        <v>18</v>
      </c>
      <c r="BB100" s="200">
        <v>13</v>
      </c>
      <c r="BC100" s="200">
        <v>16</v>
      </c>
      <c r="BD100" s="200">
        <v>13</v>
      </c>
      <c r="BE100" s="200">
        <v>13</v>
      </c>
      <c r="BF100" s="200">
        <v>22</v>
      </c>
      <c r="BG100" s="200">
        <v>11</v>
      </c>
      <c r="BH100" s="200">
        <v>17</v>
      </c>
      <c r="BI100" s="200">
        <v>18</v>
      </c>
      <c r="BJ100" s="489">
        <f t="shared" si="35"/>
        <v>13.333333333333334</v>
      </c>
      <c r="BK100" s="198">
        <f t="shared" si="23"/>
        <v>25</v>
      </c>
      <c r="BL100" s="198">
        <f t="shared" si="24"/>
        <v>9</v>
      </c>
      <c r="BM100" s="198">
        <v>32</v>
      </c>
      <c r="BN100" s="198">
        <v>29</v>
      </c>
      <c r="BO100" s="490">
        <f t="shared" si="25"/>
        <v>3</v>
      </c>
      <c r="BP100" s="491">
        <v>2.4</v>
      </c>
      <c r="BQ100" s="202" t="str">
        <f t="shared" ref="BQ100:BQ163" si="37">IF(((BP100*BJ100)-CB100)&lt;0.99,"",INT((BP100*BJ100)-CB100))</f>
        <v/>
      </c>
      <c r="BR100" s="202"/>
      <c r="BS100" s="203">
        <v>20</v>
      </c>
      <c r="BT100" s="203"/>
      <c r="BU100" s="203"/>
      <c r="BV100" s="203"/>
      <c r="BW100" s="203">
        <v>10</v>
      </c>
      <c r="BX100" s="203"/>
      <c r="BY100" s="203"/>
      <c r="BZ100" s="204"/>
      <c r="CA100" s="205"/>
      <c r="CB100" s="206">
        <f t="shared" si="34"/>
        <v>33</v>
      </c>
      <c r="CC100" s="492">
        <f t="shared" si="36"/>
        <v>2.4750000000000001</v>
      </c>
      <c r="CD100" s="202" t="str">
        <f>IFERROR(IF($S100*#REF!=0,"",$S100*#REF!),"")</f>
        <v/>
      </c>
      <c r="CE100" s="202" t="str">
        <f>IFERROR(IF($S100*#REF!=0,"",$S100*#REF!),"")</f>
        <v/>
      </c>
      <c r="CF100" s="202" t="str">
        <f>IFERROR(IF($S100*#REF!=0,"",$S100*#REF!),"")</f>
        <v/>
      </c>
      <c r="CG100" s="202" t="str">
        <f>IFERROR(IF($S100*#REF!=0,"",$S100*#REF!),"")</f>
        <v/>
      </c>
      <c r="CH100" s="202" t="str">
        <f>IFERROR(IF($S100*#REF!=0,"",$S100*#REF!),"")</f>
        <v/>
      </c>
      <c r="CI100" s="202" t="str">
        <f>IFERROR(IF($S100*#REF!=0,"",$S100*#REF!),"")</f>
        <v/>
      </c>
      <c r="CJ100" s="202" t="str">
        <f>IFERROR(IF($S100*#REF!=0,"",$S100*#REF!),"")</f>
        <v/>
      </c>
      <c r="CK100" s="202" t="str">
        <f>IFERROR(IF($S100*#REF!=0,"",$S100*#REF!),"")</f>
        <v/>
      </c>
      <c r="CL100" s="202" t="str">
        <f>IFERROR(IF($S100*#REF!=0,"",$S100*#REF!),"")</f>
        <v/>
      </c>
      <c r="CM100" s="202" t="str">
        <f t="shared" si="26"/>
        <v/>
      </c>
      <c r="CN100" s="202" t="str">
        <f t="shared" si="27"/>
        <v/>
      </c>
      <c r="CO100" s="202" t="str">
        <f t="shared" si="28"/>
        <v/>
      </c>
      <c r="CP100" s="202">
        <f t="shared" si="29"/>
        <v>9.333333333333331E-2</v>
      </c>
      <c r="CQ100" s="202" t="str">
        <f t="shared" si="30"/>
        <v/>
      </c>
      <c r="CR100" s="202" t="str">
        <f t="shared" si="31"/>
        <v/>
      </c>
      <c r="CS100" s="202" t="str">
        <f t="shared" si="32"/>
        <v/>
      </c>
      <c r="CT100" s="202" t="str">
        <f t="shared" si="33"/>
        <v/>
      </c>
    </row>
    <row r="101" spans="1:98" ht="15" customHeight="1" x14ac:dyDescent="0.15">
      <c r="A101" s="1" t="s">
        <v>269</v>
      </c>
      <c r="B101" s="197" t="s">
        <v>364</v>
      </c>
      <c r="C101" s="197"/>
      <c r="D101" s="197"/>
      <c r="E101" s="197"/>
      <c r="F101" s="197"/>
      <c r="G101" s="198" t="s">
        <v>365</v>
      </c>
      <c r="H101" s="198" t="s">
        <v>366</v>
      </c>
      <c r="I101" s="198" t="s">
        <v>363</v>
      </c>
      <c r="J101" s="198">
        <v>5</v>
      </c>
      <c r="K101" s="198" t="s">
        <v>100</v>
      </c>
      <c r="L101" s="198">
        <v>18.100000000000001</v>
      </c>
      <c r="M101" s="198"/>
      <c r="N101" s="198"/>
      <c r="O101" s="198" t="s">
        <v>366</v>
      </c>
      <c r="P101" s="198"/>
      <c r="Q101" s="199"/>
      <c r="R101" s="200" t="s">
        <v>212</v>
      </c>
      <c r="S101" s="200">
        <v>9.3333333333333306E-3</v>
      </c>
      <c r="T101" s="197" t="s">
        <v>365</v>
      </c>
      <c r="U101" s="197"/>
      <c r="V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>
        <v>1</v>
      </c>
      <c r="AL101" s="200">
        <v>2</v>
      </c>
      <c r="AM101" s="200"/>
      <c r="AN101" s="200">
        <v>5</v>
      </c>
      <c r="AO101" s="200">
        <v>7</v>
      </c>
      <c r="AP101" s="200">
        <v>16</v>
      </c>
      <c r="AQ101" s="200">
        <v>15</v>
      </c>
      <c r="AR101" s="200">
        <v>9</v>
      </c>
      <c r="AS101" s="200">
        <v>20</v>
      </c>
      <c r="AT101" s="200">
        <v>19</v>
      </c>
      <c r="AU101" s="200">
        <v>17</v>
      </c>
      <c r="AV101" s="200">
        <v>16</v>
      </c>
      <c r="AW101" s="200">
        <v>25</v>
      </c>
      <c r="AX101" s="200">
        <v>11</v>
      </c>
      <c r="AY101" s="200">
        <v>13</v>
      </c>
      <c r="AZ101" s="200">
        <v>9</v>
      </c>
      <c r="BA101" s="200">
        <v>18</v>
      </c>
      <c r="BB101" s="200">
        <v>13</v>
      </c>
      <c r="BC101" s="200">
        <v>16</v>
      </c>
      <c r="BD101" s="200">
        <v>13</v>
      </c>
      <c r="BE101" s="200">
        <v>13</v>
      </c>
      <c r="BF101" s="200">
        <v>22</v>
      </c>
      <c r="BG101" s="200">
        <v>11</v>
      </c>
      <c r="BH101" s="200">
        <v>17</v>
      </c>
      <c r="BI101" s="200">
        <v>18</v>
      </c>
      <c r="BJ101" s="489">
        <f t="shared" si="35"/>
        <v>13.333333333333334</v>
      </c>
      <c r="BK101" s="198">
        <f t="shared" si="23"/>
        <v>25</v>
      </c>
      <c r="BL101" s="198">
        <f t="shared" si="24"/>
        <v>9</v>
      </c>
      <c r="BM101" s="198">
        <v>39</v>
      </c>
      <c r="BN101" s="198">
        <v>29</v>
      </c>
      <c r="BO101" s="490">
        <f t="shared" si="25"/>
        <v>10</v>
      </c>
      <c r="BP101" s="491">
        <v>2.4</v>
      </c>
      <c r="BQ101" s="202" t="str">
        <f t="shared" si="37"/>
        <v/>
      </c>
      <c r="BR101" s="202"/>
      <c r="BS101" s="203">
        <v>10</v>
      </c>
      <c r="BT101" s="203"/>
      <c r="BU101" s="203"/>
      <c r="BV101" s="203">
        <v>5</v>
      </c>
      <c r="BW101" s="203"/>
      <c r="BX101" s="203">
        <v>5</v>
      </c>
      <c r="BY101" s="203"/>
      <c r="BZ101" s="204"/>
      <c r="CA101" s="205">
        <v>10</v>
      </c>
      <c r="CB101" s="206">
        <f t="shared" si="34"/>
        <v>40</v>
      </c>
      <c r="CC101" s="492">
        <f t="shared" si="36"/>
        <v>3</v>
      </c>
      <c r="CD101" s="202" t="str">
        <f>IFERROR(IF($S101*#REF!=0,"",$S101*#REF!),"")</f>
        <v/>
      </c>
      <c r="CE101" s="202" t="str">
        <f>IFERROR(IF($S101*#REF!=0,"",$S101*#REF!),"")</f>
        <v/>
      </c>
      <c r="CF101" s="202" t="str">
        <f>IFERROR(IF($S101*#REF!=0,"",$S101*#REF!),"")</f>
        <v/>
      </c>
      <c r="CG101" s="202" t="str">
        <f>IFERROR(IF($S101*#REF!=0,"",$S101*#REF!),"")</f>
        <v/>
      </c>
      <c r="CH101" s="202" t="str">
        <f>IFERROR(IF($S101*#REF!=0,"",$S101*#REF!),"")</f>
        <v/>
      </c>
      <c r="CI101" s="202" t="str">
        <f>IFERROR(IF($S101*#REF!=0,"",$S101*#REF!),"")</f>
        <v/>
      </c>
      <c r="CJ101" s="202" t="str">
        <f>IFERROR(IF($S101*#REF!=0,"",$S101*#REF!),"")</f>
        <v/>
      </c>
      <c r="CK101" s="202" t="str">
        <f>IFERROR(IF($S101*#REF!=0,"",$S101*#REF!),"")</f>
        <v/>
      </c>
      <c r="CL101" s="202" t="str">
        <f>IFERROR(IF($S101*#REF!=0,"",$S101*#REF!),"")</f>
        <v/>
      </c>
      <c r="CM101" s="202" t="str">
        <f t="shared" si="26"/>
        <v/>
      </c>
      <c r="CN101" s="202" t="str">
        <f t="shared" si="27"/>
        <v/>
      </c>
      <c r="CO101" s="202">
        <f t="shared" si="28"/>
        <v>4.6666666666666655E-2</v>
      </c>
      <c r="CP101" s="202" t="str">
        <f t="shared" si="29"/>
        <v/>
      </c>
      <c r="CQ101" s="202">
        <f t="shared" si="30"/>
        <v>4.6666666666666655E-2</v>
      </c>
      <c r="CR101" s="202" t="str">
        <f t="shared" si="31"/>
        <v/>
      </c>
      <c r="CS101" s="202" t="str">
        <f t="shared" si="32"/>
        <v/>
      </c>
      <c r="CT101" s="202">
        <f t="shared" si="33"/>
        <v>9.333333333333331E-2</v>
      </c>
    </row>
    <row r="102" spans="1:98" ht="15" customHeight="1" x14ac:dyDescent="0.15">
      <c r="A102" s="1" t="s">
        <v>269</v>
      </c>
      <c r="B102" s="197" t="s">
        <v>367</v>
      </c>
      <c r="C102" s="197"/>
      <c r="D102" s="197"/>
      <c r="E102" s="197"/>
      <c r="F102" s="197"/>
      <c r="G102" s="198" t="s">
        <v>368</v>
      </c>
      <c r="H102" s="198" t="s">
        <v>369</v>
      </c>
      <c r="I102" s="198"/>
      <c r="J102" s="198"/>
      <c r="K102" s="198" t="s">
        <v>100</v>
      </c>
      <c r="L102" s="198">
        <v>8.6999999999999993</v>
      </c>
      <c r="M102" s="198"/>
      <c r="N102" s="198"/>
      <c r="O102" s="198" t="s">
        <v>369</v>
      </c>
      <c r="P102" s="198"/>
      <c r="Q102" s="199"/>
      <c r="R102" s="200" t="s">
        <v>212</v>
      </c>
      <c r="S102" s="200">
        <v>9.3333333333333306E-3</v>
      </c>
      <c r="T102" s="197" t="s">
        <v>368</v>
      </c>
      <c r="U102" s="197"/>
      <c r="V102" s="200"/>
      <c r="X102" s="200"/>
      <c r="Y102" s="200"/>
      <c r="Z102" s="200"/>
      <c r="AA102" s="200"/>
      <c r="AB102" s="200"/>
      <c r="AC102" s="200"/>
      <c r="AD102" s="200"/>
      <c r="AE102" s="200"/>
      <c r="AF102" s="200"/>
      <c r="AG102" s="200"/>
      <c r="AH102" s="200"/>
      <c r="AI102" s="200"/>
      <c r="AJ102" s="200"/>
      <c r="AK102" s="200">
        <v>1</v>
      </c>
      <c r="AL102" s="200">
        <v>2</v>
      </c>
      <c r="AM102" s="200"/>
      <c r="AN102" s="200">
        <v>5</v>
      </c>
      <c r="AO102" s="200">
        <v>7</v>
      </c>
      <c r="AP102" s="200">
        <v>20</v>
      </c>
      <c r="AQ102" s="200">
        <v>15</v>
      </c>
      <c r="AR102" s="200">
        <v>9</v>
      </c>
      <c r="AS102" s="200">
        <v>20</v>
      </c>
      <c r="AT102" s="200">
        <v>19</v>
      </c>
      <c r="AU102" s="200">
        <v>17</v>
      </c>
      <c r="AV102" s="200">
        <v>16</v>
      </c>
      <c r="AW102" s="200">
        <v>25</v>
      </c>
      <c r="AX102" s="200">
        <v>11</v>
      </c>
      <c r="AY102" s="200">
        <v>13</v>
      </c>
      <c r="AZ102" s="200">
        <v>9</v>
      </c>
      <c r="BA102" s="200">
        <v>17</v>
      </c>
      <c r="BB102" s="200">
        <v>13</v>
      </c>
      <c r="BC102" s="200">
        <v>16</v>
      </c>
      <c r="BD102" s="200">
        <v>13</v>
      </c>
      <c r="BE102" s="200">
        <v>13</v>
      </c>
      <c r="BF102" s="200">
        <v>22</v>
      </c>
      <c r="BG102" s="200">
        <v>11</v>
      </c>
      <c r="BH102" s="200">
        <v>17</v>
      </c>
      <c r="BI102" s="200">
        <v>18</v>
      </c>
      <c r="BJ102" s="489">
        <f t="shared" si="35"/>
        <v>13</v>
      </c>
      <c r="BK102" s="198">
        <f t="shared" si="23"/>
        <v>25</v>
      </c>
      <c r="BL102" s="198">
        <f t="shared" si="24"/>
        <v>9</v>
      </c>
      <c r="BM102" s="198">
        <v>49</v>
      </c>
      <c r="BN102" s="198">
        <v>29</v>
      </c>
      <c r="BO102" s="490">
        <f t="shared" si="25"/>
        <v>20</v>
      </c>
      <c r="BP102" s="491">
        <v>2.4</v>
      </c>
      <c r="BQ102" s="202" t="str">
        <f t="shared" si="37"/>
        <v/>
      </c>
      <c r="BR102" s="202"/>
      <c r="BS102" s="203"/>
      <c r="BT102" s="203"/>
      <c r="BU102" s="203"/>
      <c r="BV102" s="203">
        <v>5</v>
      </c>
      <c r="BW102" s="203"/>
      <c r="BX102" s="203"/>
      <c r="BY102" s="203"/>
      <c r="BZ102" s="204">
        <v>15</v>
      </c>
      <c r="CA102" s="205"/>
      <c r="CB102" s="206">
        <f t="shared" si="34"/>
        <v>40</v>
      </c>
      <c r="CC102" s="492">
        <f t="shared" si="36"/>
        <v>3.0769230769230771</v>
      </c>
      <c r="CD102" s="202" t="str">
        <f>IFERROR(IF($S102*#REF!=0,"",$S102*#REF!),"")</f>
        <v/>
      </c>
      <c r="CE102" s="202" t="str">
        <f>IFERROR(IF($S102*#REF!=0,"",$S102*#REF!),"")</f>
        <v/>
      </c>
      <c r="CF102" s="202" t="str">
        <f>IFERROR(IF($S102*#REF!=0,"",$S102*#REF!),"")</f>
        <v/>
      </c>
      <c r="CG102" s="202" t="str">
        <f>IFERROR(IF($S102*#REF!=0,"",$S102*#REF!),"")</f>
        <v/>
      </c>
      <c r="CH102" s="202" t="str">
        <f>IFERROR(IF($S102*#REF!=0,"",$S102*#REF!),"")</f>
        <v/>
      </c>
      <c r="CI102" s="202" t="str">
        <f>IFERROR(IF($S102*#REF!=0,"",$S102*#REF!),"")</f>
        <v/>
      </c>
      <c r="CJ102" s="202" t="str">
        <f>IFERROR(IF($S102*#REF!=0,"",$S102*#REF!),"")</f>
        <v/>
      </c>
      <c r="CK102" s="202" t="str">
        <f>IFERROR(IF($S102*#REF!=0,"",$S102*#REF!),"")</f>
        <v/>
      </c>
      <c r="CL102" s="202" t="str">
        <f>IFERROR(IF($S102*#REF!=0,"",$S102*#REF!),"")</f>
        <v/>
      </c>
      <c r="CM102" s="202" t="str">
        <f t="shared" si="26"/>
        <v/>
      </c>
      <c r="CN102" s="202" t="str">
        <f t="shared" si="27"/>
        <v/>
      </c>
      <c r="CO102" s="202">
        <f t="shared" si="28"/>
        <v>4.6666666666666655E-2</v>
      </c>
      <c r="CP102" s="202" t="str">
        <f t="shared" si="29"/>
        <v/>
      </c>
      <c r="CQ102" s="202" t="str">
        <f t="shared" si="30"/>
        <v/>
      </c>
      <c r="CR102" s="202" t="str">
        <f t="shared" si="31"/>
        <v/>
      </c>
      <c r="CS102" s="202">
        <f t="shared" si="32"/>
        <v>0.13999999999999996</v>
      </c>
      <c r="CT102" s="202" t="str">
        <f t="shared" si="33"/>
        <v/>
      </c>
    </row>
    <row r="103" spans="1:98" ht="15" customHeight="1" x14ac:dyDescent="0.15">
      <c r="A103" s="1" t="s">
        <v>269</v>
      </c>
      <c r="B103" s="197" t="s">
        <v>370</v>
      </c>
      <c r="C103" s="197"/>
      <c r="D103" s="197"/>
      <c r="E103" s="197"/>
      <c r="F103" s="197"/>
      <c r="G103" s="198" t="s">
        <v>371</v>
      </c>
      <c r="H103" s="198" t="s">
        <v>372</v>
      </c>
      <c r="I103" s="198"/>
      <c r="J103" s="198"/>
      <c r="K103" s="198" t="s">
        <v>100</v>
      </c>
      <c r="L103" s="198">
        <v>6</v>
      </c>
      <c r="M103" s="198"/>
      <c r="N103" s="198"/>
      <c r="O103" s="198" t="s">
        <v>372</v>
      </c>
      <c r="P103" s="198"/>
      <c r="Q103" s="199"/>
      <c r="R103" s="200" t="s">
        <v>212</v>
      </c>
      <c r="S103" s="200">
        <v>9.3333333333333306E-3</v>
      </c>
      <c r="T103" s="197" t="s">
        <v>371</v>
      </c>
      <c r="U103" s="197"/>
      <c r="V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  <c r="AK103" s="200">
        <v>1</v>
      </c>
      <c r="AL103" s="200">
        <v>2</v>
      </c>
      <c r="AM103" s="200"/>
      <c r="AN103" s="200">
        <v>5</v>
      </c>
      <c r="AO103" s="200">
        <v>7</v>
      </c>
      <c r="AP103" s="200">
        <v>20</v>
      </c>
      <c r="AQ103" s="200">
        <v>15</v>
      </c>
      <c r="AR103" s="200">
        <v>9</v>
      </c>
      <c r="AS103" s="200">
        <v>20</v>
      </c>
      <c r="AT103" s="200">
        <v>19</v>
      </c>
      <c r="AU103" s="200">
        <v>17</v>
      </c>
      <c r="AV103" s="200">
        <v>16</v>
      </c>
      <c r="AW103" s="200">
        <v>25</v>
      </c>
      <c r="AX103" s="200">
        <v>11</v>
      </c>
      <c r="AY103" s="200">
        <v>13</v>
      </c>
      <c r="AZ103" s="200">
        <v>9</v>
      </c>
      <c r="BA103" s="200">
        <v>17</v>
      </c>
      <c r="BB103" s="200">
        <v>13</v>
      </c>
      <c r="BC103" s="200">
        <v>16</v>
      </c>
      <c r="BD103" s="200">
        <v>13</v>
      </c>
      <c r="BE103" s="200">
        <v>13</v>
      </c>
      <c r="BF103" s="200">
        <v>22</v>
      </c>
      <c r="BG103" s="200">
        <v>11</v>
      </c>
      <c r="BH103" s="200">
        <v>17</v>
      </c>
      <c r="BI103" s="200">
        <v>18</v>
      </c>
      <c r="BJ103" s="489">
        <f t="shared" si="35"/>
        <v>13</v>
      </c>
      <c r="BK103" s="198">
        <f t="shared" si="23"/>
        <v>25</v>
      </c>
      <c r="BL103" s="198">
        <f t="shared" si="24"/>
        <v>9</v>
      </c>
      <c r="BM103" s="198">
        <v>31</v>
      </c>
      <c r="BN103" s="198">
        <v>29</v>
      </c>
      <c r="BO103" s="490">
        <f t="shared" si="25"/>
        <v>2</v>
      </c>
      <c r="BP103" s="491">
        <v>2.4</v>
      </c>
      <c r="BQ103" s="202" t="str">
        <f t="shared" si="37"/>
        <v/>
      </c>
      <c r="BR103" s="202"/>
      <c r="BS103" s="203">
        <v>10</v>
      </c>
      <c r="BT103" s="203"/>
      <c r="BU103" s="203"/>
      <c r="BV103" s="203">
        <v>20</v>
      </c>
      <c r="BW103" s="203"/>
      <c r="BX103" s="203"/>
      <c r="BY103" s="203"/>
      <c r="BZ103" s="204"/>
      <c r="CA103" s="205"/>
      <c r="CB103" s="206">
        <f t="shared" si="34"/>
        <v>32</v>
      </c>
      <c r="CC103" s="492">
        <f t="shared" si="36"/>
        <v>2.4615384615384617</v>
      </c>
      <c r="CD103" s="202" t="str">
        <f>IFERROR(IF($S103*#REF!=0,"",$S103*#REF!),"")</f>
        <v/>
      </c>
      <c r="CE103" s="202" t="str">
        <f>IFERROR(IF($S103*#REF!=0,"",$S103*#REF!),"")</f>
        <v/>
      </c>
      <c r="CF103" s="202" t="str">
        <f>IFERROR(IF($S103*#REF!=0,"",$S103*#REF!),"")</f>
        <v/>
      </c>
      <c r="CG103" s="202" t="str">
        <f>IFERROR(IF($S103*#REF!=0,"",$S103*#REF!),"")</f>
        <v/>
      </c>
      <c r="CH103" s="202" t="str">
        <f>IFERROR(IF($S103*#REF!=0,"",$S103*#REF!),"")</f>
        <v/>
      </c>
      <c r="CI103" s="202" t="str">
        <f>IFERROR(IF($S103*#REF!=0,"",$S103*#REF!),"")</f>
        <v/>
      </c>
      <c r="CJ103" s="202" t="str">
        <f>IFERROR(IF($S103*#REF!=0,"",$S103*#REF!),"")</f>
        <v/>
      </c>
      <c r="CK103" s="202" t="str">
        <f>IFERROR(IF($S103*#REF!=0,"",$S103*#REF!),"")</f>
        <v/>
      </c>
      <c r="CL103" s="202" t="str">
        <f>IFERROR(IF($S103*#REF!=0,"",$S103*#REF!),"")</f>
        <v/>
      </c>
      <c r="CM103" s="202" t="str">
        <f t="shared" si="26"/>
        <v/>
      </c>
      <c r="CN103" s="202" t="str">
        <f t="shared" si="27"/>
        <v/>
      </c>
      <c r="CO103" s="202">
        <f t="shared" si="28"/>
        <v>0.18666666666666662</v>
      </c>
      <c r="CP103" s="202" t="str">
        <f t="shared" si="29"/>
        <v/>
      </c>
      <c r="CQ103" s="202" t="str">
        <f t="shared" si="30"/>
        <v/>
      </c>
      <c r="CR103" s="202" t="str">
        <f t="shared" si="31"/>
        <v/>
      </c>
      <c r="CS103" s="202" t="str">
        <f t="shared" si="32"/>
        <v/>
      </c>
      <c r="CT103" s="202" t="str">
        <f t="shared" si="33"/>
        <v/>
      </c>
    </row>
    <row r="104" spans="1:98" ht="15" customHeight="1" thickBot="1" x14ac:dyDescent="0.2">
      <c r="A104" s="1" t="s">
        <v>269</v>
      </c>
      <c r="B104" s="187" t="s">
        <v>373</v>
      </c>
      <c r="C104" s="187"/>
      <c r="D104" s="187"/>
      <c r="E104" s="187"/>
      <c r="F104" s="187"/>
      <c r="G104" s="188" t="s">
        <v>374</v>
      </c>
      <c r="H104" s="188" t="s">
        <v>375</v>
      </c>
      <c r="I104" s="188"/>
      <c r="J104" s="188"/>
      <c r="K104" s="188" t="s">
        <v>100</v>
      </c>
      <c r="L104" s="188">
        <v>6.3</v>
      </c>
      <c r="M104" s="188"/>
      <c r="N104" s="188"/>
      <c r="O104" s="188" t="s">
        <v>375</v>
      </c>
      <c r="P104" s="188"/>
      <c r="Q104" s="189"/>
      <c r="R104" s="190" t="s">
        <v>212</v>
      </c>
      <c r="S104" s="190">
        <v>9.3333333333333306E-3</v>
      </c>
      <c r="T104" s="187" t="s">
        <v>374</v>
      </c>
      <c r="U104" s="187"/>
      <c r="V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>
        <v>1</v>
      </c>
      <c r="AL104" s="190">
        <v>2</v>
      </c>
      <c r="AM104" s="190"/>
      <c r="AN104" s="190">
        <v>5</v>
      </c>
      <c r="AO104" s="190">
        <v>7</v>
      </c>
      <c r="AP104" s="190">
        <v>16</v>
      </c>
      <c r="AQ104" s="190">
        <v>15</v>
      </c>
      <c r="AR104" s="190">
        <v>9</v>
      </c>
      <c r="AS104" s="190">
        <v>20</v>
      </c>
      <c r="AT104" s="190">
        <v>19</v>
      </c>
      <c r="AU104" s="190">
        <v>17</v>
      </c>
      <c r="AV104" s="190">
        <v>0</v>
      </c>
      <c r="AW104" s="190">
        <v>25</v>
      </c>
      <c r="AX104" s="190">
        <v>11</v>
      </c>
      <c r="AY104" s="190">
        <v>13</v>
      </c>
      <c r="AZ104" s="190">
        <v>9</v>
      </c>
      <c r="BA104" s="190">
        <v>17</v>
      </c>
      <c r="BB104" s="190">
        <v>13</v>
      </c>
      <c r="BC104" s="190">
        <v>16</v>
      </c>
      <c r="BD104" s="190">
        <v>13</v>
      </c>
      <c r="BE104" s="190">
        <v>13</v>
      </c>
      <c r="BF104" s="190">
        <v>22</v>
      </c>
      <c r="BG104" s="190">
        <v>11</v>
      </c>
      <c r="BH104" s="190">
        <v>17</v>
      </c>
      <c r="BI104" s="190">
        <v>18</v>
      </c>
      <c r="BJ104" s="485">
        <f t="shared" si="35"/>
        <v>13</v>
      </c>
      <c r="BK104" s="188">
        <f t="shared" si="23"/>
        <v>25</v>
      </c>
      <c r="BL104" s="188">
        <f t="shared" si="24"/>
        <v>0</v>
      </c>
      <c r="BM104" s="188">
        <v>38</v>
      </c>
      <c r="BN104" s="188">
        <v>29</v>
      </c>
      <c r="BO104" s="486">
        <f t="shared" si="25"/>
        <v>9</v>
      </c>
      <c r="BP104" s="487">
        <v>2.4</v>
      </c>
      <c r="BQ104" s="191" t="str">
        <f t="shared" si="37"/>
        <v/>
      </c>
      <c r="BR104" s="191"/>
      <c r="BS104" s="192">
        <v>10</v>
      </c>
      <c r="BT104" s="192"/>
      <c r="BU104" s="192"/>
      <c r="BV104" s="192">
        <v>10</v>
      </c>
      <c r="BW104" s="192"/>
      <c r="BX104" s="192"/>
      <c r="BY104" s="192"/>
      <c r="BZ104" s="193"/>
      <c r="CA104" s="194">
        <v>10</v>
      </c>
      <c r="CB104" s="195">
        <f t="shared" si="34"/>
        <v>39</v>
      </c>
      <c r="CC104" s="488">
        <f t="shared" si="36"/>
        <v>3</v>
      </c>
      <c r="CD104" s="191" t="str">
        <f>IFERROR(IF($S104*#REF!=0,"",$S104*#REF!),"")</f>
        <v/>
      </c>
      <c r="CE104" s="191" t="str">
        <f>IFERROR(IF($S104*#REF!=0,"",$S104*#REF!),"")</f>
        <v/>
      </c>
      <c r="CF104" s="191" t="str">
        <f>IFERROR(IF($S104*#REF!=0,"",$S104*#REF!),"")</f>
        <v/>
      </c>
      <c r="CG104" s="191" t="str">
        <f>IFERROR(IF($S104*#REF!=0,"",$S104*#REF!),"")</f>
        <v/>
      </c>
      <c r="CH104" s="191" t="str">
        <f>IFERROR(IF($S104*#REF!=0,"",$S104*#REF!),"")</f>
        <v/>
      </c>
      <c r="CI104" s="191" t="str">
        <f>IFERROR(IF($S104*#REF!=0,"",$S104*#REF!),"")</f>
        <v/>
      </c>
      <c r="CJ104" s="191" t="str">
        <f>IFERROR(IF($S104*#REF!=0,"",$S104*#REF!),"")</f>
        <v/>
      </c>
      <c r="CK104" s="191" t="str">
        <f>IFERROR(IF($S104*#REF!=0,"",$S104*#REF!),"")</f>
        <v/>
      </c>
      <c r="CL104" s="191" t="str">
        <f>IFERROR(IF($S104*#REF!=0,"",$S104*#REF!),"")</f>
        <v/>
      </c>
      <c r="CM104" s="191" t="str">
        <f t="shared" si="26"/>
        <v/>
      </c>
      <c r="CN104" s="191" t="str">
        <f t="shared" si="27"/>
        <v/>
      </c>
      <c r="CO104" s="191">
        <f t="shared" si="28"/>
        <v>9.333333333333331E-2</v>
      </c>
      <c r="CP104" s="191" t="str">
        <f t="shared" si="29"/>
        <v/>
      </c>
      <c r="CQ104" s="191" t="str">
        <f t="shared" si="30"/>
        <v/>
      </c>
      <c r="CR104" s="191" t="str">
        <f t="shared" si="31"/>
        <v/>
      </c>
      <c r="CS104" s="191" t="str">
        <f t="shared" si="32"/>
        <v/>
      </c>
      <c r="CT104" s="191">
        <f t="shared" si="33"/>
        <v>9.333333333333331E-2</v>
      </c>
    </row>
    <row r="105" spans="1:98" s="98" customFormat="1" ht="15" customHeight="1" x14ac:dyDescent="0.15">
      <c r="A105" s="87"/>
      <c r="B105" s="226" t="s">
        <v>376</v>
      </c>
      <c r="C105" s="226"/>
      <c r="D105" s="226"/>
      <c r="E105" s="226"/>
      <c r="F105" s="226"/>
      <c r="G105" s="227" t="s">
        <v>377</v>
      </c>
      <c r="H105" s="227" t="s">
        <v>378</v>
      </c>
      <c r="I105" s="227"/>
      <c r="J105" s="227"/>
      <c r="K105" s="227" t="s">
        <v>100</v>
      </c>
      <c r="L105" s="227">
        <v>0.8</v>
      </c>
      <c r="M105" s="227"/>
      <c r="N105" s="227"/>
      <c r="O105" s="227" t="s">
        <v>379</v>
      </c>
      <c r="P105" s="227"/>
      <c r="Q105" s="228"/>
      <c r="R105" s="229" t="s">
        <v>380</v>
      </c>
      <c r="S105" s="229"/>
      <c r="T105" s="229" t="s">
        <v>381</v>
      </c>
      <c r="U105" s="229"/>
      <c r="V105" s="229">
        <v>0.8</v>
      </c>
      <c r="W105" s="4">
        <v>101.3</v>
      </c>
      <c r="X105" s="229">
        <v>17</v>
      </c>
      <c r="Y105" s="229">
        <v>30</v>
      </c>
      <c r="Z105" s="229">
        <v>23</v>
      </c>
      <c r="AA105" s="229">
        <v>15</v>
      </c>
      <c r="AB105" s="229">
        <v>18</v>
      </c>
      <c r="AC105" s="229">
        <v>13</v>
      </c>
      <c r="AD105" s="229">
        <v>21</v>
      </c>
      <c r="AE105" s="229">
        <v>19</v>
      </c>
      <c r="AF105" s="229">
        <v>14</v>
      </c>
      <c r="AG105" s="229">
        <v>28</v>
      </c>
      <c r="AH105" s="229">
        <v>16</v>
      </c>
      <c r="AI105" s="229">
        <v>8</v>
      </c>
      <c r="AJ105" s="229"/>
      <c r="AK105" s="229">
        <v>28</v>
      </c>
      <c r="AL105" s="229"/>
      <c r="AM105" s="229"/>
      <c r="AN105" s="229">
        <v>13</v>
      </c>
      <c r="AO105" s="229">
        <v>12</v>
      </c>
      <c r="AP105" s="229">
        <v>15</v>
      </c>
      <c r="AQ105" s="229">
        <v>15</v>
      </c>
      <c r="AR105" s="229">
        <v>9</v>
      </c>
      <c r="AS105" s="229">
        <v>15</v>
      </c>
      <c r="AT105" s="229">
        <v>9</v>
      </c>
      <c r="AU105" s="229">
        <v>15</v>
      </c>
      <c r="AV105" s="229">
        <v>9</v>
      </c>
      <c r="AW105" s="229">
        <v>17</v>
      </c>
      <c r="AX105" s="229">
        <v>22</v>
      </c>
      <c r="AY105" s="229">
        <v>10</v>
      </c>
      <c r="AZ105" s="229">
        <v>15</v>
      </c>
      <c r="BA105" s="229">
        <v>17</v>
      </c>
      <c r="BB105" s="229">
        <v>13</v>
      </c>
      <c r="BC105" s="229">
        <v>14</v>
      </c>
      <c r="BD105" s="229">
        <v>15</v>
      </c>
      <c r="BE105" s="229">
        <v>12</v>
      </c>
      <c r="BF105" s="229">
        <v>10</v>
      </c>
      <c r="BG105" s="229">
        <v>9</v>
      </c>
      <c r="BH105" s="229">
        <v>14</v>
      </c>
      <c r="BI105" s="229">
        <v>19</v>
      </c>
      <c r="BJ105" s="501">
        <f t="shared" si="35"/>
        <v>15</v>
      </c>
      <c r="BK105" s="227">
        <f t="shared" si="23"/>
        <v>22</v>
      </c>
      <c r="BL105" s="227">
        <f t="shared" si="24"/>
        <v>9</v>
      </c>
      <c r="BM105" s="227">
        <v>92</v>
      </c>
      <c r="BN105" s="227">
        <v>20</v>
      </c>
      <c r="BO105" s="502">
        <f t="shared" si="25"/>
        <v>72</v>
      </c>
      <c r="BP105" s="502">
        <v>5</v>
      </c>
      <c r="BQ105" s="230" t="str">
        <f t="shared" si="37"/>
        <v/>
      </c>
      <c r="BR105" s="230">
        <v>50</v>
      </c>
      <c r="BS105" s="231"/>
      <c r="BT105" s="231"/>
      <c r="BU105" s="231"/>
      <c r="BV105" s="231"/>
      <c r="BW105" s="231"/>
      <c r="BX105" s="231"/>
      <c r="BY105" s="231"/>
      <c r="BZ105" s="232"/>
      <c r="CA105" s="233"/>
      <c r="CB105" s="234">
        <f t="shared" si="34"/>
        <v>122</v>
      </c>
      <c r="CC105" s="503">
        <f t="shared" si="36"/>
        <v>8.1333333333333329</v>
      </c>
      <c r="CD105" s="230" t="str">
        <f>IFERROR(IF($S105*#REF!=0,"",$S105*#REF!),"")</f>
        <v/>
      </c>
      <c r="CE105" s="230" t="str">
        <f>IFERROR(IF($S105*#REF!=0,"",$S105*#REF!),"")</f>
        <v/>
      </c>
      <c r="CF105" s="230" t="str">
        <f>IFERROR(IF($S105*#REF!=0,"",$S105*#REF!),"")</f>
        <v/>
      </c>
      <c r="CG105" s="230" t="str">
        <f>IFERROR(IF($S105*#REF!=0,"",$S105*#REF!),"")</f>
        <v/>
      </c>
      <c r="CH105" s="230" t="str">
        <f>IFERROR(IF($S105*#REF!=0,"",$S105*#REF!),"")</f>
        <v/>
      </c>
      <c r="CI105" s="230" t="str">
        <f>IFERROR(IF($S105*#REF!=0,"",$S105*#REF!),"")</f>
        <v/>
      </c>
      <c r="CJ105" s="230" t="str">
        <f>IFERROR(IF($S105*#REF!=0,"",$S105*#REF!),"")</f>
        <v/>
      </c>
      <c r="CK105" s="230" t="str">
        <f>IFERROR(IF($S105*#REF!=0,"",$S105*#REF!),"")</f>
        <v/>
      </c>
      <c r="CL105" s="230" t="str">
        <f>IFERROR(IF($S105*#REF!=0,"",$S105*#REF!),"")</f>
        <v/>
      </c>
      <c r="CM105" s="230" t="str">
        <f t="shared" si="26"/>
        <v/>
      </c>
      <c r="CN105" s="230" t="str">
        <f t="shared" si="27"/>
        <v/>
      </c>
      <c r="CO105" s="230" t="str">
        <f t="shared" si="28"/>
        <v/>
      </c>
      <c r="CP105" s="230" t="str">
        <f t="shared" si="29"/>
        <v/>
      </c>
      <c r="CQ105" s="230" t="str">
        <f t="shared" si="30"/>
        <v/>
      </c>
      <c r="CR105" s="230" t="str">
        <f t="shared" si="31"/>
        <v/>
      </c>
      <c r="CS105" s="230" t="str">
        <f t="shared" si="32"/>
        <v/>
      </c>
      <c r="CT105" s="230" t="str">
        <f t="shared" si="33"/>
        <v/>
      </c>
    </row>
    <row r="106" spans="1:98" ht="15" customHeight="1" x14ac:dyDescent="0.15">
      <c r="B106" s="235" t="s">
        <v>382</v>
      </c>
      <c r="C106" s="235"/>
      <c r="D106" s="235"/>
      <c r="E106" s="235"/>
      <c r="F106" s="235"/>
      <c r="G106" s="236" t="s">
        <v>383</v>
      </c>
      <c r="H106" s="236" t="s">
        <v>384</v>
      </c>
      <c r="I106" s="236"/>
      <c r="J106" s="236"/>
      <c r="K106" s="236" t="s">
        <v>134</v>
      </c>
      <c r="L106" s="236">
        <v>1.9</v>
      </c>
      <c r="M106" s="236"/>
      <c r="N106" s="236"/>
      <c r="O106" s="236" t="s">
        <v>383</v>
      </c>
      <c r="P106" s="236"/>
      <c r="Q106" s="237"/>
      <c r="R106" s="238" t="s">
        <v>380</v>
      </c>
      <c r="S106" s="238">
        <v>6.0000000000000001E-3</v>
      </c>
      <c r="T106" s="238" t="s">
        <v>385</v>
      </c>
      <c r="U106" s="238"/>
      <c r="V106" s="238">
        <v>7.6</v>
      </c>
      <c r="W106" s="4">
        <v>1048</v>
      </c>
      <c r="X106" s="238">
        <v>38</v>
      </c>
      <c r="Y106" s="238">
        <v>41</v>
      </c>
      <c r="Z106" s="238">
        <v>64</v>
      </c>
      <c r="AA106" s="238">
        <v>41</v>
      </c>
      <c r="AB106" s="238">
        <v>31</v>
      </c>
      <c r="AC106" s="238">
        <v>43</v>
      </c>
      <c r="AD106" s="238">
        <v>32</v>
      </c>
      <c r="AE106" s="238">
        <v>44</v>
      </c>
      <c r="AF106" s="238">
        <v>42</v>
      </c>
      <c r="AG106" s="238">
        <v>46</v>
      </c>
      <c r="AH106" s="238">
        <v>29</v>
      </c>
      <c r="AI106" s="238">
        <v>33</v>
      </c>
      <c r="AJ106" s="238"/>
      <c r="AK106" s="238">
        <v>79</v>
      </c>
      <c r="AL106" s="238"/>
      <c r="AM106" s="238"/>
      <c r="AN106" s="238">
        <v>35</v>
      </c>
      <c r="AO106" s="238">
        <v>57</v>
      </c>
      <c r="AP106" s="238">
        <v>39</v>
      </c>
      <c r="AQ106" s="238">
        <v>74</v>
      </c>
      <c r="AR106" s="238">
        <v>44</v>
      </c>
      <c r="AS106" s="238">
        <v>65</v>
      </c>
      <c r="AT106" s="238">
        <v>67</v>
      </c>
      <c r="AU106" s="238">
        <v>37</v>
      </c>
      <c r="AV106" s="238">
        <v>72</v>
      </c>
      <c r="AW106" s="238">
        <v>39</v>
      </c>
      <c r="AX106" s="238">
        <v>61</v>
      </c>
      <c r="AY106" s="238">
        <v>74</v>
      </c>
      <c r="AZ106" s="238">
        <v>54</v>
      </c>
      <c r="BA106" s="238">
        <v>46</v>
      </c>
      <c r="BB106" s="238">
        <v>48</v>
      </c>
      <c r="BC106" s="238">
        <v>70</v>
      </c>
      <c r="BD106" s="238">
        <v>27</v>
      </c>
      <c r="BE106" s="238">
        <v>108</v>
      </c>
      <c r="BF106" s="238">
        <v>93</v>
      </c>
      <c r="BG106" s="238">
        <v>72</v>
      </c>
      <c r="BH106" s="238">
        <v>48</v>
      </c>
      <c r="BI106" s="238">
        <v>124</v>
      </c>
      <c r="BJ106" s="504">
        <f t="shared" si="35"/>
        <v>49.333333333333336</v>
      </c>
      <c r="BK106" s="236">
        <f t="shared" si="23"/>
        <v>74</v>
      </c>
      <c r="BL106" s="236">
        <f t="shared" si="24"/>
        <v>37</v>
      </c>
      <c r="BM106" s="236">
        <v>347</v>
      </c>
      <c r="BN106" s="236">
        <v>80</v>
      </c>
      <c r="BO106" s="505">
        <f t="shared" si="25"/>
        <v>267</v>
      </c>
      <c r="BP106" s="505">
        <v>5</v>
      </c>
      <c r="BQ106" s="239" t="str">
        <f t="shared" si="37"/>
        <v/>
      </c>
      <c r="BR106" s="239"/>
      <c r="BS106" s="240"/>
      <c r="BT106" s="240"/>
      <c r="BU106" s="240"/>
      <c r="BV106" s="240"/>
      <c r="BW106" s="240"/>
      <c r="BX106" s="240"/>
      <c r="BY106" s="240"/>
      <c r="BZ106" s="241">
        <v>300</v>
      </c>
      <c r="CA106" s="242"/>
      <c r="CB106" s="243">
        <f t="shared" si="34"/>
        <v>567</v>
      </c>
      <c r="CC106" s="506">
        <f t="shared" si="36"/>
        <v>11.493243243243242</v>
      </c>
      <c r="CD106" s="239" t="str">
        <f>IFERROR(IF($S106*#REF!=0,"",$S106*#REF!),"")</f>
        <v/>
      </c>
      <c r="CE106" s="239" t="str">
        <f>IFERROR(IF($S106*#REF!=0,"",$S106*#REF!),"")</f>
        <v/>
      </c>
      <c r="CF106" s="239" t="str">
        <f>IFERROR(IF($S106*#REF!=0,"",$S106*#REF!),"")</f>
        <v/>
      </c>
      <c r="CG106" s="239" t="str">
        <f>IFERROR(IF($S106*#REF!=0,"",$S106*#REF!),"")</f>
        <v/>
      </c>
      <c r="CH106" s="239" t="str">
        <f>IFERROR(IF($S106*#REF!=0,"",$S106*#REF!),"")</f>
        <v/>
      </c>
      <c r="CI106" s="239" t="str">
        <f>IFERROR(IF($S106*#REF!=0,"",$S106*#REF!),"")</f>
        <v/>
      </c>
      <c r="CJ106" s="239" t="str">
        <f>IFERROR(IF($S106*#REF!=0,"",$S106*#REF!),"")</f>
        <v/>
      </c>
      <c r="CK106" s="239" t="str">
        <f>IFERROR(IF($S106*#REF!=0,"",$S106*#REF!),"")</f>
        <v/>
      </c>
      <c r="CL106" s="239" t="str">
        <f>IFERROR(IF($S106*#REF!=0,"",$S106*#REF!),"")</f>
        <v/>
      </c>
      <c r="CM106" s="239" t="str">
        <f t="shared" si="26"/>
        <v/>
      </c>
      <c r="CN106" s="239" t="str">
        <f t="shared" si="27"/>
        <v/>
      </c>
      <c r="CO106" s="239" t="str">
        <f t="shared" si="28"/>
        <v/>
      </c>
      <c r="CP106" s="239" t="str">
        <f t="shared" si="29"/>
        <v/>
      </c>
      <c r="CQ106" s="239" t="str">
        <f t="shared" si="30"/>
        <v/>
      </c>
      <c r="CR106" s="239" t="str">
        <f t="shared" si="31"/>
        <v/>
      </c>
      <c r="CS106" s="239">
        <f t="shared" si="32"/>
        <v>1.8</v>
      </c>
      <c r="CT106" s="239" t="str">
        <f t="shared" si="33"/>
        <v/>
      </c>
    </row>
    <row r="107" spans="1:98" ht="15" customHeight="1" x14ac:dyDescent="0.15">
      <c r="B107" s="235" t="s">
        <v>386</v>
      </c>
      <c r="C107" s="235"/>
      <c r="D107" s="235"/>
      <c r="E107" s="235"/>
      <c r="F107" s="235"/>
      <c r="G107" s="236" t="s">
        <v>387</v>
      </c>
      <c r="H107" s="236" t="s">
        <v>388</v>
      </c>
      <c r="I107" s="236"/>
      <c r="J107" s="236"/>
      <c r="K107" s="236" t="s">
        <v>134</v>
      </c>
      <c r="L107" s="236">
        <v>1.9</v>
      </c>
      <c r="M107" s="236"/>
      <c r="N107" s="236"/>
      <c r="O107" s="236" t="s">
        <v>387</v>
      </c>
      <c r="P107" s="236"/>
      <c r="Q107" s="237"/>
      <c r="R107" s="238" t="s">
        <v>380</v>
      </c>
      <c r="S107" s="238">
        <v>6.0000000000000001E-3</v>
      </c>
      <c r="T107" s="238" t="s">
        <v>385</v>
      </c>
      <c r="U107" s="238"/>
      <c r="V107" s="238">
        <v>7.6</v>
      </c>
      <c r="W107" s="4">
        <v>1048</v>
      </c>
      <c r="X107" s="238">
        <v>9</v>
      </c>
      <c r="Y107" s="238">
        <v>17</v>
      </c>
      <c r="Z107" s="238">
        <v>9</v>
      </c>
      <c r="AA107" s="238">
        <v>6</v>
      </c>
      <c r="AB107" s="238">
        <v>7</v>
      </c>
      <c r="AC107" s="238">
        <v>15</v>
      </c>
      <c r="AD107" s="238">
        <v>13</v>
      </c>
      <c r="AE107" s="238">
        <v>19</v>
      </c>
      <c r="AF107" s="238">
        <v>11</v>
      </c>
      <c r="AG107" s="238">
        <v>18</v>
      </c>
      <c r="AH107" s="238">
        <v>12</v>
      </c>
      <c r="AI107" s="238">
        <v>5</v>
      </c>
      <c r="AJ107" s="238"/>
      <c r="AK107" s="238">
        <v>7</v>
      </c>
      <c r="AL107" s="238"/>
      <c r="AM107" s="238"/>
      <c r="AN107" s="238">
        <v>7</v>
      </c>
      <c r="AO107" s="238">
        <v>3</v>
      </c>
      <c r="AP107" s="238">
        <v>8</v>
      </c>
      <c r="AQ107" s="238">
        <v>11</v>
      </c>
      <c r="AR107" s="238">
        <v>12</v>
      </c>
      <c r="AS107" s="238">
        <v>9</v>
      </c>
      <c r="AT107" s="238">
        <v>9</v>
      </c>
      <c r="AU107" s="238">
        <v>5</v>
      </c>
      <c r="AV107" s="238">
        <v>14</v>
      </c>
      <c r="AW107" s="238">
        <v>12</v>
      </c>
      <c r="AX107" s="238">
        <v>20</v>
      </c>
      <c r="AY107" s="238">
        <v>15</v>
      </c>
      <c r="AZ107" s="238">
        <v>6</v>
      </c>
      <c r="BA107" s="238">
        <v>9</v>
      </c>
      <c r="BB107" s="238">
        <v>18</v>
      </c>
      <c r="BC107" s="238">
        <v>13</v>
      </c>
      <c r="BD107" s="238">
        <v>11</v>
      </c>
      <c r="BE107" s="238">
        <v>33</v>
      </c>
      <c r="BF107" s="238">
        <v>23</v>
      </c>
      <c r="BG107" s="238">
        <v>21</v>
      </c>
      <c r="BH107" s="238">
        <v>12</v>
      </c>
      <c r="BI107" s="238">
        <v>19</v>
      </c>
      <c r="BJ107" s="504">
        <f t="shared" si="35"/>
        <v>11</v>
      </c>
      <c r="BK107" s="236">
        <f t="shared" si="23"/>
        <v>20</v>
      </c>
      <c r="BL107" s="236">
        <f t="shared" si="24"/>
        <v>5</v>
      </c>
      <c r="BM107" s="236">
        <v>73</v>
      </c>
      <c r="BN107" s="236">
        <v>20</v>
      </c>
      <c r="BO107" s="505">
        <f t="shared" si="25"/>
        <v>53</v>
      </c>
      <c r="BP107" s="505">
        <v>5</v>
      </c>
      <c r="BQ107" s="239" t="str">
        <f t="shared" si="37"/>
        <v/>
      </c>
      <c r="BR107" s="239">
        <v>100</v>
      </c>
      <c r="BS107" s="240">
        <v>400</v>
      </c>
      <c r="BT107" s="240"/>
      <c r="BU107" s="240"/>
      <c r="BV107" s="240"/>
      <c r="BW107" s="240"/>
      <c r="BX107" s="240"/>
      <c r="BY107" s="240"/>
      <c r="BZ107" s="241"/>
      <c r="CA107" s="242"/>
      <c r="CB107" s="243">
        <f t="shared" si="34"/>
        <v>553</v>
      </c>
      <c r="CC107" s="506">
        <f t="shared" si="36"/>
        <v>50.272727272727273</v>
      </c>
      <c r="CD107" s="239" t="str">
        <f>IFERROR(IF($S107*#REF!=0,"",$S107*#REF!),"")</f>
        <v/>
      </c>
      <c r="CE107" s="239" t="str">
        <f>IFERROR(IF($S107*#REF!=0,"",$S107*#REF!),"")</f>
        <v/>
      </c>
      <c r="CF107" s="239" t="str">
        <f>IFERROR(IF($S107*#REF!=0,"",$S107*#REF!),"")</f>
        <v/>
      </c>
      <c r="CG107" s="239" t="str">
        <f>IFERROR(IF($S107*#REF!=0,"",$S107*#REF!),"")</f>
        <v/>
      </c>
      <c r="CH107" s="239" t="str">
        <f>IFERROR(IF($S107*#REF!=0,"",$S107*#REF!),"")</f>
        <v/>
      </c>
      <c r="CI107" s="239" t="str">
        <f>IFERROR(IF($S107*#REF!=0,"",$S107*#REF!),"")</f>
        <v/>
      </c>
      <c r="CJ107" s="239" t="str">
        <f>IFERROR(IF($S107*#REF!=0,"",$S107*#REF!),"")</f>
        <v/>
      </c>
      <c r="CK107" s="239" t="str">
        <f>IFERROR(IF($S107*#REF!=0,"",$S107*#REF!),"")</f>
        <v/>
      </c>
      <c r="CL107" s="239" t="str">
        <f>IFERROR(IF($S107*#REF!=0,"",$S107*#REF!),"")</f>
        <v/>
      </c>
      <c r="CM107" s="239" t="str">
        <f t="shared" si="26"/>
        <v/>
      </c>
      <c r="CN107" s="239" t="str">
        <f t="shared" si="27"/>
        <v/>
      </c>
      <c r="CO107" s="239" t="str">
        <f t="shared" si="28"/>
        <v/>
      </c>
      <c r="CP107" s="239" t="str">
        <f t="shared" si="29"/>
        <v/>
      </c>
      <c r="CQ107" s="239" t="str">
        <f t="shared" si="30"/>
        <v/>
      </c>
      <c r="CR107" s="239" t="str">
        <f t="shared" si="31"/>
        <v/>
      </c>
      <c r="CS107" s="239" t="str">
        <f t="shared" si="32"/>
        <v/>
      </c>
      <c r="CT107" s="239" t="str">
        <f t="shared" si="33"/>
        <v/>
      </c>
    </row>
    <row r="108" spans="1:98" ht="15" customHeight="1" x14ac:dyDescent="0.15">
      <c r="B108" s="235" t="s">
        <v>389</v>
      </c>
      <c r="C108" s="235"/>
      <c r="D108" s="235"/>
      <c r="E108" s="235"/>
      <c r="F108" s="235"/>
      <c r="G108" s="236"/>
      <c r="H108" s="236"/>
      <c r="I108" s="236"/>
      <c r="J108" s="236">
        <v>10</v>
      </c>
      <c r="K108" s="236"/>
      <c r="L108" s="236"/>
      <c r="M108" s="236"/>
      <c r="N108" s="236"/>
      <c r="O108" s="236"/>
      <c r="P108" s="236"/>
      <c r="Q108" s="237"/>
      <c r="R108" s="238" t="s">
        <v>380</v>
      </c>
      <c r="S108" s="238"/>
      <c r="T108" s="238" t="s">
        <v>390</v>
      </c>
      <c r="U108" s="238"/>
      <c r="V108" s="238"/>
      <c r="W108" s="4">
        <v>146.87</v>
      </c>
      <c r="X108" s="238">
        <v>0</v>
      </c>
      <c r="Y108" s="238">
        <v>0</v>
      </c>
      <c r="Z108" s="238">
        <v>0</v>
      </c>
      <c r="AA108" s="238">
        <v>0</v>
      </c>
      <c r="AB108" s="238">
        <v>8</v>
      </c>
      <c r="AC108" s="238">
        <v>0</v>
      </c>
      <c r="AD108" s="238">
        <v>6</v>
      </c>
      <c r="AE108" s="238">
        <v>1</v>
      </c>
      <c r="AF108" s="238">
        <v>0</v>
      </c>
      <c r="AG108" s="238">
        <v>0</v>
      </c>
      <c r="AH108" s="238">
        <v>0</v>
      </c>
      <c r="AI108" s="238">
        <v>0</v>
      </c>
      <c r="AJ108" s="238"/>
      <c r="AK108" s="238">
        <v>0</v>
      </c>
      <c r="AL108" s="238"/>
      <c r="AM108" s="238"/>
      <c r="AN108" s="238">
        <v>0</v>
      </c>
      <c r="AO108" s="238">
        <v>0</v>
      </c>
      <c r="AP108" s="238">
        <v>0</v>
      </c>
      <c r="AQ108" s="238">
        <v>0</v>
      </c>
      <c r="AR108" s="238">
        <v>0</v>
      </c>
      <c r="AS108" s="238">
        <v>0</v>
      </c>
      <c r="AT108" s="238">
        <v>0</v>
      </c>
      <c r="AU108" s="238">
        <v>0</v>
      </c>
      <c r="AV108" s="238">
        <v>0</v>
      </c>
      <c r="AW108" s="238">
        <v>4</v>
      </c>
      <c r="AX108" s="238">
        <v>1</v>
      </c>
      <c r="AY108" s="238">
        <v>0</v>
      </c>
      <c r="AZ108" s="238">
        <v>0</v>
      </c>
      <c r="BA108" s="238">
        <v>0</v>
      </c>
      <c r="BB108" s="238">
        <v>2</v>
      </c>
      <c r="BC108" s="238">
        <v>0</v>
      </c>
      <c r="BD108" s="238">
        <v>0</v>
      </c>
      <c r="BE108" s="238">
        <v>0</v>
      </c>
      <c r="BF108" s="238">
        <v>5</v>
      </c>
      <c r="BG108" s="238">
        <v>0</v>
      </c>
      <c r="BH108" s="238">
        <v>8</v>
      </c>
      <c r="BI108" s="238"/>
      <c r="BJ108" s="504">
        <f t="shared" si="35"/>
        <v>0.66666666666666663</v>
      </c>
      <c r="BK108" s="236">
        <f t="shared" si="23"/>
        <v>4</v>
      </c>
      <c r="BL108" s="236">
        <f t="shared" si="24"/>
        <v>0</v>
      </c>
      <c r="BM108" s="236">
        <v>0</v>
      </c>
      <c r="BN108" s="236">
        <v>0</v>
      </c>
      <c r="BO108" s="505">
        <f t="shared" si="25"/>
        <v>0</v>
      </c>
      <c r="BP108" s="505">
        <v>5</v>
      </c>
      <c r="BQ108" s="239" t="str">
        <f t="shared" si="37"/>
        <v/>
      </c>
      <c r="BR108" s="239"/>
      <c r="BS108" s="240"/>
      <c r="BT108" s="240"/>
      <c r="BU108" s="240"/>
      <c r="BV108" s="240"/>
      <c r="BW108" s="240"/>
      <c r="BX108" s="240"/>
      <c r="BY108" s="240"/>
      <c r="BZ108" s="241"/>
      <c r="CA108" s="242">
        <v>10</v>
      </c>
      <c r="CB108" s="243">
        <f t="shared" si="34"/>
        <v>10</v>
      </c>
      <c r="CC108" s="506">
        <f t="shared" si="36"/>
        <v>15</v>
      </c>
      <c r="CD108" s="239" t="str">
        <f>IFERROR(IF($S108*#REF!=0,"",$S108*#REF!),"")</f>
        <v/>
      </c>
      <c r="CE108" s="239" t="str">
        <f>IFERROR(IF($S108*#REF!=0,"",$S108*#REF!),"")</f>
        <v/>
      </c>
      <c r="CF108" s="239" t="str">
        <f>IFERROR(IF($S108*#REF!=0,"",$S108*#REF!),"")</f>
        <v/>
      </c>
      <c r="CG108" s="239" t="str">
        <f>IFERROR(IF($S108*#REF!=0,"",$S108*#REF!),"")</f>
        <v/>
      </c>
      <c r="CH108" s="239" t="str">
        <f>IFERROR(IF($S108*#REF!=0,"",$S108*#REF!),"")</f>
        <v/>
      </c>
      <c r="CI108" s="239" t="str">
        <f>IFERROR(IF($S108*#REF!=0,"",$S108*#REF!),"")</f>
        <v/>
      </c>
      <c r="CJ108" s="239" t="str">
        <f>IFERROR(IF($S108*#REF!=0,"",$S108*#REF!),"")</f>
        <v/>
      </c>
      <c r="CK108" s="239" t="str">
        <f>IFERROR(IF($S108*#REF!=0,"",$S108*#REF!),"")</f>
        <v/>
      </c>
      <c r="CL108" s="239" t="str">
        <f>IFERROR(IF($S108*#REF!=0,"",$S108*#REF!),"")</f>
        <v/>
      </c>
      <c r="CM108" s="239" t="str">
        <f t="shared" si="26"/>
        <v/>
      </c>
      <c r="CN108" s="239" t="str">
        <f t="shared" si="27"/>
        <v/>
      </c>
      <c r="CO108" s="239" t="str">
        <f t="shared" si="28"/>
        <v/>
      </c>
      <c r="CP108" s="239" t="str">
        <f t="shared" si="29"/>
        <v/>
      </c>
      <c r="CQ108" s="239" t="str">
        <f t="shared" si="30"/>
        <v/>
      </c>
      <c r="CR108" s="239" t="str">
        <f t="shared" si="31"/>
        <v/>
      </c>
      <c r="CS108" s="239" t="str">
        <f t="shared" si="32"/>
        <v/>
      </c>
      <c r="CT108" s="239" t="str">
        <f t="shared" si="33"/>
        <v/>
      </c>
    </row>
    <row r="109" spans="1:98" ht="15" customHeight="1" x14ac:dyDescent="0.15">
      <c r="B109" s="235" t="s">
        <v>391</v>
      </c>
      <c r="C109" s="235"/>
      <c r="D109" s="235"/>
      <c r="E109" s="235"/>
      <c r="F109" s="235"/>
      <c r="G109" s="236" t="s">
        <v>392</v>
      </c>
      <c r="H109" s="236" t="s">
        <v>393</v>
      </c>
      <c r="I109" s="236" t="s">
        <v>394</v>
      </c>
      <c r="J109" s="236"/>
      <c r="K109" s="236" t="s">
        <v>100</v>
      </c>
      <c r="L109" s="236">
        <v>1</v>
      </c>
      <c r="M109" s="236"/>
      <c r="N109" s="236"/>
      <c r="O109" s="236" t="s">
        <v>392</v>
      </c>
      <c r="P109" s="236"/>
      <c r="Q109" s="237"/>
      <c r="R109" s="238" t="s">
        <v>380</v>
      </c>
      <c r="S109" s="238">
        <v>4.0000000000000002E-4</v>
      </c>
      <c r="T109" s="238"/>
      <c r="U109" s="238"/>
      <c r="V109" s="238">
        <v>1</v>
      </c>
      <c r="W109" s="4">
        <v>127.8</v>
      </c>
      <c r="X109" s="238">
        <v>282</v>
      </c>
      <c r="Y109" s="238">
        <v>269</v>
      </c>
      <c r="Z109" s="238">
        <v>116</v>
      </c>
      <c r="AA109" s="238">
        <v>93</v>
      </c>
      <c r="AB109" s="238">
        <v>130</v>
      </c>
      <c r="AC109" s="238">
        <v>175</v>
      </c>
      <c r="AD109" s="238">
        <v>151</v>
      </c>
      <c r="AE109" s="238">
        <v>287</v>
      </c>
      <c r="AF109" s="238">
        <v>156</v>
      </c>
      <c r="AG109" s="238">
        <v>207</v>
      </c>
      <c r="AH109" s="238">
        <v>137</v>
      </c>
      <c r="AI109" s="238">
        <v>200</v>
      </c>
      <c r="AJ109" s="238">
        <v>185</v>
      </c>
      <c r="AK109" s="238">
        <v>254</v>
      </c>
      <c r="AL109" s="238">
        <v>189</v>
      </c>
      <c r="AM109" s="238">
        <v>129</v>
      </c>
      <c r="AN109" s="238">
        <v>177</v>
      </c>
      <c r="AO109" s="238">
        <v>88</v>
      </c>
      <c r="AP109" s="238">
        <v>146</v>
      </c>
      <c r="AQ109" s="238">
        <v>200</v>
      </c>
      <c r="AR109" s="238">
        <v>95</v>
      </c>
      <c r="AS109" s="238">
        <v>110</v>
      </c>
      <c r="AT109" s="238">
        <v>188</v>
      </c>
      <c r="AU109" s="238">
        <v>97</v>
      </c>
      <c r="AV109" s="238">
        <v>104</v>
      </c>
      <c r="AW109" s="238">
        <v>227</v>
      </c>
      <c r="AX109" s="238">
        <v>152</v>
      </c>
      <c r="AY109" s="238">
        <v>102</v>
      </c>
      <c r="AZ109" s="238">
        <v>174</v>
      </c>
      <c r="BA109" s="238">
        <v>143</v>
      </c>
      <c r="BB109" s="238">
        <v>96</v>
      </c>
      <c r="BC109" s="238">
        <v>222</v>
      </c>
      <c r="BD109" s="238">
        <v>94</v>
      </c>
      <c r="BE109" s="238">
        <v>178</v>
      </c>
      <c r="BF109" s="238">
        <v>339</v>
      </c>
      <c r="BG109" s="238">
        <v>64</v>
      </c>
      <c r="BH109" s="238">
        <v>105</v>
      </c>
      <c r="BI109" s="238">
        <v>109</v>
      </c>
      <c r="BJ109" s="504">
        <f t="shared" si="35"/>
        <v>137.66666666666666</v>
      </c>
      <c r="BK109" s="236">
        <f t="shared" si="23"/>
        <v>227</v>
      </c>
      <c r="BL109" s="236">
        <f t="shared" si="24"/>
        <v>95</v>
      </c>
      <c r="BM109" s="236">
        <v>1076</v>
      </c>
      <c r="BN109" s="236">
        <v>290</v>
      </c>
      <c r="BO109" s="505">
        <f t="shared" si="25"/>
        <v>786</v>
      </c>
      <c r="BP109" s="505">
        <v>5</v>
      </c>
      <c r="BQ109" s="239" t="str">
        <f t="shared" si="37"/>
        <v/>
      </c>
      <c r="BR109" s="239">
        <v>100</v>
      </c>
      <c r="BS109" s="240"/>
      <c r="BT109" s="240"/>
      <c r="BU109" s="240"/>
      <c r="BV109" s="240"/>
      <c r="BW109" s="240"/>
      <c r="BX109" s="240"/>
      <c r="BY109" s="240"/>
      <c r="BZ109" s="241"/>
      <c r="CA109" s="242"/>
      <c r="CB109" s="243">
        <f t="shared" si="34"/>
        <v>886</v>
      </c>
      <c r="CC109" s="506">
        <f t="shared" si="36"/>
        <v>6.4358353510895885</v>
      </c>
      <c r="CD109" s="239" t="str">
        <f>IFERROR(IF($S109*#REF!=0,"",$S109*#REF!),"")</f>
        <v/>
      </c>
      <c r="CE109" s="239" t="str">
        <f>IFERROR(IF($S109*#REF!=0,"",$S109*#REF!),"")</f>
        <v/>
      </c>
      <c r="CF109" s="239" t="str">
        <f>IFERROR(IF($S109*#REF!=0,"",$S109*#REF!),"")</f>
        <v/>
      </c>
      <c r="CG109" s="239" t="str">
        <f>IFERROR(IF($S109*#REF!=0,"",$S109*#REF!),"")</f>
        <v/>
      </c>
      <c r="CH109" s="239" t="str">
        <f>IFERROR(IF($S109*#REF!=0,"",$S109*#REF!),"")</f>
        <v/>
      </c>
      <c r="CI109" s="239" t="str">
        <f>IFERROR(IF($S109*#REF!=0,"",$S109*#REF!),"")</f>
        <v/>
      </c>
      <c r="CJ109" s="239" t="str">
        <f>IFERROR(IF($S109*#REF!=0,"",$S109*#REF!),"")</f>
        <v/>
      </c>
      <c r="CK109" s="239" t="str">
        <f>IFERROR(IF($S109*#REF!=0,"",$S109*#REF!),"")</f>
        <v/>
      </c>
      <c r="CL109" s="239" t="str">
        <f>IFERROR(IF($S109*#REF!=0,"",$S109*#REF!),"")</f>
        <v/>
      </c>
      <c r="CM109" s="239" t="str">
        <f t="shared" si="26"/>
        <v/>
      </c>
      <c r="CN109" s="239" t="str">
        <f t="shared" si="27"/>
        <v/>
      </c>
      <c r="CO109" s="239" t="str">
        <f t="shared" si="28"/>
        <v/>
      </c>
      <c r="CP109" s="239" t="str">
        <f t="shared" si="29"/>
        <v/>
      </c>
      <c r="CQ109" s="239" t="str">
        <f t="shared" si="30"/>
        <v/>
      </c>
      <c r="CR109" s="239" t="str">
        <f t="shared" si="31"/>
        <v/>
      </c>
      <c r="CS109" s="239" t="str">
        <f t="shared" si="32"/>
        <v/>
      </c>
      <c r="CT109" s="239" t="str">
        <f t="shared" si="33"/>
        <v/>
      </c>
    </row>
    <row r="110" spans="1:98" ht="15" customHeight="1" x14ac:dyDescent="0.15">
      <c r="B110" s="235" t="s">
        <v>395</v>
      </c>
      <c r="C110" s="235"/>
      <c r="D110" s="235"/>
      <c r="E110" s="235"/>
      <c r="F110" s="235"/>
      <c r="G110" s="236" t="s">
        <v>396</v>
      </c>
      <c r="H110" s="236" t="s">
        <v>397</v>
      </c>
      <c r="I110" s="236" t="s">
        <v>394</v>
      </c>
      <c r="J110" s="236"/>
      <c r="K110" s="236" t="s">
        <v>100</v>
      </c>
      <c r="L110" s="236">
        <v>1</v>
      </c>
      <c r="M110" s="236"/>
      <c r="N110" s="236"/>
      <c r="O110" s="236" t="s">
        <v>396</v>
      </c>
      <c r="P110" s="236"/>
      <c r="Q110" s="237"/>
      <c r="R110" s="238" t="s">
        <v>380</v>
      </c>
      <c r="S110" s="238">
        <v>4.0000000000000002E-4</v>
      </c>
      <c r="T110" s="238"/>
      <c r="U110" s="238"/>
      <c r="V110" s="238">
        <v>1</v>
      </c>
      <c r="W110" s="4">
        <v>130.36000000000001</v>
      </c>
      <c r="X110" s="238">
        <v>56</v>
      </c>
      <c r="Y110" s="238">
        <v>45</v>
      </c>
      <c r="Z110" s="238">
        <v>10</v>
      </c>
      <c r="AA110" s="238">
        <v>22</v>
      </c>
      <c r="AB110" s="238">
        <v>36</v>
      </c>
      <c r="AC110" s="238">
        <v>32</v>
      </c>
      <c r="AD110" s="238">
        <v>16</v>
      </c>
      <c r="AE110" s="238">
        <v>16</v>
      </c>
      <c r="AF110" s="238">
        <v>16</v>
      </c>
      <c r="AG110" s="238">
        <v>16</v>
      </c>
      <c r="AH110" s="238">
        <v>18</v>
      </c>
      <c r="AI110" s="238">
        <v>17</v>
      </c>
      <c r="AJ110" s="238"/>
      <c r="AK110" s="238">
        <v>34</v>
      </c>
      <c r="AL110" s="238"/>
      <c r="AM110" s="238"/>
      <c r="AN110" s="238">
        <v>24</v>
      </c>
      <c r="AO110" s="238">
        <v>38</v>
      </c>
      <c r="AP110" s="238">
        <v>24</v>
      </c>
      <c r="AQ110" s="238">
        <v>12</v>
      </c>
      <c r="AR110" s="238">
        <v>24</v>
      </c>
      <c r="AS110" s="238">
        <v>22</v>
      </c>
      <c r="AT110" s="238">
        <v>8</v>
      </c>
      <c r="AU110" s="238">
        <v>30</v>
      </c>
      <c r="AV110" s="238">
        <v>18</v>
      </c>
      <c r="AW110" s="238">
        <v>20</v>
      </c>
      <c r="AX110" s="238">
        <v>8</v>
      </c>
      <c r="AY110" s="238">
        <v>29</v>
      </c>
      <c r="AZ110" s="238">
        <v>10</v>
      </c>
      <c r="BA110" s="238">
        <v>14</v>
      </c>
      <c r="BB110" s="238">
        <v>48</v>
      </c>
      <c r="BC110" s="238">
        <v>72</v>
      </c>
      <c r="BD110" s="238">
        <v>0</v>
      </c>
      <c r="BE110" s="238">
        <v>12</v>
      </c>
      <c r="BF110" s="238">
        <v>38</v>
      </c>
      <c r="BG110" s="238">
        <v>0</v>
      </c>
      <c r="BH110" s="238">
        <v>16</v>
      </c>
      <c r="BI110" s="238">
        <v>48</v>
      </c>
      <c r="BJ110" s="504">
        <f t="shared" si="35"/>
        <v>24</v>
      </c>
      <c r="BK110" s="236">
        <f t="shared" si="23"/>
        <v>48</v>
      </c>
      <c r="BL110" s="236">
        <f t="shared" si="24"/>
        <v>8</v>
      </c>
      <c r="BM110" s="236">
        <v>140</v>
      </c>
      <c r="BN110" s="236">
        <v>42</v>
      </c>
      <c r="BO110" s="505">
        <f t="shared" si="25"/>
        <v>98</v>
      </c>
      <c r="BP110" s="505">
        <v>5</v>
      </c>
      <c r="BQ110" s="239" t="str">
        <f t="shared" si="37"/>
        <v/>
      </c>
      <c r="BR110" s="239">
        <v>50</v>
      </c>
      <c r="BS110" s="240"/>
      <c r="BT110" s="240"/>
      <c r="BU110" s="240"/>
      <c r="BV110" s="240"/>
      <c r="BW110" s="240"/>
      <c r="BX110" s="240"/>
      <c r="BY110" s="240"/>
      <c r="BZ110" s="241"/>
      <c r="CA110" s="242"/>
      <c r="CB110" s="243">
        <f t="shared" si="34"/>
        <v>148</v>
      </c>
      <c r="CC110" s="506">
        <f t="shared" si="36"/>
        <v>6.166666666666667</v>
      </c>
      <c r="CD110" s="239" t="str">
        <f>IFERROR(IF($S110*#REF!=0,"",$S110*#REF!),"")</f>
        <v/>
      </c>
      <c r="CE110" s="239" t="str">
        <f>IFERROR(IF($S110*#REF!=0,"",$S110*#REF!),"")</f>
        <v/>
      </c>
      <c r="CF110" s="239" t="str">
        <f>IFERROR(IF($S110*#REF!=0,"",$S110*#REF!),"")</f>
        <v/>
      </c>
      <c r="CG110" s="239" t="str">
        <f>IFERROR(IF($S110*#REF!=0,"",$S110*#REF!),"")</f>
        <v/>
      </c>
      <c r="CH110" s="239" t="str">
        <f>IFERROR(IF($S110*#REF!=0,"",$S110*#REF!),"")</f>
        <v/>
      </c>
      <c r="CI110" s="239" t="str">
        <f>IFERROR(IF($S110*#REF!=0,"",$S110*#REF!),"")</f>
        <v/>
      </c>
      <c r="CJ110" s="239" t="str">
        <f>IFERROR(IF($S110*#REF!=0,"",$S110*#REF!),"")</f>
        <v/>
      </c>
      <c r="CK110" s="239" t="str">
        <f>IFERROR(IF($S110*#REF!=0,"",$S110*#REF!),"")</f>
        <v/>
      </c>
      <c r="CL110" s="239" t="str">
        <f>IFERROR(IF($S110*#REF!=0,"",$S110*#REF!),"")</f>
        <v/>
      </c>
      <c r="CM110" s="239" t="str">
        <f t="shared" si="26"/>
        <v/>
      </c>
      <c r="CN110" s="239" t="str">
        <f t="shared" si="27"/>
        <v/>
      </c>
      <c r="CO110" s="239" t="str">
        <f t="shared" si="28"/>
        <v/>
      </c>
      <c r="CP110" s="239" t="str">
        <f t="shared" si="29"/>
        <v/>
      </c>
      <c r="CQ110" s="239" t="str">
        <f t="shared" si="30"/>
        <v/>
      </c>
      <c r="CR110" s="239" t="str">
        <f t="shared" si="31"/>
        <v/>
      </c>
      <c r="CS110" s="239" t="str">
        <f t="shared" si="32"/>
        <v/>
      </c>
      <c r="CT110" s="239" t="str">
        <f t="shared" si="33"/>
        <v/>
      </c>
    </row>
    <row r="111" spans="1:98" ht="15" customHeight="1" x14ac:dyDescent="0.15">
      <c r="B111" s="235" t="s">
        <v>398</v>
      </c>
      <c r="C111" s="235"/>
      <c r="D111" s="235"/>
      <c r="E111" s="235"/>
      <c r="F111" s="235"/>
      <c r="G111" s="236" t="s">
        <v>399</v>
      </c>
      <c r="H111" s="236" t="s">
        <v>400</v>
      </c>
      <c r="I111" s="236"/>
      <c r="J111" s="236"/>
      <c r="K111" s="236" t="s">
        <v>100</v>
      </c>
      <c r="L111" s="236">
        <v>1.6</v>
      </c>
      <c r="M111" s="236"/>
      <c r="N111" s="236"/>
      <c r="O111" s="236" t="s">
        <v>401</v>
      </c>
      <c r="P111" s="236"/>
      <c r="Q111" s="237"/>
      <c r="R111" s="238" t="s">
        <v>380</v>
      </c>
      <c r="S111" s="238">
        <v>7.5000000000000002E-4</v>
      </c>
      <c r="T111" s="238"/>
      <c r="U111" s="238"/>
      <c r="V111" s="238">
        <v>1.6</v>
      </c>
      <c r="W111" s="4">
        <v>207.18</v>
      </c>
      <c r="X111" s="238">
        <v>113</v>
      </c>
      <c r="Y111" s="238">
        <v>189</v>
      </c>
      <c r="Z111" s="238">
        <v>200</v>
      </c>
      <c r="AA111" s="238">
        <v>133</v>
      </c>
      <c r="AB111" s="238">
        <v>116</v>
      </c>
      <c r="AC111" s="238">
        <v>130</v>
      </c>
      <c r="AD111" s="238">
        <v>114</v>
      </c>
      <c r="AE111" s="238">
        <v>121</v>
      </c>
      <c r="AF111" s="238">
        <v>108</v>
      </c>
      <c r="AG111" s="238">
        <v>61</v>
      </c>
      <c r="AH111" s="238">
        <v>137</v>
      </c>
      <c r="AI111" s="238">
        <v>136</v>
      </c>
      <c r="AJ111" s="238"/>
      <c r="AK111" s="238">
        <v>198</v>
      </c>
      <c r="AL111" s="238"/>
      <c r="AM111" s="238"/>
      <c r="AN111" s="238">
        <v>96</v>
      </c>
      <c r="AO111" s="238">
        <v>98</v>
      </c>
      <c r="AP111" s="238">
        <v>66</v>
      </c>
      <c r="AQ111" s="238">
        <v>79</v>
      </c>
      <c r="AR111" s="238">
        <v>48</v>
      </c>
      <c r="AS111" s="238">
        <v>110</v>
      </c>
      <c r="AT111" s="238">
        <v>124</v>
      </c>
      <c r="AU111" s="238">
        <v>57</v>
      </c>
      <c r="AV111" s="238">
        <v>86</v>
      </c>
      <c r="AW111" s="238">
        <v>138</v>
      </c>
      <c r="AX111" s="238">
        <v>113</v>
      </c>
      <c r="AY111" s="238">
        <v>102</v>
      </c>
      <c r="AZ111" s="238">
        <v>53</v>
      </c>
      <c r="BA111" s="238">
        <v>101</v>
      </c>
      <c r="BB111" s="238">
        <v>114</v>
      </c>
      <c r="BC111" s="238">
        <v>70</v>
      </c>
      <c r="BD111" s="238">
        <v>100</v>
      </c>
      <c r="BE111" s="238">
        <v>65</v>
      </c>
      <c r="BF111" s="238">
        <v>85</v>
      </c>
      <c r="BG111" s="238">
        <v>64</v>
      </c>
      <c r="BH111" s="238">
        <v>29</v>
      </c>
      <c r="BI111" s="238">
        <v>106</v>
      </c>
      <c r="BJ111" s="504">
        <f t="shared" si="35"/>
        <v>89.333333333333329</v>
      </c>
      <c r="BK111" s="236">
        <f t="shared" si="23"/>
        <v>138</v>
      </c>
      <c r="BL111" s="236">
        <f t="shared" si="24"/>
        <v>48</v>
      </c>
      <c r="BM111" s="236">
        <v>138</v>
      </c>
      <c r="BN111" s="236">
        <v>64</v>
      </c>
      <c r="BO111" s="505">
        <f t="shared" si="25"/>
        <v>74</v>
      </c>
      <c r="BP111" s="505">
        <v>5</v>
      </c>
      <c r="BQ111" s="239" t="str">
        <f t="shared" si="37"/>
        <v/>
      </c>
      <c r="BR111" s="239">
        <v>50</v>
      </c>
      <c r="BS111" s="240"/>
      <c r="BT111" s="240"/>
      <c r="BU111" s="240"/>
      <c r="BV111" s="240">
        <v>200</v>
      </c>
      <c r="BW111" s="240">
        <v>100</v>
      </c>
      <c r="BX111" s="240"/>
      <c r="BY111" s="240"/>
      <c r="BZ111" s="241">
        <v>100</v>
      </c>
      <c r="CA111" s="242"/>
      <c r="CB111" s="243">
        <f t="shared" si="34"/>
        <v>524</v>
      </c>
      <c r="CC111" s="506">
        <f t="shared" si="36"/>
        <v>5.8656716417910451</v>
      </c>
      <c r="CD111" s="239" t="str">
        <f>IFERROR(IF($S111*#REF!=0,"",$S111*#REF!),"")</f>
        <v/>
      </c>
      <c r="CE111" s="239" t="str">
        <f>IFERROR(IF($S111*#REF!=0,"",$S111*#REF!),"")</f>
        <v/>
      </c>
      <c r="CF111" s="239" t="str">
        <f>IFERROR(IF($S111*#REF!=0,"",$S111*#REF!),"")</f>
        <v/>
      </c>
      <c r="CG111" s="239" t="str">
        <f>IFERROR(IF($S111*#REF!=0,"",$S111*#REF!),"")</f>
        <v/>
      </c>
      <c r="CH111" s="239" t="str">
        <f>IFERROR(IF($S111*#REF!=0,"",$S111*#REF!),"")</f>
        <v/>
      </c>
      <c r="CI111" s="239" t="str">
        <f>IFERROR(IF($S111*#REF!=0,"",$S111*#REF!),"")</f>
        <v/>
      </c>
      <c r="CJ111" s="239" t="str">
        <f>IFERROR(IF($S111*#REF!=0,"",$S111*#REF!),"")</f>
        <v/>
      </c>
      <c r="CK111" s="239" t="str">
        <f>IFERROR(IF($S111*#REF!=0,"",$S111*#REF!),"")</f>
        <v/>
      </c>
      <c r="CL111" s="239" t="str">
        <f>IFERROR(IF($S111*#REF!=0,"",$S111*#REF!),"")</f>
        <v/>
      </c>
      <c r="CM111" s="239" t="str">
        <f t="shared" si="26"/>
        <v/>
      </c>
      <c r="CN111" s="239" t="str">
        <f t="shared" si="27"/>
        <v/>
      </c>
      <c r="CO111" s="239">
        <f t="shared" si="28"/>
        <v>0.15</v>
      </c>
      <c r="CP111" s="239">
        <f t="shared" si="29"/>
        <v>7.4999999999999997E-2</v>
      </c>
      <c r="CQ111" s="239" t="str">
        <f t="shared" si="30"/>
        <v/>
      </c>
      <c r="CR111" s="239" t="str">
        <f t="shared" si="31"/>
        <v/>
      </c>
      <c r="CS111" s="239">
        <f t="shared" si="32"/>
        <v>7.4999999999999997E-2</v>
      </c>
      <c r="CT111" s="239" t="str">
        <f t="shared" si="33"/>
        <v/>
      </c>
    </row>
    <row r="112" spans="1:98" ht="15" customHeight="1" x14ac:dyDescent="0.15">
      <c r="B112" s="235" t="s">
        <v>402</v>
      </c>
      <c r="C112" s="235"/>
      <c r="D112" s="235"/>
      <c r="E112" s="235"/>
      <c r="F112" s="235"/>
      <c r="G112" s="236" t="s">
        <v>403</v>
      </c>
      <c r="H112" s="236" t="s">
        <v>400</v>
      </c>
      <c r="I112" s="236"/>
      <c r="J112" s="236"/>
      <c r="K112" s="236" t="s">
        <v>100</v>
      </c>
      <c r="L112" s="236">
        <v>1.6</v>
      </c>
      <c r="M112" s="236"/>
      <c r="N112" s="236"/>
      <c r="O112" s="236" t="s">
        <v>404</v>
      </c>
      <c r="P112" s="236"/>
      <c r="Q112" s="237"/>
      <c r="R112" s="238" t="s">
        <v>380</v>
      </c>
      <c r="S112" s="238">
        <v>7.5000000000000002E-4</v>
      </c>
      <c r="T112" s="238"/>
      <c r="U112" s="238"/>
      <c r="V112" s="238">
        <v>1.6</v>
      </c>
      <c r="W112" s="4">
        <v>205.36</v>
      </c>
      <c r="X112" s="238">
        <v>20</v>
      </c>
      <c r="Y112" s="238">
        <v>53</v>
      </c>
      <c r="Z112" s="238">
        <v>37</v>
      </c>
      <c r="AA112" s="238">
        <v>12</v>
      </c>
      <c r="AB112" s="238">
        <v>80</v>
      </c>
      <c r="AC112" s="238">
        <v>44</v>
      </c>
      <c r="AD112" s="238">
        <v>28</v>
      </c>
      <c r="AE112" s="238">
        <v>48</v>
      </c>
      <c r="AF112" s="238">
        <v>56</v>
      </c>
      <c r="AG112" s="238">
        <v>28</v>
      </c>
      <c r="AH112" s="238">
        <v>28</v>
      </c>
      <c r="AI112" s="238">
        <v>46</v>
      </c>
      <c r="AJ112" s="238"/>
      <c r="AK112" s="238">
        <v>37</v>
      </c>
      <c r="AL112" s="238"/>
      <c r="AM112" s="238"/>
      <c r="AN112" s="238">
        <v>40</v>
      </c>
      <c r="AO112" s="238">
        <v>24</v>
      </c>
      <c r="AP112" s="238">
        <v>12</v>
      </c>
      <c r="AQ112" s="238">
        <v>20</v>
      </c>
      <c r="AR112" s="238">
        <v>22</v>
      </c>
      <c r="AS112" s="238">
        <v>4</v>
      </c>
      <c r="AT112" s="238">
        <v>40</v>
      </c>
      <c r="AU112" s="238">
        <v>48</v>
      </c>
      <c r="AV112" s="238">
        <v>0</v>
      </c>
      <c r="AW112" s="238">
        <v>20</v>
      </c>
      <c r="AX112" s="238">
        <v>32</v>
      </c>
      <c r="AY112" s="238">
        <v>33</v>
      </c>
      <c r="AZ112" s="238">
        <v>20</v>
      </c>
      <c r="BA112" s="238">
        <v>12</v>
      </c>
      <c r="BB112" s="238">
        <v>28</v>
      </c>
      <c r="BC112" s="238">
        <v>4</v>
      </c>
      <c r="BD112" s="238">
        <v>8</v>
      </c>
      <c r="BE112" s="238">
        <v>12</v>
      </c>
      <c r="BF112" s="238">
        <v>16</v>
      </c>
      <c r="BG112" s="238">
        <v>8</v>
      </c>
      <c r="BH112" s="238">
        <v>76</v>
      </c>
      <c r="BI112" s="238">
        <v>28</v>
      </c>
      <c r="BJ112" s="504">
        <f t="shared" si="35"/>
        <v>20</v>
      </c>
      <c r="BK112" s="236">
        <f t="shared" si="23"/>
        <v>48</v>
      </c>
      <c r="BL112" s="236">
        <f t="shared" si="24"/>
        <v>0</v>
      </c>
      <c r="BM112" s="236">
        <v>104</v>
      </c>
      <c r="BN112" s="236">
        <v>40</v>
      </c>
      <c r="BO112" s="505">
        <f t="shared" si="25"/>
        <v>64</v>
      </c>
      <c r="BP112" s="505">
        <v>5</v>
      </c>
      <c r="BQ112" s="239" t="str">
        <f t="shared" si="37"/>
        <v/>
      </c>
      <c r="BR112" s="239"/>
      <c r="BS112" s="240"/>
      <c r="BT112" s="240"/>
      <c r="BU112" s="240"/>
      <c r="BV112" s="240">
        <v>100</v>
      </c>
      <c r="BW112" s="240"/>
      <c r="BX112" s="240"/>
      <c r="BY112" s="240"/>
      <c r="BZ112" s="241"/>
      <c r="CA112" s="242"/>
      <c r="CB112" s="243">
        <f t="shared" si="34"/>
        <v>164</v>
      </c>
      <c r="CC112" s="506">
        <f t="shared" si="36"/>
        <v>8.1999999999999993</v>
      </c>
      <c r="CD112" s="239" t="str">
        <f>IFERROR(IF($S112*#REF!=0,"",$S112*#REF!),"")</f>
        <v/>
      </c>
      <c r="CE112" s="239" t="str">
        <f>IFERROR(IF($S112*#REF!=0,"",$S112*#REF!),"")</f>
        <v/>
      </c>
      <c r="CF112" s="239" t="str">
        <f>IFERROR(IF($S112*#REF!=0,"",$S112*#REF!),"")</f>
        <v/>
      </c>
      <c r="CG112" s="239" t="str">
        <f>IFERROR(IF($S112*#REF!=0,"",$S112*#REF!),"")</f>
        <v/>
      </c>
      <c r="CH112" s="239" t="str">
        <f>IFERROR(IF($S112*#REF!=0,"",$S112*#REF!),"")</f>
        <v/>
      </c>
      <c r="CI112" s="239" t="str">
        <f>IFERROR(IF($S112*#REF!=0,"",$S112*#REF!),"")</f>
        <v/>
      </c>
      <c r="CJ112" s="239" t="str">
        <f>IFERROR(IF($S112*#REF!=0,"",$S112*#REF!),"")</f>
        <v/>
      </c>
      <c r="CK112" s="239" t="str">
        <f>IFERROR(IF($S112*#REF!=0,"",$S112*#REF!),"")</f>
        <v/>
      </c>
      <c r="CL112" s="239" t="str">
        <f>IFERROR(IF($S112*#REF!=0,"",$S112*#REF!),"")</f>
        <v/>
      </c>
      <c r="CM112" s="239" t="str">
        <f t="shared" si="26"/>
        <v/>
      </c>
      <c r="CN112" s="239" t="str">
        <f t="shared" si="27"/>
        <v/>
      </c>
      <c r="CO112" s="239">
        <f t="shared" si="28"/>
        <v>7.4999999999999997E-2</v>
      </c>
      <c r="CP112" s="239" t="str">
        <f t="shared" si="29"/>
        <v/>
      </c>
      <c r="CQ112" s="239" t="str">
        <f t="shared" si="30"/>
        <v/>
      </c>
      <c r="CR112" s="239" t="str">
        <f t="shared" si="31"/>
        <v/>
      </c>
      <c r="CS112" s="239" t="str">
        <f t="shared" si="32"/>
        <v/>
      </c>
      <c r="CT112" s="239" t="str">
        <f t="shared" si="33"/>
        <v/>
      </c>
    </row>
    <row r="113" spans="1:98" ht="15" customHeight="1" x14ac:dyDescent="0.15">
      <c r="B113" s="235" t="s">
        <v>405</v>
      </c>
      <c r="C113" s="235"/>
      <c r="D113" s="235"/>
      <c r="E113" s="235"/>
      <c r="F113" s="235"/>
      <c r="G113" s="236" t="s">
        <v>406</v>
      </c>
      <c r="H113" s="236"/>
      <c r="I113" s="236"/>
      <c r="J113" s="236"/>
      <c r="K113" s="236" t="s">
        <v>100</v>
      </c>
      <c r="L113" s="236">
        <v>1.5</v>
      </c>
      <c r="M113" s="236"/>
      <c r="N113" s="236"/>
      <c r="O113" s="236"/>
      <c r="P113" s="236"/>
      <c r="Q113" s="237"/>
      <c r="R113" s="238" t="s">
        <v>380</v>
      </c>
      <c r="S113" s="238"/>
      <c r="T113" s="238" t="s">
        <v>407</v>
      </c>
      <c r="U113" s="238"/>
      <c r="V113" s="238">
        <v>1.5</v>
      </c>
      <c r="W113" s="4">
        <v>381</v>
      </c>
      <c r="X113" s="238">
        <v>0</v>
      </c>
      <c r="Y113" s="238">
        <v>0</v>
      </c>
      <c r="Z113" s="238">
        <v>0</v>
      </c>
      <c r="AA113" s="238">
        <v>0</v>
      </c>
      <c r="AB113" s="238">
        <v>0</v>
      </c>
      <c r="AC113" s="238">
        <v>0</v>
      </c>
      <c r="AD113" s="238">
        <v>4</v>
      </c>
      <c r="AE113" s="238">
        <v>0</v>
      </c>
      <c r="AF113" s="238">
        <v>8</v>
      </c>
      <c r="AG113" s="238">
        <v>8</v>
      </c>
      <c r="AH113" s="238">
        <v>40</v>
      </c>
      <c r="AI113" s="238">
        <v>60</v>
      </c>
      <c r="AJ113" s="238"/>
      <c r="AK113" s="238">
        <v>16</v>
      </c>
      <c r="AL113" s="238"/>
      <c r="AM113" s="238"/>
      <c r="AN113" s="238">
        <v>8</v>
      </c>
      <c r="AO113" s="238">
        <v>4</v>
      </c>
      <c r="AP113" s="238">
        <v>20</v>
      </c>
      <c r="AQ113" s="238">
        <v>24</v>
      </c>
      <c r="AR113" s="238">
        <v>8</v>
      </c>
      <c r="AS113" s="238">
        <v>8</v>
      </c>
      <c r="AT113" s="238">
        <v>32</v>
      </c>
      <c r="AU113" s="238">
        <v>20</v>
      </c>
      <c r="AV113" s="238">
        <v>20</v>
      </c>
      <c r="AW113" s="238">
        <v>24</v>
      </c>
      <c r="AX113" s="238">
        <v>28</v>
      </c>
      <c r="AY113" s="238">
        <v>20</v>
      </c>
      <c r="AZ113" s="238">
        <v>12</v>
      </c>
      <c r="BA113" s="238">
        <v>8</v>
      </c>
      <c r="BB113" s="238">
        <v>4</v>
      </c>
      <c r="BC113" s="238">
        <v>20</v>
      </c>
      <c r="BD113" s="238">
        <v>4</v>
      </c>
      <c r="BE113" s="238">
        <v>4</v>
      </c>
      <c r="BF113" s="238">
        <v>8</v>
      </c>
      <c r="BG113" s="238">
        <v>0</v>
      </c>
      <c r="BH113" s="238">
        <v>44</v>
      </c>
      <c r="BI113" s="238">
        <v>8</v>
      </c>
      <c r="BJ113" s="504">
        <f t="shared" ref="BJ113:BJ122" si="38">AVERAGE(AZ113:BB113)</f>
        <v>8</v>
      </c>
      <c r="BK113" s="236">
        <f t="shared" si="23"/>
        <v>32</v>
      </c>
      <c r="BL113" s="236">
        <f t="shared" si="24"/>
        <v>4</v>
      </c>
      <c r="BM113" s="236">
        <v>34</v>
      </c>
      <c r="BN113" s="236">
        <v>0</v>
      </c>
      <c r="BO113" s="505">
        <f t="shared" si="25"/>
        <v>34</v>
      </c>
      <c r="BP113" s="505">
        <v>5</v>
      </c>
      <c r="BQ113" s="239" t="str">
        <f t="shared" si="37"/>
        <v/>
      </c>
      <c r="BR113" s="239"/>
      <c r="BS113" s="240"/>
      <c r="BT113" s="240"/>
      <c r="BU113" s="240"/>
      <c r="BV113" s="240"/>
      <c r="BW113" s="240"/>
      <c r="BX113" s="240"/>
      <c r="BY113" s="240"/>
      <c r="BZ113" s="241"/>
      <c r="CA113" s="242">
        <v>20</v>
      </c>
      <c r="CB113" s="243">
        <f t="shared" si="34"/>
        <v>54</v>
      </c>
      <c r="CC113" s="506">
        <f t="shared" si="36"/>
        <v>6.75</v>
      </c>
      <c r="CD113" s="239" t="str">
        <f>IFERROR(IF($S113*#REF!=0,"",$S113*#REF!),"")</f>
        <v/>
      </c>
      <c r="CE113" s="239" t="str">
        <f>IFERROR(IF($S113*#REF!=0,"",$S113*#REF!),"")</f>
        <v/>
      </c>
      <c r="CF113" s="239" t="str">
        <f>IFERROR(IF($S113*#REF!=0,"",$S113*#REF!),"")</f>
        <v/>
      </c>
      <c r="CG113" s="239" t="str">
        <f>IFERROR(IF($S113*#REF!=0,"",$S113*#REF!),"")</f>
        <v/>
      </c>
      <c r="CH113" s="239" t="str">
        <f>IFERROR(IF($S113*#REF!=0,"",$S113*#REF!),"")</f>
        <v/>
      </c>
      <c r="CI113" s="239" t="str">
        <f>IFERROR(IF($S113*#REF!=0,"",$S113*#REF!),"")</f>
        <v/>
      </c>
      <c r="CJ113" s="239" t="str">
        <f>IFERROR(IF($S113*#REF!=0,"",$S113*#REF!),"")</f>
        <v/>
      </c>
      <c r="CK113" s="239" t="str">
        <f>IFERROR(IF($S113*#REF!=0,"",$S113*#REF!),"")</f>
        <v/>
      </c>
      <c r="CL113" s="239" t="str">
        <f>IFERROR(IF($S113*#REF!=0,"",$S113*#REF!),"")</f>
        <v/>
      </c>
      <c r="CM113" s="239" t="str">
        <f t="shared" si="26"/>
        <v/>
      </c>
      <c r="CN113" s="239" t="str">
        <f t="shared" si="27"/>
        <v/>
      </c>
      <c r="CO113" s="239" t="str">
        <f t="shared" si="28"/>
        <v/>
      </c>
      <c r="CP113" s="239" t="str">
        <f t="shared" si="29"/>
        <v/>
      </c>
      <c r="CQ113" s="239" t="str">
        <f t="shared" si="30"/>
        <v/>
      </c>
      <c r="CR113" s="239" t="str">
        <f t="shared" si="31"/>
        <v/>
      </c>
      <c r="CS113" s="239" t="str">
        <f t="shared" si="32"/>
        <v/>
      </c>
      <c r="CT113" s="239" t="str">
        <f t="shared" si="33"/>
        <v/>
      </c>
    </row>
    <row r="114" spans="1:98" ht="15" customHeight="1" x14ac:dyDescent="0.15">
      <c r="B114" s="235" t="s">
        <v>408</v>
      </c>
      <c r="C114" s="235"/>
      <c r="D114" s="235"/>
      <c r="E114" s="235"/>
      <c r="F114" s="235"/>
      <c r="G114" s="236" t="s">
        <v>409</v>
      </c>
      <c r="H114" s="236" t="s">
        <v>410</v>
      </c>
      <c r="I114" s="236"/>
      <c r="J114" s="236"/>
      <c r="K114" s="236" t="s">
        <v>100</v>
      </c>
      <c r="L114" s="236">
        <v>1.8</v>
      </c>
      <c r="M114" s="236"/>
      <c r="N114" s="236"/>
      <c r="O114" s="236" t="s">
        <v>411</v>
      </c>
      <c r="P114" s="236"/>
      <c r="Q114" s="237"/>
      <c r="R114" s="238" t="s">
        <v>380</v>
      </c>
      <c r="S114" s="238">
        <v>5.9999999999999995E-4</v>
      </c>
      <c r="T114" s="238"/>
      <c r="U114" s="238"/>
      <c r="V114" s="238">
        <v>1.8</v>
      </c>
      <c r="W114" s="4">
        <v>232.34</v>
      </c>
      <c r="X114" s="238">
        <v>177</v>
      </c>
      <c r="Y114" s="238">
        <v>222</v>
      </c>
      <c r="Z114" s="238">
        <v>205</v>
      </c>
      <c r="AA114" s="238">
        <v>185</v>
      </c>
      <c r="AB114" s="238">
        <v>135</v>
      </c>
      <c r="AC114" s="238">
        <v>145</v>
      </c>
      <c r="AD114" s="238">
        <v>142</v>
      </c>
      <c r="AE114" s="238">
        <v>203</v>
      </c>
      <c r="AF114" s="238">
        <v>103</v>
      </c>
      <c r="AG114" s="238">
        <v>143</v>
      </c>
      <c r="AH114" s="238">
        <v>269</v>
      </c>
      <c r="AI114" s="238">
        <v>160</v>
      </c>
      <c r="AJ114" s="238"/>
      <c r="AK114" s="238">
        <v>187</v>
      </c>
      <c r="AL114" s="238"/>
      <c r="AM114" s="238"/>
      <c r="AN114" s="238">
        <v>93</v>
      </c>
      <c r="AO114" s="238">
        <v>119</v>
      </c>
      <c r="AP114" s="238">
        <v>111</v>
      </c>
      <c r="AQ114" s="238">
        <v>134</v>
      </c>
      <c r="AR114" s="238">
        <v>60</v>
      </c>
      <c r="AS114" s="238">
        <v>73</v>
      </c>
      <c r="AT114" s="238">
        <v>78</v>
      </c>
      <c r="AU114" s="238">
        <v>77</v>
      </c>
      <c r="AV114" s="238">
        <v>86</v>
      </c>
      <c r="AW114" s="238">
        <v>147</v>
      </c>
      <c r="AX114" s="238">
        <v>93</v>
      </c>
      <c r="AY114" s="238">
        <v>69</v>
      </c>
      <c r="AZ114" s="238">
        <v>133</v>
      </c>
      <c r="BA114" s="238">
        <v>117</v>
      </c>
      <c r="BB114" s="238">
        <v>177</v>
      </c>
      <c r="BC114" s="238">
        <v>48</v>
      </c>
      <c r="BD114" s="238">
        <v>42</v>
      </c>
      <c r="BE114" s="238">
        <v>52</v>
      </c>
      <c r="BF114" s="238">
        <v>101</v>
      </c>
      <c r="BG114" s="238">
        <v>20</v>
      </c>
      <c r="BH114" s="238">
        <v>87</v>
      </c>
      <c r="BI114" s="238">
        <v>185</v>
      </c>
      <c r="BJ114" s="504">
        <f t="shared" si="38"/>
        <v>142.33333333333334</v>
      </c>
      <c r="BK114" s="236">
        <f t="shared" si="23"/>
        <v>177</v>
      </c>
      <c r="BL114" s="236">
        <f t="shared" si="24"/>
        <v>60</v>
      </c>
      <c r="BM114" s="236">
        <v>868</v>
      </c>
      <c r="BN114" s="236">
        <v>43</v>
      </c>
      <c r="BO114" s="505">
        <f t="shared" si="25"/>
        <v>825</v>
      </c>
      <c r="BP114" s="505">
        <v>5</v>
      </c>
      <c r="BQ114" s="239" t="str">
        <f t="shared" si="37"/>
        <v/>
      </c>
      <c r="BR114" s="239">
        <v>-200</v>
      </c>
      <c r="BS114" s="240"/>
      <c r="BT114" s="240">
        <v>100</v>
      </c>
      <c r="BU114" s="240"/>
      <c r="BV114" s="240"/>
      <c r="BW114" s="240"/>
      <c r="BX114" s="240"/>
      <c r="BY114" s="240"/>
      <c r="BZ114" s="241"/>
      <c r="CA114" s="242"/>
      <c r="CB114" s="243">
        <f t="shared" si="34"/>
        <v>725</v>
      </c>
      <c r="CC114" s="506">
        <f t="shared" si="36"/>
        <v>5.0936768149882905</v>
      </c>
      <c r="CD114" s="239" t="str">
        <f>IFERROR(IF($S114*#REF!=0,"",$S114*#REF!),"")</f>
        <v/>
      </c>
      <c r="CE114" s="239" t="str">
        <f>IFERROR(IF($S114*#REF!=0,"",$S114*#REF!),"")</f>
        <v/>
      </c>
      <c r="CF114" s="239" t="str">
        <f>IFERROR(IF($S114*#REF!=0,"",$S114*#REF!),"")</f>
        <v/>
      </c>
      <c r="CG114" s="239" t="str">
        <f>IFERROR(IF($S114*#REF!=0,"",$S114*#REF!),"")</f>
        <v/>
      </c>
      <c r="CH114" s="239" t="str">
        <f>IFERROR(IF($S114*#REF!=0,"",$S114*#REF!),"")</f>
        <v/>
      </c>
      <c r="CI114" s="239" t="str">
        <f>IFERROR(IF($S114*#REF!=0,"",$S114*#REF!),"")</f>
        <v/>
      </c>
      <c r="CJ114" s="239" t="str">
        <f>IFERROR(IF($S114*#REF!=0,"",$S114*#REF!),"")</f>
        <v/>
      </c>
      <c r="CK114" s="239" t="str">
        <f>IFERROR(IF($S114*#REF!=0,"",$S114*#REF!),"")</f>
        <v/>
      </c>
      <c r="CL114" s="239" t="str">
        <f>IFERROR(IF($S114*#REF!=0,"",$S114*#REF!),"")</f>
        <v/>
      </c>
      <c r="CM114" s="239">
        <f t="shared" si="26"/>
        <v>0.06</v>
      </c>
      <c r="CN114" s="239" t="str">
        <f t="shared" si="27"/>
        <v/>
      </c>
      <c r="CO114" s="239" t="str">
        <f t="shared" si="28"/>
        <v/>
      </c>
      <c r="CP114" s="239" t="str">
        <f t="shared" si="29"/>
        <v/>
      </c>
      <c r="CQ114" s="239" t="str">
        <f t="shared" si="30"/>
        <v/>
      </c>
      <c r="CR114" s="239" t="str">
        <f t="shared" si="31"/>
        <v/>
      </c>
      <c r="CS114" s="239" t="str">
        <f t="shared" si="32"/>
        <v/>
      </c>
      <c r="CT114" s="239" t="str">
        <f t="shared" si="33"/>
        <v/>
      </c>
    </row>
    <row r="115" spans="1:98" ht="15" customHeight="1" x14ac:dyDescent="0.15">
      <c r="B115" s="235" t="s">
        <v>412</v>
      </c>
      <c r="C115" s="235"/>
      <c r="D115" s="235"/>
      <c r="E115" s="235"/>
      <c r="F115" s="235"/>
      <c r="G115" s="236" t="s">
        <v>413</v>
      </c>
      <c r="H115" s="236" t="s">
        <v>410</v>
      </c>
      <c r="I115" s="236"/>
      <c r="J115" s="236"/>
      <c r="K115" s="236" t="s">
        <v>100</v>
      </c>
      <c r="L115" s="236">
        <v>1.8</v>
      </c>
      <c r="M115" s="236"/>
      <c r="N115" s="236"/>
      <c r="O115" s="236" t="s">
        <v>414</v>
      </c>
      <c r="P115" s="236"/>
      <c r="Q115" s="237"/>
      <c r="R115" s="238" t="s">
        <v>380</v>
      </c>
      <c r="S115" s="238">
        <v>5.9999999999999995E-4</v>
      </c>
      <c r="T115" s="238"/>
      <c r="U115" s="238"/>
      <c r="V115" s="238">
        <v>1.8</v>
      </c>
      <c r="W115" s="4">
        <v>243.1</v>
      </c>
      <c r="X115" s="238">
        <v>28</v>
      </c>
      <c r="Y115" s="238">
        <v>100</v>
      </c>
      <c r="Z115" s="238">
        <v>67</v>
      </c>
      <c r="AA115" s="238">
        <v>34</v>
      </c>
      <c r="AB115" s="238">
        <v>20</v>
      </c>
      <c r="AC115" s="238">
        <v>8</v>
      </c>
      <c r="AD115" s="238">
        <v>24</v>
      </c>
      <c r="AE115" s="238">
        <v>21</v>
      </c>
      <c r="AF115" s="238">
        <v>32</v>
      </c>
      <c r="AG115" s="238">
        <v>25</v>
      </c>
      <c r="AH115" s="238">
        <v>30</v>
      </c>
      <c r="AI115" s="238">
        <v>25</v>
      </c>
      <c r="AJ115" s="238"/>
      <c r="AK115" s="238">
        <v>69</v>
      </c>
      <c r="AL115" s="238"/>
      <c r="AM115" s="238"/>
      <c r="AN115" s="238">
        <v>28</v>
      </c>
      <c r="AO115" s="238">
        <v>42</v>
      </c>
      <c r="AP115" s="238">
        <v>32</v>
      </c>
      <c r="AQ115" s="238">
        <v>48</v>
      </c>
      <c r="AR115" s="238">
        <v>17</v>
      </c>
      <c r="AS115" s="238">
        <v>25</v>
      </c>
      <c r="AT115" s="238">
        <v>32</v>
      </c>
      <c r="AU115" s="238">
        <v>8</v>
      </c>
      <c r="AV115" s="238">
        <v>39</v>
      </c>
      <c r="AW115" s="238">
        <v>32</v>
      </c>
      <c r="AX115" s="238">
        <v>29</v>
      </c>
      <c r="AY115" s="238">
        <v>25</v>
      </c>
      <c r="AZ115" s="238">
        <v>38</v>
      </c>
      <c r="BA115" s="238">
        <v>24</v>
      </c>
      <c r="BB115" s="238">
        <v>28</v>
      </c>
      <c r="BC115" s="238">
        <v>17</v>
      </c>
      <c r="BD115" s="238">
        <v>33</v>
      </c>
      <c r="BE115" s="238">
        <v>8</v>
      </c>
      <c r="BF115" s="238">
        <v>9</v>
      </c>
      <c r="BG115" s="238">
        <v>0</v>
      </c>
      <c r="BH115" s="238">
        <v>21</v>
      </c>
      <c r="BI115" s="238">
        <v>36</v>
      </c>
      <c r="BJ115" s="504">
        <f t="shared" si="38"/>
        <v>30</v>
      </c>
      <c r="BK115" s="236">
        <f t="shared" si="23"/>
        <v>48</v>
      </c>
      <c r="BL115" s="236">
        <f t="shared" si="24"/>
        <v>8</v>
      </c>
      <c r="BM115" s="236">
        <v>258</v>
      </c>
      <c r="BN115" s="236">
        <v>12</v>
      </c>
      <c r="BO115" s="505">
        <f t="shared" si="25"/>
        <v>246</v>
      </c>
      <c r="BP115" s="505">
        <v>5</v>
      </c>
      <c r="BQ115" s="239" t="str">
        <f t="shared" si="37"/>
        <v/>
      </c>
      <c r="BR115" s="239">
        <v>100</v>
      </c>
      <c r="BS115" s="240"/>
      <c r="BT115" s="240"/>
      <c r="BU115" s="240"/>
      <c r="BV115" s="240"/>
      <c r="BW115" s="240"/>
      <c r="BX115" s="240"/>
      <c r="BY115" s="240"/>
      <c r="BZ115" s="241"/>
      <c r="CA115" s="242"/>
      <c r="CB115" s="243">
        <f t="shared" si="34"/>
        <v>346</v>
      </c>
      <c r="CC115" s="506">
        <f t="shared" si="36"/>
        <v>11.533333333333333</v>
      </c>
      <c r="CD115" s="239" t="str">
        <f>IFERROR(IF($S115*#REF!=0,"",$S115*#REF!),"")</f>
        <v/>
      </c>
      <c r="CE115" s="239" t="str">
        <f>IFERROR(IF($S115*#REF!=0,"",$S115*#REF!),"")</f>
        <v/>
      </c>
      <c r="CF115" s="239" t="str">
        <f>IFERROR(IF($S115*#REF!=0,"",$S115*#REF!),"")</f>
        <v/>
      </c>
      <c r="CG115" s="239" t="str">
        <f>IFERROR(IF($S115*#REF!=0,"",$S115*#REF!),"")</f>
        <v/>
      </c>
      <c r="CH115" s="239" t="str">
        <f>IFERROR(IF($S115*#REF!=0,"",$S115*#REF!),"")</f>
        <v/>
      </c>
      <c r="CI115" s="239" t="str">
        <f>IFERROR(IF($S115*#REF!=0,"",$S115*#REF!),"")</f>
        <v/>
      </c>
      <c r="CJ115" s="239" t="str">
        <f>IFERROR(IF($S115*#REF!=0,"",$S115*#REF!),"")</f>
        <v/>
      </c>
      <c r="CK115" s="239" t="str">
        <f>IFERROR(IF($S115*#REF!=0,"",$S115*#REF!),"")</f>
        <v/>
      </c>
      <c r="CL115" s="239" t="str">
        <f>IFERROR(IF($S115*#REF!=0,"",$S115*#REF!),"")</f>
        <v/>
      </c>
      <c r="CM115" s="239" t="str">
        <f t="shared" si="26"/>
        <v/>
      </c>
      <c r="CN115" s="239" t="str">
        <f t="shared" si="27"/>
        <v/>
      </c>
      <c r="CO115" s="239" t="str">
        <f t="shared" si="28"/>
        <v/>
      </c>
      <c r="CP115" s="239" t="str">
        <f t="shared" si="29"/>
        <v/>
      </c>
      <c r="CQ115" s="239" t="str">
        <f t="shared" si="30"/>
        <v/>
      </c>
      <c r="CR115" s="239" t="str">
        <f t="shared" si="31"/>
        <v/>
      </c>
      <c r="CS115" s="239" t="str">
        <f t="shared" si="32"/>
        <v/>
      </c>
      <c r="CT115" s="239" t="str">
        <f t="shared" si="33"/>
        <v/>
      </c>
    </row>
    <row r="116" spans="1:98" ht="15" customHeight="1" x14ac:dyDescent="0.15">
      <c r="B116" s="235" t="s">
        <v>415</v>
      </c>
      <c r="C116" s="235"/>
      <c r="D116" s="235"/>
      <c r="E116" s="235"/>
      <c r="F116" s="235"/>
      <c r="G116" s="236" t="s">
        <v>416</v>
      </c>
      <c r="H116" s="236" t="s">
        <v>417</v>
      </c>
      <c r="I116" s="236" t="s">
        <v>418</v>
      </c>
      <c r="J116" s="236"/>
      <c r="K116" s="236" t="s">
        <v>100</v>
      </c>
      <c r="L116" s="236">
        <v>2.7</v>
      </c>
      <c r="M116" s="236"/>
      <c r="N116" s="236"/>
      <c r="O116" s="236" t="s">
        <v>416</v>
      </c>
      <c r="P116" s="236"/>
      <c r="Q116" s="237"/>
      <c r="R116" s="238" t="s">
        <v>380</v>
      </c>
      <c r="S116" s="238">
        <v>1.5E-3</v>
      </c>
      <c r="T116" s="238"/>
      <c r="U116" s="238"/>
      <c r="V116" s="238">
        <v>2.7</v>
      </c>
      <c r="W116" s="4">
        <v>349.13</v>
      </c>
      <c r="X116" s="238">
        <v>250</v>
      </c>
      <c r="Y116" s="238">
        <v>372</v>
      </c>
      <c r="Z116" s="238">
        <v>280</v>
      </c>
      <c r="AA116" s="238">
        <v>93</v>
      </c>
      <c r="AB116" s="238">
        <v>215</v>
      </c>
      <c r="AC116" s="238">
        <v>233</v>
      </c>
      <c r="AD116" s="238">
        <v>315</v>
      </c>
      <c r="AE116" s="238">
        <v>353</v>
      </c>
      <c r="AF116" s="238">
        <v>158</v>
      </c>
      <c r="AG116" s="238">
        <v>314</v>
      </c>
      <c r="AH116" s="238">
        <v>200</v>
      </c>
      <c r="AI116" s="238">
        <v>187</v>
      </c>
      <c r="AJ116" s="238"/>
      <c r="AK116" s="238">
        <v>413</v>
      </c>
      <c r="AL116" s="238"/>
      <c r="AM116" s="238"/>
      <c r="AN116" s="238">
        <v>270</v>
      </c>
      <c r="AO116" s="238">
        <v>187</v>
      </c>
      <c r="AP116" s="238">
        <v>254</v>
      </c>
      <c r="AQ116" s="238">
        <v>239</v>
      </c>
      <c r="AR116" s="238">
        <v>176</v>
      </c>
      <c r="AS116" s="238">
        <v>270</v>
      </c>
      <c r="AT116" s="238">
        <v>196</v>
      </c>
      <c r="AU116" s="238">
        <v>167</v>
      </c>
      <c r="AV116" s="238">
        <v>174</v>
      </c>
      <c r="AW116" s="238">
        <v>198</v>
      </c>
      <c r="AX116" s="238">
        <v>303</v>
      </c>
      <c r="AY116" s="238">
        <v>206</v>
      </c>
      <c r="AZ116" s="238">
        <v>156</v>
      </c>
      <c r="BA116" s="238">
        <v>266</v>
      </c>
      <c r="BB116" s="238">
        <v>184</v>
      </c>
      <c r="BC116" s="238">
        <v>198</v>
      </c>
      <c r="BD116" s="238">
        <v>243</v>
      </c>
      <c r="BE116" s="238">
        <v>248</v>
      </c>
      <c r="BF116" s="238">
        <v>106</v>
      </c>
      <c r="BG116" s="238">
        <v>145</v>
      </c>
      <c r="BH116" s="238">
        <v>174</v>
      </c>
      <c r="BI116" s="238">
        <v>261</v>
      </c>
      <c r="BJ116" s="504">
        <f t="shared" si="38"/>
        <v>202</v>
      </c>
      <c r="BK116" s="236">
        <f t="shared" si="23"/>
        <v>303</v>
      </c>
      <c r="BL116" s="236">
        <f t="shared" si="24"/>
        <v>156</v>
      </c>
      <c r="BM116" s="236">
        <v>1350</v>
      </c>
      <c r="BN116" s="236">
        <v>338</v>
      </c>
      <c r="BO116" s="505">
        <f t="shared" si="25"/>
        <v>1012</v>
      </c>
      <c r="BP116" s="505">
        <v>5</v>
      </c>
      <c r="BQ116" s="239" t="str">
        <f t="shared" si="37"/>
        <v/>
      </c>
      <c r="BR116" s="239">
        <v>200</v>
      </c>
      <c r="BS116" s="240"/>
      <c r="BT116" s="240"/>
      <c r="BU116" s="240"/>
      <c r="BV116" s="240"/>
      <c r="BW116" s="240"/>
      <c r="BX116" s="240"/>
      <c r="BY116" s="240"/>
      <c r="BZ116" s="241"/>
      <c r="CA116" s="242"/>
      <c r="CB116" s="243">
        <f t="shared" si="34"/>
        <v>1212</v>
      </c>
      <c r="CC116" s="506">
        <f t="shared" si="36"/>
        <v>6</v>
      </c>
      <c r="CD116" s="239" t="str">
        <f>IFERROR(IF($S116*#REF!=0,"",$S116*#REF!),"")</f>
        <v/>
      </c>
      <c r="CE116" s="239" t="str">
        <f>IFERROR(IF($S116*#REF!=0,"",$S116*#REF!),"")</f>
        <v/>
      </c>
      <c r="CF116" s="239" t="str">
        <f>IFERROR(IF($S116*#REF!=0,"",$S116*#REF!),"")</f>
        <v/>
      </c>
      <c r="CG116" s="239" t="str">
        <f>IFERROR(IF($S116*#REF!=0,"",$S116*#REF!),"")</f>
        <v/>
      </c>
      <c r="CH116" s="239" t="str">
        <f>IFERROR(IF($S116*#REF!=0,"",$S116*#REF!),"")</f>
        <v/>
      </c>
      <c r="CI116" s="239" t="str">
        <f>IFERROR(IF($S116*#REF!=0,"",$S116*#REF!),"")</f>
        <v/>
      </c>
      <c r="CJ116" s="239" t="str">
        <f>IFERROR(IF($S116*#REF!=0,"",$S116*#REF!),"")</f>
        <v/>
      </c>
      <c r="CK116" s="239" t="str">
        <f>IFERROR(IF($S116*#REF!=0,"",$S116*#REF!),"")</f>
        <v/>
      </c>
      <c r="CL116" s="239" t="str">
        <f>IFERROR(IF($S116*#REF!=0,"",$S116*#REF!),"")</f>
        <v/>
      </c>
      <c r="CM116" s="239" t="str">
        <f t="shared" si="26"/>
        <v/>
      </c>
      <c r="CN116" s="239" t="str">
        <f t="shared" si="27"/>
        <v/>
      </c>
      <c r="CO116" s="239" t="str">
        <f t="shared" si="28"/>
        <v/>
      </c>
      <c r="CP116" s="239" t="str">
        <f t="shared" si="29"/>
        <v/>
      </c>
      <c r="CQ116" s="239" t="str">
        <f t="shared" si="30"/>
        <v/>
      </c>
      <c r="CR116" s="239" t="str">
        <f t="shared" si="31"/>
        <v/>
      </c>
      <c r="CS116" s="239" t="str">
        <f t="shared" si="32"/>
        <v/>
      </c>
      <c r="CT116" s="239" t="str">
        <f t="shared" si="33"/>
        <v/>
      </c>
    </row>
    <row r="117" spans="1:98" ht="15" customHeight="1" x14ac:dyDescent="0.15">
      <c r="B117" s="235" t="s">
        <v>419</v>
      </c>
      <c r="C117" s="235"/>
      <c r="D117" s="235"/>
      <c r="E117" s="235"/>
      <c r="F117" s="235"/>
      <c r="G117" s="236" t="s">
        <v>420</v>
      </c>
      <c r="H117" s="236" t="s">
        <v>421</v>
      </c>
      <c r="I117" s="236" t="s">
        <v>418</v>
      </c>
      <c r="J117" s="236"/>
      <c r="K117" s="236" t="s">
        <v>100</v>
      </c>
      <c r="L117" s="236">
        <v>2.7</v>
      </c>
      <c r="M117" s="236"/>
      <c r="N117" s="236"/>
      <c r="O117" s="236" t="s">
        <v>420</v>
      </c>
      <c r="P117" s="236"/>
      <c r="Q117" s="237"/>
      <c r="R117" s="238" t="s">
        <v>380</v>
      </c>
      <c r="S117" s="238">
        <v>1.5E-3</v>
      </c>
      <c r="T117" s="238"/>
      <c r="U117" s="238"/>
      <c r="V117" s="238">
        <v>2.7</v>
      </c>
      <c r="W117" s="4">
        <v>354.09</v>
      </c>
      <c r="X117" s="238">
        <v>29</v>
      </c>
      <c r="Y117" s="238">
        <v>53</v>
      </c>
      <c r="Z117" s="238">
        <v>25</v>
      </c>
      <c r="AA117" s="238">
        <v>37</v>
      </c>
      <c r="AB117" s="238">
        <v>20</v>
      </c>
      <c r="AC117" s="238">
        <v>12</v>
      </c>
      <c r="AD117" s="238">
        <v>50</v>
      </c>
      <c r="AE117" s="238">
        <v>24</v>
      </c>
      <c r="AF117" s="238">
        <v>70</v>
      </c>
      <c r="AG117" s="238">
        <v>74</v>
      </c>
      <c r="AH117" s="238">
        <v>49</v>
      </c>
      <c r="AI117" s="238">
        <v>20</v>
      </c>
      <c r="AJ117" s="238"/>
      <c r="AK117" s="238">
        <v>57</v>
      </c>
      <c r="AL117" s="238"/>
      <c r="AM117" s="238"/>
      <c r="AN117" s="238">
        <v>30</v>
      </c>
      <c r="AO117" s="238">
        <v>36</v>
      </c>
      <c r="AP117" s="238">
        <v>40</v>
      </c>
      <c r="AQ117" s="238">
        <v>38</v>
      </c>
      <c r="AR117" s="238">
        <v>20</v>
      </c>
      <c r="AS117" s="238">
        <v>16</v>
      </c>
      <c r="AT117" s="238">
        <v>20</v>
      </c>
      <c r="AU117" s="238">
        <v>8</v>
      </c>
      <c r="AV117" s="238">
        <v>47</v>
      </c>
      <c r="AW117" s="238">
        <v>17</v>
      </c>
      <c r="AX117" s="238">
        <v>56</v>
      </c>
      <c r="AY117" s="238">
        <v>37</v>
      </c>
      <c r="AZ117" s="238">
        <v>58</v>
      </c>
      <c r="BA117" s="238">
        <v>12</v>
      </c>
      <c r="BB117" s="238">
        <v>28</v>
      </c>
      <c r="BC117" s="238">
        <v>41</v>
      </c>
      <c r="BD117" s="238">
        <v>25</v>
      </c>
      <c r="BE117" s="238">
        <v>0</v>
      </c>
      <c r="BF117" s="238">
        <v>21</v>
      </c>
      <c r="BG117" s="238">
        <v>21</v>
      </c>
      <c r="BH117" s="238">
        <v>17</v>
      </c>
      <c r="BI117" s="238">
        <v>33</v>
      </c>
      <c r="BJ117" s="504">
        <f t="shared" si="38"/>
        <v>32.666666666666664</v>
      </c>
      <c r="BK117" s="236">
        <f t="shared" si="23"/>
        <v>58</v>
      </c>
      <c r="BL117" s="236">
        <f t="shared" si="24"/>
        <v>8</v>
      </c>
      <c r="BM117" s="236">
        <v>-17</v>
      </c>
      <c r="BN117" s="236">
        <v>0</v>
      </c>
      <c r="BO117" s="505">
        <f t="shared" si="25"/>
        <v>-17</v>
      </c>
      <c r="BP117" s="505">
        <v>5</v>
      </c>
      <c r="BQ117" s="239" t="str">
        <f t="shared" si="37"/>
        <v/>
      </c>
      <c r="BR117" s="239">
        <v>100</v>
      </c>
      <c r="BS117" s="240"/>
      <c r="BT117" s="240"/>
      <c r="BU117" s="240"/>
      <c r="BV117" s="240">
        <v>100</v>
      </c>
      <c r="BW117" s="240"/>
      <c r="BX117" s="240"/>
      <c r="BY117" s="240"/>
      <c r="BZ117" s="241"/>
      <c r="CA117" s="242"/>
      <c r="CB117" s="243">
        <f t="shared" si="34"/>
        <v>183</v>
      </c>
      <c r="CC117" s="506">
        <f t="shared" si="36"/>
        <v>5.6020408163265314</v>
      </c>
      <c r="CD117" s="239" t="str">
        <f>IFERROR(IF($S117*#REF!=0,"",$S117*#REF!),"")</f>
        <v/>
      </c>
      <c r="CE117" s="239" t="str">
        <f>IFERROR(IF($S117*#REF!=0,"",$S117*#REF!),"")</f>
        <v/>
      </c>
      <c r="CF117" s="239" t="str">
        <f>IFERROR(IF($S117*#REF!=0,"",$S117*#REF!),"")</f>
        <v/>
      </c>
      <c r="CG117" s="239" t="str">
        <f>IFERROR(IF($S117*#REF!=0,"",$S117*#REF!),"")</f>
        <v/>
      </c>
      <c r="CH117" s="239" t="str">
        <f>IFERROR(IF($S117*#REF!=0,"",$S117*#REF!),"")</f>
        <v/>
      </c>
      <c r="CI117" s="239" t="str">
        <f>IFERROR(IF($S117*#REF!=0,"",$S117*#REF!),"")</f>
        <v/>
      </c>
      <c r="CJ117" s="239" t="str">
        <f>IFERROR(IF($S117*#REF!=0,"",$S117*#REF!),"")</f>
        <v/>
      </c>
      <c r="CK117" s="239" t="str">
        <f>IFERROR(IF($S117*#REF!=0,"",$S117*#REF!),"")</f>
        <v/>
      </c>
      <c r="CL117" s="239" t="str">
        <f>IFERROR(IF($S117*#REF!=0,"",$S117*#REF!),"")</f>
        <v/>
      </c>
      <c r="CM117" s="239" t="str">
        <f t="shared" si="26"/>
        <v/>
      </c>
      <c r="CN117" s="239" t="str">
        <f t="shared" si="27"/>
        <v/>
      </c>
      <c r="CO117" s="239">
        <f t="shared" si="28"/>
        <v>0.15</v>
      </c>
      <c r="CP117" s="239" t="str">
        <f t="shared" si="29"/>
        <v/>
      </c>
      <c r="CQ117" s="239" t="str">
        <f t="shared" si="30"/>
        <v/>
      </c>
      <c r="CR117" s="239" t="str">
        <f t="shared" si="31"/>
        <v/>
      </c>
      <c r="CS117" s="239" t="str">
        <f t="shared" si="32"/>
        <v/>
      </c>
      <c r="CT117" s="239" t="str">
        <f t="shared" si="33"/>
        <v/>
      </c>
    </row>
    <row r="118" spans="1:98" ht="15" customHeight="1" x14ac:dyDescent="0.15">
      <c r="B118" s="235" t="s">
        <v>422</v>
      </c>
      <c r="C118" s="235"/>
      <c r="D118" s="235"/>
      <c r="E118" s="235"/>
      <c r="F118" s="235"/>
      <c r="G118" s="236" t="s">
        <v>423</v>
      </c>
      <c r="H118" s="236" t="s">
        <v>417</v>
      </c>
      <c r="I118" s="236" t="s">
        <v>418</v>
      </c>
      <c r="J118" s="236"/>
      <c r="K118" s="236" t="s">
        <v>100</v>
      </c>
      <c r="L118" s="236">
        <v>2.1</v>
      </c>
      <c r="M118" s="236"/>
      <c r="N118" s="236"/>
      <c r="O118" s="236" t="s">
        <v>423</v>
      </c>
      <c r="P118" s="236"/>
      <c r="Q118" s="237"/>
      <c r="R118" s="238" t="s">
        <v>380</v>
      </c>
      <c r="S118" s="238">
        <v>9.2307692307692295E-4</v>
      </c>
      <c r="T118" s="238"/>
      <c r="U118" s="238"/>
      <c r="V118" s="238">
        <v>2.1</v>
      </c>
      <c r="W118" s="4">
        <v>272.75</v>
      </c>
      <c r="X118" s="238">
        <v>88</v>
      </c>
      <c r="Y118" s="238">
        <v>284</v>
      </c>
      <c r="Z118" s="238">
        <v>112</v>
      </c>
      <c r="AA118" s="238">
        <v>92</v>
      </c>
      <c r="AB118" s="238">
        <v>172</v>
      </c>
      <c r="AC118" s="238">
        <v>112</v>
      </c>
      <c r="AD118" s="238">
        <v>64</v>
      </c>
      <c r="AE118" s="238">
        <v>116</v>
      </c>
      <c r="AF118" s="238">
        <v>72</v>
      </c>
      <c r="AG118" s="238">
        <v>128</v>
      </c>
      <c r="AH118" s="238">
        <v>160</v>
      </c>
      <c r="AI118" s="238">
        <v>128</v>
      </c>
      <c r="AJ118" s="238"/>
      <c r="AK118" s="238">
        <v>161</v>
      </c>
      <c r="AL118" s="238"/>
      <c r="AM118" s="238"/>
      <c r="AN118" s="238">
        <v>48</v>
      </c>
      <c r="AO118" s="238">
        <v>112</v>
      </c>
      <c r="AP118" s="238">
        <v>104</v>
      </c>
      <c r="AQ118" s="238">
        <v>40</v>
      </c>
      <c r="AR118" s="238">
        <v>60</v>
      </c>
      <c r="AS118" s="238">
        <v>104</v>
      </c>
      <c r="AT118" s="238">
        <v>20</v>
      </c>
      <c r="AU118" s="238">
        <v>56</v>
      </c>
      <c r="AV118" s="238">
        <v>72</v>
      </c>
      <c r="AW118" s="238">
        <v>92</v>
      </c>
      <c r="AX118" s="238">
        <v>56</v>
      </c>
      <c r="AY118" s="238">
        <v>80</v>
      </c>
      <c r="AZ118" s="238">
        <v>72</v>
      </c>
      <c r="BA118" s="238">
        <v>64</v>
      </c>
      <c r="BB118" s="238">
        <v>40</v>
      </c>
      <c r="BC118" s="238">
        <v>76</v>
      </c>
      <c r="BD118" s="238">
        <v>76</v>
      </c>
      <c r="BE118" s="238">
        <v>80</v>
      </c>
      <c r="BF118" s="238">
        <v>88</v>
      </c>
      <c r="BG118" s="238">
        <v>42</v>
      </c>
      <c r="BH118" s="238">
        <v>36</v>
      </c>
      <c r="BI118" s="238">
        <v>104</v>
      </c>
      <c r="BJ118" s="504">
        <f t="shared" si="38"/>
        <v>58.666666666666664</v>
      </c>
      <c r="BK118" s="236">
        <f t="shared" si="23"/>
        <v>104</v>
      </c>
      <c r="BL118" s="236">
        <f t="shared" si="24"/>
        <v>20</v>
      </c>
      <c r="BM118" s="236">
        <v>85</v>
      </c>
      <c r="BN118" s="236">
        <v>40</v>
      </c>
      <c r="BO118" s="505">
        <f t="shared" si="25"/>
        <v>45</v>
      </c>
      <c r="BP118" s="505">
        <v>5</v>
      </c>
      <c r="BQ118" s="239" t="str">
        <f t="shared" si="37"/>
        <v/>
      </c>
      <c r="BR118" s="239">
        <v>200</v>
      </c>
      <c r="BS118" s="240"/>
      <c r="BT118" s="240">
        <v>100</v>
      </c>
      <c r="BU118" s="240"/>
      <c r="BV118" s="240"/>
      <c r="BW118" s="240"/>
      <c r="BX118" s="240"/>
      <c r="BY118" s="240"/>
      <c r="BZ118" s="241"/>
      <c r="CA118" s="242"/>
      <c r="CB118" s="243">
        <f t="shared" si="34"/>
        <v>345</v>
      </c>
      <c r="CC118" s="506">
        <f t="shared" si="36"/>
        <v>5.8806818181818183</v>
      </c>
      <c r="CD118" s="239" t="str">
        <f>IFERROR(IF($S118*#REF!=0,"",$S118*#REF!),"")</f>
        <v/>
      </c>
      <c r="CE118" s="239" t="str">
        <f>IFERROR(IF($S118*#REF!=0,"",$S118*#REF!),"")</f>
        <v/>
      </c>
      <c r="CF118" s="239" t="str">
        <f>IFERROR(IF($S118*#REF!=0,"",$S118*#REF!),"")</f>
        <v/>
      </c>
      <c r="CG118" s="239" t="str">
        <f>IFERROR(IF($S118*#REF!=0,"",$S118*#REF!),"")</f>
        <v/>
      </c>
      <c r="CH118" s="239" t="str">
        <f>IFERROR(IF($S118*#REF!=0,"",$S118*#REF!),"")</f>
        <v/>
      </c>
      <c r="CI118" s="239" t="str">
        <f>IFERROR(IF($S118*#REF!=0,"",$S118*#REF!),"")</f>
        <v/>
      </c>
      <c r="CJ118" s="239" t="str">
        <f>IFERROR(IF($S118*#REF!=0,"",$S118*#REF!),"")</f>
        <v/>
      </c>
      <c r="CK118" s="239" t="str">
        <f>IFERROR(IF($S118*#REF!=0,"",$S118*#REF!),"")</f>
        <v/>
      </c>
      <c r="CL118" s="239" t="str">
        <f>IFERROR(IF($S118*#REF!=0,"",$S118*#REF!),"")</f>
        <v/>
      </c>
      <c r="CM118" s="239">
        <f t="shared" si="26"/>
        <v>9.2307692307692299E-2</v>
      </c>
      <c r="CN118" s="239" t="str">
        <f t="shared" si="27"/>
        <v/>
      </c>
      <c r="CO118" s="239" t="str">
        <f t="shared" si="28"/>
        <v/>
      </c>
      <c r="CP118" s="239" t="str">
        <f t="shared" si="29"/>
        <v/>
      </c>
      <c r="CQ118" s="239" t="str">
        <f t="shared" si="30"/>
        <v/>
      </c>
      <c r="CR118" s="239" t="str">
        <f t="shared" si="31"/>
        <v/>
      </c>
      <c r="CS118" s="239" t="str">
        <f t="shared" si="32"/>
        <v/>
      </c>
      <c r="CT118" s="239" t="str">
        <f t="shared" si="33"/>
        <v/>
      </c>
    </row>
    <row r="119" spans="1:98" ht="15" customHeight="1" x14ac:dyDescent="0.15">
      <c r="B119" s="244" t="s">
        <v>424</v>
      </c>
      <c r="C119" s="244"/>
      <c r="D119" s="244"/>
      <c r="E119" s="244"/>
      <c r="F119" s="244"/>
      <c r="G119" s="245" t="s">
        <v>425</v>
      </c>
      <c r="H119" s="245" t="s">
        <v>421</v>
      </c>
      <c r="I119" s="245" t="s">
        <v>418</v>
      </c>
      <c r="J119" s="245"/>
      <c r="K119" s="245" t="s">
        <v>100</v>
      </c>
      <c r="L119" s="245">
        <v>2.1</v>
      </c>
      <c r="M119" s="245"/>
      <c r="N119" s="245"/>
      <c r="O119" s="245" t="s">
        <v>425</v>
      </c>
      <c r="P119" s="245"/>
      <c r="Q119" s="246"/>
      <c r="R119" s="247" t="s">
        <v>380</v>
      </c>
      <c r="S119" s="247">
        <v>9.2307692307692295E-4</v>
      </c>
      <c r="T119" s="247"/>
      <c r="U119" s="247"/>
      <c r="V119" s="247">
        <v>2.1</v>
      </c>
      <c r="W119" s="4">
        <v>272.83999999999997</v>
      </c>
      <c r="X119" s="247">
        <v>40</v>
      </c>
      <c r="Y119" s="247">
        <v>92</v>
      </c>
      <c r="Z119" s="247">
        <v>60</v>
      </c>
      <c r="AA119" s="247">
        <v>0</v>
      </c>
      <c r="AB119" s="247">
        <v>44</v>
      </c>
      <c r="AC119" s="247">
        <v>24</v>
      </c>
      <c r="AD119" s="247">
        <v>60</v>
      </c>
      <c r="AE119" s="247">
        <v>20</v>
      </c>
      <c r="AF119" s="247">
        <v>32</v>
      </c>
      <c r="AG119" s="247">
        <v>28</v>
      </c>
      <c r="AH119" s="247">
        <v>20</v>
      </c>
      <c r="AI119" s="247">
        <v>0</v>
      </c>
      <c r="AJ119" s="247"/>
      <c r="AK119" s="247">
        <v>28</v>
      </c>
      <c r="AL119" s="247"/>
      <c r="AM119" s="247"/>
      <c r="AN119" s="247">
        <v>16</v>
      </c>
      <c r="AO119" s="247">
        <v>8</v>
      </c>
      <c r="AP119" s="247">
        <v>4</v>
      </c>
      <c r="AQ119" s="247">
        <v>0</v>
      </c>
      <c r="AR119" s="247">
        <v>24</v>
      </c>
      <c r="AS119" s="247">
        <v>20</v>
      </c>
      <c r="AT119" s="247">
        <v>12</v>
      </c>
      <c r="AU119" s="247">
        <v>0</v>
      </c>
      <c r="AV119" s="247">
        <v>20</v>
      </c>
      <c r="AW119" s="247">
        <v>4</v>
      </c>
      <c r="AX119" s="247">
        <v>12</v>
      </c>
      <c r="AY119" s="247">
        <v>8</v>
      </c>
      <c r="AZ119" s="247">
        <v>20</v>
      </c>
      <c r="BA119" s="247">
        <v>20</v>
      </c>
      <c r="BB119" s="247">
        <v>4</v>
      </c>
      <c r="BC119" s="247">
        <v>12</v>
      </c>
      <c r="BD119" s="247">
        <v>12</v>
      </c>
      <c r="BE119" s="247">
        <v>8</v>
      </c>
      <c r="BF119" s="247">
        <v>20</v>
      </c>
      <c r="BG119" s="247">
        <v>8</v>
      </c>
      <c r="BH119" s="247">
        <v>28</v>
      </c>
      <c r="BI119" s="247">
        <v>4</v>
      </c>
      <c r="BJ119" s="507">
        <f t="shared" si="38"/>
        <v>14.666666666666666</v>
      </c>
      <c r="BK119" s="245">
        <f t="shared" si="23"/>
        <v>24</v>
      </c>
      <c r="BL119" s="245">
        <f t="shared" si="24"/>
        <v>0</v>
      </c>
      <c r="BM119" s="245">
        <v>103</v>
      </c>
      <c r="BN119" s="245">
        <v>20</v>
      </c>
      <c r="BO119" s="508">
        <f t="shared" si="25"/>
        <v>83</v>
      </c>
      <c r="BP119" s="508">
        <v>5</v>
      </c>
      <c r="BQ119" s="248" t="str">
        <f t="shared" si="37"/>
        <v/>
      </c>
      <c r="BR119" s="248">
        <v>-50</v>
      </c>
      <c r="BS119" s="249"/>
      <c r="BT119" s="249"/>
      <c r="BU119" s="249"/>
      <c r="BV119" s="249">
        <v>50</v>
      </c>
      <c r="BW119" s="249"/>
      <c r="BX119" s="249"/>
      <c r="BY119" s="249"/>
      <c r="BZ119" s="250"/>
      <c r="CA119" s="251"/>
      <c r="CB119" s="252">
        <f t="shared" si="34"/>
        <v>83</v>
      </c>
      <c r="CC119" s="509">
        <f t="shared" si="36"/>
        <v>5.6590909090909092</v>
      </c>
      <c r="CD119" s="248" t="str">
        <f>IFERROR(IF($S119*#REF!=0,"",$S119*#REF!),"")</f>
        <v/>
      </c>
      <c r="CE119" s="248" t="str">
        <f>IFERROR(IF($S119*#REF!=0,"",$S119*#REF!),"")</f>
        <v/>
      </c>
      <c r="CF119" s="248" t="str">
        <f>IFERROR(IF($S119*#REF!=0,"",$S119*#REF!),"")</f>
        <v/>
      </c>
      <c r="CG119" s="248" t="str">
        <f>IFERROR(IF($S119*#REF!=0,"",$S119*#REF!),"")</f>
        <v/>
      </c>
      <c r="CH119" s="248" t="str">
        <f>IFERROR(IF($S119*#REF!=0,"",$S119*#REF!),"")</f>
        <v/>
      </c>
      <c r="CI119" s="248" t="str">
        <f>IFERROR(IF($S119*#REF!=0,"",$S119*#REF!),"")</f>
        <v/>
      </c>
      <c r="CJ119" s="248" t="str">
        <f>IFERROR(IF($S119*#REF!=0,"",$S119*#REF!),"")</f>
        <v/>
      </c>
      <c r="CK119" s="248" t="str">
        <f>IFERROR(IF($S119*#REF!=0,"",$S119*#REF!),"")</f>
        <v/>
      </c>
      <c r="CL119" s="248" t="str">
        <f>IFERROR(IF($S119*#REF!=0,"",$S119*#REF!),"")</f>
        <v/>
      </c>
      <c r="CM119" s="248" t="str">
        <f t="shared" si="26"/>
        <v/>
      </c>
      <c r="CN119" s="248" t="str">
        <f t="shared" si="27"/>
        <v/>
      </c>
      <c r="CO119" s="248">
        <f t="shared" si="28"/>
        <v>4.6153846153846149E-2</v>
      </c>
      <c r="CP119" s="248" t="str">
        <f t="shared" si="29"/>
        <v/>
      </c>
      <c r="CQ119" s="248" t="str">
        <f t="shared" si="30"/>
        <v/>
      </c>
      <c r="CR119" s="248" t="str">
        <f t="shared" si="31"/>
        <v/>
      </c>
      <c r="CS119" s="248" t="str">
        <f t="shared" si="32"/>
        <v/>
      </c>
      <c r="CT119" s="248" t="str">
        <f t="shared" si="33"/>
        <v/>
      </c>
    </row>
    <row r="120" spans="1:98" ht="15" customHeight="1" x14ac:dyDescent="0.15">
      <c r="B120" s="253" t="s">
        <v>426</v>
      </c>
      <c r="C120" s="253"/>
      <c r="D120" s="253"/>
      <c r="E120" s="253"/>
      <c r="F120" s="253"/>
      <c r="G120" s="254" t="s">
        <v>427</v>
      </c>
      <c r="H120" s="254" t="s">
        <v>428</v>
      </c>
      <c r="I120" s="254"/>
      <c r="J120" s="254">
        <v>256</v>
      </c>
      <c r="K120" s="254" t="s">
        <v>100</v>
      </c>
      <c r="L120" s="254">
        <v>11.9</v>
      </c>
      <c r="M120" s="254"/>
      <c r="N120" s="254"/>
      <c r="O120" s="254" t="s">
        <v>427</v>
      </c>
      <c r="P120" s="254"/>
      <c r="Q120" s="255"/>
      <c r="R120" s="256" t="s">
        <v>380</v>
      </c>
      <c r="S120" s="256">
        <v>6.0000000000000001E-3</v>
      </c>
      <c r="T120" s="256" t="s">
        <v>429</v>
      </c>
      <c r="U120" s="256"/>
      <c r="V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>
        <v>0</v>
      </c>
      <c r="AL120" s="256"/>
      <c r="AM120" s="256"/>
      <c r="AN120" s="256">
        <v>0</v>
      </c>
      <c r="AO120" s="256">
        <v>0</v>
      </c>
      <c r="AP120" s="256">
        <v>0</v>
      </c>
      <c r="AQ120" s="256">
        <v>0</v>
      </c>
      <c r="AR120" s="256">
        <v>0</v>
      </c>
      <c r="AS120" s="256">
        <v>37</v>
      </c>
      <c r="AT120" s="256">
        <v>183</v>
      </c>
      <c r="AU120" s="256">
        <v>173</v>
      </c>
      <c r="AV120" s="256">
        <v>169</v>
      </c>
      <c r="AW120" s="256">
        <v>203</v>
      </c>
      <c r="AX120" s="256">
        <v>136</v>
      </c>
      <c r="AY120" s="256">
        <v>352</v>
      </c>
      <c r="AZ120" s="256">
        <v>446</v>
      </c>
      <c r="BA120" s="256">
        <v>467</v>
      </c>
      <c r="BB120" s="256">
        <v>486</v>
      </c>
      <c r="BC120" s="256">
        <v>597</v>
      </c>
      <c r="BD120" s="256">
        <v>488</v>
      </c>
      <c r="BE120" s="256">
        <v>671</v>
      </c>
      <c r="BF120" s="256">
        <v>527</v>
      </c>
      <c r="BG120" s="256">
        <v>475</v>
      </c>
      <c r="BH120" s="256">
        <v>559</v>
      </c>
      <c r="BI120" s="256">
        <v>700</v>
      </c>
      <c r="BJ120" s="510">
        <f t="shared" si="38"/>
        <v>466.33333333333331</v>
      </c>
      <c r="BK120" s="254">
        <f t="shared" si="23"/>
        <v>486</v>
      </c>
      <c r="BL120" s="254">
        <f t="shared" si="24"/>
        <v>0</v>
      </c>
      <c r="BM120" s="254">
        <v>1285</v>
      </c>
      <c r="BN120" s="254">
        <v>710</v>
      </c>
      <c r="BO120" s="511">
        <f t="shared" si="25"/>
        <v>575</v>
      </c>
      <c r="BP120" s="511">
        <v>3</v>
      </c>
      <c r="BQ120" s="257">
        <f t="shared" si="37"/>
        <v>568</v>
      </c>
      <c r="BR120" s="257"/>
      <c r="BS120" s="258"/>
      <c r="BT120" s="258"/>
      <c r="BU120" s="258"/>
      <c r="BV120" s="258"/>
      <c r="BW120" s="258"/>
      <c r="BX120" s="258">
        <v>256</v>
      </c>
      <c r="BY120" s="258"/>
      <c r="BZ120" s="259"/>
      <c r="CA120" s="260"/>
      <c r="CB120" s="261">
        <f t="shared" si="34"/>
        <v>831</v>
      </c>
      <c r="CC120" s="512">
        <f t="shared" si="36"/>
        <v>1.7819871336669051</v>
      </c>
      <c r="CD120" s="257" t="str">
        <f>IFERROR(IF($S120*#REF!=0,"",$S120*#REF!),"")</f>
        <v/>
      </c>
      <c r="CE120" s="257" t="str">
        <f>IFERROR(IF($S120*#REF!=0,"",$S120*#REF!),"")</f>
        <v/>
      </c>
      <c r="CF120" s="257" t="str">
        <f>IFERROR(IF($S120*#REF!=0,"",$S120*#REF!),"")</f>
        <v/>
      </c>
      <c r="CG120" s="257" t="str">
        <f>IFERROR(IF($S120*#REF!=0,"",$S120*#REF!),"")</f>
        <v/>
      </c>
      <c r="CH120" s="257" t="str">
        <f>IFERROR(IF($S120*#REF!=0,"",$S120*#REF!),"")</f>
        <v/>
      </c>
      <c r="CI120" s="257" t="str">
        <f>IFERROR(IF($S120*#REF!=0,"",$S120*#REF!),"")</f>
        <v/>
      </c>
      <c r="CJ120" s="257" t="str">
        <f>IFERROR(IF($S120*#REF!=0,"",$S120*#REF!),"")</f>
        <v/>
      </c>
      <c r="CK120" s="257" t="str">
        <f>IFERROR(IF($S120*#REF!=0,"",$S120*#REF!),"")</f>
        <v/>
      </c>
      <c r="CL120" s="257" t="str">
        <f>IFERROR(IF($S120*#REF!=0,"",$S120*#REF!),"")</f>
        <v/>
      </c>
      <c r="CM120" s="257" t="str">
        <f t="shared" si="26"/>
        <v/>
      </c>
      <c r="CN120" s="257" t="str">
        <f t="shared" si="27"/>
        <v/>
      </c>
      <c r="CO120" s="257" t="str">
        <f t="shared" si="28"/>
        <v/>
      </c>
      <c r="CP120" s="257" t="str">
        <f t="shared" si="29"/>
        <v/>
      </c>
      <c r="CQ120" s="257">
        <f t="shared" si="30"/>
        <v>1.536</v>
      </c>
      <c r="CR120" s="257" t="str">
        <f t="shared" si="31"/>
        <v/>
      </c>
      <c r="CS120" s="257" t="str">
        <f t="shared" si="32"/>
        <v/>
      </c>
      <c r="CT120" s="257" t="str">
        <f t="shared" si="33"/>
        <v/>
      </c>
    </row>
    <row r="121" spans="1:98" ht="15" customHeight="1" thickBot="1" x14ac:dyDescent="0.2">
      <c r="B121" s="244" t="s">
        <v>430</v>
      </c>
      <c r="C121" s="244"/>
      <c r="D121" s="244"/>
      <c r="E121" s="244"/>
      <c r="F121" s="244"/>
      <c r="G121" s="245" t="s">
        <v>431</v>
      </c>
      <c r="H121" s="245" t="s">
        <v>432</v>
      </c>
      <c r="I121" s="245"/>
      <c r="J121" s="245"/>
      <c r="K121" s="245" t="s">
        <v>100</v>
      </c>
      <c r="L121" s="245">
        <v>13.7</v>
      </c>
      <c r="M121" s="245"/>
      <c r="N121" s="245"/>
      <c r="O121" s="245" t="s">
        <v>431</v>
      </c>
      <c r="P121" s="245"/>
      <c r="Q121" s="246"/>
      <c r="R121" s="247" t="s">
        <v>380</v>
      </c>
      <c r="S121" s="247">
        <v>3.0000000000000001E-3</v>
      </c>
      <c r="T121" s="247"/>
      <c r="U121" s="247"/>
      <c r="V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>
        <v>0</v>
      </c>
      <c r="AL121" s="247"/>
      <c r="AM121" s="247"/>
      <c r="AN121" s="247">
        <v>0</v>
      </c>
      <c r="AO121" s="247">
        <v>0</v>
      </c>
      <c r="AP121" s="247">
        <v>0</v>
      </c>
      <c r="AQ121" s="247">
        <v>20</v>
      </c>
      <c r="AR121" s="247">
        <v>40</v>
      </c>
      <c r="AS121" s="247">
        <v>92</v>
      </c>
      <c r="AT121" s="247">
        <v>172</v>
      </c>
      <c r="AU121" s="247">
        <v>116</v>
      </c>
      <c r="AV121" s="247">
        <v>132</v>
      </c>
      <c r="AW121" s="247">
        <v>208</v>
      </c>
      <c r="AX121" s="247">
        <v>144</v>
      </c>
      <c r="AY121" s="247">
        <v>156</v>
      </c>
      <c r="AZ121" s="247">
        <v>44</v>
      </c>
      <c r="BA121" s="247">
        <v>212</v>
      </c>
      <c r="BB121" s="247">
        <v>204</v>
      </c>
      <c r="BC121" s="247">
        <v>340</v>
      </c>
      <c r="BD121" s="247">
        <v>196</v>
      </c>
      <c r="BE121" s="247">
        <v>208</v>
      </c>
      <c r="BF121" s="247">
        <v>156</v>
      </c>
      <c r="BG121" s="247">
        <v>136</v>
      </c>
      <c r="BH121" s="247">
        <v>276</v>
      </c>
      <c r="BI121" s="247">
        <v>270</v>
      </c>
      <c r="BJ121" s="507">
        <f t="shared" si="38"/>
        <v>153.33333333333334</v>
      </c>
      <c r="BK121" s="245">
        <f t="shared" si="23"/>
        <v>212</v>
      </c>
      <c r="BL121" s="245">
        <f t="shared" si="24"/>
        <v>20</v>
      </c>
      <c r="BM121" s="245">
        <v>329</v>
      </c>
      <c r="BN121" s="245">
        <v>260</v>
      </c>
      <c r="BO121" s="508">
        <f t="shared" si="25"/>
        <v>69</v>
      </c>
      <c r="BP121" s="508">
        <v>3</v>
      </c>
      <c r="BQ121" s="248" t="str">
        <f t="shared" si="37"/>
        <v/>
      </c>
      <c r="BR121" s="248">
        <v>96</v>
      </c>
      <c r="BS121" s="249"/>
      <c r="BT121" s="249"/>
      <c r="BU121" s="249"/>
      <c r="BV121" s="249">
        <v>96</v>
      </c>
      <c r="BW121" s="249"/>
      <c r="BX121" s="249"/>
      <c r="BY121" s="249">
        <v>96</v>
      </c>
      <c r="BZ121" s="250">
        <v>192</v>
      </c>
      <c r="CA121" s="251"/>
      <c r="CB121" s="252">
        <f t="shared" si="34"/>
        <v>549</v>
      </c>
      <c r="CC121" s="509">
        <f t="shared" si="36"/>
        <v>3.5804347826086955</v>
      </c>
      <c r="CD121" s="248" t="str">
        <f>IFERROR(IF($S121*#REF!=0,"",$S121*#REF!),"")</f>
        <v/>
      </c>
      <c r="CE121" s="248" t="str">
        <f>IFERROR(IF($S121*#REF!=0,"",$S121*#REF!),"")</f>
        <v/>
      </c>
      <c r="CF121" s="248" t="str">
        <f>IFERROR(IF($S121*#REF!=0,"",$S121*#REF!),"")</f>
        <v/>
      </c>
      <c r="CG121" s="248" t="str">
        <f>IFERROR(IF($S121*#REF!=0,"",$S121*#REF!),"")</f>
        <v/>
      </c>
      <c r="CH121" s="248" t="str">
        <f>IFERROR(IF($S121*#REF!=0,"",$S121*#REF!),"")</f>
        <v/>
      </c>
      <c r="CI121" s="248" t="str">
        <f>IFERROR(IF($S121*#REF!=0,"",$S121*#REF!),"")</f>
        <v/>
      </c>
      <c r="CJ121" s="248" t="str">
        <f>IFERROR(IF($S121*#REF!=0,"",$S121*#REF!),"")</f>
        <v/>
      </c>
      <c r="CK121" s="248" t="str">
        <f>IFERROR(IF($S121*#REF!=0,"",$S121*#REF!),"")</f>
        <v/>
      </c>
      <c r="CL121" s="248" t="str">
        <f>IFERROR(IF($S121*#REF!=0,"",$S121*#REF!),"")</f>
        <v/>
      </c>
      <c r="CM121" s="248" t="str">
        <f t="shared" si="26"/>
        <v/>
      </c>
      <c r="CN121" s="248" t="str">
        <f t="shared" si="27"/>
        <v/>
      </c>
      <c r="CO121" s="248">
        <f t="shared" si="28"/>
        <v>0.28800000000000003</v>
      </c>
      <c r="CP121" s="248" t="str">
        <f t="shared" si="29"/>
        <v/>
      </c>
      <c r="CQ121" s="248" t="str">
        <f t="shared" si="30"/>
        <v/>
      </c>
      <c r="CR121" s="248">
        <f t="shared" si="31"/>
        <v>0.28800000000000003</v>
      </c>
      <c r="CS121" s="248">
        <f t="shared" si="32"/>
        <v>0.57600000000000007</v>
      </c>
      <c r="CT121" s="248" t="str">
        <f t="shared" si="33"/>
        <v/>
      </c>
    </row>
    <row r="122" spans="1:98" s="272" customFormat="1" ht="15" customHeight="1" thickBot="1" x14ac:dyDescent="0.2">
      <c r="A122" s="262"/>
      <c r="B122" s="263" t="s">
        <v>433</v>
      </c>
      <c r="C122" s="263"/>
      <c r="D122" s="263"/>
      <c r="E122" s="263"/>
      <c r="F122" s="263"/>
      <c r="G122" s="264" t="s">
        <v>434</v>
      </c>
      <c r="H122" s="264" t="s">
        <v>435</v>
      </c>
      <c r="I122" s="264"/>
      <c r="J122" s="264"/>
      <c r="K122" s="264" t="s">
        <v>100</v>
      </c>
      <c r="L122" s="264">
        <v>3.9</v>
      </c>
      <c r="M122" s="264"/>
      <c r="N122" s="264"/>
      <c r="O122" s="264" t="s">
        <v>436</v>
      </c>
      <c r="P122" s="264">
        <v>0.01</v>
      </c>
      <c r="Q122" s="265"/>
      <c r="R122" s="266" t="s">
        <v>437</v>
      </c>
      <c r="S122" s="266"/>
      <c r="T122" s="266"/>
      <c r="U122" s="266"/>
      <c r="V122" s="266"/>
      <c r="W122" s="4"/>
      <c r="X122" s="266"/>
      <c r="Y122" s="266"/>
      <c r="Z122" s="266"/>
      <c r="AA122" s="266"/>
      <c r="AB122" s="266"/>
      <c r="AC122" s="266"/>
      <c r="AD122" s="266"/>
      <c r="AE122" s="266"/>
      <c r="AF122" s="266"/>
      <c r="AG122" s="266"/>
      <c r="AH122" s="266"/>
      <c r="AI122" s="266"/>
      <c r="AJ122" s="266"/>
      <c r="AK122" s="266">
        <v>0</v>
      </c>
      <c r="AL122" s="266"/>
      <c r="AM122" s="266"/>
      <c r="AN122" s="266">
        <v>0</v>
      </c>
      <c r="AO122" s="266">
        <v>0</v>
      </c>
      <c r="AP122" s="266">
        <v>0</v>
      </c>
      <c r="AQ122" s="266">
        <v>0</v>
      </c>
      <c r="AR122" s="266">
        <v>0</v>
      </c>
      <c r="AS122" s="266">
        <v>0</v>
      </c>
      <c r="AT122" s="266">
        <v>120</v>
      </c>
      <c r="AU122" s="266">
        <v>60</v>
      </c>
      <c r="AV122" s="266">
        <v>60</v>
      </c>
      <c r="AW122" s="266">
        <v>60</v>
      </c>
      <c r="AX122" s="266">
        <v>0</v>
      </c>
      <c r="AY122" s="266"/>
      <c r="AZ122" s="266">
        <v>54</v>
      </c>
      <c r="BA122" s="266">
        <v>15</v>
      </c>
      <c r="BB122" s="266">
        <v>0</v>
      </c>
      <c r="BC122" s="266">
        <v>57</v>
      </c>
      <c r="BD122" s="266">
        <v>0</v>
      </c>
      <c r="BE122" s="266">
        <v>123</v>
      </c>
      <c r="BF122" s="266">
        <v>60</v>
      </c>
      <c r="BG122" s="266">
        <v>0</v>
      </c>
      <c r="BH122" s="266">
        <v>60</v>
      </c>
      <c r="BI122" s="266">
        <v>0</v>
      </c>
      <c r="BJ122" s="513">
        <f t="shared" si="38"/>
        <v>23</v>
      </c>
      <c r="BK122" s="264">
        <f t="shared" si="23"/>
        <v>120</v>
      </c>
      <c r="BL122" s="264">
        <f t="shared" si="24"/>
        <v>0</v>
      </c>
      <c r="BM122" s="264"/>
      <c r="BN122" s="264"/>
      <c r="BO122" s="514">
        <f t="shared" si="25"/>
        <v>0</v>
      </c>
      <c r="BP122" s="514">
        <v>2</v>
      </c>
      <c r="BQ122" s="267">
        <f t="shared" si="37"/>
        <v>46</v>
      </c>
      <c r="BR122" s="267"/>
      <c r="BS122" s="268"/>
      <c r="BT122" s="268"/>
      <c r="BU122" s="268"/>
      <c r="BV122" s="268"/>
      <c r="BW122" s="268"/>
      <c r="BX122" s="268"/>
      <c r="BY122" s="268"/>
      <c r="BZ122" s="269"/>
      <c r="CA122" s="270"/>
      <c r="CB122" s="271">
        <f t="shared" si="34"/>
        <v>0</v>
      </c>
      <c r="CC122" s="515">
        <f t="shared" si="36"/>
        <v>0</v>
      </c>
      <c r="CD122" s="267" t="str">
        <f>IFERROR(IF($S122*#REF!=0,"",$S122*#REF!),"")</f>
        <v/>
      </c>
      <c r="CE122" s="267" t="str">
        <f>IFERROR(IF($S122*#REF!=0,"",$S122*#REF!),"")</f>
        <v/>
      </c>
      <c r="CF122" s="267" t="str">
        <f>IFERROR(IF($S122*#REF!=0,"",$S122*#REF!),"")</f>
        <v/>
      </c>
      <c r="CG122" s="267" t="str">
        <f>IFERROR(IF($S122*#REF!=0,"",$S122*#REF!),"")</f>
        <v/>
      </c>
      <c r="CH122" s="267" t="str">
        <f>IFERROR(IF($S122*#REF!=0,"",$S122*#REF!),"")</f>
        <v/>
      </c>
      <c r="CI122" s="267" t="str">
        <f>IFERROR(IF($S122*#REF!=0,"",$S122*#REF!),"")</f>
        <v/>
      </c>
      <c r="CJ122" s="267" t="str">
        <f>IFERROR(IF($S122*#REF!=0,"",$S122*#REF!),"")</f>
        <v/>
      </c>
      <c r="CK122" s="267" t="str">
        <f>IFERROR(IF($S122*#REF!=0,"",$S122*#REF!),"")</f>
        <v/>
      </c>
      <c r="CL122" s="267" t="str">
        <f>IFERROR(IF($S122*#REF!=0,"",$S122*#REF!),"")</f>
        <v/>
      </c>
      <c r="CM122" s="267" t="str">
        <f t="shared" si="26"/>
        <v/>
      </c>
      <c r="CN122" s="267" t="str">
        <f t="shared" si="27"/>
        <v/>
      </c>
      <c r="CO122" s="267" t="str">
        <f t="shared" si="28"/>
        <v/>
      </c>
      <c r="CP122" s="267" t="str">
        <f t="shared" si="29"/>
        <v/>
      </c>
      <c r="CQ122" s="267" t="str">
        <f t="shared" si="30"/>
        <v/>
      </c>
      <c r="CR122" s="267" t="str">
        <f t="shared" si="31"/>
        <v/>
      </c>
      <c r="CS122" s="267" t="str">
        <f t="shared" si="32"/>
        <v/>
      </c>
      <c r="CT122" s="267" t="str">
        <f t="shared" si="33"/>
        <v/>
      </c>
    </row>
    <row r="123" spans="1:98" s="98" customFormat="1" ht="15" customHeight="1" x14ac:dyDescent="0.15">
      <c r="A123" s="87" t="s">
        <v>23</v>
      </c>
      <c r="B123" s="273" t="s">
        <v>438</v>
      </c>
      <c r="C123" s="273" t="str">
        <f t="shared" ref="C123:C154" si="39">MID(B123,4,6)</f>
        <v>CH232W</v>
      </c>
      <c r="D123" s="273" t="str">
        <f t="shared" ref="D123:D154" si="40">MID(B123,11,3)</f>
        <v>-03</v>
      </c>
      <c r="E123" s="273" t="str">
        <f t="shared" ref="E123:E154" si="41">RIGHT(B123, LEN(B123)-FIND("S",B123,1)+1)</f>
        <v>SN/01</v>
      </c>
      <c r="F123" s="273">
        <v>0</v>
      </c>
      <c r="G123" s="274" t="s">
        <v>439</v>
      </c>
      <c r="H123" s="274" t="s">
        <v>440</v>
      </c>
      <c r="I123" s="274" t="s">
        <v>441</v>
      </c>
      <c r="J123" s="274"/>
      <c r="K123" s="274" t="s">
        <v>108</v>
      </c>
      <c r="L123" s="274">
        <v>51.7</v>
      </c>
      <c r="M123" s="274"/>
      <c r="N123" s="274"/>
      <c r="O123" s="274" t="s">
        <v>442</v>
      </c>
      <c r="P123" s="274"/>
      <c r="Q123" s="275"/>
      <c r="R123" s="276" t="s">
        <v>443</v>
      </c>
      <c r="S123" s="276">
        <f>0.11/4</f>
        <v>2.75E-2</v>
      </c>
      <c r="T123" s="276"/>
      <c r="U123" s="276"/>
      <c r="V123" s="276"/>
      <c r="W123" s="276">
        <v>6450.43</v>
      </c>
      <c r="X123" s="276"/>
      <c r="Y123" s="276"/>
      <c r="Z123" s="276"/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>
        <v>1</v>
      </c>
      <c r="AK123" s="276">
        <v>2</v>
      </c>
      <c r="AL123" s="276"/>
      <c r="AM123" s="276"/>
      <c r="AN123" s="276"/>
      <c r="AO123" s="276">
        <v>0</v>
      </c>
      <c r="AP123" s="276">
        <v>2</v>
      </c>
      <c r="AQ123" s="276">
        <v>0</v>
      </c>
      <c r="AR123" s="276">
        <v>0</v>
      </c>
      <c r="AS123" s="276">
        <v>0</v>
      </c>
      <c r="AT123" s="276"/>
      <c r="AU123" s="276"/>
      <c r="AV123" s="276"/>
      <c r="AW123" s="276"/>
      <c r="AX123" s="276">
        <v>0</v>
      </c>
      <c r="AY123" s="276">
        <v>0</v>
      </c>
      <c r="AZ123" s="276">
        <v>2</v>
      </c>
      <c r="BA123" s="276">
        <v>1</v>
      </c>
      <c r="BB123" s="276">
        <v>0</v>
      </c>
      <c r="BC123" s="276">
        <v>2</v>
      </c>
      <c r="BD123" s="276">
        <v>0</v>
      </c>
      <c r="BE123" s="276">
        <v>1</v>
      </c>
      <c r="BF123" s="276">
        <v>0</v>
      </c>
      <c r="BG123" s="276">
        <v>0</v>
      </c>
      <c r="BH123" s="276">
        <v>1</v>
      </c>
      <c r="BI123" s="276">
        <v>0</v>
      </c>
      <c r="BJ123" s="446">
        <v>1</v>
      </c>
      <c r="BK123" s="274">
        <f t="shared" si="23"/>
        <v>2</v>
      </c>
      <c r="BL123" s="274">
        <f t="shared" si="24"/>
        <v>0</v>
      </c>
      <c r="BM123" s="274">
        <v>2</v>
      </c>
      <c r="BN123" s="274">
        <v>1</v>
      </c>
      <c r="BO123" s="276">
        <f t="shared" si="25"/>
        <v>1</v>
      </c>
      <c r="BP123" s="516">
        <v>2</v>
      </c>
      <c r="BQ123" s="274" t="str">
        <f t="shared" si="37"/>
        <v/>
      </c>
      <c r="BR123" s="274"/>
      <c r="BS123" s="277"/>
      <c r="BT123" s="277"/>
      <c r="BU123" s="277"/>
      <c r="BV123" s="277">
        <v>2</v>
      </c>
      <c r="BW123" s="277"/>
      <c r="BX123" s="277"/>
      <c r="BY123" s="277"/>
      <c r="BZ123" s="278"/>
      <c r="CA123" s="279"/>
      <c r="CB123" s="280">
        <f t="shared" si="34"/>
        <v>3</v>
      </c>
      <c r="CC123" s="517">
        <f t="shared" si="36"/>
        <v>3</v>
      </c>
      <c r="CD123" s="274" t="str">
        <f>IFERROR(IF($S123*#REF!=0,"",$S123*#REF!),"")</f>
        <v/>
      </c>
      <c r="CE123" s="274" t="str">
        <f>IFERROR(IF($S123*#REF!=0,"",$S123*#REF!),"")</f>
        <v/>
      </c>
      <c r="CF123" s="274" t="str">
        <f>IFERROR(IF($S123*#REF!=0,"",$S123*#REF!),"")</f>
        <v/>
      </c>
      <c r="CG123" s="274" t="str">
        <f>IFERROR(IF($S123*#REF!=0,"",$S123*#REF!),"")</f>
        <v/>
      </c>
      <c r="CH123" s="274" t="str">
        <f>IFERROR(IF($S123*#REF!=0,"",$S123*#REF!),"")</f>
        <v/>
      </c>
      <c r="CI123" s="274" t="str">
        <f>IFERROR(IF($S123*#REF!=0,"",$S123*#REF!),"")</f>
        <v/>
      </c>
      <c r="CJ123" s="274" t="str">
        <f>IFERROR(IF($S123*#REF!=0,"",$S123*#REF!),"")</f>
        <v/>
      </c>
      <c r="CK123" s="274" t="str">
        <f>IFERROR(IF($S123*#REF!=0,"",$S123*#REF!),"")</f>
        <v/>
      </c>
      <c r="CL123" s="274" t="str">
        <f>IFERROR(IF($S123*#REF!=0,"",$S123*#REF!),"")</f>
        <v/>
      </c>
      <c r="CM123" s="274" t="str">
        <f t="shared" si="26"/>
        <v/>
      </c>
      <c r="CN123" s="274" t="str">
        <f t="shared" si="27"/>
        <v/>
      </c>
      <c r="CO123" s="274">
        <f t="shared" si="28"/>
        <v>5.5E-2</v>
      </c>
      <c r="CP123" s="274" t="str">
        <f t="shared" si="29"/>
        <v/>
      </c>
      <c r="CQ123" s="274" t="str">
        <f t="shared" si="30"/>
        <v/>
      </c>
      <c r="CR123" s="274" t="str">
        <f t="shared" si="31"/>
        <v/>
      </c>
      <c r="CS123" s="274" t="str">
        <f t="shared" si="32"/>
        <v/>
      </c>
      <c r="CT123" s="274" t="str">
        <f t="shared" si="33"/>
        <v/>
      </c>
    </row>
    <row r="124" spans="1:98" ht="15" customHeight="1" x14ac:dyDescent="0.15">
      <c r="A124" s="1" t="s">
        <v>23</v>
      </c>
      <c r="B124" s="281" t="s">
        <v>444</v>
      </c>
      <c r="C124" s="281" t="str">
        <f t="shared" si="39"/>
        <v>CH232W</v>
      </c>
      <c r="D124" s="281" t="str">
        <f t="shared" si="40"/>
        <v>-06</v>
      </c>
      <c r="E124" s="281" t="str">
        <f t="shared" si="41"/>
        <v>SN/01</v>
      </c>
      <c r="F124" s="281">
        <v>0</v>
      </c>
      <c r="G124" s="282" t="s">
        <v>445</v>
      </c>
      <c r="H124" s="282" t="s">
        <v>440</v>
      </c>
      <c r="I124" s="282" t="s">
        <v>441</v>
      </c>
      <c r="J124" s="282"/>
      <c r="K124" s="282" t="s">
        <v>108</v>
      </c>
      <c r="L124" s="282">
        <v>41.1</v>
      </c>
      <c r="M124" s="282"/>
      <c r="N124" s="282"/>
      <c r="O124" s="282" t="s">
        <v>446</v>
      </c>
      <c r="P124" s="282"/>
      <c r="Q124" s="283"/>
      <c r="R124" s="284" t="s">
        <v>443</v>
      </c>
      <c r="S124" s="284">
        <f>0.11/4</f>
        <v>2.75E-2</v>
      </c>
      <c r="T124" s="284"/>
      <c r="U124" s="284"/>
      <c r="V124" s="284"/>
      <c r="W124" s="284"/>
      <c r="X124" s="284"/>
      <c r="Y124" s="284"/>
      <c r="Z124" s="284"/>
      <c r="AA124" s="284"/>
      <c r="AB124" s="284"/>
      <c r="AC124" s="284"/>
      <c r="AD124" s="284"/>
      <c r="AE124" s="284"/>
      <c r="AF124" s="284"/>
      <c r="AG124" s="284"/>
      <c r="AH124" s="284"/>
      <c r="AI124" s="284"/>
      <c r="AJ124" s="284"/>
      <c r="AK124" s="284">
        <v>1</v>
      </c>
      <c r="AL124" s="284"/>
      <c r="AM124" s="284"/>
      <c r="AN124" s="284"/>
      <c r="AO124" s="284">
        <v>0</v>
      </c>
      <c r="AP124" s="284">
        <v>0</v>
      </c>
      <c r="AQ124" s="284">
        <v>0</v>
      </c>
      <c r="AR124" s="284">
        <v>0</v>
      </c>
      <c r="AS124" s="284">
        <v>0</v>
      </c>
      <c r="AT124" s="284"/>
      <c r="AU124" s="284"/>
      <c r="AV124" s="284"/>
      <c r="AW124" s="284"/>
      <c r="AX124" s="284"/>
      <c r="AY124" s="284"/>
      <c r="AZ124" s="284">
        <v>0</v>
      </c>
      <c r="BA124" s="284"/>
      <c r="BB124" s="284">
        <v>0</v>
      </c>
      <c r="BC124" s="284">
        <v>0</v>
      </c>
      <c r="BD124" s="284">
        <v>0</v>
      </c>
      <c r="BE124" s="284">
        <v>2</v>
      </c>
      <c r="BF124" s="284">
        <v>1</v>
      </c>
      <c r="BG124" s="284">
        <v>0</v>
      </c>
      <c r="BH124" s="284">
        <v>1</v>
      </c>
      <c r="BI124" s="284">
        <v>0</v>
      </c>
      <c r="BJ124" s="450">
        <v>1</v>
      </c>
      <c r="BK124" s="282">
        <f t="shared" si="23"/>
        <v>0</v>
      </c>
      <c r="BL124" s="282">
        <f t="shared" si="24"/>
        <v>0</v>
      </c>
      <c r="BM124" s="282">
        <v>3</v>
      </c>
      <c r="BN124" s="282">
        <v>0</v>
      </c>
      <c r="BO124" s="284">
        <f t="shared" si="25"/>
        <v>3</v>
      </c>
      <c r="BP124" s="516">
        <v>2</v>
      </c>
      <c r="BQ124" s="282" t="str">
        <f t="shared" si="37"/>
        <v/>
      </c>
      <c r="BR124" s="282"/>
      <c r="BS124" s="285"/>
      <c r="BT124" s="285"/>
      <c r="BU124" s="285"/>
      <c r="BV124" s="285"/>
      <c r="BW124" s="285"/>
      <c r="BX124" s="285"/>
      <c r="BY124" s="285"/>
      <c r="BZ124" s="286"/>
      <c r="CA124" s="287"/>
      <c r="CB124" s="288">
        <f t="shared" si="34"/>
        <v>3</v>
      </c>
      <c r="CC124" s="518">
        <f t="shared" ref="CC124:CC153" si="42">CB124/BJ124</f>
        <v>3</v>
      </c>
      <c r="CD124" s="282" t="str">
        <f>IFERROR(IF($S124*#REF!=0,"",$S124*#REF!),"")</f>
        <v/>
      </c>
      <c r="CE124" s="282" t="str">
        <f>IFERROR(IF($S124*#REF!=0,"",$S124*#REF!),"")</f>
        <v/>
      </c>
      <c r="CF124" s="282" t="str">
        <f>IFERROR(IF($S124*#REF!=0,"",$S124*#REF!),"")</f>
        <v/>
      </c>
      <c r="CG124" s="282" t="str">
        <f>IFERROR(IF($S124*#REF!=0,"",$S124*#REF!),"")</f>
        <v/>
      </c>
      <c r="CH124" s="282" t="str">
        <f>IFERROR(IF($S124*#REF!=0,"",$S124*#REF!),"")</f>
        <v/>
      </c>
      <c r="CI124" s="282" t="str">
        <f>IFERROR(IF($S124*#REF!=0,"",$S124*#REF!),"")</f>
        <v/>
      </c>
      <c r="CJ124" s="282" t="str">
        <f>IFERROR(IF($S124*#REF!=0,"",$S124*#REF!),"")</f>
        <v/>
      </c>
      <c r="CK124" s="282" t="str">
        <f>IFERROR(IF($S124*#REF!=0,"",$S124*#REF!),"")</f>
        <v/>
      </c>
      <c r="CL124" s="282" t="str">
        <f>IFERROR(IF($S124*#REF!=0,"",$S124*#REF!),"")</f>
        <v/>
      </c>
      <c r="CM124" s="282" t="str">
        <f t="shared" si="26"/>
        <v/>
      </c>
      <c r="CN124" s="282" t="str">
        <f t="shared" si="27"/>
        <v/>
      </c>
      <c r="CO124" s="282" t="str">
        <f t="shared" si="28"/>
        <v/>
      </c>
      <c r="CP124" s="282" t="str">
        <f t="shared" si="29"/>
        <v/>
      </c>
      <c r="CQ124" s="282" t="str">
        <f t="shared" si="30"/>
        <v/>
      </c>
      <c r="CR124" s="282" t="str">
        <f t="shared" si="31"/>
        <v/>
      </c>
      <c r="CS124" s="282" t="str">
        <f t="shared" si="32"/>
        <v/>
      </c>
      <c r="CT124" s="282" t="str">
        <f t="shared" si="33"/>
        <v/>
      </c>
    </row>
    <row r="125" spans="1:98" ht="15" customHeight="1" x14ac:dyDescent="0.15">
      <c r="A125" s="1" t="s">
        <v>23</v>
      </c>
      <c r="B125" s="281" t="s">
        <v>447</v>
      </c>
      <c r="C125" s="281" t="str">
        <f t="shared" si="39"/>
        <v>CH232W</v>
      </c>
      <c r="D125" s="281" t="str">
        <f t="shared" si="40"/>
        <v>-07</v>
      </c>
      <c r="E125" s="281" t="str">
        <f t="shared" si="41"/>
        <v>SN/01</v>
      </c>
      <c r="F125" s="281">
        <v>0</v>
      </c>
      <c r="G125" s="282" t="s">
        <v>448</v>
      </c>
      <c r="H125" s="282" t="s">
        <v>440</v>
      </c>
      <c r="I125" s="282" t="s">
        <v>441</v>
      </c>
      <c r="J125" s="282">
        <v>2</v>
      </c>
      <c r="K125" s="282" t="s">
        <v>108</v>
      </c>
      <c r="L125" s="282">
        <v>41.1</v>
      </c>
      <c r="M125" s="282"/>
      <c r="N125" s="282"/>
      <c r="O125" s="282" t="s">
        <v>449</v>
      </c>
      <c r="P125" s="282"/>
      <c r="Q125" s="283"/>
      <c r="R125" s="284" t="s">
        <v>443</v>
      </c>
      <c r="S125" s="284">
        <f>0.11/4</f>
        <v>2.75E-2</v>
      </c>
      <c r="T125" s="284"/>
      <c r="U125" s="284"/>
      <c r="V125" s="284"/>
      <c r="W125" s="284"/>
      <c r="X125" s="284"/>
      <c r="Y125" s="284"/>
      <c r="Z125" s="284"/>
      <c r="AA125" s="284"/>
      <c r="AB125" s="284"/>
      <c r="AC125" s="284"/>
      <c r="AD125" s="284"/>
      <c r="AE125" s="284"/>
      <c r="AF125" s="284"/>
      <c r="AG125" s="284"/>
      <c r="AH125" s="284"/>
      <c r="AI125" s="284"/>
      <c r="AJ125" s="284"/>
      <c r="AK125" s="284">
        <v>0</v>
      </c>
      <c r="AL125" s="284"/>
      <c r="AM125" s="284"/>
      <c r="AN125" s="284"/>
      <c r="AO125" s="284">
        <v>1</v>
      </c>
      <c r="AP125" s="284">
        <v>0</v>
      </c>
      <c r="AQ125" s="284">
        <v>1</v>
      </c>
      <c r="AR125" s="284">
        <v>0</v>
      </c>
      <c r="AS125" s="284">
        <v>0</v>
      </c>
      <c r="AT125" s="284"/>
      <c r="AU125" s="284"/>
      <c r="AV125" s="284"/>
      <c r="AW125" s="284"/>
      <c r="AX125" s="284"/>
      <c r="AY125" s="284"/>
      <c r="AZ125" s="284">
        <v>0</v>
      </c>
      <c r="BA125" s="284"/>
      <c r="BB125" s="284">
        <v>0</v>
      </c>
      <c r="BC125" s="284">
        <v>0</v>
      </c>
      <c r="BD125" s="284">
        <v>0</v>
      </c>
      <c r="BE125" s="284">
        <v>0</v>
      </c>
      <c r="BF125" s="284">
        <v>0</v>
      </c>
      <c r="BG125" s="284">
        <v>1</v>
      </c>
      <c r="BH125" s="284">
        <v>0</v>
      </c>
      <c r="BI125" s="284">
        <v>0</v>
      </c>
      <c r="BJ125" s="450">
        <v>1</v>
      </c>
      <c r="BK125" s="282">
        <f t="shared" si="23"/>
        <v>1</v>
      </c>
      <c r="BL125" s="282">
        <f t="shared" si="24"/>
        <v>0</v>
      </c>
      <c r="BM125" s="282">
        <v>1</v>
      </c>
      <c r="BN125" s="282">
        <v>0</v>
      </c>
      <c r="BO125" s="284">
        <f t="shared" si="25"/>
        <v>1</v>
      </c>
      <c r="BP125" s="516">
        <v>2</v>
      </c>
      <c r="BQ125" s="282" t="str">
        <f t="shared" si="37"/>
        <v/>
      </c>
      <c r="BR125" s="282"/>
      <c r="BS125" s="285"/>
      <c r="BT125" s="285"/>
      <c r="BU125" s="285"/>
      <c r="BV125" s="285"/>
      <c r="BW125" s="285"/>
      <c r="BX125" s="285">
        <v>2</v>
      </c>
      <c r="BY125" s="285"/>
      <c r="BZ125" s="286"/>
      <c r="CA125" s="287"/>
      <c r="CB125" s="288">
        <f t="shared" si="34"/>
        <v>3</v>
      </c>
      <c r="CC125" s="518">
        <f t="shared" si="42"/>
        <v>3</v>
      </c>
      <c r="CD125" s="282" t="str">
        <f>IFERROR(IF($S125*#REF!=0,"",$S125*#REF!),"")</f>
        <v/>
      </c>
      <c r="CE125" s="282" t="str">
        <f>IFERROR(IF($S125*#REF!=0,"",$S125*#REF!),"")</f>
        <v/>
      </c>
      <c r="CF125" s="282" t="str">
        <f>IFERROR(IF($S125*#REF!=0,"",$S125*#REF!),"")</f>
        <v/>
      </c>
      <c r="CG125" s="282" t="str">
        <f>IFERROR(IF($S125*#REF!=0,"",$S125*#REF!),"")</f>
        <v/>
      </c>
      <c r="CH125" s="282" t="str">
        <f>IFERROR(IF($S125*#REF!=0,"",$S125*#REF!),"")</f>
        <v/>
      </c>
      <c r="CI125" s="282" t="str">
        <f>IFERROR(IF($S125*#REF!=0,"",$S125*#REF!),"")</f>
        <v/>
      </c>
      <c r="CJ125" s="282" t="str">
        <f>IFERROR(IF($S125*#REF!=0,"",$S125*#REF!),"")</f>
        <v/>
      </c>
      <c r="CK125" s="282" t="str">
        <f>IFERROR(IF($S125*#REF!=0,"",$S125*#REF!),"")</f>
        <v/>
      </c>
      <c r="CL125" s="282" t="str">
        <f>IFERROR(IF($S125*#REF!=0,"",$S125*#REF!),"")</f>
        <v/>
      </c>
      <c r="CM125" s="282" t="str">
        <f t="shared" si="26"/>
        <v/>
      </c>
      <c r="CN125" s="282" t="str">
        <f t="shared" si="27"/>
        <v/>
      </c>
      <c r="CO125" s="282" t="str">
        <f t="shared" si="28"/>
        <v/>
      </c>
      <c r="CP125" s="282" t="str">
        <f t="shared" si="29"/>
        <v/>
      </c>
      <c r="CQ125" s="282">
        <f t="shared" si="30"/>
        <v>5.5E-2</v>
      </c>
      <c r="CR125" s="282" t="str">
        <f t="shared" si="31"/>
        <v/>
      </c>
      <c r="CS125" s="282" t="str">
        <f t="shared" si="32"/>
        <v/>
      </c>
      <c r="CT125" s="282" t="str">
        <f t="shared" si="33"/>
        <v/>
      </c>
    </row>
    <row r="126" spans="1:98" ht="15" customHeight="1" x14ac:dyDescent="0.15">
      <c r="A126" s="1" t="s">
        <v>23</v>
      </c>
      <c r="B126" s="281" t="s">
        <v>450</v>
      </c>
      <c r="C126" s="281" t="str">
        <f t="shared" si="39"/>
        <v>CH232W</v>
      </c>
      <c r="D126" s="281" t="str">
        <f t="shared" si="40"/>
        <v>-08</v>
      </c>
      <c r="E126" s="281" t="str">
        <f t="shared" si="41"/>
        <v>SN/01</v>
      </c>
      <c r="F126" s="281">
        <v>0</v>
      </c>
      <c r="G126" s="282" t="s">
        <v>451</v>
      </c>
      <c r="H126" s="282" t="s">
        <v>440</v>
      </c>
      <c r="I126" s="282" t="s">
        <v>441</v>
      </c>
      <c r="J126" s="282"/>
      <c r="K126" s="282" t="s">
        <v>108</v>
      </c>
      <c r="L126" s="282">
        <v>46.3</v>
      </c>
      <c r="M126" s="282"/>
      <c r="N126" s="282"/>
      <c r="O126" s="282" t="s">
        <v>452</v>
      </c>
      <c r="P126" s="282"/>
      <c r="Q126" s="283"/>
      <c r="R126" s="284" t="s">
        <v>443</v>
      </c>
      <c r="S126" s="284">
        <f>0.11/4</f>
        <v>2.75E-2</v>
      </c>
      <c r="T126" s="284"/>
      <c r="U126" s="284"/>
      <c r="V126" s="284"/>
      <c r="W126" s="284">
        <v>5767.67</v>
      </c>
      <c r="X126" s="284"/>
      <c r="Y126" s="284"/>
      <c r="Z126" s="284"/>
      <c r="AA126" s="284"/>
      <c r="AB126" s="284"/>
      <c r="AC126" s="284"/>
      <c r="AD126" s="284"/>
      <c r="AE126" s="284"/>
      <c r="AF126" s="284"/>
      <c r="AG126" s="284"/>
      <c r="AH126" s="284"/>
      <c r="AI126" s="284">
        <v>1</v>
      </c>
      <c r="AJ126" s="284"/>
      <c r="AK126" s="284">
        <v>0</v>
      </c>
      <c r="AL126" s="284"/>
      <c r="AM126" s="284"/>
      <c r="AN126" s="284"/>
      <c r="AO126" s="284">
        <v>3</v>
      </c>
      <c r="AP126" s="284">
        <v>2</v>
      </c>
      <c r="AQ126" s="284">
        <v>2</v>
      </c>
      <c r="AR126" s="284">
        <v>1</v>
      </c>
      <c r="AS126" s="284">
        <v>1</v>
      </c>
      <c r="AT126" s="284"/>
      <c r="AU126" s="284"/>
      <c r="AV126" s="284"/>
      <c r="AW126" s="284">
        <v>0</v>
      </c>
      <c r="AX126" s="284">
        <v>0</v>
      </c>
      <c r="AY126" s="284">
        <v>0</v>
      </c>
      <c r="AZ126" s="284">
        <v>1</v>
      </c>
      <c r="BA126" s="284">
        <v>1</v>
      </c>
      <c r="BB126" s="284">
        <v>0</v>
      </c>
      <c r="BC126" s="284">
        <v>3</v>
      </c>
      <c r="BD126" s="284">
        <v>0</v>
      </c>
      <c r="BE126" s="284">
        <v>2</v>
      </c>
      <c r="BF126" s="284">
        <v>0</v>
      </c>
      <c r="BG126" s="284">
        <v>1</v>
      </c>
      <c r="BH126" s="284">
        <v>0</v>
      </c>
      <c r="BI126" s="284">
        <v>3</v>
      </c>
      <c r="BJ126" s="450">
        <v>3</v>
      </c>
      <c r="BK126" s="282">
        <f t="shared" si="23"/>
        <v>2</v>
      </c>
      <c r="BL126" s="282">
        <f t="shared" si="24"/>
        <v>0</v>
      </c>
      <c r="BM126" s="282">
        <v>8</v>
      </c>
      <c r="BN126" s="282">
        <v>1</v>
      </c>
      <c r="BO126" s="284">
        <f t="shared" si="25"/>
        <v>7</v>
      </c>
      <c r="BP126" s="516">
        <v>2</v>
      </c>
      <c r="BQ126" s="282" t="str">
        <f t="shared" si="37"/>
        <v/>
      </c>
      <c r="BR126" s="282"/>
      <c r="BS126" s="285"/>
      <c r="BT126" s="285"/>
      <c r="BU126" s="285"/>
      <c r="BV126" s="285"/>
      <c r="BW126" s="285"/>
      <c r="BX126" s="285"/>
      <c r="BY126" s="285"/>
      <c r="BZ126" s="286"/>
      <c r="CA126" s="287"/>
      <c r="CB126" s="288">
        <f t="shared" si="34"/>
        <v>7</v>
      </c>
      <c r="CC126" s="518">
        <f t="shared" si="42"/>
        <v>2.3333333333333335</v>
      </c>
      <c r="CD126" s="282" t="str">
        <f>IFERROR(IF($S126*#REF!=0,"",$S126*#REF!),"")</f>
        <v/>
      </c>
      <c r="CE126" s="282" t="str">
        <f>IFERROR(IF($S126*#REF!=0,"",$S126*#REF!),"")</f>
        <v/>
      </c>
      <c r="CF126" s="282" t="str">
        <f>IFERROR(IF($S126*#REF!=0,"",$S126*#REF!),"")</f>
        <v/>
      </c>
      <c r="CG126" s="282" t="str">
        <f>IFERROR(IF($S126*#REF!=0,"",$S126*#REF!),"")</f>
        <v/>
      </c>
      <c r="CH126" s="282" t="str">
        <f>IFERROR(IF($S126*#REF!=0,"",$S126*#REF!),"")</f>
        <v/>
      </c>
      <c r="CI126" s="282" t="str">
        <f>IFERROR(IF($S126*#REF!=0,"",$S126*#REF!),"")</f>
        <v/>
      </c>
      <c r="CJ126" s="282" t="str">
        <f>IFERROR(IF($S126*#REF!=0,"",$S126*#REF!),"")</f>
        <v/>
      </c>
      <c r="CK126" s="282" t="str">
        <f>IFERROR(IF($S126*#REF!=0,"",$S126*#REF!),"")</f>
        <v/>
      </c>
      <c r="CL126" s="282" t="str">
        <f>IFERROR(IF($S126*#REF!=0,"",$S126*#REF!),"")</f>
        <v/>
      </c>
      <c r="CM126" s="282" t="str">
        <f t="shared" si="26"/>
        <v/>
      </c>
      <c r="CN126" s="282" t="str">
        <f t="shared" si="27"/>
        <v/>
      </c>
      <c r="CO126" s="282" t="str">
        <f t="shared" si="28"/>
        <v/>
      </c>
      <c r="CP126" s="282" t="str">
        <f t="shared" si="29"/>
        <v/>
      </c>
      <c r="CQ126" s="282" t="str">
        <f t="shared" si="30"/>
        <v/>
      </c>
      <c r="CR126" s="282" t="str">
        <f t="shared" si="31"/>
        <v/>
      </c>
      <c r="CS126" s="282" t="str">
        <f t="shared" si="32"/>
        <v/>
      </c>
      <c r="CT126" s="282" t="str">
        <f t="shared" si="33"/>
        <v/>
      </c>
    </row>
    <row r="127" spans="1:98" ht="15" customHeight="1" x14ac:dyDescent="0.15">
      <c r="A127" s="1" t="s">
        <v>23</v>
      </c>
      <c r="B127" s="281" t="s">
        <v>453</v>
      </c>
      <c r="C127" s="281" t="str">
        <f t="shared" si="39"/>
        <v>CH232W</v>
      </c>
      <c r="D127" s="281" t="str">
        <f t="shared" si="40"/>
        <v>-09</v>
      </c>
      <c r="E127" s="281" t="str">
        <f t="shared" si="41"/>
        <v>SN/01</v>
      </c>
      <c r="F127" s="281">
        <v>0</v>
      </c>
      <c r="G127" s="282" t="s">
        <v>454</v>
      </c>
      <c r="H127" s="282" t="s">
        <v>440</v>
      </c>
      <c r="I127" s="282" t="s">
        <v>441</v>
      </c>
      <c r="J127" s="282">
        <v>2</v>
      </c>
      <c r="K127" s="282" t="s">
        <v>108</v>
      </c>
      <c r="L127" s="282">
        <v>46.3</v>
      </c>
      <c r="M127" s="282"/>
      <c r="N127" s="282"/>
      <c r="O127" s="282" t="s">
        <v>455</v>
      </c>
      <c r="P127" s="282"/>
      <c r="Q127" s="283"/>
      <c r="R127" s="284" t="s">
        <v>443</v>
      </c>
      <c r="S127" s="284">
        <f>0.11/4</f>
        <v>2.75E-2</v>
      </c>
      <c r="T127" s="284"/>
      <c r="U127" s="284"/>
      <c r="V127" s="284"/>
      <c r="W127" s="284">
        <v>5771.42</v>
      </c>
      <c r="X127" s="284"/>
      <c r="Y127" s="284"/>
      <c r="Z127" s="284"/>
      <c r="AA127" s="284"/>
      <c r="AB127" s="284"/>
      <c r="AC127" s="284"/>
      <c r="AD127" s="284"/>
      <c r="AE127" s="284"/>
      <c r="AF127" s="284"/>
      <c r="AG127" s="284"/>
      <c r="AH127" s="284"/>
      <c r="AI127" s="284"/>
      <c r="AJ127" s="284">
        <v>1</v>
      </c>
      <c r="AK127" s="284">
        <v>0</v>
      </c>
      <c r="AL127" s="284"/>
      <c r="AM127" s="284"/>
      <c r="AN127" s="284"/>
      <c r="AO127" s="284">
        <v>0</v>
      </c>
      <c r="AP127" s="284">
        <v>0</v>
      </c>
      <c r="AQ127" s="284">
        <v>2</v>
      </c>
      <c r="AR127" s="284">
        <v>0</v>
      </c>
      <c r="AS127" s="284">
        <v>0</v>
      </c>
      <c r="AT127" s="284"/>
      <c r="AU127" s="284"/>
      <c r="AV127" s="284"/>
      <c r="AW127" s="284">
        <v>0</v>
      </c>
      <c r="AX127" s="284">
        <v>0</v>
      </c>
      <c r="AY127" s="284">
        <v>1</v>
      </c>
      <c r="AZ127" s="284">
        <v>0</v>
      </c>
      <c r="BA127" s="284">
        <v>1</v>
      </c>
      <c r="BB127" s="284">
        <v>0</v>
      </c>
      <c r="BC127" s="284">
        <v>2</v>
      </c>
      <c r="BD127" s="284">
        <v>1</v>
      </c>
      <c r="BE127" s="284">
        <v>0</v>
      </c>
      <c r="BF127" s="284">
        <v>0</v>
      </c>
      <c r="BG127" s="284">
        <v>0</v>
      </c>
      <c r="BH127" s="284">
        <v>0</v>
      </c>
      <c r="BI127" s="284">
        <v>0</v>
      </c>
      <c r="BJ127" s="450">
        <v>3</v>
      </c>
      <c r="BK127" s="282">
        <f t="shared" si="23"/>
        <v>2</v>
      </c>
      <c r="BL127" s="282">
        <f t="shared" si="24"/>
        <v>0</v>
      </c>
      <c r="BM127" s="282">
        <v>6</v>
      </c>
      <c r="BN127" s="282">
        <v>1</v>
      </c>
      <c r="BO127" s="284">
        <f t="shared" si="25"/>
        <v>5</v>
      </c>
      <c r="BP127" s="516">
        <v>2</v>
      </c>
      <c r="BQ127" s="282" t="str">
        <f t="shared" si="37"/>
        <v/>
      </c>
      <c r="BR127" s="282"/>
      <c r="BS127" s="285"/>
      <c r="BT127" s="285"/>
      <c r="BU127" s="285"/>
      <c r="BV127" s="285"/>
      <c r="BW127" s="285"/>
      <c r="BX127" s="285">
        <v>2</v>
      </c>
      <c r="BY127" s="285"/>
      <c r="BZ127" s="286"/>
      <c r="CA127" s="287"/>
      <c r="CB127" s="288">
        <f t="shared" si="34"/>
        <v>7</v>
      </c>
      <c r="CC127" s="518">
        <f t="shared" si="42"/>
        <v>2.3333333333333335</v>
      </c>
      <c r="CD127" s="282" t="str">
        <f>IFERROR(IF($S127*#REF!=0,"",$S127*#REF!),"")</f>
        <v/>
      </c>
      <c r="CE127" s="282" t="str">
        <f>IFERROR(IF($S127*#REF!=0,"",$S127*#REF!),"")</f>
        <v/>
      </c>
      <c r="CF127" s="282" t="str">
        <f>IFERROR(IF($S127*#REF!=0,"",$S127*#REF!),"")</f>
        <v/>
      </c>
      <c r="CG127" s="282" t="str">
        <f>IFERROR(IF($S127*#REF!=0,"",$S127*#REF!),"")</f>
        <v/>
      </c>
      <c r="CH127" s="282" t="str">
        <f>IFERROR(IF($S127*#REF!=0,"",$S127*#REF!),"")</f>
        <v/>
      </c>
      <c r="CI127" s="282" t="str">
        <f>IFERROR(IF($S127*#REF!=0,"",$S127*#REF!),"")</f>
        <v/>
      </c>
      <c r="CJ127" s="282" t="str">
        <f>IFERROR(IF($S127*#REF!=0,"",$S127*#REF!),"")</f>
        <v/>
      </c>
      <c r="CK127" s="282" t="str">
        <f>IFERROR(IF($S127*#REF!=0,"",$S127*#REF!),"")</f>
        <v/>
      </c>
      <c r="CL127" s="282" t="str">
        <f>IFERROR(IF($S127*#REF!=0,"",$S127*#REF!),"")</f>
        <v/>
      </c>
      <c r="CM127" s="282" t="str">
        <f t="shared" si="26"/>
        <v/>
      </c>
      <c r="CN127" s="282" t="str">
        <f t="shared" si="27"/>
        <v/>
      </c>
      <c r="CO127" s="282" t="str">
        <f t="shared" si="28"/>
        <v/>
      </c>
      <c r="CP127" s="282" t="str">
        <f t="shared" si="29"/>
        <v/>
      </c>
      <c r="CQ127" s="282">
        <f t="shared" si="30"/>
        <v>5.5E-2</v>
      </c>
      <c r="CR127" s="282" t="str">
        <f t="shared" si="31"/>
        <v/>
      </c>
      <c r="CS127" s="282" t="str">
        <f t="shared" si="32"/>
        <v/>
      </c>
      <c r="CT127" s="282" t="str">
        <f t="shared" si="33"/>
        <v/>
      </c>
    </row>
    <row r="128" spans="1:98" ht="15" customHeight="1" x14ac:dyDescent="0.15">
      <c r="A128" s="1" t="s">
        <v>23</v>
      </c>
      <c r="B128" s="281" t="s">
        <v>456</v>
      </c>
      <c r="C128" s="281" t="str">
        <f t="shared" si="39"/>
        <v>CH232W</v>
      </c>
      <c r="D128" s="281" t="str">
        <f t="shared" si="40"/>
        <v>-17</v>
      </c>
      <c r="E128" s="281" t="str">
        <f t="shared" si="41"/>
        <v>SN/01</v>
      </c>
      <c r="F128" s="281">
        <v>0</v>
      </c>
      <c r="G128" s="282" t="s">
        <v>457</v>
      </c>
      <c r="H128" s="282" t="s">
        <v>440</v>
      </c>
      <c r="I128" s="282" t="s">
        <v>441</v>
      </c>
      <c r="J128" s="282">
        <v>2</v>
      </c>
      <c r="K128" s="282" t="s">
        <v>108</v>
      </c>
      <c r="L128" s="282">
        <v>18.899999999999999</v>
      </c>
      <c r="M128" s="282"/>
      <c r="N128" s="282"/>
      <c r="O128" s="282" t="s">
        <v>458</v>
      </c>
      <c r="P128" s="282"/>
      <c r="Q128" s="283"/>
      <c r="R128" s="284" t="s">
        <v>443</v>
      </c>
      <c r="S128" s="284">
        <f>0.11/10</f>
        <v>1.0999999999999999E-2</v>
      </c>
      <c r="T128" s="284"/>
      <c r="U128" s="284"/>
      <c r="V128" s="284"/>
      <c r="W128" s="284">
        <v>2329</v>
      </c>
      <c r="X128" s="284"/>
      <c r="Y128" s="284"/>
      <c r="Z128" s="284"/>
      <c r="AA128" s="284"/>
      <c r="AB128" s="284"/>
      <c r="AC128" s="284"/>
      <c r="AD128" s="284"/>
      <c r="AE128" s="284"/>
      <c r="AF128" s="284"/>
      <c r="AG128" s="284"/>
      <c r="AH128" s="284"/>
      <c r="AI128" s="284"/>
      <c r="AJ128" s="284">
        <v>1</v>
      </c>
      <c r="AK128" s="284">
        <v>1</v>
      </c>
      <c r="AL128" s="284"/>
      <c r="AM128" s="284"/>
      <c r="AN128" s="284"/>
      <c r="AO128" s="284">
        <v>1</v>
      </c>
      <c r="AP128" s="284">
        <v>3</v>
      </c>
      <c r="AQ128" s="284">
        <v>1</v>
      </c>
      <c r="AR128" s="284">
        <v>0</v>
      </c>
      <c r="AS128" s="284">
        <v>1</v>
      </c>
      <c r="AT128" s="284"/>
      <c r="AU128" s="284"/>
      <c r="AV128" s="284"/>
      <c r="AW128" s="284"/>
      <c r="AX128" s="284"/>
      <c r="AY128" s="284">
        <v>0</v>
      </c>
      <c r="AZ128" s="284">
        <v>0</v>
      </c>
      <c r="BA128" s="284">
        <v>0</v>
      </c>
      <c r="BB128" s="284">
        <v>1</v>
      </c>
      <c r="BC128" s="284">
        <v>1</v>
      </c>
      <c r="BD128" s="284">
        <v>0</v>
      </c>
      <c r="BE128" s="284">
        <v>0</v>
      </c>
      <c r="BF128" s="284">
        <v>0</v>
      </c>
      <c r="BG128" s="284">
        <v>0</v>
      </c>
      <c r="BH128" s="284">
        <v>0</v>
      </c>
      <c r="BI128" s="284">
        <v>0</v>
      </c>
      <c r="BJ128" s="450">
        <v>1</v>
      </c>
      <c r="BK128" s="282">
        <f t="shared" si="23"/>
        <v>1</v>
      </c>
      <c r="BL128" s="282">
        <f t="shared" si="24"/>
        <v>0</v>
      </c>
      <c r="BM128" s="282">
        <v>1</v>
      </c>
      <c r="BN128" s="282">
        <v>1</v>
      </c>
      <c r="BO128" s="284">
        <f t="shared" si="25"/>
        <v>0</v>
      </c>
      <c r="BP128" s="516">
        <v>2</v>
      </c>
      <c r="BQ128" s="282" t="str">
        <f t="shared" si="37"/>
        <v/>
      </c>
      <c r="BR128" s="282"/>
      <c r="BS128" s="285"/>
      <c r="BT128" s="285"/>
      <c r="BU128" s="285"/>
      <c r="BV128" s="285"/>
      <c r="BW128" s="285"/>
      <c r="BX128" s="285">
        <v>2</v>
      </c>
      <c r="BY128" s="285">
        <v>2</v>
      </c>
      <c r="BZ128" s="286"/>
      <c r="CA128" s="287"/>
      <c r="CB128" s="288">
        <f t="shared" si="34"/>
        <v>4</v>
      </c>
      <c r="CC128" s="518">
        <f t="shared" si="42"/>
        <v>4</v>
      </c>
      <c r="CD128" s="282" t="str">
        <f>IFERROR(IF($S128*#REF!=0,"",$S128*#REF!),"")</f>
        <v/>
      </c>
      <c r="CE128" s="282" t="str">
        <f>IFERROR(IF($S128*#REF!=0,"",$S128*#REF!),"")</f>
        <v/>
      </c>
      <c r="CF128" s="282" t="str">
        <f>IFERROR(IF($S128*#REF!=0,"",$S128*#REF!),"")</f>
        <v/>
      </c>
      <c r="CG128" s="282" t="str">
        <f>IFERROR(IF($S128*#REF!=0,"",$S128*#REF!),"")</f>
        <v/>
      </c>
      <c r="CH128" s="282" t="str">
        <f>IFERROR(IF($S128*#REF!=0,"",$S128*#REF!),"")</f>
        <v/>
      </c>
      <c r="CI128" s="282" t="str">
        <f>IFERROR(IF($S128*#REF!=0,"",$S128*#REF!),"")</f>
        <v/>
      </c>
      <c r="CJ128" s="282" t="str">
        <f>IFERROR(IF($S128*#REF!=0,"",$S128*#REF!),"")</f>
        <v/>
      </c>
      <c r="CK128" s="282" t="str">
        <f>IFERROR(IF($S128*#REF!=0,"",$S128*#REF!),"")</f>
        <v/>
      </c>
      <c r="CL128" s="282" t="str">
        <f>IFERROR(IF($S128*#REF!=0,"",$S128*#REF!),"")</f>
        <v/>
      </c>
      <c r="CM128" s="282" t="str">
        <f t="shared" si="26"/>
        <v/>
      </c>
      <c r="CN128" s="282" t="str">
        <f t="shared" si="27"/>
        <v/>
      </c>
      <c r="CO128" s="282" t="str">
        <f t="shared" si="28"/>
        <v/>
      </c>
      <c r="CP128" s="282" t="str">
        <f t="shared" si="29"/>
        <v/>
      </c>
      <c r="CQ128" s="282">
        <f t="shared" si="30"/>
        <v>2.1999999999999999E-2</v>
      </c>
      <c r="CR128" s="282">
        <f t="shared" si="31"/>
        <v>2.1999999999999999E-2</v>
      </c>
      <c r="CS128" s="282" t="str">
        <f t="shared" si="32"/>
        <v/>
      </c>
      <c r="CT128" s="282" t="str">
        <f t="shared" si="33"/>
        <v/>
      </c>
    </row>
    <row r="129" spans="1:98" ht="15" customHeight="1" x14ac:dyDescent="0.15">
      <c r="A129" s="1" t="s">
        <v>23</v>
      </c>
      <c r="B129" s="281" t="s">
        <v>459</v>
      </c>
      <c r="C129" s="281" t="str">
        <f t="shared" si="39"/>
        <v>CH232W</v>
      </c>
      <c r="D129" s="281" t="str">
        <f t="shared" si="40"/>
        <v>35C</v>
      </c>
      <c r="E129" s="281" t="str">
        <f t="shared" si="41"/>
        <v>SN/01</v>
      </c>
      <c r="F129" s="281">
        <v>0</v>
      </c>
      <c r="G129" s="282" t="s">
        <v>460</v>
      </c>
      <c r="H129" s="282" t="s">
        <v>440</v>
      </c>
      <c r="I129" s="282" t="s">
        <v>441</v>
      </c>
      <c r="J129" s="282"/>
      <c r="K129" s="282" t="s">
        <v>100</v>
      </c>
      <c r="L129" s="282">
        <v>6.9</v>
      </c>
      <c r="M129" s="282"/>
      <c r="N129" s="282"/>
      <c r="O129" s="282" t="s">
        <v>461</v>
      </c>
      <c r="P129" s="282"/>
      <c r="Q129" s="283"/>
      <c r="R129" s="284" t="s">
        <v>443</v>
      </c>
      <c r="S129" s="284">
        <f>0.11/20</f>
        <v>5.4999999999999997E-3</v>
      </c>
      <c r="T129" s="284"/>
      <c r="U129" s="284"/>
      <c r="V129" s="284"/>
      <c r="W129" s="284">
        <v>857.21</v>
      </c>
      <c r="X129" s="284"/>
      <c r="Y129" s="284"/>
      <c r="Z129" s="284"/>
      <c r="AA129" s="284"/>
      <c r="AB129" s="284"/>
      <c r="AC129" s="284"/>
      <c r="AD129" s="284"/>
      <c r="AE129" s="284"/>
      <c r="AF129" s="284"/>
      <c r="AG129" s="284"/>
      <c r="AH129" s="284"/>
      <c r="AI129" s="284"/>
      <c r="AJ129" s="284"/>
      <c r="AK129" s="284">
        <v>1</v>
      </c>
      <c r="AL129" s="284"/>
      <c r="AM129" s="284"/>
      <c r="AN129" s="284"/>
      <c r="AO129" s="284">
        <v>0</v>
      </c>
      <c r="AP129" s="284">
        <v>0</v>
      </c>
      <c r="AQ129" s="284">
        <v>2</v>
      </c>
      <c r="AR129" s="284">
        <v>0</v>
      </c>
      <c r="AS129" s="284">
        <v>0</v>
      </c>
      <c r="AT129" s="284">
        <v>0</v>
      </c>
      <c r="AU129" s="284">
        <v>0</v>
      </c>
      <c r="AV129" s="284">
        <v>0</v>
      </c>
      <c r="AW129" s="284">
        <v>0</v>
      </c>
      <c r="AX129" s="284">
        <v>0</v>
      </c>
      <c r="AY129" s="284">
        <v>0</v>
      </c>
      <c r="AZ129" s="284">
        <v>0</v>
      </c>
      <c r="BA129" s="284">
        <v>2</v>
      </c>
      <c r="BB129" s="284">
        <v>1</v>
      </c>
      <c r="BC129" s="284">
        <v>2</v>
      </c>
      <c r="BD129" s="284">
        <v>1</v>
      </c>
      <c r="BE129" s="284">
        <v>0</v>
      </c>
      <c r="BF129" s="284">
        <v>0</v>
      </c>
      <c r="BG129" s="284">
        <v>0</v>
      </c>
      <c r="BH129" s="284">
        <v>0</v>
      </c>
      <c r="BI129" s="284">
        <v>0</v>
      </c>
      <c r="BJ129" s="450">
        <v>0</v>
      </c>
      <c r="BK129" s="282">
        <f t="shared" si="23"/>
        <v>2</v>
      </c>
      <c r="BL129" s="282">
        <f t="shared" si="24"/>
        <v>0</v>
      </c>
      <c r="BM129" s="282">
        <v>9</v>
      </c>
      <c r="BN129" s="282">
        <v>0</v>
      </c>
      <c r="BO129" s="284">
        <f t="shared" si="25"/>
        <v>9</v>
      </c>
      <c r="BP129" s="516">
        <v>2</v>
      </c>
      <c r="BQ129" s="282" t="str">
        <f t="shared" si="37"/>
        <v/>
      </c>
      <c r="BR129" s="282"/>
      <c r="BS129" s="285"/>
      <c r="BT129" s="285"/>
      <c r="BU129" s="285"/>
      <c r="BV129" s="285"/>
      <c r="BW129" s="285"/>
      <c r="BX129" s="285"/>
      <c r="BY129" s="285"/>
      <c r="BZ129" s="286"/>
      <c r="CA129" s="287"/>
      <c r="CB129" s="288">
        <f t="shared" si="34"/>
        <v>9</v>
      </c>
      <c r="CC129" s="518" t="e">
        <f t="shared" si="42"/>
        <v>#DIV/0!</v>
      </c>
      <c r="CD129" s="282" t="str">
        <f>IFERROR(IF($S129*#REF!=0,"",$S129*#REF!),"")</f>
        <v/>
      </c>
      <c r="CE129" s="282" t="str">
        <f>IFERROR(IF($S129*#REF!=0,"",$S129*#REF!),"")</f>
        <v/>
      </c>
      <c r="CF129" s="282" t="str">
        <f>IFERROR(IF($S129*#REF!=0,"",$S129*#REF!),"")</f>
        <v/>
      </c>
      <c r="CG129" s="282" t="str">
        <f>IFERROR(IF($S129*#REF!=0,"",$S129*#REF!),"")</f>
        <v/>
      </c>
      <c r="CH129" s="282" t="str">
        <f>IFERROR(IF($S129*#REF!=0,"",$S129*#REF!),"")</f>
        <v/>
      </c>
      <c r="CI129" s="282" t="str">
        <f>IFERROR(IF($S129*#REF!=0,"",$S129*#REF!),"")</f>
        <v/>
      </c>
      <c r="CJ129" s="282" t="str">
        <f>IFERROR(IF($S129*#REF!=0,"",$S129*#REF!),"")</f>
        <v/>
      </c>
      <c r="CK129" s="282" t="str">
        <f>IFERROR(IF($S129*#REF!=0,"",$S129*#REF!),"")</f>
        <v/>
      </c>
      <c r="CL129" s="282" t="str">
        <f>IFERROR(IF($S129*#REF!=0,"",$S129*#REF!),"")</f>
        <v/>
      </c>
      <c r="CM129" s="282" t="str">
        <f t="shared" si="26"/>
        <v/>
      </c>
      <c r="CN129" s="282" t="str">
        <f t="shared" si="27"/>
        <v/>
      </c>
      <c r="CO129" s="282" t="str">
        <f t="shared" si="28"/>
        <v/>
      </c>
      <c r="CP129" s="282" t="str">
        <f t="shared" si="29"/>
        <v/>
      </c>
      <c r="CQ129" s="282" t="str">
        <f t="shared" si="30"/>
        <v/>
      </c>
      <c r="CR129" s="282" t="str">
        <f t="shared" si="31"/>
        <v/>
      </c>
      <c r="CS129" s="282" t="str">
        <f t="shared" si="32"/>
        <v/>
      </c>
      <c r="CT129" s="282" t="str">
        <f t="shared" si="33"/>
        <v/>
      </c>
    </row>
    <row r="130" spans="1:98" ht="15" customHeight="1" x14ac:dyDescent="0.15">
      <c r="A130" s="1" t="s">
        <v>23</v>
      </c>
      <c r="B130" s="281" t="s">
        <v>462</v>
      </c>
      <c r="C130" s="281" t="str">
        <f t="shared" si="39"/>
        <v>CH232W</v>
      </c>
      <c r="D130" s="281" t="str">
        <f t="shared" si="40"/>
        <v>37C</v>
      </c>
      <c r="E130" s="281" t="str">
        <f t="shared" si="41"/>
        <v>SN/01</v>
      </c>
      <c r="F130" s="281">
        <v>0</v>
      </c>
      <c r="G130" s="282" t="s">
        <v>463</v>
      </c>
      <c r="H130" s="282" t="s">
        <v>440</v>
      </c>
      <c r="I130" s="282" t="s">
        <v>441</v>
      </c>
      <c r="J130" s="282">
        <v>10</v>
      </c>
      <c r="K130" s="282" t="s">
        <v>100</v>
      </c>
      <c r="L130" s="282">
        <v>9.4</v>
      </c>
      <c r="M130" s="282"/>
      <c r="N130" s="282"/>
      <c r="O130" s="282" t="s">
        <v>464</v>
      </c>
      <c r="P130" s="282"/>
      <c r="Q130" s="283"/>
      <c r="R130" s="284" t="s">
        <v>443</v>
      </c>
      <c r="S130" s="284">
        <f>0.11/20</f>
        <v>5.4999999999999997E-3</v>
      </c>
      <c r="T130" s="284"/>
      <c r="U130" s="284"/>
      <c r="V130" s="284"/>
      <c r="W130" s="284">
        <v>1054.69</v>
      </c>
      <c r="X130" s="284"/>
      <c r="Y130" s="284"/>
      <c r="Z130" s="284"/>
      <c r="AA130" s="284"/>
      <c r="AB130" s="284"/>
      <c r="AC130" s="284"/>
      <c r="AD130" s="284"/>
      <c r="AE130" s="284"/>
      <c r="AF130" s="284"/>
      <c r="AG130" s="284"/>
      <c r="AH130" s="284"/>
      <c r="AI130" s="284">
        <v>2</v>
      </c>
      <c r="AJ130" s="284">
        <v>4</v>
      </c>
      <c r="AK130" s="284">
        <v>5</v>
      </c>
      <c r="AL130" s="284">
        <v>4</v>
      </c>
      <c r="AM130" s="284"/>
      <c r="AN130" s="284"/>
      <c r="AO130" s="284">
        <v>0</v>
      </c>
      <c r="AP130" s="284">
        <v>9</v>
      </c>
      <c r="AQ130" s="284">
        <v>2</v>
      </c>
      <c r="AR130" s="284">
        <v>0</v>
      </c>
      <c r="AS130" s="284">
        <v>0</v>
      </c>
      <c r="AT130" s="284">
        <v>8</v>
      </c>
      <c r="AU130" s="284">
        <v>9</v>
      </c>
      <c r="AV130" s="284">
        <v>5</v>
      </c>
      <c r="AW130" s="284">
        <v>7</v>
      </c>
      <c r="AX130" s="284">
        <v>6</v>
      </c>
      <c r="AY130" s="284">
        <v>2</v>
      </c>
      <c r="AZ130" s="284">
        <v>4</v>
      </c>
      <c r="BA130" s="284">
        <v>4</v>
      </c>
      <c r="BB130" s="284">
        <v>1</v>
      </c>
      <c r="BC130" s="284">
        <v>6</v>
      </c>
      <c r="BD130" s="284">
        <v>1</v>
      </c>
      <c r="BE130" s="284">
        <v>10</v>
      </c>
      <c r="BF130" s="284">
        <v>4</v>
      </c>
      <c r="BG130" s="284">
        <v>2</v>
      </c>
      <c r="BH130" s="284">
        <v>4</v>
      </c>
      <c r="BI130" s="284">
        <v>5</v>
      </c>
      <c r="BJ130" s="450">
        <v>0</v>
      </c>
      <c r="BK130" s="282">
        <f t="shared" si="23"/>
        <v>9</v>
      </c>
      <c r="BL130" s="282">
        <f t="shared" si="24"/>
        <v>0</v>
      </c>
      <c r="BM130" s="282">
        <v>2</v>
      </c>
      <c r="BN130" s="282">
        <v>2</v>
      </c>
      <c r="BO130" s="284">
        <f t="shared" si="25"/>
        <v>0</v>
      </c>
      <c r="BP130" s="516">
        <v>2</v>
      </c>
      <c r="BQ130" s="282" t="str">
        <f t="shared" si="37"/>
        <v/>
      </c>
      <c r="BR130" s="282"/>
      <c r="BS130" s="285"/>
      <c r="BT130" s="285"/>
      <c r="BU130" s="285"/>
      <c r="BV130" s="285"/>
      <c r="BW130" s="285"/>
      <c r="BX130" s="285">
        <v>10</v>
      </c>
      <c r="BY130" s="285"/>
      <c r="BZ130" s="286"/>
      <c r="CA130" s="287"/>
      <c r="CB130" s="288">
        <f t="shared" si="34"/>
        <v>10</v>
      </c>
      <c r="CC130" s="518" t="e">
        <f t="shared" si="42"/>
        <v>#DIV/0!</v>
      </c>
      <c r="CD130" s="282" t="str">
        <f>IFERROR(IF($S130*#REF!=0,"",$S130*#REF!),"")</f>
        <v/>
      </c>
      <c r="CE130" s="282" t="str">
        <f>IFERROR(IF($S130*#REF!=0,"",$S130*#REF!),"")</f>
        <v/>
      </c>
      <c r="CF130" s="282" t="str">
        <f>IFERROR(IF($S130*#REF!=0,"",$S130*#REF!),"")</f>
        <v/>
      </c>
      <c r="CG130" s="282" t="str">
        <f>IFERROR(IF($S130*#REF!=0,"",$S130*#REF!),"")</f>
        <v/>
      </c>
      <c r="CH130" s="282" t="str">
        <f>IFERROR(IF($S130*#REF!=0,"",$S130*#REF!),"")</f>
        <v/>
      </c>
      <c r="CI130" s="282" t="str">
        <f>IFERROR(IF($S130*#REF!=0,"",$S130*#REF!),"")</f>
        <v/>
      </c>
      <c r="CJ130" s="282" t="str">
        <f>IFERROR(IF($S130*#REF!=0,"",$S130*#REF!),"")</f>
        <v/>
      </c>
      <c r="CK130" s="282" t="str">
        <f>IFERROR(IF($S130*#REF!=0,"",$S130*#REF!),"")</f>
        <v/>
      </c>
      <c r="CL130" s="282" t="str">
        <f>IFERROR(IF($S130*#REF!=0,"",$S130*#REF!),"")</f>
        <v/>
      </c>
      <c r="CM130" s="282" t="str">
        <f t="shared" si="26"/>
        <v/>
      </c>
      <c r="CN130" s="282" t="str">
        <f t="shared" si="27"/>
        <v/>
      </c>
      <c r="CO130" s="282" t="str">
        <f t="shared" si="28"/>
        <v/>
      </c>
      <c r="CP130" s="282" t="str">
        <f t="shared" si="29"/>
        <v/>
      </c>
      <c r="CQ130" s="282">
        <f t="shared" si="30"/>
        <v>5.4999999999999993E-2</v>
      </c>
      <c r="CR130" s="282" t="str">
        <f t="shared" si="31"/>
        <v/>
      </c>
      <c r="CS130" s="282" t="str">
        <f t="shared" si="32"/>
        <v/>
      </c>
      <c r="CT130" s="282" t="str">
        <f t="shared" si="33"/>
        <v/>
      </c>
    </row>
    <row r="131" spans="1:98" ht="15" customHeight="1" x14ac:dyDescent="0.15">
      <c r="A131" s="1" t="s">
        <v>23</v>
      </c>
      <c r="B131" s="281" t="s">
        <v>465</v>
      </c>
      <c r="C131" s="281" t="str">
        <f t="shared" si="39"/>
        <v>CH232W</v>
      </c>
      <c r="D131" s="281" t="str">
        <f t="shared" si="40"/>
        <v>-49</v>
      </c>
      <c r="E131" s="281" t="str">
        <f t="shared" si="41"/>
        <v>SN/01</v>
      </c>
      <c r="F131" s="281">
        <v>0</v>
      </c>
      <c r="G131" s="282" t="s">
        <v>466</v>
      </c>
      <c r="H131" s="282" t="s">
        <v>440</v>
      </c>
      <c r="I131" s="282" t="s">
        <v>441</v>
      </c>
      <c r="J131" s="282"/>
      <c r="K131" s="282" t="s">
        <v>108</v>
      </c>
      <c r="L131" s="282">
        <v>42.9</v>
      </c>
      <c r="M131" s="282"/>
      <c r="N131" s="282"/>
      <c r="O131" s="282" t="s">
        <v>467</v>
      </c>
      <c r="P131" s="282"/>
      <c r="Q131" s="283"/>
      <c r="R131" s="284" t="s">
        <v>443</v>
      </c>
      <c r="S131" s="284">
        <f t="shared" ref="S131:S137" si="43">0.11/4</f>
        <v>2.75E-2</v>
      </c>
      <c r="T131" s="284"/>
      <c r="U131" s="284"/>
      <c r="V131" s="284"/>
      <c r="W131" s="284">
        <v>5284.38</v>
      </c>
      <c r="X131" s="284"/>
      <c r="Y131" s="284"/>
      <c r="Z131" s="284"/>
      <c r="AA131" s="284"/>
      <c r="AB131" s="284"/>
      <c r="AC131" s="284"/>
      <c r="AD131" s="284"/>
      <c r="AE131" s="284"/>
      <c r="AF131" s="284"/>
      <c r="AG131" s="284"/>
      <c r="AH131" s="284"/>
      <c r="AI131" s="284"/>
      <c r="AJ131" s="284">
        <v>1</v>
      </c>
      <c r="AK131" s="284">
        <v>0</v>
      </c>
      <c r="AL131" s="284"/>
      <c r="AM131" s="284"/>
      <c r="AN131" s="284"/>
      <c r="AO131" s="284">
        <v>0</v>
      </c>
      <c r="AP131" s="284">
        <v>0</v>
      </c>
      <c r="AQ131" s="284">
        <v>2</v>
      </c>
      <c r="AR131" s="284">
        <v>0</v>
      </c>
      <c r="AS131" s="284">
        <v>0</v>
      </c>
      <c r="AT131" s="284"/>
      <c r="AU131" s="284"/>
      <c r="AV131" s="284"/>
      <c r="AW131" s="284">
        <v>0</v>
      </c>
      <c r="AX131" s="284">
        <v>0</v>
      </c>
      <c r="AY131" s="284">
        <v>1</v>
      </c>
      <c r="AZ131" s="284">
        <v>1</v>
      </c>
      <c r="BA131" s="284">
        <v>1</v>
      </c>
      <c r="BB131" s="284">
        <v>2</v>
      </c>
      <c r="BC131" s="284"/>
      <c r="BD131" s="284">
        <v>0</v>
      </c>
      <c r="BE131" s="284">
        <v>0</v>
      </c>
      <c r="BF131" s="284">
        <v>0</v>
      </c>
      <c r="BG131" s="284">
        <v>1</v>
      </c>
      <c r="BH131" s="284">
        <v>0</v>
      </c>
      <c r="BI131" s="284">
        <v>0</v>
      </c>
      <c r="BJ131" s="450">
        <v>2</v>
      </c>
      <c r="BK131" s="282">
        <f t="shared" si="23"/>
        <v>2</v>
      </c>
      <c r="BL131" s="282">
        <f t="shared" si="24"/>
        <v>0</v>
      </c>
      <c r="BM131" s="282">
        <v>5</v>
      </c>
      <c r="BN131" s="282">
        <v>1</v>
      </c>
      <c r="BO131" s="284">
        <f t="shared" si="25"/>
        <v>4</v>
      </c>
      <c r="BP131" s="516">
        <v>2</v>
      </c>
      <c r="BQ131" s="282" t="str">
        <f t="shared" si="37"/>
        <v/>
      </c>
      <c r="BR131" s="282"/>
      <c r="BS131" s="285"/>
      <c r="BT131" s="285"/>
      <c r="BU131" s="285">
        <v>2</v>
      </c>
      <c r="BV131" s="285"/>
      <c r="BW131" s="285"/>
      <c r="BX131" s="285"/>
      <c r="BY131" s="285"/>
      <c r="BZ131" s="286"/>
      <c r="CA131" s="287"/>
      <c r="CB131" s="288">
        <f t="shared" si="34"/>
        <v>6</v>
      </c>
      <c r="CC131" s="518">
        <f t="shared" si="42"/>
        <v>3</v>
      </c>
      <c r="CD131" s="282" t="str">
        <f>IFERROR(IF($S131*#REF!=0,"",$S131*#REF!),"")</f>
        <v/>
      </c>
      <c r="CE131" s="282" t="str">
        <f>IFERROR(IF($S131*#REF!=0,"",$S131*#REF!),"")</f>
        <v/>
      </c>
      <c r="CF131" s="282" t="str">
        <f>IFERROR(IF($S131*#REF!=0,"",$S131*#REF!),"")</f>
        <v/>
      </c>
      <c r="CG131" s="282" t="str">
        <f>IFERROR(IF($S131*#REF!=0,"",$S131*#REF!),"")</f>
        <v/>
      </c>
      <c r="CH131" s="282" t="str">
        <f>IFERROR(IF($S131*#REF!=0,"",$S131*#REF!),"")</f>
        <v/>
      </c>
      <c r="CI131" s="282" t="str">
        <f>IFERROR(IF($S131*#REF!=0,"",$S131*#REF!),"")</f>
        <v/>
      </c>
      <c r="CJ131" s="282" t="str">
        <f>IFERROR(IF($S131*#REF!=0,"",$S131*#REF!),"")</f>
        <v/>
      </c>
      <c r="CK131" s="282" t="str">
        <f>IFERROR(IF($S131*#REF!=0,"",$S131*#REF!),"")</f>
        <v/>
      </c>
      <c r="CL131" s="282" t="str">
        <f>IFERROR(IF($S131*#REF!=0,"",$S131*#REF!),"")</f>
        <v/>
      </c>
      <c r="CM131" s="282" t="str">
        <f t="shared" si="26"/>
        <v/>
      </c>
      <c r="CN131" s="282">
        <f t="shared" si="27"/>
        <v>5.5E-2</v>
      </c>
      <c r="CO131" s="282" t="str">
        <f t="shared" si="28"/>
        <v/>
      </c>
      <c r="CP131" s="282" t="str">
        <f t="shared" si="29"/>
        <v/>
      </c>
      <c r="CQ131" s="282" t="str">
        <f t="shared" si="30"/>
        <v/>
      </c>
      <c r="CR131" s="282" t="str">
        <f t="shared" si="31"/>
        <v/>
      </c>
      <c r="CS131" s="282" t="str">
        <f t="shared" si="32"/>
        <v/>
      </c>
      <c r="CT131" s="282" t="str">
        <f t="shared" si="33"/>
        <v/>
      </c>
    </row>
    <row r="132" spans="1:98" ht="15" customHeight="1" x14ac:dyDescent="0.15">
      <c r="A132" s="1" t="s">
        <v>23</v>
      </c>
      <c r="B132" s="281" t="s">
        <v>468</v>
      </c>
      <c r="C132" s="281" t="str">
        <f t="shared" si="39"/>
        <v>CH232W</v>
      </c>
      <c r="D132" s="281" t="str">
        <f t="shared" si="40"/>
        <v>-50</v>
      </c>
      <c r="E132" s="281" t="str">
        <f t="shared" si="41"/>
        <v>SN/01</v>
      </c>
      <c r="F132" s="281">
        <v>0</v>
      </c>
      <c r="G132" s="282" t="s">
        <v>469</v>
      </c>
      <c r="H132" s="282" t="s">
        <v>440</v>
      </c>
      <c r="I132" s="282" t="s">
        <v>441</v>
      </c>
      <c r="J132" s="282">
        <v>2</v>
      </c>
      <c r="K132" s="282" t="s">
        <v>108</v>
      </c>
      <c r="L132" s="282">
        <v>42.9</v>
      </c>
      <c r="M132" s="282"/>
      <c r="N132" s="282"/>
      <c r="O132" s="282" t="s">
        <v>470</v>
      </c>
      <c r="P132" s="282"/>
      <c r="Q132" s="283"/>
      <c r="R132" s="284" t="s">
        <v>443</v>
      </c>
      <c r="S132" s="284">
        <f t="shared" si="43"/>
        <v>2.75E-2</v>
      </c>
      <c r="T132" s="284"/>
      <c r="U132" s="284"/>
      <c r="V132" s="284"/>
      <c r="W132" s="284">
        <v>5319.3</v>
      </c>
      <c r="X132" s="284"/>
      <c r="Y132" s="284"/>
      <c r="Z132" s="284"/>
      <c r="AA132" s="284"/>
      <c r="AB132" s="284"/>
      <c r="AC132" s="284"/>
      <c r="AD132" s="284"/>
      <c r="AE132" s="284"/>
      <c r="AF132" s="284"/>
      <c r="AG132" s="284"/>
      <c r="AH132" s="284"/>
      <c r="AI132" s="284">
        <v>1</v>
      </c>
      <c r="AJ132" s="284"/>
      <c r="AK132" s="284">
        <v>0</v>
      </c>
      <c r="AL132" s="284">
        <v>1</v>
      </c>
      <c r="AM132" s="284"/>
      <c r="AN132" s="284"/>
      <c r="AO132" s="284">
        <v>1</v>
      </c>
      <c r="AP132" s="284">
        <v>2</v>
      </c>
      <c r="AQ132" s="284">
        <v>2</v>
      </c>
      <c r="AR132" s="284">
        <v>1</v>
      </c>
      <c r="AS132" s="284">
        <v>0</v>
      </c>
      <c r="AT132" s="284"/>
      <c r="AU132" s="284"/>
      <c r="AV132" s="284"/>
      <c r="AW132" s="284"/>
      <c r="AX132" s="284"/>
      <c r="AY132" s="284">
        <v>0</v>
      </c>
      <c r="AZ132" s="284">
        <v>2</v>
      </c>
      <c r="BA132" s="284">
        <v>1</v>
      </c>
      <c r="BB132" s="284">
        <v>0</v>
      </c>
      <c r="BC132" s="284">
        <v>2</v>
      </c>
      <c r="BD132" s="284">
        <v>0</v>
      </c>
      <c r="BE132" s="284">
        <v>4</v>
      </c>
      <c r="BF132" s="284">
        <v>1</v>
      </c>
      <c r="BG132" s="284">
        <v>1</v>
      </c>
      <c r="BH132" s="284">
        <v>1</v>
      </c>
      <c r="BI132" s="284">
        <v>2</v>
      </c>
      <c r="BJ132" s="450">
        <v>2</v>
      </c>
      <c r="BK132" s="282">
        <f t="shared" si="23"/>
        <v>2</v>
      </c>
      <c r="BL132" s="282">
        <f t="shared" si="24"/>
        <v>0</v>
      </c>
      <c r="BM132" s="282">
        <v>3</v>
      </c>
      <c r="BN132" s="282">
        <v>1</v>
      </c>
      <c r="BO132" s="284">
        <f t="shared" si="25"/>
        <v>2</v>
      </c>
      <c r="BP132" s="516">
        <v>2</v>
      </c>
      <c r="BQ132" s="282" t="str">
        <f t="shared" si="37"/>
        <v/>
      </c>
      <c r="BR132" s="282"/>
      <c r="BS132" s="285"/>
      <c r="BT132" s="285"/>
      <c r="BU132" s="285"/>
      <c r="BV132" s="285"/>
      <c r="BW132" s="285"/>
      <c r="BX132" s="285">
        <v>2</v>
      </c>
      <c r="BY132" s="285">
        <v>2</v>
      </c>
      <c r="BZ132" s="286"/>
      <c r="CA132" s="287"/>
      <c r="CB132" s="288">
        <f t="shared" si="34"/>
        <v>6</v>
      </c>
      <c r="CC132" s="518">
        <f t="shared" si="42"/>
        <v>3</v>
      </c>
      <c r="CD132" s="282" t="str">
        <f>IFERROR(IF($S132*#REF!=0,"",$S132*#REF!),"")</f>
        <v/>
      </c>
      <c r="CE132" s="282" t="str">
        <f>IFERROR(IF($S132*#REF!=0,"",$S132*#REF!),"")</f>
        <v/>
      </c>
      <c r="CF132" s="282" t="str">
        <f>IFERROR(IF($S132*#REF!=0,"",$S132*#REF!),"")</f>
        <v/>
      </c>
      <c r="CG132" s="282" t="str">
        <f>IFERROR(IF($S132*#REF!=0,"",$S132*#REF!),"")</f>
        <v/>
      </c>
      <c r="CH132" s="282" t="str">
        <f>IFERROR(IF($S132*#REF!=0,"",$S132*#REF!),"")</f>
        <v/>
      </c>
      <c r="CI132" s="282" t="str">
        <f>IFERROR(IF($S132*#REF!=0,"",$S132*#REF!),"")</f>
        <v/>
      </c>
      <c r="CJ132" s="282" t="str">
        <f>IFERROR(IF($S132*#REF!=0,"",$S132*#REF!),"")</f>
        <v/>
      </c>
      <c r="CK132" s="282" t="str">
        <f>IFERROR(IF($S132*#REF!=0,"",$S132*#REF!),"")</f>
        <v/>
      </c>
      <c r="CL132" s="282" t="str">
        <f>IFERROR(IF($S132*#REF!=0,"",$S132*#REF!),"")</f>
        <v/>
      </c>
      <c r="CM132" s="282" t="str">
        <f t="shared" si="26"/>
        <v/>
      </c>
      <c r="CN132" s="282" t="str">
        <f t="shared" si="27"/>
        <v/>
      </c>
      <c r="CO132" s="282" t="str">
        <f t="shared" si="28"/>
        <v/>
      </c>
      <c r="CP132" s="282" t="str">
        <f t="shared" si="29"/>
        <v/>
      </c>
      <c r="CQ132" s="282">
        <f t="shared" si="30"/>
        <v>5.5E-2</v>
      </c>
      <c r="CR132" s="282">
        <f t="shared" si="31"/>
        <v>5.5E-2</v>
      </c>
      <c r="CS132" s="282" t="str">
        <f t="shared" si="32"/>
        <v/>
      </c>
      <c r="CT132" s="282" t="str">
        <f t="shared" si="33"/>
        <v/>
      </c>
    </row>
    <row r="133" spans="1:98" ht="15" customHeight="1" x14ac:dyDescent="0.15">
      <c r="A133" s="1" t="s">
        <v>23</v>
      </c>
      <c r="B133" s="281" t="s">
        <v>471</v>
      </c>
      <c r="C133" s="281" t="str">
        <f t="shared" si="39"/>
        <v>CH232W</v>
      </c>
      <c r="D133" s="281" t="str">
        <f t="shared" si="40"/>
        <v>-03</v>
      </c>
      <c r="E133" s="281" t="str">
        <f t="shared" si="41"/>
        <v>SN/02</v>
      </c>
      <c r="F133" s="281">
        <v>0</v>
      </c>
      <c r="G133" s="282" t="s">
        <v>472</v>
      </c>
      <c r="H133" s="282" t="s">
        <v>440</v>
      </c>
      <c r="I133" s="282" t="s">
        <v>473</v>
      </c>
      <c r="J133" s="282">
        <v>2</v>
      </c>
      <c r="K133" s="282" t="s">
        <v>108</v>
      </c>
      <c r="L133" s="282">
        <v>51.7</v>
      </c>
      <c r="M133" s="282"/>
      <c r="N133" s="282"/>
      <c r="O133" s="282" t="s">
        <v>474</v>
      </c>
      <c r="P133" s="282"/>
      <c r="Q133" s="283"/>
      <c r="R133" s="284" t="s">
        <v>443</v>
      </c>
      <c r="S133" s="284">
        <f t="shared" si="43"/>
        <v>2.75E-2</v>
      </c>
      <c r="T133" s="284"/>
      <c r="U133" s="284"/>
      <c r="V133" s="284"/>
      <c r="W133" s="284">
        <v>6464.5</v>
      </c>
      <c r="X133" s="284"/>
      <c r="Y133" s="284"/>
      <c r="Z133" s="284"/>
      <c r="AA133" s="284"/>
      <c r="AB133" s="284"/>
      <c r="AC133" s="284"/>
      <c r="AD133" s="284"/>
      <c r="AE133" s="284"/>
      <c r="AF133" s="284"/>
      <c r="AG133" s="284"/>
      <c r="AH133" s="284"/>
      <c r="AI133" s="284"/>
      <c r="AJ133" s="284">
        <v>2</v>
      </c>
      <c r="AK133" s="284">
        <v>2</v>
      </c>
      <c r="AL133" s="284">
        <v>1</v>
      </c>
      <c r="AM133" s="284"/>
      <c r="AN133" s="284"/>
      <c r="AO133" s="284">
        <v>4</v>
      </c>
      <c r="AP133" s="284">
        <v>4</v>
      </c>
      <c r="AQ133" s="284">
        <v>5</v>
      </c>
      <c r="AR133" s="284">
        <v>1</v>
      </c>
      <c r="AS133" s="284">
        <v>1</v>
      </c>
      <c r="AT133" s="284"/>
      <c r="AU133" s="284"/>
      <c r="AV133" s="284"/>
      <c r="AW133" s="284"/>
      <c r="AX133" s="284">
        <v>11</v>
      </c>
      <c r="AY133" s="284">
        <v>3</v>
      </c>
      <c r="AZ133" s="284">
        <v>6</v>
      </c>
      <c r="BA133" s="284">
        <v>1</v>
      </c>
      <c r="BB133" s="284">
        <v>4</v>
      </c>
      <c r="BC133" s="284">
        <v>0</v>
      </c>
      <c r="BD133" s="284">
        <v>3</v>
      </c>
      <c r="BE133" s="284">
        <v>2</v>
      </c>
      <c r="BF133" s="284">
        <v>7</v>
      </c>
      <c r="BG133" s="284">
        <v>2</v>
      </c>
      <c r="BH133" s="284">
        <v>2</v>
      </c>
      <c r="BI133" s="284">
        <v>4</v>
      </c>
      <c r="BJ133" s="519">
        <v>3</v>
      </c>
      <c r="BK133" s="282">
        <f t="shared" si="23"/>
        <v>11</v>
      </c>
      <c r="BL133" s="282">
        <f t="shared" si="24"/>
        <v>1</v>
      </c>
      <c r="BM133" s="282">
        <v>5</v>
      </c>
      <c r="BN133" s="282">
        <v>4</v>
      </c>
      <c r="BO133" s="284">
        <f t="shared" si="25"/>
        <v>1</v>
      </c>
      <c r="BP133" s="516">
        <v>2</v>
      </c>
      <c r="BQ133" s="282" t="str">
        <f t="shared" si="37"/>
        <v/>
      </c>
      <c r="BR133" s="282"/>
      <c r="BS133" s="285"/>
      <c r="BT133" s="285"/>
      <c r="BU133" s="285">
        <v>2</v>
      </c>
      <c r="BV133" s="285"/>
      <c r="BW133" s="285">
        <v>2</v>
      </c>
      <c r="BX133" s="285">
        <v>2</v>
      </c>
      <c r="BY133" s="285"/>
      <c r="BZ133" s="286"/>
      <c r="CA133" s="287"/>
      <c r="CB133" s="288">
        <f t="shared" si="34"/>
        <v>7</v>
      </c>
      <c r="CC133" s="518">
        <f t="shared" si="42"/>
        <v>2.3333333333333335</v>
      </c>
      <c r="CD133" s="282" t="str">
        <f>IFERROR(IF($S133*#REF!=0,"",$S133*#REF!),"")</f>
        <v/>
      </c>
      <c r="CE133" s="282" t="str">
        <f>IFERROR(IF($S133*#REF!=0,"",$S133*#REF!),"")</f>
        <v/>
      </c>
      <c r="CF133" s="282" t="str">
        <f>IFERROR(IF($S133*#REF!=0,"",$S133*#REF!),"")</f>
        <v/>
      </c>
      <c r="CG133" s="282" t="str">
        <f>IFERROR(IF($S133*#REF!=0,"",$S133*#REF!),"")</f>
        <v/>
      </c>
      <c r="CH133" s="282" t="str">
        <f>IFERROR(IF($S133*#REF!=0,"",$S133*#REF!),"")</f>
        <v/>
      </c>
      <c r="CI133" s="282" t="str">
        <f>IFERROR(IF($S133*#REF!=0,"",$S133*#REF!),"")</f>
        <v/>
      </c>
      <c r="CJ133" s="282" t="str">
        <f>IFERROR(IF($S133*#REF!=0,"",$S133*#REF!),"")</f>
        <v/>
      </c>
      <c r="CK133" s="282" t="str">
        <f>IFERROR(IF($S133*#REF!=0,"",$S133*#REF!),"")</f>
        <v/>
      </c>
      <c r="CL133" s="282" t="str">
        <f>IFERROR(IF($S133*#REF!=0,"",$S133*#REF!),"")</f>
        <v/>
      </c>
      <c r="CM133" s="282" t="str">
        <f t="shared" si="26"/>
        <v/>
      </c>
      <c r="CN133" s="282">
        <f t="shared" si="27"/>
        <v>5.5E-2</v>
      </c>
      <c r="CO133" s="282" t="str">
        <f t="shared" si="28"/>
        <v/>
      </c>
      <c r="CP133" s="282">
        <f t="shared" si="29"/>
        <v>5.5E-2</v>
      </c>
      <c r="CQ133" s="282">
        <f t="shared" si="30"/>
        <v>5.5E-2</v>
      </c>
      <c r="CR133" s="282" t="str">
        <f t="shared" si="31"/>
        <v/>
      </c>
      <c r="CS133" s="282" t="str">
        <f t="shared" si="32"/>
        <v/>
      </c>
      <c r="CT133" s="282" t="str">
        <f t="shared" si="33"/>
        <v/>
      </c>
    </row>
    <row r="134" spans="1:98" ht="15" customHeight="1" x14ac:dyDescent="0.15">
      <c r="A134" s="1" t="s">
        <v>23</v>
      </c>
      <c r="B134" s="281" t="s">
        <v>475</v>
      </c>
      <c r="C134" s="281" t="str">
        <f t="shared" si="39"/>
        <v>CH232W</v>
      </c>
      <c r="D134" s="281" t="str">
        <f t="shared" si="40"/>
        <v>-06</v>
      </c>
      <c r="E134" s="281" t="str">
        <f t="shared" si="41"/>
        <v>SN/02</v>
      </c>
      <c r="F134" s="281">
        <v>0</v>
      </c>
      <c r="G134" s="282" t="s">
        <v>476</v>
      </c>
      <c r="H134" s="282" t="s">
        <v>440</v>
      </c>
      <c r="I134" s="282" t="s">
        <v>473</v>
      </c>
      <c r="J134" s="282"/>
      <c r="K134" s="282" t="s">
        <v>108</v>
      </c>
      <c r="L134" s="282">
        <v>41.1</v>
      </c>
      <c r="M134" s="282"/>
      <c r="N134" s="282"/>
      <c r="O134" s="282" t="s">
        <v>477</v>
      </c>
      <c r="P134" s="282"/>
      <c r="Q134" s="283"/>
      <c r="R134" s="284" t="s">
        <v>443</v>
      </c>
      <c r="S134" s="284">
        <f t="shared" si="43"/>
        <v>2.75E-2</v>
      </c>
      <c r="T134" s="284"/>
      <c r="U134" s="284"/>
      <c r="V134" s="284"/>
      <c r="W134" s="284"/>
      <c r="X134" s="284"/>
      <c r="Y134" s="284"/>
      <c r="Z134" s="284"/>
      <c r="AA134" s="284"/>
      <c r="AB134" s="284"/>
      <c r="AC134" s="284"/>
      <c r="AD134" s="284"/>
      <c r="AE134" s="284"/>
      <c r="AF134" s="284"/>
      <c r="AG134" s="284"/>
      <c r="AH134" s="284"/>
      <c r="AI134" s="284"/>
      <c r="AJ134" s="284"/>
      <c r="AK134" s="284">
        <v>1</v>
      </c>
      <c r="AL134" s="284"/>
      <c r="AM134" s="284"/>
      <c r="AN134" s="284"/>
      <c r="AO134" s="284">
        <v>1</v>
      </c>
      <c r="AP134" s="284">
        <v>0</v>
      </c>
      <c r="AQ134" s="284">
        <v>1</v>
      </c>
      <c r="AR134" s="284">
        <v>0</v>
      </c>
      <c r="AS134" s="284">
        <v>1</v>
      </c>
      <c r="AT134" s="284"/>
      <c r="AU134" s="284"/>
      <c r="AV134" s="284"/>
      <c r="AW134" s="284"/>
      <c r="AX134" s="284"/>
      <c r="AY134" s="284"/>
      <c r="AZ134" s="284">
        <v>0</v>
      </c>
      <c r="BA134" s="284">
        <v>0</v>
      </c>
      <c r="BB134" s="284">
        <v>0</v>
      </c>
      <c r="BC134" s="284">
        <v>0</v>
      </c>
      <c r="BD134" s="284">
        <v>0</v>
      </c>
      <c r="BE134" s="284">
        <v>1</v>
      </c>
      <c r="BF134" s="284">
        <v>2</v>
      </c>
      <c r="BG134" s="284">
        <v>1</v>
      </c>
      <c r="BH134" s="284">
        <v>0</v>
      </c>
      <c r="BI134" s="284">
        <v>0</v>
      </c>
      <c r="BJ134" s="450">
        <v>1</v>
      </c>
      <c r="BK134" s="282">
        <f t="shared" si="23"/>
        <v>1</v>
      </c>
      <c r="BL134" s="282">
        <f t="shared" si="24"/>
        <v>0</v>
      </c>
      <c r="BM134" s="282">
        <v>4</v>
      </c>
      <c r="BN134" s="282">
        <v>1</v>
      </c>
      <c r="BO134" s="284">
        <f t="shared" si="25"/>
        <v>3</v>
      </c>
      <c r="BP134" s="516">
        <v>2</v>
      </c>
      <c r="BQ134" s="282" t="str">
        <f t="shared" si="37"/>
        <v/>
      </c>
      <c r="BR134" s="282"/>
      <c r="BS134" s="285"/>
      <c r="BT134" s="285"/>
      <c r="BU134" s="285"/>
      <c r="BV134" s="285"/>
      <c r="BW134" s="285"/>
      <c r="BX134" s="285"/>
      <c r="BY134" s="285"/>
      <c r="BZ134" s="286"/>
      <c r="CA134" s="287"/>
      <c r="CB134" s="288">
        <f t="shared" si="34"/>
        <v>3</v>
      </c>
      <c r="CC134" s="518">
        <f t="shared" si="42"/>
        <v>3</v>
      </c>
      <c r="CD134" s="282" t="str">
        <f>IFERROR(IF($S134*#REF!=0,"",$S134*#REF!),"")</f>
        <v/>
      </c>
      <c r="CE134" s="282" t="str">
        <f>IFERROR(IF($S134*#REF!=0,"",$S134*#REF!),"")</f>
        <v/>
      </c>
      <c r="CF134" s="282" t="str">
        <f>IFERROR(IF($S134*#REF!=0,"",$S134*#REF!),"")</f>
        <v/>
      </c>
      <c r="CG134" s="282" t="str">
        <f>IFERROR(IF($S134*#REF!=0,"",$S134*#REF!),"")</f>
        <v/>
      </c>
      <c r="CH134" s="282" t="str">
        <f>IFERROR(IF($S134*#REF!=0,"",$S134*#REF!),"")</f>
        <v/>
      </c>
      <c r="CI134" s="282" t="str">
        <f>IFERROR(IF($S134*#REF!=0,"",$S134*#REF!),"")</f>
        <v/>
      </c>
      <c r="CJ134" s="282" t="str">
        <f>IFERROR(IF($S134*#REF!=0,"",$S134*#REF!),"")</f>
        <v/>
      </c>
      <c r="CK134" s="282" t="str">
        <f>IFERROR(IF($S134*#REF!=0,"",$S134*#REF!),"")</f>
        <v/>
      </c>
      <c r="CL134" s="282" t="str">
        <f>IFERROR(IF($S134*#REF!=0,"",$S134*#REF!),"")</f>
        <v/>
      </c>
      <c r="CM134" s="282" t="str">
        <f t="shared" si="26"/>
        <v/>
      </c>
      <c r="CN134" s="282" t="str">
        <f t="shared" si="27"/>
        <v/>
      </c>
      <c r="CO134" s="282" t="str">
        <f t="shared" si="28"/>
        <v/>
      </c>
      <c r="CP134" s="282" t="str">
        <f t="shared" si="29"/>
        <v/>
      </c>
      <c r="CQ134" s="282" t="str">
        <f t="shared" si="30"/>
        <v/>
      </c>
      <c r="CR134" s="282" t="str">
        <f t="shared" si="31"/>
        <v/>
      </c>
      <c r="CS134" s="282" t="str">
        <f t="shared" si="32"/>
        <v/>
      </c>
      <c r="CT134" s="282" t="str">
        <f t="shared" si="33"/>
        <v/>
      </c>
    </row>
    <row r="135" spans="1:98" ht="15" customHeight="1" x14ac:dyDescent="0.15">
      <c r="A135" s="1" t="s">
        <v>23</v>
      </c>
      <c r="B135" s="281" t="s">
        <v>478</v>
      </c>
      <c r="C135" s="281" t="str">
        <f t="shared" si="39"/>
        <v>CH232W</v>
      </c>
      <c r="D135" s="281" t="str">
        <f t="shared" si="40"/>
        <v>-07</v>
      </c>
      <c r="E135" s="281" t="str">
        <f t="shared" si="41"/>
        <v>SN/02</v>
      </c>
      <c r="F135" s="281">
        <v>0</v>
      </c>
      <c r="G135" s="282" t="s">
        <v>479</v>
      </c>
      <c r="H135" s="282" t="s">
        <v>440</v>
      </c>
      <c r="I135" s="282" t="s">
        <v>473</v>
      </c>
      <c r="J135" s="282"/>
      <c r="K135" s="282" t="s">
        <v>108</v>
      </c>
      <c r="L135" s="282">
        <v>41.1</v>
      </c>
      <c r="M135" s="282"/>
      <c r="N135" s="282"/>
      <c r="O135" s="282" t="s">
        <v>480</v>
      </c>
      <c r="P135" s="282"/>
      <c r="Q135" s="283"/>
      <c r="R135" s="284" t="s">
        <v>443</v>
      </c>
      <c r="S135" s="284">
        <f t="shared" si="43"/>
        <v>2.75E-2</v>
      </c>
      <c r="T135" s="284"/>
      <c r="U135" s="284"/>
      <c r="V135" s="284"/>
      <c r="W135" s="284"/>
      <c r="X135" s="284"/>
      <c r="Y135" s="284"/>
      <c r="Z135" s="284"/>
      <c r="AA135" s="284"/>
      <c r="AB135" s="284"/>
      <c r="AC135" s="284"/>
      <c r="AD135" s="284"/>
      <c r="AE135" s="284"/>
      <c r="AF135" s="284"/>
      <c r="AG135" s="284"/>
      <c r="AH135" s="284"/>
      <c r="AI135" s="284"/>
      <c r="AJ135" s="284"/>
      <c r="AK135" s="284">
        <v>0</v>
      </c>
      <c r="AL135" s="284"/>
      <c r="AM135" s="284"/>
      <c r="AN135" s="284"/>
      <c r="AO135" s="284">
        <v>0</v>
      </c>
      <c r="AP135" s="284">
        <v>0</v>
      </c>
      <c r="AQ135" s="284">
        <v>1</v>
      </c>
      <c r="AR135" s="284">
        <v>0</v>
      </c>
      <c r="AS135" s="284">
        <v>0</v>
      </c>
      <c r="AT135" s="284"/>
      <c r="AU135" s="284"/>
      <c r="AV135" s="284"/>
      <c r="AW135" s="284"/>
      <c r="AX135" s="284"/>
      <c r="AY135" s="284">
        <v>0</v>
      </c>
      <c r="AZ135" s="284">
        <v>0</v>
      </c>
      <c r="BA135" s="284">
        <v>0</v>
      </c>
      <c r="BB135" s="284">
        <v>1</v>
      </c>
      <c r="BC135" s="284">
        <v>1</v>
      </c>
      <c r="BD135" s="284">
        <v>0</v>
      </c>
      <c r="BE135" s="284">
        <v>2</v>
      </c>
      <c r="BF135" s="284"/>
      <c r="BG135" s="284">
        <v>1</v>
      </c>
      <c r="BH135" s="284">
        <v>1</v>
      </c>
      <c r="BI135" s="284"/>
      <c r="BJ135" s="450">
        <v>1</v>
      </c>
      <c r="BK135" s="282">
        <f t="shared" si="23"/>
        <v>1</v>
      </c>
      <c r="BL135" s="282">
        <f t="shared" si="24"/>
        <v>0</v>
      </c>
      <c r="BM135" s="282">
        <v>3</v>
      </c>
      <c r="BN135" s="282">
        <v>0</v>
      </c>
      <c r="BO135" s="284">
        <f t="shared" si="25"/>
        <v>3</v>
      </c>
      <c r="BP135" s="516">
        <v>2</v>
      </c>
      <c r="BQ135" s="282" t="str">
        <f t="shared" si="37"/>
        <v/>
      </c>
      <c r="BR135" s="282"/>
      <c r="BS135" s="285"/>
      <c r="BT135" s="285"/>
      <c r="BU135" s="285"/>
      <c r="BV135" s="285"/>
      <c r="BW135" s="285"/>
      <c r="BX135" s="285"/>
      <c r="BY135" s="285"/>
      <c r="BZ135" s="286"/>
      <c r="CA135" s="287"/>
      <c r="CB135" s="288">
        <f t="shared" si="34"/>
        <v>3</v>
      </c>
      <c r="CC135" s="518">
        <f t="shared" si="42"/>
        <v>3</v>
      </c>
      <c r="CD135" s="282" t="str">
        <f>IFERROR(IF($S135*#REF!=0,"",$S135*#REF!),"")</f>
        <v/>
      </c>
      <c r="CE135" s="282" t="str">
        <f>IFERROR(IF($S135*#REF!=0,"",$S135*#REF!),"")</f>
        <v/>
      </c>
      <c r="CF135" s="282" t="str">
        <f>IFERROR(IF($S135*#REF!=0,"",$S135*#REF!),"")</f>
        <v/>
      </c>
      <c r="CG135" s="282" t="str">
        <f>IFERROR(IF($S135*#REF!=0,"",$S135*#REF!),"")</f>
        <v/>
      </c>
      <c r="CH135" s="282" t="str">
        <f>IFERROR(IF($S135*#REF!=0,"",$S135*#REF!),"")</f>
        <v/>
      </c>
      <c r="CI135" s="282" t="str">
        <f>IFERROR(IF($S135*#REF!=0,"",$S135*#REF!),"")</f>
        <v/>
      </c>
      <c r="CJ135" s="282" t="str">
        <f>IFERROR(IF($S135*#REF!=0,"",$S135*#REF!),"")</f>
        <v/>
      </c>
      <c r="CK135" s="282" t="str">
        <f>IFERROR(IF($S135*#REF!=0,"",$S135*#REF!),"")</f>
        <v/>
      </c>
      <c r="CL135" s="282" t="str">
        <f>IFERROR(IF($S135*#REF!=0,"",$S135*#REF!),"")</f>
        <v/>
      </c>
      <c r="CM135" s="282" t="str">
        <f t="shared" si="26"/>
        <v/>
      </c>
      <c r="CN135" s="282" t="str">
        <f t="shared" si="27"/>
        <v/>
      </c>
      <c r="CO135" s="282" t="str">
        <f t="shared" si="28"/>
        <v/>
      </c>
      <c r="CP135" s="282" t="str">
        <f t="shared" si="29"/>
        <v/>
      </c>
      <c r="CQ135" s="282" t="str">
        <f t="shared" si="30"/>
        <v/>
      </c>
      <c r="CR135" s="282" t="str">
        <f t="shared" si="31"/>
        <v/>
      </c>
      <c r="CS135" s="282" t="str">
        <f t="shared" si="32"/>
        <v/>
      </c>
      <c r="CT135" s="282" t="str">
        <f t="shared" si="33"/>
        <v/>
      </c>
    </row>
    <row r="136" spans="1:98" ht="15" customHeight="1" x14ac:dyDescent="0.15">
      <c r="A136" s="1" t="s">
        <v>23</v>
      </c>
      <c r="B136" s="281" t="s">
        <v>481</v>
      </c>
      <c r="C136" s="281" t="str">
        <f t="shared" si="39"/>
        <v>CH232W</v>
      </c>
      <c r="D136" s="281" t="str">
        <f t="shared" si="40"/>
        <v>-08</v>
      </c>
      <c r="E136" s="281" t="str">
        <f t="shared" si="41"/>
        <v>SN/02</v>
      </c>
      <c r="F136" s="281">
        <v>0</v>
      </c>
      <c r="G136" s="282" t="s">
        <v>482</v>
      </c>
      <c r="H136" s="282" t="s">
        <v>440</v>
      </c>
      <c r="I136" s="282" t="s">
        <v>473</v>
      </c>
      <c r="J136" s="282"/>
      <c r="K136" s="282" t="s">
        <v>108</v>
      </c>
      <c r="L136" s="282">
        <v>46.3</v>
      </c>
      <c r="M136" s="282"/>
      <c r="N136" s="282"/>
      <c r="O136" s="282" t="s">
        <v>483</v>
      </c>
      <c r="P136" s="282"/>
      <c r="Q136" s="283"/>
      <c r="R136" s="284" t="s">
        <v>443</v>
      </c>
      <c r="S136" s="284">
        <f t="shared" si="43"/>
        <v>2.75E-2</v>
      </c>
      <c r="T136" s="284"/>
      <c r="U136" s="284"/>
      <c r="V136" s="284"/>
      <c r="W136" s="284">
        <v>5831.42</v>
      </c>
      <c r="X136" s="284"/>
      <c r="Y136" s="284"/>
      <c r="Z136" s="284"/>
      <c r="AA136" s="284"/>
      <c r="AB136" s="284"/>
      <c r="AC136" s="284"/>
      <c r="AD136" s="284"/>
      <c r="AE136" s="284"/>
      <c r="AF136" s="284"/>
      <c r="AG136" s="284"/>
      <c r="AH136" s="284"/>
      <c r="AI136" s="284">
        <v>4</v>
      </c>
      <c r="AJ136" s="284">
        <v>3</v>
      </c>
      <c r="AK136" s="284">
        <v>3</v>
      </c>
      <c r="AL136" s="284">
        <v>2</v>
      </c>
      <c r="AM136" s="284"/>
      <c r="AN136" s="284"/>
      <c r="AO136" s="284">
        <v>3</v>
      </c>
      <c r="AP136" s="284">
        <v>5</v>
      </c>
      <c r="AQ136" s="284">
        <v>6</v>
      </c>
      <c r="AR136" s="284">
        <v>4</v>
      </c>
      <c r="AS136" s="284">
        <v>4</v>
      </c>
      <c r="AT136" s="284"/>
      <c r="AU136" s="284"/>
      <c r="AV136" s="284"/>
      <c r="AW136" s="284">
        <v>0</v>
      </c>
      <c r="AX136" s="284">
        <v>0</v>
      </c>
      <c r="AY136" s="284">
        <v>2</v>
      </c>
      <c r="AZ136" s="284">
        <v>1</v>
      </c>
      <c r="BA136" s="284">
        <v>1</v>
      </c>
      <c r="BB136" s="284">
        <v>2</v>
      </c>
      <c r="BC136" s="284">
        <v>0</v>
      </c>
      <c r="BD136" s="284">
        <v>1</v>
      </c>
      <c r="BE136" s="284">
        <v>1</v>
      </c>
      <c r="BF136" s="284">
        <v>1</v>
      </c>
      <c r="BG136" s="284">
        <v>1</v>
      </c>
      <c r="BH136" s="284">
        <v>0</v>
      </c>
      <c r="BI136" s="284">
        <v>2</v>
      </c>
      <c r="BJ136" s="519">
        <v>3</v>
      </c>
      <c r="BK136" s="282">
        <f t="shared" ref="BK136:BK199" si="44">MAX(AQ136:BB136)</f>
        <v>6</v>
      </c>
      <c r="BL136" s="282">
        <f t="shared" ref="BL136:BL199" si="45">MIN(AQ136:BB136)</f>
        <v>0</v>
      </c>
      <c r="BM136" s="282">
        <v>9</v>
      </c>
      <c r="BN136" s="282">
        <v>0</v>
      </c>
      <c r="BO136" s="284">
        <f t="shared" ref="BO136:BO199" si="46">IFERROR(BM136-BN136,BM136)</f>
        <v>9</v>
      </c>
      <c r="BP136" s="516">
        <v>2</v>
      </c>
      <c r="BQ136" s="282" t="str">
        <f t="shared" si="37"/>
        <v/>
      </c>
      <c r="BR136" s="282"/>
      <c r="BS136" s="285"/>
      <c r="BT136" s="285"/>
      <c r="BU136" s="285"/>
      <c r="BV136" s="285"/>
      <c r="BW136" s="285"/>
      <c r="BX136" s="285"/>
      <c r="BY136" s="285"/>
      <c r="BZ136" s="286"/>
      <c r="CA136" s="287"/>
      <c r="CB136" s="288">
        <f t="shared" si="34"/>
        <v>9</v>
      </c>
      <c r="CC136" s="518">
        <f t="shared" si="42"/>
        <v>3</v>
      </c>
      <c r="CD136" s="282" t="str">
        <f>IFERROR(IF($S136*#REF!=0,"",$S136*#REF!),"")</f>
        <v/>
      </c>
      <c r="CE136" s="282" t="str">
        <f>IFERROR(IF($S136*#REF!=0,"",$S136*#REF!),"")</f>
        <v/>
      </c>
      <c r="CF136" s="282" t="str">
        <f>IFERROR(IF($S136*#REF!=0,"",$S136*#REF!),"")</f>
        <v/>
      </c>
      <c r="CG136" s="282" t="str">
        <f>IFERROR(IF($S136*#REF!=0,"",$S136*#REF!),"")</f>
        <v/>
      </c>
      <c r="CH136" s="282" t="str">
        <f>IFERROR(IF($S136*#REF!=0,"",$S136*#REF!),"")</f>
        <v/>
      </c>
      <c r="CI136" s="282" t="str">
        <f>IFERROR(IF($S136*#REF!=0,"",$S136*#REF!),"")</f>
        <v/>
      </c>
      <c r="CJ136" s="282" t="str">
        <f>IFERROR(IF($S136*#REF!=0,"",$S136*#REF!),"")</f>
        <v/>
      </c>
      <c r="CK136" s="282" t="str">
        <f>IFERROR(IF($S136*#REF!=0,"",$S136*#REF!),"")</f>
        <v/>
      </c>
      <c r="CL136" s="282" t="str">
        <f>IFERROR(IF($S136*#REF!=0,"",$S136*#REF!),"")</f>
        <v/>
      </c>
      <c r="CM136" s="282" t="str">
        <f t="shared" ref="CM136:CM199" si="47">IFERROR(IF($S136*BT136=0,"",$S136*BT136),"")</f>
        <v/>
      </c>
      <c r="CN136" s="282" t="str">
        <f t="shared" ref="CN136:CN199" si="48">IFERROR(IF($S136*BU136=0,"",$S136*BU136),"")</f>
        <v/>
      </c>
      <c r="CO136" s="282" t="str">
        <f t="shared" ref="CO136:CO199" si="49">IFERROR(IF($S136*BV136=0,"",$S136*BV136),"")</f>
        <v/>
      </c>
      <c r="CP136" s="282" t="str">
        <f t="shared" ref="CP136:CP199" si="50">IFERROR(IF($S136*BW136=0,"",$S136*BW136),"")</f>
        <v/>
      </c>
      <c r="CQ136" s="282" t="str">
        <f t="shared" ref="CQ136:CQ199" si="51">IFERROR(IF($S136*BX136=0,"",$S136*BX136),"")</f>
        <v/>
      </c>
      <c r="CR136" s="282" t="str">
        <f t="shared" ref="CR136:CR199" si="52">IFERROR(IF($S136*BY136=0,"",$S136*BY136),"")</f>
        <v/>
      </c>
      <c r="CS136" s="282" t="str">
        <f t="shared" ref="CS136:CS199" si="53">IFERROR(IF($S136*BZ136=0,"",$S136*BZ136),"")</f>
        <v/>
      </c>
      <c r="CT136" s="282" t="str">
        <f t="shared" ref="CT136:CT199" si="54">IFERROR(IF($S136*CA136=0,"",$S136*CA136),"")</f>
        <v/>
      </c>
    </row>
    <row r="137" spans="1:98" ht="15" customHeight="1" x14ac:dyDescent="0.15">
      <c r="A137" s="1" t="s">
        <v>23</v>
      </c>
      <c r="B137" s="281" t="s">
        <v>484</v>
      </c>
      <c r="C137" s="281" t="str">
        <f t="shared" si="39"/>
        <v>CH232W</v>
      </c>
      <c r="D137" s="281" t="str">
        <f t="shared" si="40"/>
        <v>-09</v>
      </c>
      <c r="E137" s="281" t="str">
        <f t="shared" si="41"/>
        <v>SN/02</v>
      </c>
      <c r="F137" s="281">
        <v>0</v>
      </c>
      <c r="G137" s="282" t="s">
        <v>485</v>
      </c>
      <c r="H137" s="282" t="s">
        <v>440</v>
      </c>
      <c r="I137" s="282" t="s">
        <v>473</v>
      </c>
      <c r="J137" s="282"/>
      <c r="K137" s="282" t="s">
        <v>108</v>
      </c>
      <c r="L137" s="282">
        <v>46.3</v>
      </c>
      <c r="M137" s="282"/>
      <c r="N137" s="282"/>
      <c r="O137" s="282" t="s">
        <v>486</v>
      </c>
      <c r="P137" s="282"/>
      <c r="Q137" s="283"/>
      <c r="R137" s="284" t="s">
        <v>443</v>
      </c>
      <c r="S137" s="284">
        <f t="shared" si="43"/>
        <v>2.75E-2</v>
      </c>
      <c r="T137" s="284"/>
      <c r="U137" s="284"/>
      <c r="V137" s="284"/>
      <c r="W137" s="284">
        <v>5872.67</v>
      </c>
      <c r="X137" s="284"/>
      <c r="Y137" s="284"/>
      <c r="Z137" s="284"/>
      <c r="AA137" s="284"/>
      <c r="AB137" s="284"/>
      <c r="AC137" s="284"/>
      <c r="AD137" s="284"/>
      <c r="AE137" s="284"/>
      <c r="AF137" s="284"/>
      <c r="AG137" s="284"/>
      <c r="AH137" s="284"/>
      <c r="AI137" s="284">
        <v>1</v>
      </c>
      <c r="AJ137" s="284">
        <v>4</v>
      </c>
      <c r="AK137" s="284">
        <v>1</v>
      </c>
      <c r="AL137" s="284"/>
      <c r="AM137" s="284"/>
      <c r="AN137" s="284"/>
      <c r="AO137" s="284">
        <v>3</v>
      </c>
      <c r="AP137" s="284">
        <v>3</v>
      </c>
      <c r="AQ137" s="284">
        <v>2</v>
      </c>
      <c r="AR137" s="284">
        <v>0</v>
      </c>
      <c r="AS137" s="284">
        <v>4</v>
      </c>
      <c r="AT137" s="284"/>
      <c r="AU137" s="284"/>
      <c r="AV137" s="284"/>
      <c r="AW137" s="284"/>
      <c r="AX137" s="284">
        <v>0</v>
      </c>
      <c r="AY137" s="284">
        <v>0</v>
      </c>
      <c r="AZ137" s="284">
        <v>1</v>
      </c>
      <c r="BA137" s="284">
        <v>1</v>
      </c>
      <c r="BB137" s="284">
        <v>2</v>
      </c>
      <c r="BC137" s="284">
        <v>1</v>
      </c>
      <c r="BD137" s="284">
        <v>2</v>
      </c>
      <c r="BE137" s="284">
        <v>3</v>
      </c>
      <c r="BF137" s="284">
        <v>2</v>
      </c>
      <c r="BG137" s="284">
        <v>1</v>
      </c>
      <c r="BH137" s="284">
        <v>1</v>
      </c>
      <c r="BI137" s="284">
        <v>2</v>
      </c>
      <c r="BJ137" s="519">
        <v>3</v>
      </c>
      <c r="BK137" s="282">
        <f t="shared" si="44"/>
        <v>4</v>
      </c>
      <c r="BL137" s="282">
        <f t="shared" si="45"/>
        <v>0</v>
      </c>
      <c r="BM137" s="282">
        <v>9</v>
      </c>
      <c r="BN137" s="282">
        <v>0</v>
      </c>
      <c r="BO137" s="284">
        <f t="shared" si="46"/>
        <v>9</v>
      </c>
      <c r="BP137" s="516">
        <v>2</v>
      </c>
      <c r="BQ137" s="282" t="str">
        <f t="shared" si="37"/>
        <v/>
      </c>
      <c r="BR137" s="282"/>
      <c r="BS137" s="285"/>
      <c r="BT137" s="285"/>
      <c r="BU137" s="285"/>
      <c r="BV137" s="285"/>
      <c r="BW137" s="285"/>
      <c r="BX137" s="285"/>
      <c r="BY137" s="285"/>
      <c r="BZ137" s="286"/>
      <c r="CA137" s="287"/>
      <c r="CB137" s="288">
        <f t="shared" ref="CB137:CB200" si="55">SUM(BO137,BR137:CA137)</f>
        <v>9</v>
      </c>
      <c r="CC137" s="518">
        <f t="shared" si="42"/>
        <v>3</v>
      </c>
      <c r="CD137" s="282" t="str">
        <f>IFERROR(IF($S137*#REF!=0,"",$S137*#REF!),"")</f>
        <v/>
      </c>
      <c r="CE137" s="282" t="str">
        <f>IFERROR(IF($S137*#REF!=0,"",$S137*#REF!),"")</f>
        <v/>
      </c>
      <c r="CF137" s="282" t="str">
        <f>IFERROR(IF($S137*#REF!=0,"",$S137*#REF!),"")</f>
        <v/>
      </c>
      <c r="CG137" s="282" t="str">
        <f>IFERROR(IF($S137*#REF!=0,"",$S137*#REF!),"")</f>
        <v/>
      </c>
      <c r="CH137" s="282" t="str">
        <f>IFERROR(IF($S137*#REF!=0,"",$S137*#REF!),"")</f>
        <v/>
      </c>
      <c r="CI137" s="282" t="str">
        <f>IFERROR(IF($S137*#REF!=0,"",$S137*#REF!),"")</f>
        <v/>
      </c>
      <c r="CJ137" s="282" t="str">
        <f>IFERROR(IF($S137*#REF!=0,"",$S137*#REF!),"")</f>
        <v/>
      </c>
      <c r="CK137" s="282" t="str">
        <f>IFERROR(IF($S137*#REF!=0,"",$S137*#REF!),"")</f>
        <v/>
      </c>
      <c r="CL137" s="282" t="str">
        <f>IFERROR(IF($S137*#REF!=0,"",$S137*#REF!),"")</f>
        <v/>
      </c>
      <c r="CM137" s="282" t="str">
        <f t="shared" si="47"/>
        <v/>
      </c>
      <c r="CN137" s="282" t="str">
        <f t="shared" si="48"/>
        <v/>
      </c>
      <c r="CO137" s="282" t="str">
        <f t="shared" si="49"/>
        <v/>
      </c>
      <c r="CP137" s="282" t="str">
        <f t="shared" si="50"/>
        <v/>
      </c>
      <c r="CQ137" s="282" t="str">
        <f t="shared" si="51"/>
        <v/>
      </c>
      <c r="CR137" s="282" t="str">
        <f t="shared" si="52"/>
        <v/>
      </c>
      <c r="CS137" s="282" t="str">
        <f t="shared" si="53"/>
        <v/>
      </c>
      <c r="CT137" s="282" t="str">
        <f t="shared" si="54"/>
        <v/>
      </c>
    </row>
    <row r="138" spans="1:98" ht="15" customHeight="1" x14ac:dyDescent="0.15">
      <c r="A138" s="1" t="s">
        <v>23</v>
      </c>
      <c r="B138" s="281" t="s">
        <v>487</v>
      </c>
      <c r="C138" s="281" t="str">
        <f t="shared" si="39"/>
        <v>CH232W</v>
      </c>
      <c r="D138" s="281" t="str">
        <f t="shared" si="40"/>
        <v>-17</v>
      </c>
      <c r="E138" s="281" t="str">
        <f t="shared" si="41"/>
        <v>SN/02</v>
      </c>
      <c r="F138" s="281">
        <v>0</v>
      </c>
      <c r="G138" s="282" t="s">
        <v>488</v>
      </c>
      <c r="H138" s="282" t="s">
        <v>440</v>
      </c>
      <c r="I138" s="282" t="s">
        <v>473</v>
      </c>
      <c r="J138" s="282"/>
      <c r="K138" s="282" t="s">
        <v>108</v>
      </c>
      <c r="L138" s="282">
        <v>18.899999999999999</v>
      </c>
      <c r="M138" s="282"/>
      <c r="N138" s="282"/>
      <c r="O138" s="282" t="s">
        <v>489</v>
      </c>
      <c r="P138" s="282"/>
      <c r="Q138" s="283"/>
      <c r="R138" s="284" t="s">
        <v>443</v>
      </c>
      <c r="S138" s="284">
        <f>0.11/10</f>
        <v>1.0999999999999999E-2</v>
      </c>
      <c r="T138" s="284"/>
      <c r="U138" s="284"/>
      <c r="V138" s="284"/>
      <c r="W138" s="284">
        <v>2329</v>
      </c>
      <c r="X138" s="284"/>
      <c r="Y138" s="284"/>
      <c r="Z138" s="284"/>
      <c r="AA138" s="284"/>
      <c r="AB138" s="284"/>
      <c r="AC138" s="284"/>
      <c r="AD138" s="284"/>
      <c r="AE138" s="284"/>
      <c r="AF138" s="284"/>
      <c r="AG138" s="284"/>
      <c r="AH138" s="284"/>
      <c r="AI138" s="284"/>
      <c r="AJ138" s="284"/>
      <c r="AK138" s="284">
        <v>2</v>
      </c>
      <c r="AL138" s="284">
        <v>1</v>
      </c>
      <c r="AM138" s="284"/>
      <c r="AN138" s="284"/>
      <c r="AO138" s="284">
        <v>0</v>
      </c>
      <c r="AP138" s="284">
        <v>2</v>
      </c>
      <c r="AQ138" s="284">
        <v>0</v>
      </c>
      <c r="AR138" s="284">
        <v>0</v>
      </c>
      <c r="AS138" s="284">
        <v>0</v>
      </c>
      <c r="AT138" s="284"/>
      <c r="AU138" s="284"/>
      <c r="AV138" s="284"/>
      <c r="AW138" s="284"/>
      <c r="AX138" s="284"/>
      <c r="AY138" s="284">
        <v>2</v>
      </c>
      <c r="AZ138" s="284">
        <v>0</v>
      </c>
      <c r="BA138" s="284">
        <v>1</v>
      </c>
      <c r="BB138" s="284">
        <v>0</v>
      </c>
      <c r="BC138" s="284">
        <v>2</v>
      </c>
      <c r="BD138" s="284">
        <v>0</v>
      </c>
      <c r="BE138" s="284">
        <v>1</v>
      </c>
      <c r="BF138" s="284">
        <v>3</v>
      </c>
      <c r="BG138" s="284">
        <v>0</v>
      </c>
      <c r="BH138" s="284">
        <v>0</v>
      </c>
      <c r="BI138" s="284">
        <v>2</v>
      </c>
      <c r="BJ138" s="519">
        <v>2</v>
      </c>
      <c r="BK138" s="282">
        <f t="shared" si="44"/>
        <v>2</v>
      </c>
      <c r="BL138" s="282">
        <f t="shared" si="45"/>
        <v>0</v>
      </c>
      <c r="BM138" s="282">
        <v>7</v>
      </c>
      <c r="BN138" s="282">
        <v>1</v>
      </c>
      <c r="BO138" s="284">
        <f t="shared" si="46"/>
        <v>6</v>
      </c>
      <c r="BP138" s="516">
        <v>2</v>
      </c>
      <c r="BQ138" s="282" t="str">
        <f t="shared" si="37"/>
        <v/>
      </c>
      <c r="BR138" s="282"/>
      <c r="BS138" s="285"/>
      <c r="BT138" s="285"/>
      <c r="BU138" s="285"/>
      <c r="BV138" s="285"/>
      <c r="BW138" s="285"/>
      <c r="BX138" s="285"/>
      <c r="BY138" s="285"/>
      <c r="BZ138" s="286"/>
      <c r="CA138" s="287"/>
      <c r="CB138" s="288">
        <f t="shared" si="55"/>
        <v>6</v>
      </c>
      <c r="CC138" s="518">
        <f t="shared" si="42"/>
        <v>3</v>
      </c>
      <c r="CD138" s="282" t="str">
        <f>IFERROR(IF($S138*#REF!=0,"",$S138*#REF!),"")</f>
        <v/>
      </c>
      <c r="CE138" s="282" t="str">
        <f>IFERROR(IF($S138*#REF!=0,"",$S138*#REF!),"")</f>
        <v/>
      </c>
      <c r="CF138" s="282" t="str">
        <f>IFERROR(IF($S138*#REF!=0,"",$S138*#REF!),"")</f>
        <v/>
      </c>
      <c r="CG138" s="282" t="str">
        <f>IFERROR(IF($S138*#REF!=0,"",$S138*#REF!),"")</f>
        <v/>
      </c>
      <c r="CH138" s="282" t="str">
        <f>IFERROR(IF($S138*#REF!=0,"",$S138*#REF!),"")</f>
        <v/>
      </c>
      <c r="CI138" s="282" t="str">
        <f>IFERROR(IF($S138*#REF!=0,"",$S138*#REF!),"")</f>
        <v/>
      </c>
      <c r="CJ138" s="282" t="str">
        <f>IFERROR(IF($S138*#REF!=0,"",$S138*#REF!),"")</f>
        <v/>
      </c>
      <c r="CK138" s="282" t="str">
        <f>IFERROR(IF($S138*#REF!=0,"",$S138*#REF!),"")</f>
        <v/>
      </c>
      <c r="CL138" s="282" t="str">
        <f>IFERROR(IF($S138*#REF!=0,"",$S138*#REF!),"")</f>
        <v/>
      </c>
      <c r="CM138" s="282" t="str">
        <f t="shared" si="47"/>
        <v/>
      </c>
      <c r="CN138" s="282" t="str">
        <f t="shared" si="48"/>
        <v/>
      </c>
      <c r="CO138" s="282" t="str">
        <f t="shared" si="49"/>
        <v/>
      </c>
      <c r="CP138" s="282" t="str">
        <f t="shared" si="50"/>
        <v/>
      </c>
      <c r="CQ138" s="282" t="str">
        <f t="shared" si="51"/>
        <v/>
      </c>
      <c r="CR138" s="282" t="str">
        <f t="shared" si="52"/>
        <v/>
      </c>
      <c r="CS138" s="282" t="str">
        <f t="shared" si="53"/>
        <v/>
      </c>
      <c r="CT138" s="282" t="str">
        <f t="shared" si="54"/>
        <v/>
      </c>
    </row>
    <row r="139" spans="1:98" ht="15" customHeight="1" x14ac:dyDescent="0.15">
      <c r="A139" s="1" t="s">
        <v>23</v>
      </c>
      <c r="B139" s="281" t="s">
        <v>490</v>
      </c>
      <c r="C139" s="281" t="str">
        <f t="shared" si="39"/>
        <v>CH232W</v>
      </c>
      <c r="D139" s="281" t="str">
        <f t="shared" si="40"/>
        <v>35C</v>
      </c>
      <c r="E139" s="281" t="str">
        <f t="shared" si="41"/>
        <v>SN/02</v>
      </c>
      <c r="F139" s="281">
        <v>0</v>
      </c>
      <c r="G139" s="282" t="s">
        <v>491</v>
      </c>
      <c r="H139" s="282" t="s">
        <v>440</v>
      </c>
      <c r="I139" s="282" t="s">
        <v>473</v>
      </c>
      <c r="J139" s="282"/>
      <c r="K139" s="282" t="s">
        <v>100</v>
      </c>
      <c r="L139" s="282">
        <v>6.9</v>
      </c>
      <c r="M139" s="282"/>
      <c r="N139" s="282"/>
      <c r="O139" s="282" t="s">
        <v>492</v>
      </c>
      <c r="P139" s="282"/>
      <c r="Q139" s="283"/>
      <c r="R139" s="284" t="s">
        <v>443</v>
      </c>
      <c r="S139" s="284">
        <f>0.11/20</f>
        <v>5.4999999999999997E-3</v>
      </c>
      <c r="T139" s="284"/>
      <c r="U139" s="284"/>
      <c r="V139" s="284"/>
      <c r="W139" s="284">
        <v>859.18</v>
      </c>
      <c r="X139" s="284"/>
      <c r="Y139" s="284"/>
      <c r="Z139" s="284"/>
      <c r="AA139" s="284"/>
      <c r="AB139" s="284"/>
      <c r="AC139" s="284"/>
      <c r="AD139" s="284"/>
      <c r="AE139" s="284"/>
      <c r="AF139" s="284"/>
      <c r="AG139" s="284"/>
      <c r="AH139" s="284"/>
      <c r="AI139" s="284">
        <v>3</v>
      </c>
      <c r="AJ139" s="284"/>
      <c r="AK139" s="284">
        <v>1</v>
      </c>
      <c r="AL139" s="284"/>
      <c r="AM139" s="284"/>
      <c r="AN139" s="284"/>
      <c r="AO139" s="284">
        <v>0</v>
      </c>
      <c r="AP139" s="284">
        <v>0</v>
      </c>
      <c r="AQ139" s="284">
        <v>0</v>
      </c>
      <c r="AR139" s="284">
        <v>0</v>
      </c>
      <c r="AS139" s="284">
        <v>0</v>
      </c>
      <c r="AT139" s="284">
        <v>0</v>
      </c>
      <c r="AU139" s="284">
        <v>0</v>
      </c>
      <c r="AV139" s="284">
        <v>0</v>
      </c>
      <c r="AW139" s="284">
        <v>0</v>
      </c>
      <c r="AX139" s="284">
        <v>0</v>
      </c>
      <c r="AY139" s="284">
        <v>0</v>
      </c>
      <c r="AZ139" s="284">
        <v>0</v>
      </c>
      <c r="BA139" s="284">
        <v>1</v>
      </c>
      <c r="BB139" s="284">
        <v>0</v>
      </c>
      <c r="BC139" s="284">
        <v>2</v>
      </c>
      <c r="BD139" s="284">
        <v>0</v>
      </c>
      <c r="BE139" s="284">
        <v>0</v>
      </c>
      <c r="BF139" s="284">
        <v>0</v>
      </c>
      <c r="BG139" s="284">
        <v>2</v>
      </c>
      <c r="BH139" s="284">
        <v>0</v>
      </c>
      <c r="BI139" s="284">
        <v>2</v>
      </c>
      <c r="BJ139" s="450">
        <v>0</v>
      </c>
      <c r="BK139" s="282">
        <f t="shared" si="44"/>
        <v>1</v>
      </c>
      <c r="BL139" s="282">
        <f t="shared" si="45"/>
        <v>0</v>
      </c>
      <c r="BM139" s="282">
        <v>9</v>
      </c>
      <c r="BN139" s="282">
        <v>0</v>
      </c>
      <c r="BO139" s="284">
        <f t="shared" si="46"/>
        <v>9</v>
      </c>
      <c r="BP139" s="516">
        <v>2</v>
      </c>
      <c r="BQ139" s="282" t="str">
        <f t="shared" si="37"/>
        <v/>
      </c>
      <c r="BR139" s="282"/>
      <c r="BS139" s="285"/>
      <c r="BT139" s="285"/>
      <c r="BU139" s="285"/>
      <c r="BV139" s="285"/>
      <c r="BW139" s="285"/>
      <c r="BX139" s="285"/>
      <c r="BY139" s="285"/>
      <c r="BZ139" s="286"/>
      <c r="CA139" s="287"/>
      <c r="CB139" s="288">
        <f t="shared" si="55"/>
        <v>9</v>
      </c>
      <c r="CC139" s="518" t="e">
        <f t="shared" si="42"/>
        <v>#DIV/0!</v>
      </c>
      <c r="CD139" s="282" t="str">
        <f>IFERROR(IF($S139*#REF!=0,"",$S139*#REF!),"")</f>
        <v/>
      </c>
      <c r="CE139" s="282" t="str">
        <f>IFERROR(IF($S139*#REF!=0,"",$S139*#REF!),"")</f>
        <v/>
      </c>
      <c r="CF139" s="282" t="str">
        <f>IFERROR(IF($S139*#REF!=0,"",$S139*#REF!),"")</f>
        <v/>
      </c>
      <c r="CG139" s="282" t="str">
        <f>IFERROR(IF($S139*#REF!=0,"",$S139*#REF!),"")</f>
        <v/>
      </c>
      <c r="CH139" s="282" t="str">
        <f>IFERROR(IF($S139*#REF!=0,"",$S139*#REF!),"")</f>
        <v/>
      </c>
      <c r="CI139" s="282" t="str">
        <f>IFERROR(IF($S139*#REF!=0,"",$S139*#REF!),"")</f>
        <v/>
      </c>
      <c r="CJ139" s="282" t="str">
        <f>IFERROR(IF($S139*#REF!=0,"",$S139*#REF!),"")</f>
        <v/>
      </c>
      <c r="CK139" s="282" t="str">
        <f>IFERROR(IF($S139*#REF!=0,"",$S139*#REF!),"")</f>
        <v/>
      </c>
      <c r="CL139" s="282" t="str">
        <f>IFERROR(IF($S139*#REF!=0,"",$S139*#REF!),"")</f>
        <v/>
      </c>
      <c r="CM139" s="282" t="str">
        <f t="shared" si="47"/>
        <v/>
      </c>
      <c r="CN139" s="282" t="str">
        <f t="shared" si="48"/>
        <v/>
      </c>
      <c r="CO139" s="282" t="str">
        <f t="shared" si="49"/>
        <v/>
      </c>
      <c r="CP139" s="282" t="str">
        <f t="shared" si="50"/>
        <v/>
      </c>
      <c r="CQ139" s="282" t="str">
        <f t="shared" si="51"/>
        <v/>
      </c>
      <c r="CR139" s="282" t="str">
        <f t="shared" si="52"/>
        <v/>
      </c>
      <c r="CS139" s="282" t="str">
        <f t="shared" si="53"/>
        <v/>
      </c>
      <c r="CT139" s="282" t="str">
        <f t="shared" si="54"/>
        <v/>
      </c>
    </row>
    <row r="140" spans="1:98" ht="15" customHeight="1" x14ac:dyDescent="0.15">
      <c r="A140" s="1" t="s">
        <v>23</v>
      </c>
      <c r="B140" s="281" t="s">
        <v>493</v>
      </c>
      <c r="C140" s="281" t="str">
        <f t="shared" si="39"/>
        <v>CH232W</v>
      </c>
      <c r="D140" s="281" t="str">
        <f t="shared" si="40"/>
        <v>37C</v>
      </c>
      <c r="E140" s="281" t="str">
        <f t="shared" si="41"/>
        <v>SN/02</v>
      </c>
      <c r="F140" s="281">
        <v>0</v>
      </c>
      <c r="G140" s="282" t="s">
        <v>494</v>
      </c>
      <c r="H140" s="282" t="s">
        <v>440</v>
      </c>
      <c r="I140" s="282" t="s">
        <v>473</v>
      </c>
      <c r="J140" s="282"/>
      <c r="K140" s="282" t="s">
        <v>100</v>
      </c>
      <c r="L140" s="282">
        <v>9.4</v>
      </c>
      <c r="M140" s="282"/>
      <c r="N140" s="282"/>
      <c r="O140" s="282" t="s">
        <v>495</v>
      </c>
      <c r="P140" s="282"/>
      <c r="Q140" s="283"/>
      <c r="R140" s="284" t="s">
        <v>443</v>
      </c>
      <c r="S140" s="284">
        <f>0.11/20</f>
        <v>5.4999999999999997E-3</v>
      </c>
      <c r="T140" s="284"/>
      <c r="U140" s="284"/>
      <c r="V140" s="284"/>
      <c r="W140" s="284">
        <v>1085.2</v>
      </c>
      <c r="X140" s="284"/>
      <c r="Y140" s="284"/>
      <c r="Z140" s="284"/>
      <c r="AA140" s="284"/>
      <c r="AB140" s="284"/>
      <c r="AC140" s="284"/>
      <c r="AD140" s="284"/>
      <c r="AE140" s="284"/>
      <c r="AF140" s="284"/>
      <c r="AG140" s="284"/>
      <c r="AH140" s="284"/>
      <c r="AI140" s="284">
        <v>10</v>
      </c>
      <c r="AJ140" s="284">
        <v>16</v>
      </c>
      <c r="AK140" s="284">
        <v>14</v>
      </c>
      <c r="AL140" s="284">
        <v>10</v>
      </c>
      <c r="AM140" s="284"/>
      <c r="AN140" s="284"/>
      <c r="AO140" s="284">
        <v>19</v>
      </c>
      <c r="AP140" s="284">
        <v>22</v>
      </c>
      <c r="AQ140" s="284">
        <v>27</v>
      </c>
      <c r="AR140" s="284">
        <v>11</v>
      </c>
      <c r="AS140" s="284">
        <v>19</v>
      </c>
      <c r="AT140" s="284">
        <v>13</v>
      </c>
      <c r="AU140" s="284">
        <v>15</v>
      </c>
      <c r="AV140" s="284">
        <v>17</v>
      </c>
      <c r="AW140" s="284">
        <v>0</v>
      </c>
      <c r="AX140" s="284">
        <v>0</v>
      </c>
      <c r="AY140" s="284">
        <v>0</v>
      </c>
      <c r="AZ140" s="284">
        <v>17</v>
      </c>
      <c r="BA140" s="284">
        <v>12</v>
      </c>
      <c r="BB140" s="284">
        <v>18</v>
      </c>
      <c r="BC140" s="284">
        <v>6</v>
      </c>
      <c r="BD140" s="284">
        <v>11</v>
      </c>
      <c r="BE140" s="284">
        <v>15</v>
      </c>
      <c r="BF140" s="284">
        <v>17</v>
      </c>
      <c r="BG140" s="284">
        <v>11</v>
      </c>
      <c r="BH140" s="284">
        <v>7</v>
      </c>
      <c r="BI140" s="284">
        <v>15</v>
      </c>
      <c r="BJ140" s="450">
        <v>0</v>
      </c>
      <c r="BK140" s="282">
        <f t="shared" si="44"/>
        <v>27</v>
      </c>
      <c r="BL140" s="282">
        <f t="shared" si="45"/>
        <v>0</v>
      </c>
      <c r="BM140" s="282">
        <v>23</v>
      </c>
      <c r="BN140" s="282">
        <v>10</v>
      </c>
      <c r="BO140" s="284">
        <f t="shared" si="46"/>
        <v>13</v>
      </c>
      <c r="BP140" s="516">
        <v>2</v>
      </c>
      <c r="BQ140" s="282" t="str">
        <f t="shared" si="37"/>
        <v/>
      </c>
      <c r="BR140" s="282"/>
      <c r="BS140" s="285"/>
      <c r="BT140" s="285"/>
      <c r="BU140" s="285"/>
      <c r="BV140" s="285"/>
      <c r="BW140" s="285"/>
      <c r="BX140" s="285"/>
      <c r="BY140" s="285"/>
      <c r="BZ140" s="286"/>
      <c r="CA140" s="287"/>
      <c r="CB140" s="288">
        <f t="shared" si="55"/>
        <v>13</v>
      </c>
      <c r="CC140" s="518" t="e">
        <f t="shared" si="42"/>
        <v>#DIV/0!</v>
      </c>
      <c r="CD140" s="282" t="str">
        <f>IFERROR(IF($S140*#REF!=0,"",$S140*#REF!),"")</f>
        <v/>
      </c>
      <c r="CE140" s="282" t="str">
        <f>IFERROR(IF($S140*#REF!=0,"",$S140*#REF!),"")</f>
        <v/>
      </c>
      <c r="CF140" s="282" t="str">
        <f>IFERROR(IF($S140*#REF!=0,"",$S140*#REF!),"")</f>
        <v/>
      </c>
      <c r="CG140" s="282" t="str">
        <f>IFERROR(IF($S140*#REF!=0,"",$S140*#REF!),"")</f>
        <v/>
      </c>
      <c r="CH140" s="282" t="str">
        <f>IFERROR(IF($S140*#REF!=0,"",$S140*#REF!),"")</f>
        <v/>
      </c>
      <c r="CI140" s="282" t="str">
        <f>IFERROR(IF($S140*#REF!=0,"",$S140*#REF!),"")</f>
        <v/>
      </c>
      <c r="CJ140" s="282" t="str">
        <f>IFERROR(IF($S140*#REF!=0,"",$S140*#REF!),"")</f>
        <v/>
      </c>
      <c r="CK140" s="282" t="str">
        <f>IFERROR(IF($S140*#REF!=0,"",$S140*#REF!),"")</f>
        <v/>
      </c>
      <c r="CL140" s="282" t="str">
        <f>IFERROR(IF($S140*#REF!=0,"",$S140*#REF!),"")</f>
        <v/>
      </c>
      <c r="CM140" s="282" t="str">
        <f t="shared" si="47"/>
        <v/>
      </c>
      <c r="CN140" s="282" t="str">
        <f t="shared" si="48"/>
        <v/>
      </c>
      <c r="CO140" s="282" t="str">
        <f t="shared" si="49"/>
        <v/>
      </c>
      <c r="CP140" s="282" t="str">
        <f t="shared" si="50"/>
        <v/>
      </c>
      <c r="CQ140" s="282" t="str">
        <f t="shared" si="51"/>
        <v/>
      </c>
      <c r="CR140" s="282" t="str">
        <f t="shared" si="52"/>
        <v/>
      </c>
      <c r="CS140" s="282" t="str">
        <f t="shared" si="53"/>
        <v/>
      </c>
      <c r="CT140" s="282" t="str">
        <f t="shared" si="54"/>
        <v/>
      </c>
    </row>
    <row r="141" spans="1:98" ht="15" customHeight="1" x14ac:dyDescent="0.15">
      <c r="A141" s="1" t="s">
        <v>23</v>
      </c>
      <c r="B141" s="281" t="s">
        <v>496</v>
      </c>
      <c r="C141" s="281" t="str">
        <f t="shared" si="39"/>
        <v>CH232W</v>
      </c>
      <c r="D141" s="281" t="str">
        <f t="shared" si="40"/>
        <v>-49</v>
      </c>
      <c r="E141" s="281" t="str">
        <f t="shared" si="41"/>
        <v>SN/02</v>
      </c>
      <c r="F141" s="281">
        <v>0</v>
      </c>
      <c r="G141" s="282" t="s">
        <v>497</v>
      </c>
      <c r="H141" s="282" t="s">
        <v>440</v>
      </c>
      <c r="I141" s="282" t="s">
        <v>473</v>
      </c>
      <c r="J141" s="282"/>
      <c r="K141" s="282" t="s">
        <v>108</v>
      </c>
      <c r="L141" s="282">
        <v>42.9</v>
      </c>
      <c r="M141" s="282"/>
      <c r="N141" s="282"/>
      <c r="O141" s="282" t="s">
        <v>498</v>
      </c>
      <c r="P141" s="282"/>
      <c r="Q141" s="283"/>
      <c r="R141" s="284" t="s">
        <v>443</v>
      </c>
      <c r="S141" s="284">
        <f t="shared" ref="S141:S147" si="56">0.11/4</f>
        <v>2.75E-2</v>
      </c>
      <c r="T141" s="284"/>
      <c r="U141" s="284"/>
      <c r="V141" s="284"/>
      <c r="W141" s="284">
        <v>5352.58</v>
      </c>
      <c r="X141" s="284"/>
      <c r="Y141" s="284"/>
      <c r="Z141" s="284"/>
      <c r="AA141" s="284"/>
      <c r="AB141" s="284"/>
      <c r="AC141" s="284"/>
      <c r="AD141" s="284"/>
      <c r="AE141" s="284"/>
      <c r="AF141" s="284"/>
      <c r="AG141" s="284"/>
      <c r="AH141" s="284"/>
      <c r="AI141" s="284">
        <v>1</v>
      </c>
      <c r="AJ141" s="284">
        <v>2</v>
      </c>
      <c r="AK141" s="284">
        <v>1</v>
      </c>
      <c r="AL141" s="284"/>
      <c r="AM141" s="284"/>
      <c r="AN141" s="284"/>
      <c r="AO141" s="284">
        <v>1</v>
      </c>
      <c r="AP141" s="284">
        <v>3</v>
      </c>
      <c r="AQ141" s="284">
        <v>1</v>
      </c>
      <c r="AR141" s="284">
        <v>0</v>
      </c>
      <c r="AS141" s="284">
        <v>3</v>
      </c>
      <c r="AT141" s="284"/>
      <c r="AU141" s="284"/>
      <c r="AV141" s="284"/>
      <c r="AW141" s="284"/>
      <c r="AX141" s="284"/>
      <c r="AY141" s="284">
        <v>1</v>
      </c>
      <c r="AZ141" s="284">
        <v>1</v>
      </c>
      <c r="BA141" s="284">
        <v>1</v>
      </c>
      <c r="BB141" s="284">
        <v>2</v>
      </c>
      <c r="BC141" s="284">
        <v>2</v>
      </c>
      <c r="BD141" s="284">
        <v>1</v>
      </c>
      <c r="BE141" s="284">
        <v>3</v>
      </c>
      <c r="BF141" s="284">
        <v>1</v>
      </c>
      <c r="BG141" s="284">
        <v>0</v>
      </c>
      <c r="BH141" s="284">
        <v>1</v>
      </c>
      <c r="BI141" s="284">
        <v>2</v>
      </c>
      <c r="BJ141" s="450">
        <v>3</v>
      </c>
      <c r="BK141" s="282">
        <f t="shared" si="44"/>
        <v>3</v>
      </c>
      <c r="BL141" s="282">
        <f t="shared" si="45"/>
        <v>0</v>
      </c>
      <c r="BM141" s="282">
        <v>8</v>
      </c>
      <c r="BN141" s="282">
        <v>0</v>
      </c>
      <c r="BO141" s="284">
        <f t="shared" si="46"/>
        <v>8</v>
      </c>
      <c r="BP141" s="516">
        <v>2</v>
      </c>
      <c r="BQ141" s="282" t="str">
        <f t="shared" si="37"/>
        <v/>
      </c>
      <c r="BR141" s="282"/>
      <c r="BS141" s="285"/>
      <c r="BT141" s="285"/>
      <c r="BU141" s="285"/>
      <c r="BV141" s="285"/>
      <c r="BW141" s="285"/>
      <c r="BX141" s="285"/>
      <c r="BY141" s="285"/>
      <c r="BZ141" s="286"/>
      <c r="CA141" s="287"/>
      <c r="CB141" s="288">
        <f t="shared" si="55"/>
        <v>8</v>
      </c>
      <c r="CC141" s="518">
        <f t="shared" si="42"/>
        <v>2.6666666666666665</v>
      </c>
      <c r="CD141" s="282" t="str">
        <f>IFERROR(IF($S141*#REF!=0,"",$S141*#REF!),"")</f>
        <v/>
      </c>
      <c r="CE141" s="282" t="str">
        <f>IFERROR(IF($S141*#REF!=0,"",$S141*#REF!),"")</f>
        <v/>
      </c>
      <c r="CF141" s="282" t="str">
        <f>IFERROR(IF($S141*#REF!=0,"",$S141*#REF!),"")</f>
        <v/>
      </c>
      <c r="CG141" s="282" t="str">
        <f>IFERROR(IF($S141*#REF!=0,"",$S141*#REF!),"")</f>
        <v/>
      </c>
      <c r="CH141" s="282" t="str">
        <f>IFERROR(IF($S141*#REF!=0,"",$S141*#REF!),"")</f>
        <v/>
      </c>
      <c r="CI141" s="282" t="str">
        <f>IFERROR(IF($S141*#REF!=0,"",$S141*#REF!),"")</f>
        <v/>
      </c>
      <c r="CJ141" s="282" t="str">
        <f>IFERROR(IF($S141*#REF!=0,"",$S141*#REF!),"")</f>
        <v/>
      </c>
      <c r="CK141" s="282" t="str">
        <f>IFERROR(IF($S141*#REF!=0,"",$S141*#REF!),"")</f>
        <v/>
      </c>
      <c r="CL141" s="282" t="str">
        <f>IFERROR(IF($S141*#REF!=0,"",$S141*#REF!),"")</f>
        <v/>
      </c>
      <c r="CM141" s="282" t="str">
        <f t="shared" si="47"/>
        <v/>
      </c>
      <c r="CN141" s="282" t="str">
        <f t="shared" si="48"/>
        <v/>
      </c>
      <c r="CO141" s="282" t="str">
        <f t="shared" si="49"/>
        <v/>
      </c>
      <c r="CP141" s="282" t="str">
        <f t="shared" si="50"/>
        <v/>
      </c>
      <c r="CQ141" s="282" t="str">
        <f t="shared" si="51"/>
        <v/>
      </c>
      <c r="CR141" s="282" t="str">
        <f t="shared" si="52"/>
        <v/>
      </c>
      <c r="CS141" s="282" t="str">
        <f t="shared" si="53"/>
        <v/>
      </c>
      <c r="CT141" s="282" t="str">
        <f t="shared" si="54"/>
        <v/>
      </c>
    </row>
    <row r="142" spans="1:98" ht="15" customHeight="1" x14ac:dyDescent="0.15">
      <c r="A142" s="1" t="s">
        <v>23</v>
      </c>
      <c r="B142" s="281" t="s">
        <v>499</v>
      </c>
      <c r="C142" s="281" t="str">
        <f t="shared" si="39"/>
        <v>CH232W</v>
      </c>
      <c r="D142" s="281" t="str">
        <f t="shared" si="40"/>
        <v>-50</v>
      </c>
      <c r="E142" s="281" t="str">
        <f t="shared" si="41"/>
        <v>SN/02</v>
      </c>
      <c r="F142" s="281">
        <v>0</v>
      </c>
      <c r="G142" s="282" t="s">
        <v>500</v>
      </c>
      <c r="H142" s="282" t="s">
        <v>440</v>
      </c>
      <c r="I142" s="282" t="s">
        <v>473</v>
      </c>
      <c r="J142" s="282"/>
      <c r="K142" s="282" t="s">
        <v>108</v>
      </c>
      <c r="L142" s="282">
        <v>42.9</v>
      </c>
      <c r="M142" s="282"/>
      <c r="N142" s="282"/>
      <c r="O142" s="282" t="s">
        <v>501</v>
      </c>
      <c r="P142" s="282"/>
      <c r="Q142" s="283"/>
      <c r="R142" s="284" t="s">
        <v>443</v>
      </c>
      <c r="S142" s="284">
        <f t="shared" si="56"/>
        <v>2.75E-2</v>
      </c>
      <c r="T142" s="284"/>
      <c r="U142" s="284"/>
      <c r="V142" s="284"/>
      <c r="W142" s="284">
        <v>5352.13</v>
      </c>
      <c r="X142" s="284"/>
      <c r="Y142" s="284"/>
      <c r="Z142" s="284"/>
      <c r="AA142" s="284"/>
      <c r="AB142" s="284"/>
      <c r="AC142" s="284"/>
      <c r="AD142" s="284"/>
      <c r="AE142" s="284"/>
      <c r="AF142" s="284"/>
      <c r="AG142" s="284"/>
      <c r="AH142" s="284"/>
      <c r="AI142" s="284">
        <v>4</v>
      </c>
      <c r="AJ142" s="284">
        <v>3</v>
      </c>
      <c r="AK142" s="284">
        <v>3</v>
      </c>
      <c r="AL142" s="284">
        <v>3</v>
      </c>
      <c r="AM142" s="284"/>
      <c r="AN142" s="284"/>
      <c r="AO142" s="284">
        <v>3</v>
      </c>
      <c r="AP142" s="284">
        <v>2</v>
      </c>
      <c r="AQ142" s="284">
        <v>5</v>
      </c>
      <c r="AR142" s="284">
        <v>3</v>
      </c>
      <c r="AS142" s="284">
        <v>4</v>
      </c>
      <c r="AT142" s="284"/>
      <c r="AU142" s="284"/>
      <c r="AV142" s="284"/>
      <c r="AW142" s="284"/>
      <c r="AX142" s="284">
        <v>0</v>
      </c>
      <c r="AY142" s="284">
        <v>1</v>
      </c>
      <c r="AZ142" s="284">
        <v>0</v>
      </c>
      <c r="BA142" s="284">
        <v>1</v>
      </c>
      <c r="BB142" s="284">
        <v>1</v>
      </c>
      <c r="BC142" s="284">
        <v>0</v>
      </c>
      <c r="BD142" s="284">
        <v>1</v>
      </c>
      <c r="BE142" s="284">
        <v>1</v>
      </c>
      <c r="BF142" s="284">
        <v>1</v>
      </c>
      <c r="BG142" s="284">
        <v>1</v>
      </c>
      <c r="BH142" s="284">
        <v>0</v>
      </c>
      <c r="BI142" s="284">
        <v>1</v>
      </c>
      <c r="BJ142" s="450">
        <v>3</v>
      </c>
      <c r="BK142" s="282">
        <f t="shared" si="44"/>
        <v>5</v>
      </c>
      <c r="BL142" s="282">
        <f t="shared" si="45"/>
        <v>0</v>
      </c>
      <c r="BM142" s="282">
        <v>7</v>
      </c>
      <c r="BN142" s="282">
        <v>1</v>
      </c>
      <c r="BO142" s="284">
        <f t="shared" si="46"/>
        <v>6</v>
      </c>
      <c r="BP142" s="516">
        <v>2</v>
      </c>
      <c r="BQ142" s="282" t="str">
        <f t="shared" si="37"/>
        <v/>
      </c>
      <c r="BR142" s="282"/>
      <c r="BS142" s="285"/>
      <c r="BT142" s="285"/>
      <c r="BU142" s="285"/>
      <c r="BV142" s="285"/>
      <c r="BW142" s="285"/>
      <c r="BX142" s="285"/>
      <c r="BY142" s="285"/>
      <c r="BZ142" s="286"/>
      <c r="CA142" s="287"/>
      <c r="CB142" s="288">
        <f t="shared" si="55"/>
        <v>6</v>
      </c>
      <c r="CC142" s="518">
        <f t="shared" si="42"/>
        <v>2</v>
      </c>
      <c r="CD142" s="282" t="str">
        <f>IFERROR(IF($S142*#REF!=0,"",$S142*#REF!),"")</f>
        <v/>
      </c>
      <c r="CE142" s="282" t="str">
        <f>IFERROR(IF($S142*#REF!=0,"",$S142*#REF!),"")</f>
        <v/>
      </c>
      <c r="CF142" s="282" t="str">
        <f>IFERROR(IF($S142*#REF!=0,"",$S142*#REF!),"")</f>
        <v/>
      </c>
      <c r="CG142" s="282" t="str">
        <f>IFERROR(IF($S142*#REF!=0,"",$S142*#REF!),"")</f>
        <v/>
      </c>
      <c r="CH142" s="282" t="str">
        <f>IFERROR(IF($S142*#REF!=0,"",$S142*#REF!),"")</f>
        <v/>
      </c>
      <c r="CI142" s="282" t="str">
        <f>IFERROR(IF($S142*#REF!=0,"",$S142*#REF!),"")</f>
        <v/>
      </c>
      <c r="CJ142" s="282" t="str">
        <f>IFERROR(IF($S142*#REF!=0,"",$S142*#REF!),"")</f>
        <v/>
      </c>
      <c r="CK142" s="282" t="str">
        <f>IFERROR(IF($S142*#REF!=0,"",$S142*#REF!),"")</f>
        <v/>
      </c>
      <c r="CL142" s="282" t="str">
        <f>IFERROR(IF($S142*#REF!=0,"",$S142*#REF!),"")</f>
        <v/>
      </c>
      <c r="CM142" s="282" t="str">
        <f t="shared" si="47"/>
        <v/>
      </c>
      <c r="CN142" s="282" t="str">
        <f t="shared" si="48"/>
        <v/>
      </c>
      <c r="CO142" s="282" t="str">
        <f t="shared" si="49"/>
        <v/>
      </c>
      <c r="CP142" s="282" t="str">
        <f t="shared" si="50"/>
        <v/>
      </c>
      <c r="CQ142" s="282" t="str">
        <f t="shared" si="51"/>
        <v/>
      </c>
      <c r="CR142" s="282" t="str">
        <f t="shared" si="52"/>
        <v/>
      </c>
      <c r="CS142" s="282" t="str">
        <f t="shared" si="53"/>
        <v/>
      </c>
      <c r="CT142" s="282" t="str">
        <f t="shared" si="54"/>
        <v/>
      </c>
    </row>
    <row r="143" spans="1:98" ht="15" customHeight="1" x14ac:dyDescent="0.15">
      <c r="A143" s="1" t="s">
        <v>23</v>
      </c>
      <c r="B143" s="281" t="s">
        <v>502</v>
      </c>
      <c r="C143" s="281" t="str">
        <f t="shared" si="39"/>
        <v>CH232W</v>
      </c>
      <c r="D143" s="281" t="str">
        <f t="shared" si="40"/>
        <v>-03</v>
      </c>
      <c r="E143" s="281" t="str">
        <f t="shared" si="41"/>
        <v>SN/03</v>
      </c>
      <c r="F143" s="281">
        <v>0</v>
      </c>
      <c r="G143" s="282" t="s">
        <v>503</v>
      </c>
      <c r="H143" s="282" t="s">
        <v>440</v>
      </c>
      <c r="I143" s="282" t="s">
        <v>504</v>
      </c>
      <c r="J143" s="282">
        <v>2</v>
      </c>
      <c r="K143" s="282" t="s">
        <v>108</v>
      </c>
      <c r="L143" s="282">
        <v>51.7</v>
      </c>
      <c r="M143" s="282"/>
      <c r="N143" s="282"/>
      <c r="O143" s="282" t="s">
        <v>505</v>
      </c>
      <c r="P143" s="282"/>
      <c r="Q143" s="283"/>
      <c r="R143" s="284" t="s">
        <v>443</v>
      </c>
      <c r="S143" s="284">
        <f t="shared" si="56"/>
        <v>2.75E-2</v>
      </c>
      <c r="T143" s="284"/>
      <c r="U143" s="284"/>
      <c r="V143" s="284"/>
      <c r="W143" s="284">
        <v>6455.76</v>
      </c>
      <c r="X143" s="284"/>
      <c r="Y143" s="284"/>
      <c r="Z143" s="284"/>
      <c r="AA143" s="284"/>
      <c r="AB143" s="284"/>
      <c r="AC143" s="284"/>
      <c r="AD143" s="284"/>
      <c r="AE143" s="284"/>
      <c r="AF143" s="284"/>
      <c r="AG143" s="284"/>
      <c r="AH143" s="284"/>
      <c r="AI143" s="284">
        <v>6</v>
      </c>
      <c r="AJ143" s="284"/>
      <c r="AK143" s="284">
        <v>2</v>
      </c>
      <c r="AL143" s="284">
        <v>2</v>
      </c>
      <c r="AM143" s="284"/>
      <c r="AN143" s="284"/>
      <c r="AO143" s="284">
        <v>5</v>
      </c>
      <c r="AP143" s="284">
        <v>2</v>
      </c>
      <c r="AQ143" s="284">
        <v>8</v>
      </c>
      <c r="AR143" s="284">
        <v>3</v>
      </c>
      <c r="AS143" s="284">
        <v>6</v>
      </c>
      <c r="AT143" s="284"/>
      <c r="AU143" s="284"/>
      <c r="AV143" s="284"/>
      <c r="AW143" s="284"/>
      <c r="AX143" s="284">
        <v>2</v>
      </c>
      <c r="AY143" s="284">
        <v>3</v>
      </c>
      <c r="AZ143" s="284">
        <v>3</v>
      </c>
      <c r="BA143" s="284">
        <v>4</v>
      </c>
      <c r="BB143" s="284">
        <v>5</v>
      </c>
      <c r="BC143" s="284">
        <v>8</v>
      </c>
      <c r="BD143" s="284">
        <v>3</v>
      </c>
      <c r="BE143" s="284">
        <v>6</v>
      </c>
      <c r="BF143" s="284">
        <v>6</v>
      </c>
      <c r="BG143" s="284">
        <v>1</v>
      </c>
      <c r="BH143" s="284">
        <v>3</v>
      </c>
      <c r="BI143" s="284">
        <v>9</v>
      </c>
      <c r="BJ143" s="450">
        <v>8</v>
      </c>
      <c r="BK143" s="282">
        <f t="shared" si="44"/>
        <v>8</v>
      </c>
      <c r="BL143" s="282">
        <f t="shared" si="45"/>
        <v>2</v>
      </c>
      <c r="BM143" s="282">
        <v>10</v>
      </c>
      <c r="BN143" s="282">
        <v>4</v>
      </c>
      <c r="BO143" s="284">
        <f t="shared" si="46"/>
        <v>6</v>
      </c>
      <c r="BP143" s="516">
        <v>2</v>
      </c>
      <c r="BQ143" s="282" t="str">
        <f t="shared" si="37"/>
        <v/>
      </c>
      <c r="BR143" s="282"/>
      <c r="BS143" s="285"/>
      <c r="BT143" s="285"/>
      <c r="BU143" s="285"/>
      <c r="BV143" s="285">
        <v>2</v>
      </c>
      <c r="BW143" s="285"/>
      <c r="BX143" s="285">
        <v>2</v>
      </c>
      <c r="BY143" s="285">
        <v>2</v>
      </c>
      <c r="BZ143" s="286">
        <v>2</v>
      </c>
      <c r="CA143" s="287">
        <v>3</v>
      </c>
      <c r="CB143" s="288">
        <f t="shared" si="55"/>
        <v>17</v>
      </c>
      <c r="CC143" s="518">
        <f t="shared" si="42"/>
        <v>2.125</v>
      </c>
      <c r="CD143" s="282" t="str">
        <f>IFERROR(IF($S143*#REF!=0,"",$S143*#REF!),"")</f>
        <v/>
      </c>
      <c r="CE143" s="282" t="str">
        <f>IFERROR(IF($S143*#REF!=0,"",$S143*#REF!),"")</f>
        <v/>
      </c>
      <c r="CF143" s="282" t="str">
        <f>IFERROR(IF($S143*#REF!=0,"",$S143*#REF!),"")</f>
        <v/>
      </c>
      <c r="CG143" s="282" t="str">
        <f>IFERROR(IF($S143*#REF!=0,"",$S143*#REF!),"")</f>
        <v/>
      </c>
      <c r="CH143" s="282" t="str">
        <f>IFERROR(IF($S143*#REF!=0,"",$S143*#REF!),"")</f>
        <v/>
      </c>
      <c r="CI143" s="282" t="str">
        <f>IFERROR(IF($S143*#REF!=0,"",$S143*#REF!),"")</f>
        <v/>
      </c>
      <c r="CJ143" s="282" t="str">
        <f>IFERROR(IF($S143*#REF!=0,"",$S143*#REF!),"")</f>
        <v/>
      </c>
      <c r="CK143" s="282" t="str">
        <f>IFERROR(IF($S143*#REF!=0,"",$S143*#REF!),"")</f>
        <v/>
      </c>
      <c r="CL143" s="282" t="str">
        <f>IFERROR(IF($S143*#REF!=0,"",$S143*#REF!),"")</f>
        <v/>
      </c>
      <c r="CM143" s="282" t="str">
        <f t="shared" si="47"/>
        <v/>
      </c>
      <c r="CN143" s="282" t="str">
        <f t="shared" si="48"/>
        <v/>
      </c>
      <c r="CO143" s="282">
        <f t="shared" si="49"/>
        <v>5.5E-2</v>
      </c>
      <c r="CP143" s="282" t="str">
        <f t="shared" si="50"/>
        <v/>
      </c>
      <c r="CQ143" s="282">
        <f t="shared" si="51"/>
        <v>5.5E-2</v>
      </c>
      <c r="CR143" s="282">
        <f t="shared" si="52"/>
        <v>5.5E-2</v>
      </c>
      <c r="CS143" s="282">
        <f t="shared" si="53"/>
        <v>5.5E-2</v>
      </c>
      <c r="CT143" s="282">
        <f t="shared" si="54"/>
        <v>8.2500000000000004E-2</v>
      </c>
    </row>
    <row r="144" spans="1:98" ht="15" customHeight="1" x14ac:dyDescent="0.15">
      <c r="A144" s="1" t="s">
        <v>23</v>
      </c>
      <c r="B144" s="281" t="s">
        <v>506</v>
      </c>
      <c r="C144" s="281" t="str">
        <f t="shared" si="39"/>
        <v>CH232W</v>
      </c>
      <c r="D144" s="281" t="str">
        <f t="shared" si="40"/>
        <v>-06</v>
      </c>
      <c r="E144" s="281" t="str">
        <f t="shared" si="41"/>
        <v>SN/03</v>
      </c>
      <c r="F144" s="281">
        <v>0</v>
      </c>
      <c r="G144" s="282" t="s">
        <v>507</v>
      </c>
      <c r="H144" s="282" t="s">
        <v>440</v>
      </c>
      <c r="I144" s="282" t="s">
        <v>504</v>
      </c>
      <c r="J144" s="282"/>
      <c r="K144" s="282" t="s">
        <v>108</v>
      </c>
      <c r="L144" s="282">
        <v>41.1</v>
      </c>
      <c r="M144" s="282"/>
      <c r="N144" s="282"/>
      <c r="O144" s="282" t="s">
        <v>508</v>
      </c>
      <c r="P144" s="282"/>
      <c r="Q144" s="283"/>
      <c r="R144" s="284" t="s">
        <v>443</v>
      </c>
      <c r="S144" s="284">
        <f t="shared" si="56"/>
        <v>2.75E-2</v>
      </c>
      <c r="T144" s="284"/>
      <c r="U144" s="284"/>
      <c r="V144" s="284"/>
      <c r="W144" s="284"/>
      <c r="X144" s="284"/>
      <c r="Y144" s="284"/>
      <c r="Z144" s="284"/>
      <c r="AA144" s="284"/>
      <c r="AB144" s="284"/>
      <c r="AC144" s="284"/>
      <c r="AD144" s="284"/>
      <c r="AE144" s="284"/>
      <c r="AF144" s="284"/>
      <c r="AG144" s="284"/>
      <c r="AH144" s="284"/>
      <c r="AI144" s="284"/>
      <c r="AJ144" s="284"/>
      <c r="AK144" s="284">
        <v>0</v>
      </c>
      <c r="AL144" s="284"/>
      <c r="AM144" s="284"/>
      <c r="AN144" s="284"/>
      <c r="AO144" s="284">
        <v>0</v>
      </c>
      <c r="AP144" s="284">
        <v>0</v>
      </c>
      <c r="AQ144" s="284">
        <v>1</v>
      </c>
      <c r="AR144" s="284">
        <v>0</v>
      </c>
      <c r="AS144" s="284">
        <v>3</v>
      </c>
      <c r="AT144" s="284"/>
      <c r="AU144" s="284"/>
      <c r="AV144" s="284"/>
      <c r="AW144" s="284"/>
      <c r="AX144" s="284"/>
      <c r="AY144" s="284"/>
      <c r="AZ144" s="284">
        <v>0</v>
      </c>
      <c r="BA144" s="284">
        <v>0</v>
      </c>
      <c r="BB144" s="284">
        <v>2</v>
      </c>
      <c r="BC144" s="284">
        <v>1</v>
      </c>
      <c r="BD144" s="284">
        <v>0</v>
      </c>
      <c r="BE144" s="284">
        <v>1</v>
      </c>
      <c r="BF144" s="284">
        <v>1</v>
      </c>
      <c r="BG144" s="284">
        <v>1</v>
      </c>
      <c r="BH144" s="284">
        <v>1</v>
      </c>
      <c r="BI144" s="284">
        <v>3</v>
      </c>
      <c r="BJ144" s="519">
        <v>2</v>
      </c>
      <c r="BK144" s="282">
        <f t="shared" si="44"/>
        <v>3</v>
      </c>
      <c r="BL144" s="282">
        <f t="shared" si="45"/>
        <v>0</v>
      </c>
      <c r="BM144" s="282">
        <v>4</v>
      </c>
      <c r="BN144" s="282">
        <v>1</v>
      </c>
      <c r="BO144" s="284">
        <f t="shared" si="46"/>
        <v>3</v>
      </c>
      <c r="BP144" s="516">
        <v>2</v>
      </c>
      <c r="BQ144" s="282" t="str">
        <f t="shared" si="37"/>
        <v/>
      </c>
      <c r="BR144" s="282"/>
      <c r="BS144" s="285"/>
      <c r="BT144" s="285"/>
      <c r="BU144" s="285"/>
      <c r="BV144" s="285"/>
      <c r="BW144" s="285"/>
      <c r="BX144" s="285"/>
      <c r="BY144" s="285"/>
      <c r="BZ144" s="286">
        <v>2</v>
      </c>
      <c r="CA144" s="287"/>
      <c r="CB144" s="288">
        <f t="shared" si="55"/>
        <v>5</v>
      </c>
      <c r="CC144" s="518">
        <f t="shared" si="42"/>
        <v>2.5</v>
      </c>
      <c r="CD144" s="282" t="str">
        <f>IFERROR(IF($S144*#REF!=0,"",$S144*#REF!),"")</f>
        <v/>
      </c>
      <c r="CE144" s="282" t="str">
        <f>IFERROR(IF($S144*#REF!=0,"",$S144*#REF!),"")</f>
        <v/>
      </c>
      <c r="CF144" s="282" t="str">
        <f>IFERROR(IF($S144*#REF!=0,"",$S144*#REF!),"")</f>
        <v/>
      </c>
      <c r="CG144" s="282" t="str">
        <f>IFERROR(IF($S144*#REF!=0,"",$S144*#REF!),"")</f>
        <v/>
      </c>
      <c r="CH144" s="282" t="str">
        <f>IFERROR(IF($S144*#REF!=0,"",$S144*#REF!),"")</f>
        <v/>
      </c>
      <c r="CI144" s="282" t="str">
        <f>IFERROR(IF($S144*#REF!=0,"",$S144*#REF!),"")</f>
        <v/>
      </c>
      <c r="CJ144" s="282" t="str">
        <f>IFERROR(IF($S144*#REF!=0,"",$S144*#REF!),"")</f>
        <v/>
      </c>
      <c r="CK144" s="282" t="str">
        <f>IFERROR(IF($S144*#REF!=0,"",$S144*#REF!),"")</f>
        <v/>
      </c>
      <c r="CL144" s="282" t="str">
        <f>IFERROR(IF($S144*#REF!=0,"",$S144*#REF!),"")</f>
        <v/>
      </c>
      <c r="CM144" s="282" t="str">
        <f t="shared" si="47"/>
        <v/>
      </c>
      <c r="CN144" s="282" t="str">
        <f t="shared" si="48"/>
        <v/>
      </c>
      <c r="CO144" s="282" t="str">
        <f t="shared" si="49"/>
        <v/>
      </c>
      <c r="CP144" s="282" t="str">
        <f t="shared" si="50"/>
        <v/>
      </c>
      <c r="CQ144" s="282" t="str">
        <f t="shared" si="51"/>
        <v/>
      </c>
      <c r="CR144" s="282" t="str">
        <f t="shared" si="52"/>
        <v/>
      </c>
      <c r="CS144" s="282">
        <f t="shared" si="53"/>
        <v>5.5E-2</v>
      </c>
      <c r="CT144" s="282" t="str">
        <f t="shared" si="54"/>
        <v/>
      </c>
    </row>
    <row r="145" spans="1:98" ht="15" customHeight="1" x14ac:dyDescent="0.15">
      <c r="A145" s="1" t="s">
        <v>23</v>
      </c>
      <c r="B145" s="281" t="s">
        <v>509</v>
      </c>
      <c r="C145" s="281" t="str">
        <f t="shared" si="39"/>
        <v>CH232W</v>
      </c>
      <c r="D145" s="281" t="str">
        <f t="shared" si="40"/>
        <v>-07</v>
      </c>
      <c r="E145" s="281" t="str">
        <f t="shared" si="41"/>
        <v>SN/03</v>
      </c>
      <c r="F145" s="281">
        <v>0</v>
      </c>
      <c r="G145" s="282" t="s">
        <v>510</v>
      </c>
      <c r="H145" s="282" t="s">
        <v>440</v>
      </c>
      <c r="I145" s="282" t="s">
        <v>504</v>
      </c>
      <c r="J145" s="282"/>
      <c r="K145" s="282" t="s">
        <v>108</v>
      </c>
      <c r="L145" s="282">
        <v>41.1</v>
      </c>
      <c r="M145" s="282"/>
      <c r="N145" s="282"/>
      <c r="O145" s="282" t="s">
        <v>511</v>
      </c>
      <c r="P145" s="282"/>
      <c r="Q145" s="283"/>
      <c r="R145" s="284" t="s">
        <v>443</v>
      </c>
      <c r="S145" s="284">
        <f t="shared" si="56"/>
        <v>2.75E-2</v>
      </c>
      <c r="T145" s="284"/>
      <c r="U145" s="284"/>
      <c r="V145" s="284"/>
      <c r="W145" s="284"/>
      <c r="X145" s="284"/>
      <c r="Y145" s="284"/>
      <c r="Z145" s="284"/>
      <c r="AA145" s="284"/>
      <c r="AB145" s="284"/>
      <c r="AC145" s="284"/>
      <c r="AD145" s="284"/>
      <c r="AE145" s="284"/>
      <c r="AF145" s="284"/>
      <c r="AG145" s="284"/>
      <c r="AH145" s="284"/>
      <c r="AI145" s="284"/>
      <c r="AJ145" s="284"/>
      <c r="AK145" s="284">
        <v>0</v>
      </c>
      <c r="AL145" s="284"/>
      <c r="AM145" s="284"/>
      <c r="AN145" s="284"/>
      <c r="AO145" s="284">
        <v>1</v>
      </c>
      <c r="AP145" s="284">
        <v>1</v>
      </c>
      <c r="AQ145" s="284">
        <v>1</v>
      </c>
      <c r="AR145" s="284">
        <v>1</v>
      </c>
      <c r="AS145" s="284">
        <v>1</v>
      </c>
      <c r="AT145" s="284"/>
      <c r="AU145" s="284"/>
      <c r="AV145" s="284"/>
      <c r="AW145" s="284"/>
      <c r="AX145" s="284"/>
      <c r="AY145" s="284"/>
      <c r="AZ145" s="284">
        <v>0</v>
      </c>
      <c r="BA145" s="284">
        <v>0</v>
      </c>
      <c r="BB145" s="284">
        <v>0</v>
      </c>
      <c r="BC145" s="284">
        <v>1</v>
      </c>
      <c r="BD145" s="284">
        <v>1</v>
      </c>
      <c r="BE145" s="284">
        <v>2</v>
      </c>
      <c r="BF145" s="284">
        <v>1</v>
      </c>
      <c r="BG145" s="284">
        <v>2</v>
      </c>
      <c r="BH145" s="284">
        <v>1</v>
      </c>
      <c r="BI145" s="284">
        <v>1</v>
      </c>
      <c r="BJ145" s="519">
        <v>2</v>
      </c>
      <c r="BK145" s="282">
        <f t="shared" si="44"/>
        <v>1</v>
      </c>
      <c r="BL145" s="282">
        <f t="shared" si="45"/>
        <v>0</v>
      </c>
      <c r="BM145" s="282">
        <v>4</v>
      </c>
      <c r="BN145" s="282">
        <v>1</v>
      </c>
      <c r="BO145" s="284">
        <f t="shared" si="46"/>
        <v>3</v>
      </c>
      <c r="BP145" s="516">
        <v>2</v>
      </c>
      <c r="BQ145" s="282" t="str">
        <f t="shared" si="37"/>
        <v/>
      </c>
      <c r="BR145" s="282"/>
      <c r="BS145" s="285"/>
      <c r="BT145" s="285"/>
      <c r="BU145" s="285"/>
      <c r="BV145" s="285"/>
      <c r="BW145" s="285"/>
      <c r="BX145" s="285"/>
      <c r="BY145" s="285"/>
      <c r="BZ145" s="286">
        <v>2</v>
      </c>
      <c r="CA145" s="287"/>
      <c r="CB145" s="288">
        <f t="shared" si="55"/>
        <v>5</v>
      </c>
      <c r="CC145" s="518">
        <f t="shared" si="42"/>
        <v>2.5</v>
      </c>
      <c r="CD145" s="282" t="str">
        <f>IFERROR(IF($S145*#REF!=0,"",$S145*#REF!),"")</f>
        <v/>
      </c>
      <c r="CE145" s="282" t="str">
        <f>IFERROR(IF($S145*#REF!=0,"",$S145*#REF!),"")</f>
        <v/>
      </c>
      <c r="CF145" s="282" t="str">
        <f>IFERROR(IF($S145*#REF!=0,"",$S145*#REF!),"")</f>
        <v/>
      </c>
      <c r="CG145" s="282" t="str">
        <f>IFERROR(IF($S145*#REF!=0,"",$S145*#REF!),"")</f>
        <v/>
      </c>
      <c r="CH145" s="282" t="str">
        <f>IFERROR(IF($S145*#REF!=0,"",$S145*#REF!),"")</f>
        <v/>
      </c>
      <c r="CI145" s="282" t="str">
        <f>IFERROR(IF($S145*#REF!=0,"",$S145*#REF!),"")</f>
        <v/>
      </c>
      <c r="CJ145" s="282" t="str">
        <f>IFERROR(IF($S145*#REF!=0,"",$S145*#REF!),"")</f>
        <v/>
      </c>
      <c r="CK145" s="282" t="str">
        <f>IFERROR(IF($S145*#REF!=0,"",$S145*#REF!),"")</f>
        <v/>
      </c>
      <c r="CL145" s="282" t="str">
        <f>IFERROR(IF($S145*#REF!=0,"",$S145*#REF!),"")</f>
        <v/>
      </c>
      <c r="CM145" s="282" t="str">
        <f t="shared" si="47"/>
        <v/>
      </c>
      <c r="CN145" s="282" t="str">
        <f t="shared" si="48"/>
        <v/>
      </c>
      <c r="CO145" s="282" t="str">
        <f t="shared" si="49"/>
        <v/>
      </c>
      <c r="CP145" s="282" t="str">
        <f t="shared" si="50"/>
        <v/>
      </c>
      <c r="CQ145" s="282" t="str">
        <f t="shared" si="51"/>
        <v/>
      </c>
      <c r="CR145" s="282" t="str">
        <f t="shared" si="52"/>
        <v/>
      </c>
      <c r="CS145" s="282">
        <f t="shared" si="53"/>
        <v>5.5E-2</v>
      </c>
      <c r="CT145" s="282" t="str">
        <f t="shared" si="54"/>
        <v/>
      </c>
    </row>
    <row r="146" spans="1:98" ht="15" customHeight="1" x14ac:dyDescent="0.15">
      <c r="A146" s="1" t="s">
        <v>23</v>
      </c>
      <c r="B146" s="281" t="s">
        <v>512</v>
      </c>
      <c r="C146" s="281" t="str">
        <f t="shared" si="39"/>
        <v>CH232W</v>
      </c>
      <c r="D146" s="281" t="str">
        <f t="shared" si="40"/>
        <v>-08</v>
      </c>
      <c r="E146" s="281" t="str">
        <f t="shared" si="41"/>
        <v>SN/03</v>
      </c>
      <c r="F146" s="281">
        <v>0</v>
      </c>
      <c r="G146" s="282" t="s">
        <v>513</v>
      </c>
      <c r="H146" s="282" t="s">
        <v>440</v>
      </c>
      <c r="I146" s="282" t="s">
        <v>504</v>
      </c>
      <c r="J146" s="282"/>
      <c r="K146" s="282" t="s">
        <v>108</v>
      </c>
      <c r="L146" s="282">
        <v>46.3</v>
      </c>
      <c r="M146" s="282"/>
      <c r="N146" s="282"/>
      <c r="O146" s="282" t="s">
        <v>514</v>
      </c>
      <c r="P146" s="282"/>
      <c r="Q146" s="283"/>
      <c r="R146" s="284" t="s">
        <v>443</v>
      </c>
      <c r="S146" s="284">
        <f t="shared" si="56"/>
        <v>2.75E-2</v>
      </c>
      <c r="T146" s="284"/>
      <c r="U146" s="284"/>
      <c r="V146" s="284"/>
      <c r="W146" s="284">
        <v>5752.11</v>
      </c>
      <c r="X146" s="284"/>
      <c r="Y146" s="284"/>
      <c r="Z146" s="284"/>
      <c r="AA146" s="284"/>
      <c r="AB146" s="284"/>
      <c r="AC146" s="284"/>
      <c r="AD146" s="284"/>
      <c r="AE146" s="284"/>
      <c r="AF146" s="284"/>
      <c r="AG146" s="284"/>
      <c r="AH146" s="284"/>
      <c r="AI146" s="284">
        <v>6</v>
      </c>
      <c r="AJ146" s="284">
        <v>3</v>
      </c>
      <c r="AK146" s="284">
        <v>4</v>
      </c>
      <c r="AL146" s="284">
        <v>1</v>
      </c>
      <c r="AM146" s="284"/>
      <c r="AN146" s="284"/>
      <c r="AO146" s="284">
        <v>4</v>
      </c>
      <c r="AP146" s="284">
        <v>5</v>
      </c>
      <c r="AQ146" s="284">
        <v>5</v>
      </c>
      <c r="AR146" s="284">
        <v>7</v>
      </c>
      <c r="AS146" s="284">
        <v>4</v>
      </c>
      <c r="AT146" s="284"/>
      <c r="AU146" s="284"/>
      <c r="AV146" s="284"/>
      <c r="AW146" s="284">
        <v>0</v>
      </c>
      <c r="AX146" s="284">
        <v>3</v>
      </c>
      <c r="AY146" s="284">
        <v>3</v>
      </c>
      <c r="AZ146" s="284">
        <v>1</v>
      </c>
      <c r="BA146" s="284">
        <v>2</v>
      </c>
      <c r="BB146" s="284">
        <v>5</v>
      </c>
      <c r="BC146" s="284">
        <v>6</v>
      </c>
      <c r="BD146" s="284">
        <v>5</v>
      </c>
      <c r="BE146" s="284">
        <v>2</v>
      </c>
      <c r="BF146" s="284">
        <v>5</v>
      </c>
      <c r="BG146" s="284">
        <v>4</v>
      </c>
      <c r="BH146" s="284">
        <v>2</v>
      </c>
      <c r="BI146" s="284">
        <v>3</v>
      </c>
      <c r="BJ146" s="519">
        <v>6</v>
      </c>
      <c r="BK146" s="282">
        <f t="shared" si="44"/>
        <v>7</v>
      </c>
      <c r="BL146" s="282">
        <f t="shared" si="45"/>
        <v>0</v>
      </c>
      <c r="BM146" s="282">
        <v>11</v>
      </c>
      <c r="BN146" s="282">
        <v>7</v>
      </c>
      <c r="BO146" s="284">
        <f t="shared" si="46"/>
        <v>4</v>
      </c>
      <c r="BP146" s="516">
        <v>2</v>
      </c>
      <c r="BQ146" s="282" t="str">
        <f t="shared" si="37"/>
        <v/>
      </c>
      <c r="BR146" s="282"/>
      <c r="BS146" s="285"/>
      <c r="BT146" s="285"/>
      <c r="BU146" s="289"/>
      <c r="BV146" s="289">
        <v>2</v>
      </c>
      <c r="BW146" s="289">
        <v>2</v>
      </c>
      <c r="BX146" s="289"/>
      <c r="BY146" s="289">
        <v>2</v>
      </c>
      <c r="BZ146" s="290">
        <v>2</v>
      </c>
      <c r="CA146" s="291"/>
      <c r="CB146" s="288">
        <f t="shared" si="55"/>
        <v>12</v>
      </c>
      <c r="CC146" s="518">
        <f t="shared" si="42"/>
        <v>2</v>
      </c>
      <c r="CD146" s="282" t="str">
        <f>IFERROR(IF($S146*#REF!=0,"",$S146*#REF!),"")</f>
        <v/>
      </c>
      <c r="CE146" s="282" t="str">
        <f>IFERROR(IF($S146*#REF!=0,"",$S146*#REF!),"")</f>
        <v/>
      </c>
      <c r="CF146" s="282" t="str">
        <f>IFERROR(IF($S146*#REF!=0,"",$S146*#REF!),"")</f>
        <v/>
      </c>
      <c r="CG146" s="282" t="str">
        <f>IFERROR(IF($S146*#REF!=0,"",$S146*#REF!),"")</f>
        <v/>
      </c>
      <c r="CH146" s="282" t="str">
        <f>IFERROR(IF($S146*#REF!=0,"",$S146*#REF!),"")</f>
        <v/>
      </c>
      <c r="CI146" s="282" t="str">
        <f>IFERROR(IF($S146*#REF!=0,"",$S146*#REF!),"")</f>
        <v/>
      </c>
      <c r="CJ146" s="282" t="str">
        <f>IFERROR(IF($S146*#REF!=0,"",$S146*#REF!),"")</f>
        <v/>
      </c>
      <c r="CK146" s="282" t="str">
        <f>IFERROR(IF($S146*#REF!=0,"",$S146*#REF!),"")</f>
        <v/>
      </c>
      <c r="CL146" s="282" t="str">
        <f>IFERROR(IF($S146*#REF!=0,"",$S146*#REF!),"")</f>
        <v/>
      </c>
      <c r="CM146" s="282" t="str">
        <f t="shared" si="47"/>
        <v/>
      </c>
      <c r="CN146" s="282" t="str">
        <f t="shared" si="48"/>
        <v/>
      </c>
      <c r="CO146" s="282">
        <f t="shared" si="49"/>
        <v>5.5E-2</v>
      </c>
      <c r="CP146" s="282">
        <f t="shared" si="50"/>
        <v>5.5E-2</v>
      </c>
      <c r="CQ146" s="282" t="str">
        <f t="shared" si="51"/>
        <v/>
      </c>
      <c r="CR146" s="282">
        <f t="shared" si="52"/>
        <v>5.5E-2</v>
      </c>
      <c r="CS146" s="282">
        <f t="shared" si="53"/>
        <v>5.5E-2</v>
      </c>
      <c r="CT146" s="282" t="str">
        <f t="shared" si="54"/>
        <v/>
      </c>
    </row>
    <row r="147" spans="1:98" ht="15" customHeight="1" x14ac:dyDescent="0.15">
      <c r="A147" s="1" t="s">
        <v>23</v>
      </c>
      <c r="B147" s="281" t="s">
        <v>515</v>
      </c>
      <c r="C147" s="281" t="str">
        <f t="shared" si="39"/>
        <v>CH232W</v>
      </c>
      <c r="D147" s="281" t="str">
        <f t="shared" si="40"/>
        <v>-09</v>
      </c>
      <c r="E147" s="281" t="str">
        <f t="shared" si="41"/>
        <v>SN/03</v>
      </c>
      <c r="F147" s="281">
        <v>0</v>
      </c>
      <c r="G147" s="282" t="s">
        <v>516</v>
      </c>
      <c r="H147" s="282" t="s">
        <v>440</v>
      </c>
      <c r="I147" s="282" t="s">
        <v>504</v>
      </c>
      <c r="J147" s="282">
        <v>2</v>
      </c>
      <c r="K147" s="282" t="s">
        <v>108</v>
      </c>
      <c r="L147" s="282">
        <v>46.3</v>
      </c>
      <c r="M147" s="282"/>
      <c r="N147" s="282"/>
      <c r="O147" s="282" t="s">
        <v>517</v>
      </c>
      <c r="P147" s="282"/>
      <c r="Q147" s="283"/>
      <c r="R147" s="284" t="s">
        <v>443</v>
      </c>
      <c r="S147" s="284">
        <f t="shared" si="56"/>
        <v>2.75E-2</v>
      </c>
      <c r="T147" s="284"/>
      <c r="U147" s="284"/>
      <c r="V147" s="284"/>
      <c r="W147" s="284">
        <v>5775.56</v>
      </c>
      <c r="X147" s="284"/>
      <c r="Y147" s="284"/>
      <c r="Z147" s="284"/>
      <c r="AA147" s="284"/>
      <c r="AB147" s="284"/>
      <c r="AC147" s="284"/>
      <c r="AD147" s="284"/>
      <c r="AE147" s="284"/>
      <c r="AF147" s="284"/>
      <c r="AG147" s="284"/>
      <c r="AH147" s="284"/>
      <c r="AI147" s="284">
        <v>6</v>
      </c>
      <c r="AJ147" s="284">
        <v>3</v>
      </c>
      <c r="AK147" s="284">
        <v>2</v>
      </c>
      <c r="AL147" s="284">
        <v>5</v>
      </c>
      <c r="AM147" s="284"/>
      <c r="AN147" s="284"/>
      <c r="AO147" s="284">
        <v>7</v>
      </c>
      <c r="AP147" s="284">
        <v>3</v>
      </c>
      <c r="AQ147" s="284">
        <v>8</v>
      </c>
      <c r="AR147" s="284">
        <v>7</v>
      </c>
      <c r="AS147" s="284">
        <v>4</v>
      </c>
      <c r="AT147" s="284"/>
      <c r="AU147" s="284"/>
      <c r="AV147" s="284"/>
      <c r="AW147" s="284">
        <v>0</v>
      </c>
      <c r="AX147" s="284">
        <v>0</v>
      </c>
      <c r="AY147" s="284">
        <v>3</v>
      </c>
      <c r="AZ147" s="284">
        <v>2</v>
      </c>
      <c r="BA147" s="284">
        <v>3</v>
      </c>
      <c r="BB147" s="284">
        <v>4</v>
      </c>
      <c r="BC147" s="284">
        <v>6</v>
      </c>
      <c r="BD147" s="284">
        <v>4</v>
      </c>
      <c r="BE147" s="284">
        <v>4</v>
      </c>
      <c r="BF147" s="284">
        <v>4</v>
      </c>
      <c r="BG147" s="284">
        <v>3</v>
      </c>
      <c r="BH147" s="284">
        <v>4</v>
      </c>
      <c r="BI147" s="284">
        <v>7</v>
      </c>
      <c r="BJ147" s="519">
        <v>6</v>
      </c>
      <c r="BK147" s="282">
        <f t="shared" si="44"/>
        <v>8</v>
      </c>
      <c r="BL147" s="282">
        <f t="shared" si="45"/>
        <v>0</v>
      </c>
      <c r="BM147" s="282">
        <v>14</v>
      </c>
      <c r="BN147" s="282">
        <v>3</v>
      </c>
      <c r="BO147" s="284">
        <f t="shared" si="46"/>
        <v>11</v>
      </c>
      <c r="BP147" s="516">
        <v>2</v>
      </c>
      <c r="BQ147" s="282" t="str">
        <f t="shared" si="37"/>
        <v/>
      </c>
      <c r="BR147" s="282"/>
      <c r="BS147" s="285"/>
      <c r="BT147" s="285"/>
      <c r="BU147" s="289"/>
      <c r="BV147" s="289"/>
      <c r="BW147" s="289"/>
      <c r="BX147" s="289">
        <v>2</v>
      </c>
      <c r="BY147" s="289"/>
      <c r="BZ147" s="290"/>
      <c r="CA147" s="291"/>
      <c r="CB147" s="288">
        <f t="shared" si="55"/>
        <v>13</v>
      </c>
      <c r="CC147" s="518">
        <f t="shared" si="42"/>
        <v>2.1666666666666665</v>
      </c>
      <c r="CD147" s="282" t="str">
        <f>IFERROR(IF($S147*#REF!=0,"",$S147*#REF!),"")</f>
        <v/>
      </c>
      <c r="CE147" s="282" t="str">
        <f>IFERROR(IF($S147*#REF!=0,"",$S147*#REF!),"")</f>
        <v/>
      </c>
      <c r="CF147" s="282" t="str">
        <f>IFERROR(IF($S147*#REF!=0,"",$S147*#REF!),"")</f>
        <v/>
      </c>
      <c r="CG147" s="282" t="str">
        <f>IFERROR(IF($S147*#REF!=0,"",$S147*#REF!),"")</f>
        <v/>
      </c>
      <c r="CH147" s="282" t="str">
        <f>IFERROR(IF($S147*#REF!=0,"",$S147*#REF!),"")</f>
        <v/>
      </c>
      <c r="CI147" s="282" t="str">
        <f>IFERROR(IF($S147*#REF!=0,"",$S147*#REF!),"")</f>
        <v/>
      </c>
      <c r="CJ147" s="282" t="str">
        <f>IFERROR(IF($S147*#REF!=0,"",$S147*#REF!),"")</f>
        <v/>
      </c>
      <c r="CK147" s="282" t="str">
        <f>IFERROR(IF($S147*#REF!=0,"",$S147*#REF!),"")</f>
        <v/>
      </c>
      <c r="CL147" s="282" t="str">
        <f>IFERROR(IF($S147*#REF!=0,"",$S147*#REF!),"")</f>
        <v/>
      </c>
      <c r="CM147" s="282" t="str">
        <f t="shared" si="47"/>
        <v/>
      </c>
      <c r="CN147" s="282" t="str">
        <f t="shared" si="48"/>
        <v/>
      </c>
      <c r="CO147" s="282" t="str">
        <f t="shared" si="49"/>
        <v/>
      </c>
      <c r="CP147" s="282" t="str">
        <f t="shared" si="50"/>
        <v/>
      </c>
      <c r="CQ147" s="282">
        <f t="shared" si="51"/>
        <v>5.5E-2</v>
      </c>
      <c r="CR147" s="282" t="str">
        <f t="shared" si="52"/>
        <v/>
      </c>
      <c r="CS147" s="282" t="str">
        <f t="shared" si="53"/>
        <v/>
      </c>
      <c r="CT147" s="282" t="str">
        <f t="shared" si="54"/>
        <v/>
      </c>
    </row>
    <row r="148" spans="1:98" ht="15" customHeight="1" x14ac:dyDescent="0.15">
      <c r="A148" s="1" t="s">
        <v>23</v>
      </c>
      <c r="B148" s="281" t="s">
        <v>518</v>
      </c>
      <c r="C148" s="281" t="str">
        <f t="shared" si="39"/>
        <v>CH232W</v>
      </c>
      <c r="D148" s="281" t="str">
        <f t="shared" si="40"/>
        <v>-17</v>
      </c>
      <c r="E148" s="281" t="str">
        <f t="shared" si="41"/>
        <v>SN/03</v>
      </c>
      <c r="F148" s="281">
        <v>0</v>
      </c>
      <c r="G148" s="282" t="s">
        <v>519</v>
      </c>
      <c r="H148" s="282" t="s">
        <v>440</v>
      </c>
      <c r="I148" s="282" t="s">
        <v>504</v>
      </c>
      <c r="J148" s="282"/>
      <c r="K148" s="282" t="s">
        <v>108</v>
      </c>
      <c r="L148" s="282">
        <v>18.899999999999999</v>
      </c>
      <c r="M148" s="282"/>
      <c r="N148" s="282"/>
      <c r="O148" s="282" t="s">
        <v>520</v>
      </c>
      <c r="P148" s="282"/>
      <c r="Q148" s="283"/>
      <c r="R148" s="284" t="s">
        <v>443</v>
      </c>
      <c r="S148" s="284">
        <f>0.11/10</f>
        <v>1.0999999999999999E-2</v>
      </c>
      <c r="T148" s="284"/>
      <c r="U148" s="284"/>
      <c r="V148" s="284"/>
      <c r="W148" s="284">
        <v>2329.75</v>
      </c>
      <c r="X148" s="284"/>
      <c r="Y148" s="284"/>
      <c r="Z148" s="284"/>
      <c r="AA148" s="284"/>
      <c r="AB148" s="284"/>
      <c r="AC148" s="284"/>
      <c r="AD148" s="284"/>
      <c r="AE148" s="284"/>
      <c r="AF148" s="284"/>
      <c r="AG148" s="284"/>
      <c r="AH148" s="284"/>
      <c r="AI148" s="284"/>
      <c r="AJ148" s="284">
        <v>1</v>
      </c>
      <c r="AK148" s="284">
        <v>1</v>
      </c>
      <c r="AL148" s="284">
        <v>2</v>
      </c>
      <c r="AM148" s="284"/>
      <c r="AN148" s="284"/>
      <c r="AO148" s="284">
        <v>1</v>
      </c>
      <c r="AP148" s="284">
        <v>0</v>
      </c>
      <c r="AQ148" s="284">
        <v>3</v>
      </c>
      <c r="AR148" s="284">
        <v>0</v>
      </c>
      <c r="AS148" s="284">
        <v>2</v>
      </c>
      <c r="AT148" s="284"/>
      <c r="AU148" s="284"/>
      <c r="AV148" s="284"/>
      <c r="AW148" s="284"/>
      <c r="AX148" s="284">
        <v>0</v>
      </c>
      <c r="AY148" s="284">
        <v>1</v>
      </c>
      <c r="AZ148" s="284">
        <v>0</v>
      </c>
      <c r="BA148" s="284">
        <v>1</v>
      </c>
      <c r="BB148" s="284">
        <v>2</v>
      </c>
      <c r="BC148" s="284"/>
      <c r="BD148" s="284">
        <v>0</v>
      </c>
      <c r="BE148" s="284">
        <v>2</v>
      </c>
      <c r="BF148" s="284">
        <v>1</v>
      </c>
      <c r="BG148" s="284">
        <v>2</v>
      </c>
      <c r="BH148" s="284">
        <v>0</v>
      </c>
      <c r="BI148" s="284">
        <v>3</v>
      </c>
      <c r="BJ148" s="450">
        <v>3</v>
      </c>
      <c r="BK148" s="282">
        <f t="shared" si="44"/>
        <v>3</v>
      </c>
      <c r="BL148" s="282">
        <f t="shared" si="45"/>
        <v>0</v>
      </c>
      <c r="BM148" s="282">
        <v>5</v>
      </c>
      <c r="BN148" s="282">
        <v>2</v>
      </c>
      <c r="BO148" s="284">
        <f t="shared" si="46"/>
        <v>3</v>
      </c>
      <c r="BP148" s="516">
        <v>2</v>
      </c>
      <c r="BQ148" s="282" t="str">
        <f t="shared" si="37"/>
        <v/>
      </c>
      <c r="BR148" s="282"/>
      <c r="BS148" s="285"/>
      <c r="BT148" s="285"/>
      <c r="BU148" s="285"/>
      <c r="BV148" s="285">
        <v>2</v>
      </c>
      <c r="BW148" s="285"/>
      <c r="BX148" s="285"/>
      <c r="BY148" s="285"/>
      <c r="BZ148" s="286">
        <v>2</v>
      </c>
      <c r="CA148" s="287"/>
      <c r="CB148" s="288">
        <f t="shared" si="55"/>
        <v>7</v>
      </c>
      <c r="CC148" s="518">
        <f t="shared" si="42"/>
        <v>2.3333333333333335</v>
      </c>
      <c r="CD148" s="282" t="str">
        <f>IFERROR(IF($S148*#REF!=0,"",$S148*#REF!),"")</f>
        <v/>
      </c>
      <c r="CE148" s="282" t="str">
        <f>IFERROR(IF($S148*#REF!=0,"",$S148*#REF!),"")</f>
        <v/>
      </c>
      <c r="CF148" s="282" t="str">
        <f>IFERROR(IF($S148*#REF!=0,"",$S148*#REF!),"")</f>
        <v/>
      </c>
      <c r="CG148" s="282" t="str">
        <f>IFERROR(IF($S148*#REF!=0,"",$S148*#REF!),"")</f>
        <v/>
      </c>
      <c r="CH148" s="282" t="str">
        <f>IFERROR(IF($S148*#REF!=0,"",$S148*#REF!),"")</f>
        <v/>
      </c>
      <c r="CI148" s="282" t="str">
        <f>IFERROR(IF($S148*#REF!=0,"",$S148*#REF!),"")</f>
        <v/>
      </c>
      <c r="CJ148" s="282" t="str">
        <f>IFERROR(IF($S148*#REF!=0,"",$S148*#REF!),"")</f>
        <v/>
      </c>
      <c r="CK148" s="282" t="str">
        <f>IFERROR(IF($S148*#REF!=0,"",$S148*#REF!),"")</f>
        <v/>
      </c>
      <c r="CL148" s="282" t="str">
        <f>IFERROR(IF($S148*#REF!=0,"",$S148*#REF!),"")</f>
        <v/>
      </c>
      <c r="CM148" s="282" t="str">
        <f t="shared" si="47"/>
        <v/>
      </c>
      <c r="CN148" s="282" t="str">
        <f t="shared" si="48"/>
        <v/>
      </c>
      <c r="CO148" s="282">
        <f t="shared" si="49"/>
        <v>2.1999999999999999E-2</v>
      </c>
      <c r="CP148" s="282" t="str">
        <f t="shared" si="50"/>
        <v/>
      </c>
      <c r="CQ148" s="282" t="str">
        <f t="shared" si="51"/>
        <v/>
      </c>
      <c r="CR148" s="282" t="str">
        <f t="shared" si="52"/>
        <v/>
      </c>
      <c r="CS148" s="282">
        <f t="shared" si="53"/>
        <v>2.1999999999999999E-2</v>
      </c>
      <c r="CT148" s="282" t="str">
        <f t="shared" si="54"/>
        <v/>
      </c>
    </row>
    <row r="149" spans="1:98" ht="15" customHeight="1" x14ac:dyDescent="0.15">
      <c r="A149" s="1" t="s">
        <v>23</v>
      </c>
      <c r="B149" s="281" t="s">
        <v>521</v>
      </c>
      <c r="C149" s="281" t="str">
        <f t="shared" si="39"/>
        <v>CH232W</v>
      </c>
      <c r="D149" s="281" t="str">
        <f t="shared" si="40"/>
        <v>35C</v>
      </c>
      <c r="E149" s="281" t="str">
        <f t="shared" si="41"/>
        <v>SN/03</v>
      </c>
      <c r="F149" s="281">
        <v>0</v>
      </c>
      <c r="G149" s="282" t="s">
        <v>522</v>
      </c>
      <c r="H149" s="282" t="s">
        <v>440</v>
      </c>
      <c r="I149" s="282" t="s">
        <v>504</v>
      </c>
      <c r="J149" s="282"/>
      <c r="K149" s="282" t="s">
        <v>100</v>
      </c>
      <c r="L149" s="282">
        <v>6.9</v>
      </c>
      <c r="M149" s="282"/>
      <c r="N149" s="282"/>
      <c r="O149" s="282" t="s">
        <v>523</v>
      </c>
      <c r="P149" s="282"/>
      <c r="Q149" s="283"/>
      <c r="R149" s="284" t="s">
        <v>443</v>
      </c>
      <c r="S149" s="284">
        <f>0.11/20</f>
        <v>5.4999999999999997E-3</v>
      </c>
      <c r="T149" s="284"/>
      <c r="U149" s="284"/>
      <c r="V149" s="284"/>
      <c r="W149" s="284">
        <v>868</v>
      </c>
      <c r="X149" s="284"/>
      <c r="Y149" s="284"/>
      <c r="Z149" s="284"/>
      <c r="AA149" s="284"/>
      <c r="AB149" s="284"/>
      <c r="AC149" s="284"/>
      <c r="AD149" s="284"/>
      <c r="AE149" s="284"/>
      <c r="AF149" s="284"/>
      <c r="AG149" s="284"/>
      <c r="AH149" s="284"/>
      <c r="AI149" s="284"/>
      <c r="AJ149" s="284"/>
      <c r="AK149" s="284">
        <v>0</v>
      </c>
      <c r="AL149" s="284"/>
      <c r="AM149" s="284"/>
      <c r="AN149" s="284"/>
      <c r="AO149" s="284">
        <v>0</v>
      </c>
      <c r="AP149" s="284">
        <v>0</v>
      </c>
      <c r="AQ149" s="284">
        <v>0</v>
      </c>
      <c r="AR149" s="284">
        <v>0</v>
      </c>
      <c r="AS149" s="284">
        <v>6</v>
      </c>
      <c r="AT149" s="284">
        <v>2</v>
      </c>
      <c r="AU149" s="284">
        <v>1</v>
      </c>
      <c r="AV149" s="284">
        <v>2</v>
      </c>
      <c r="AW149" s="284">
        <v>2</v>
      </c>
      <c r="AX149" s="284">
        <v>0</v>
      </c>
      <c r="AY149" s="284">
        <v>2</v>
      </c>
      <c r="AZ149" s="284">
        <v>0</v>
      </c>
      <c r="BA149" s="284">
        <v>1</v>
      </c>
      <c r="BB149" s="284">
        <v>2</v>
      </c>
      <c r="BC149" s="284">
        <v>0</v>
      </c>
      <c r="BD149" s="284">
        <v>2</v>
      </c>
      <c r="BE149" s="284">
        <v>0</v>
      </c>
      <c r="BF149" s="284">
        <v>2</v>
      </c>
      <c r="BG149" s="284">
        <v>0</v>
      </c>
      <c r="BH149" s="284">
        <v>0</v>
      </c>
      <c r="BI149" s="284">
        <v>0</v>
      </c>
      <c r="BJ149" s="450">
        <v>0</v>
      </c>
      <c r="BK149" s="282">
        <f t="shared" si="44"/>
        <v>6</v>
      </c>
      <c r="BL149" s="282">
        <f t="shared" si="45"/>
        <v>0</v>
      </c>
      <c r="BM149" s="282">
        <v>6</v>
      </c>
      <c r="BN149" s="282">
        <v>2</v>
      </c>
      <c r="BO149" s="284">
        <f t="shared" si="46"/>
        <v>4</v>
      </c>
      <c r="BP149" s="516">
        <v>2</v>
      </c>
      <c r="BQ149" s="282" t="str">
        <f t="shared" si="37"/>
        <v/>
      </c>
      <c r="BR149" s="282"/>
      <c r="BS149" s="285"/>
      <c r="BT149" s="285"/>
      <c r="BU149" s="285"/>
      <c r="BV149" s="285"/>
      <c r="BW149" s="285"/>
      <c r="BX149" s="285"/>
      <c r="BY149" s="285"/>
      <c r="BZ149" s="286"/>
      <c r="CA149" s="287"/>
      <c r="CB149" s="288">
        <f t="shared" si="55"/>
        <v>4</v>
      </c>
      <c r="CC149" s="518" t="e">
        <f t="shared" si="42"/>
        <v>#DIV/0!</v>
      </c>
      <c r="CD149" s="282" t="str">
        <f>IFERROR(IF($S149*#REF!=0,"",$S149*#REF!),"")</f>
        <v/>
      </c>
      <c r="CE149" s="282" t="str">
        <f>IFERROR(IF($S149*#REF!=0,"",$S149*#REF!),"")</f>
        <v/>
      </c>
      <c r="CF149" s="282" t="str">
        <f>IFERROR(IF($S149*#REF!=0,"",$S149*#REF!),"")</f>
        <v/>
      </c>
      <c r="CG149" s="282" t="str">
        <f>IFERROR(IF($S149*#REF!=0,"",$S149*#REF!),"")</f>
        <v/>
      </c>
      <c r="CH149" s="282" t="str">
        <f>IFERROR(IF($S149*#REF!=0,"",$S149*#REF!),"")</f>
        <v/>
      </c>
      <c r="CI149" s="282" t="str">
        <f>IFERROR(IF($S149*#REF!=0,"",$S149*#REF!),"")</f>
        <v/>
      </c>
      <c r="CJ149" s="282" t="str">
        <f>IFERROR(IF($S149*#REF!=0,"",$S149*#REF!),"")</f>
        <v/>
      </c>
      <c r="CK149" s="282" t="str">
        <f>IFERROR(IF($S149*#REF!=0,"",$S149*#REF!),"")</f>
        <v/>
      </c>
      <c r="CL149" s="282" t="str">
        <f>IFERROR(IF($S149*#REF!=0,"",$S149*#REF!),"")</f>
        <v/>
      </c>
      <c r="CM149" s="282" t="str">
        <f t="shared" si="47"/>
        <v/>
      </c>
      <c r="CN149" s="282" t="str">
        <f t="shared" si="48"/>
        <v/>
      </c>
      <c r="CO149" s="282" t="str">
        <f t="shared" si="49"/>
        <v/>
      </c>
      <c r="CP149" s="282" t="str">
        <f t="shared" si="50"/>
        <v/>
      </c>
      <c r="CQ149" s="282" t="str">
        <f t="shared" si="51"/>
        <v/>
      </c>
      <c r="CR149" s="282" t="str">
        <f t="shared" si="52"/>
        <v/>
      </c>
      <c r="CS149" s="282" t="str">
        <f t="shared" si="53"/>
        <v/>
      </c>
      <c r="CT149" s="282" t="str">
        <f t="shared" si="54"/>
        <v/>
      </c>
    </row>
    <row r="150" spans="1:98" ht="15" customHeight="1" x14ac:dyDescent="0.15">
      <c r="A150" s="1" t="s">
        <v>23</v>
      </c>
      <c r="B150" s="281" t="s">
        <v>524</v>
      </c>
      <c r="C150" s="281" t="str">
        <f t="shared" si="39"/>
        <v>CH232W</v>
      </c>
      <c r="D150" s="281" t="str">
        <f t="shared" si="40"/>
        <v>37C</v>
      </c>
      <c r="E150" s="281" t="str">
        <f t="shared" si="41"/>
        <v>SN/03</v>
      </c>
      <c r="F150" s="281">
        <v>0</v>
      </c>
      <c r="G150" s="282" t="s">
        <v>525</v>
      </c>
      <c r="H150" s="282" t="s">
        <v>440</v>
      </c>
      <c r="I150" s="282" t="s">
        <v>504</v>
      </c>
      <c r="J150" s="282">
        <v>30</v>
      </c>
      <c r="K150" s="282" t="s">
        <v>100</v>
      </c>
      <c r="L150" s="282">
        <v>9.4</v>
      </c>
      <c r="M150" s="282"/>
      <c r="N150" s="282"/>
      <c r="O150" s="282" t="s">
        <v>526</v>
      </c>
      <c r="P150" s="282"/>
      <c r="Q150" s="283"/>
      <c r="R150" s="284" t="s">
        <v>443</v>
      </c>
      <c r="S150" s="284">
        <f>0.11/20</f>
        <v>5.4999999999999997E-3</v>
      </c>
      <c r="T150" s="284"/>
      <c r="U150" s="284"/>
      <c r="V150" s="284"/>
      <c r="W150" s="284">
        <v>1039.28</v>
      </c>
      <c r="X150" s="284"/>
      <c r="Y150" s="284"/>
      <c r="Z150" s="284"/>
      <c r="AA150" s="284"/>
      <c r="AB150" s="284"/>
      <c r="AC150" s="284"/>
      <c r="AD150" s="284"/>
      <c r="AE150" s="284"/>
      <c r="AF150" s="284"/>
      <c r="AG150" s="284"/>
      <c r="AH150" s="284"/>
      <c r="AI150" s="284">
        <v>32</v>
      </c>
      <c r="AJ150" s="284">
        <v>14</v>
      </c>
      <c r="AK150" s="284">
        <v>19</v>
      </c>
      <c r="AL150" s="284">
        <v>22</v>
      </c>
      <c r="AM150" s="284"/>
      <c r="AN150" s="284"/>
      <c r="AO150" s="284">
        <v>36</v>
      </c>
      <c r="AP150" s="284">
        <v>21</v>
      </c>
      <c r="AQ150" s="284">
        <v>41</v>
      </c>
      <c r="AR150" s="284">
        <v>35</v>
      </c>
      <c r="AS150" s="284">
        <v>33</v>
      </c>
      <c r="AT150" s="284">
        <v>24</v>
      </c>
      <c r="AU150" s="284">
        <v>16</v>
      </c>
      <c r="AV150" s="284">
        <v>22</v>
      </c>
      <c r="AW150" s="284">
        <v>0</v>
      </c>
      <c r="AX150" s="284">
        <v>0</v>
      </c>
      <c r="AY150" s="284">
        <v>0</v>
      </c>
      <c r="AZ150" s="284">
        <v>15</v>
      </c>
      <c r="BA150" s="284">
        <v>19</v>
      </c>
      <c r="BB150" s="284">
        <v>25</v>
      </c>
      <c r="BC150" s="284">
        <v>44</v>
      </c>
      <c r="BD150" s="284">
        <v>34</v>
      </c>
      <c r="BE150" s="284">
        <v>23</v>
      </c>
      <c r="BF150" s="284">
        <v>24</v>
      </c>
      <c r="BG150" s="284">
        <v>20</v>
      </c>
      <c r="BH150" s="284">
        <v>11</v>
      </c>
      <c r="BI150" s="284">
        <v>5</v>
      </c>
      <c r="BJ150" s="450">
        <v>20</v>
      </c>
      <c r="BK150" s="282">
        <f t="shared" si="44"/>
        <v>41</v>
      </c>
      <c r="BL150" s="282">
        <f t="shared" si="45"/>
        <v>0</v>
      </c>
      <c r="BM150" s="282">
        <v>29</v>
      </c>
      <c r="BN150" s="282">
        <v>31</v>
      </c>
      <c r="BO150" s="284">
        <f t="shared" si="46"/>
        <v>-2</v>
      </c>
      <c r="BP150" s="516">
        <v>2</v>
      </c>
      <c r="BQ150" s="282" t="str">
        <f t="shared" si="37"/>
        <v/>
      </c>
      <c r="BR150" s="282"/>
      <c r="BS150" s="285"/>
      <c r="BT150" s="285"/>
      <c r="BU150" s="285"/>
      <c r="BV150" s="285">
        <v>10</v>
      </c>
      <c r="BW150" s="285"/>
      <c r="BX150" s="285">
        <v>30</v>
      </c>
      <c r="BY150" s="285"/>
      <c r="BZ150" s="286">
        <v>10</v>
      </c>
      <c r="CA150" s="287"/>
      <c r="CB150" s="288">
        <f t="shared" si="55"/>
        <v>48</v>
      </c>
      <c r="CC150" s="518">
        <f t="shared" si="42"/>
        <v>2.4</v>
      </c>
      <c r="CD150" s="282" t="str">
        <f>IFERROR(IF($S150*#REF!=0,"",$S150*#REF!),"")</f>
        <v/>
      </c>
      <c r="CE150" s="282" t="str">
        <f>IFERROR(IF($S150*#REF!=0,"",$S150*#REF!),"")</f>
        <v/>
      </c>
      <c r="CF150" s="282" t="str">
        <f>IFERROR(IF($S150*#REF!=0,"",$S150*#REF!),"")</f>
        <v/>
      </c>
      <c r="CG150" s="282" t="str">
        <f>IFERROR(IF($S150*#REF!=0,"",$S150*#REF!),"")</f>
        <v/>
      </c>
      <c r="CH150" s="282" t="str">
        <f>IFERROR(IF($S150*#REF!=0,"",$S150*#REF!),"")</f>
        <v/>
      </c>
      <c r="CI150" s="282" t="str">
        <f>IFERROR(IF($S150*#REF!=0,"",$S150*#REF!),"")</f>
        <v/>
      </c>
      <c r="CJ150" s="282" t="str">
        <f>IFERROR(IF($S150*#REF!=0,"",$S150*#REF!),"")</f>
        <v/>
      </c>
      <c r="CK150" s="282" t="str">
        <f>IFERROR(IF($S150*#REF!=0,"",$S150*#REF!),"")</f>
        <v/>
      </c>
      <c r="CL150" s="282" t="str">
        <f>IFERROR(IF($S150*#REF!=0,"",$S150*#REF!),"")</f>
        <v/>
      </c>
      <c r="CM150" s="282" t="str">
        <f t="shared" si="47"/>
        <v/>
      </c>
      <c r="CN150" s="282" t="str">
        <f t="shared" si="48"/>
        <v/>
      </c>
      <c r="CO150" s="282">
        <f t="shared" si="49"/>
        <v>5.4999999999999993E-2</v>
      </c>
      <c r="CP150" s="282" t="str">
        <f t="shared" si="50"/>
        <v/>
      </c>
      <c r="CQ150" s="282">
        <f t="shared" si="51"/>
        <v>0.16499999999999998</v>
      </c>
      <c r="CR150" s="282" t="str">
        <f t="shared" si="52"/>
        <v/>
      </c>
      <c r="CS150" s="282">
        <f t="shared" si="53"/>
        <v>5.4999999999999993E-2</v>
      </c>
      <c r="CT150" s="282" t="str">
        <f t="shared" si="54"/>
        <v/>
      </c>
    </row>
    <row r="151" spans="1:98" ht="15" customHeight="1" x14ac:dyDescent="0.15">
      <c r="A151" s="1" t="s">
        <v>23</v>
      </c>
      <c r="B151" s="281" t="s">
        <v>527</v>
      </c>
      <c r="C151" s="281" t="str">
        <f t="shared" si="39"/>
        <v>CH232W</v>
      </c>
      <c r="D151" s="281" t="str">
        <f t="shared" si="40"/>
        <v>-49</v>
      </c>
      <c r="E151" s="281" t="str">
        <f t="shared" si="41"/>
        <v>SN/03</v>
      </c>
      <c r="F151" s="281">
        <v>0</v>
      </c>
      <c r="G151" s="282" t="s">
        <v>528</v>
      </c>
      <c r="H151" s="282" t="s">
        <v>440</v>
      </c>
      <c r="I151" s="282" t="s">
        <v>504</v>
      </c>
      <c r="J151" s="282"/>
      <c r="K151" s="282" t="s">
        <v>108</v>
      </c>
      <c r="L151" s="282">
        <v>42.9</v>
      </c>
      <c r="M151" s="282"/>
      <c r="N151" s="282"/>
      <c r="O151" s="282" t="s">
        <v>529</v>
      </c>
      <c r="P151" s="282"/>
      <c r="Q151" s="283"/>
      <c r="R151" s="284" t="s">
        <v>443</v>
      </c>
      <c r="S151" s="284">
        <f>0.11/4</f>
        <v>2.75E-2</v>
      </c>
      <c r="T151" s="284"/>
      <c r="U151" s="284"/>
      <c r="V151" s="284"/>
      <c r="W151" s="284">
        <v>5347.11</v>
      </c>
      <c r="X151" s="284"/>
      <c r="Y151" s="284"/>
      <c r="Z151" s="284"/>
      <c r="AA151" s="284"/>
      <c r="AB151" s="284"/>
      <c r="AC151" s="284"/>
      <c r="AD151" s="284"/>
      <c r="AE151" s="284"/>
      <c r="AF151" s="284"/>
      <c r="AG151" s="284"/>
      <c r="AH151" s="284"/>
      <c r="AI151" s="284">
        <v>3</v>
      </c>
      <c r="AJ151" s="284">
        <v>3</v>
      </c>
      <c r="AK151" s="284">
        <v>2</v>
      </c>
      <c r="AL151" s="284">
        <v>6</v>
      </c>
      <c r="AM151" s="284"/>
      <c r="AN151" s="284"/>
      <c r="AO151" s="284">
        <v>7</v>
      </c>
      <c r="AP151" s="284">
        <v>3</v>
      </c>
      <c r="AQ151" s="284">
        <v>6</v>
      </c>
      <c r="AR151" s="284">
        <v>7</v>
      </c>
      <c r="AS151" s="284">
        <v>4</v>
      </c>
      <c r="AT151" s="284"/>
      <c r="AU151" s="284"/>
      <c r="AV151" s="284"/>
      <c r="AW151" s="284"/>
      <c r="AX151" s="284">
        <v>1</v>
      </c>
      <c r="AY151" s="284">
        <v>3</v>
      </c>
      <c r="AZ151" s="284">
        <v>3</v>
      </c>
      <c r="BA151" s="284">
        <v>2</v>
      </c>
      <c r="BB151" s="284">
        <v>6</v>
      </c>
      <c r="BC151" s="284">
        <v>6</v>
      </c>
      <c r="BD151" s="284">
        <v>4</v>
      </c>
      <c r="BE151" s="284">
        <v>2</v>
      </c>
      <c r="BF151" s="284">
        <v>1</v>
      </c>
      <c r="BG151" s="284">
        <v>4</v>
      </c>
      <c r="BH151" s="284">
        <v>3</v>
      </c>
      <c r="BI151" s="284">
        <v>4</v>
      </c>
      <c r="BJ151" s="450">
        <v>5</v>
      </c>
      <c r="BK151" s="282">
        <f t="shared" si="44"/>
        <v>7</v>
      </c>
      <c r="BL151" s="282">
        <f t="shared" si="45"/>
        <v>1</v>
      </c>
      <c r="BM151" s="282">
        <v>10</v>
      </c>
      <c r="BN151" s="282">
        <v>1</v>
      </c>
      <c r="BO151" s="284">
        <f t="shared" si="46"/>
        <v>9</v>
      </c>
      <c r="BP151" s="516">
        <v>2</v>
      </c>
      <c r="BQ151" s="282" t="str">
        <f t="shared" si="37"/>
        <v/>
      </c>
      <c r="BR151" s="282">
        <v>4</v>
      </c>
      <c r="BS151" s="285"/>
      <c r="BT151" s="285"/>
      <c r="BU151" s="289"/>
      <c r="BV151" s="289"/>
      <c r="BW151" s="289"/>
      <c r="BX151" s="289"/>
      <c r="BY151" s="289"/>
      <c r="BZ151" s="290"/>
      <c r="CA151" s="291"/>
      <c r="CB151" s="288">
        <f t="shared" si="55"/>
        <v>13</v>
      </c>
      <c r="CC151" s="518">
        <f t="shared" si="42"/>
        <v>2.6</v>
      </c>
      <c r="CD151" s="282" t="str">
        <f>IFERROR(IF($S151*#REF!=0,"",$S151*#REF!),"")</f>
        <v/>
      </c>
      <c r="CE151" s="282" t="str">
        <f>IFERROR(IF($S151*#REF!=0,"",$S151*#REF!),"")</f>
        <v/>
      </c>
      <c r="CF151" s="282" t="str">
        <f>IFERROR(IF($S151*#REF!=0,"",$S151*#REF!),"")</f>
        <v/>
      </c>
      <c r="CG151" s="282" t="str">
        <f>IFERROR(IF($S151*#REF!=0,"",$S151*#REF!),"")</f>
        <v/>
      </c>
      <c r="CH151" s="282" t="str">
        <f>IFERROR(IF($S151*#REF!=0,"",$S151*#REF!),"")</f>
        <v/>
      </c>
      <c r="CI151" s="282" t="str">
        <f>IFERROR(IF($S151*#REF!=0,"",$S151*#REF!),"")</f>
        <v/>
      </c>
      <c r="CJ151" s="282" t="str">
        <f>IFERROR(IF($S151*#REF!=0,"",$S151*#REF!),"")</f>
        <v/>
      </c>
      <c r="CK151" s="282" t="str">
        <f>IFERROR(IF($S151*#REF!=0,"",$S151*#REF!),"")</f>
        <v/>
      </c>
      <c r="CL151" s="282" t="str">
        <f>IFERROR(IF($S151*#REF!=0,"",$S151*#REF!),"")</f>
        <v/>
      </c>
      <c r="CM151" s="282" t="str">
        <f t="shared" si="47"/>
        <v/>
      </c>
      <c r="CN151" s="282" t="str">
        <f t="shared" si="48"/>
        <v/>
      </c>
      <c r="CO151" s="282" t="str">
        <f t="shared" si="49"/>
        <v/>
      </c>
      <c r="CP151" s="282" t="str">
        <f t="shared" si="50"/>
        <v/>
      </c>
      <c r="CQ151" s="282" t="str">
        <f t="shared" si="51"/>
        <v/>
      </c>
      <c r="CR151" s="282" t="str">
        <f t="shared" si="52"/>
        <v/>
      </c>
      <c r="CS151" s="282" t="str">
        <f t="shared" si="53"/>
        <v/>
      </c>
      <c r="CT151" s="282" t="str">
        <f t="shared" si="54"/>
        <v/>
      </c>
    </row>
    <row r="152" spans="1:98" ht="15" customHeight="1" x14ac:dyDescent="0.15">
      <c r="A152" s="1" t="s">
        <v>23</v>
      </c>
      <c r="B152" s="281" t="s">
        <v>530</v>
      </c>
      <c r="C152" s="281" t="str">
        <f t="shared" si="39"/>
        <v>CH232W</v>
      </c>
      <c r="D152" s="281" t="str">
        <f t="shared" si="40"/>
        <v>-50</v>
      </c>
      <c r="E152" s="281" t="str">
        <f t="shared" si="41"/>
        <v>SN/03</v>
      </c>
      <c r="F152" s="281">
        <v>0</v>
      </c>
      <c r="G152" s="282" t="s">
        <v>531</v>
      </c>
      <c r="H152" s="282" t="s">
        <v>440</v>
      </c>
      <c r="I152" s="282" t="s">
        <v>504</v>
      </c>
      <c r="J152" s="282"/>
      <c r="K152" s="282" t="s">
        <v>108</v>
      </c>
      <c r="L152" s="282">
        <v>42.9</v>
      </c>
      <c r="M152" s="282"/>
      <c r="N152" s="282"/>
      <c r="O152" s="282" t="s">
        <v>532</v>
      </c>
      <c r="P152" s="282"/>
      <c r="Q152" s="283"/>
      <c r="R152" s="284" t="s">
        <v>443</v>
      </c>
      <c r="S152" s="284">
        <f>0.11/4</f>
        <v>2.75E-2</v>
      </c>
      <c r="T152" s="284"/>
      <c r="U152" s="284"/>
      <c r="V152" s="284"/>
      <c r="W152" s="284">
        <v>5339.24</v>
      </c>
      <c r="X152" s="284"/>
      <c r="Y152" s="284"/>
      <c r="Z152" s="284"/>
      <c r="AA152" s="284"/>
      <c r="AB152" s="284"/>
      <c r="AC152" s="284"/>
      <c r="AD152" s="284"/>
      <c r="AE152" s="284"/>
      <c r="AF152" s="284"/>
      <c r="AG152" s="284"/>
      <c r="AH152" s="284"/>
      <c r="AI152" s="284">
        <v>5</v>
      </c>
      <c r="AJ152" s="284">
        <v>2</v>
      </c>
      <c r="AK152" s="284">
        <v>4</v>
      </c>
      <c r="AL152" s="284">
        <v>3</v>
      </c>
      <c r="AM152" s="284"/>
      <c r="AN152" s="284"/>
      <c r="AO152" s="284">
        <v>4</v>
      </c>
      <c r="AP152" s="284">
        <v>5</v>
      </c>
      <c r="AQ152" s="284">
        <v>3</v>
      </c>
      <c r="AR152" s="284">
        <v>6</v>
      </c>
      <c r="AS152" s="284">
        <v>4</v>
      </c>
      <c r="AT152" s="284"/>
      <c r="AU152" s="284"/>
      <c r="AV152" s="284"/>
      <c r="AW152" s="284">
        <v>0</v>
      </c>
      <c r="AX152" s="284">
        <v>1</v>
      </c>
      <c r="AY152" s="284">
        <v>1</v>
      </c>
      <c r="AZ152" s="284">
        <v>1</v>
      </c>
      <c r="BA152" s="284">
        <v>3</v>
      </c>
      <c r="BB152" s="284">
        <v>2</v>
      </c>
      <c r="BC152" s="284">
        <v>4</v>
      </c>
      <c r="BD152" s="284">
        <v>4</v>
      </c>
      <c r="BE152" s="284">
        <v>0</v>
      </c>
      <c r="BF152" s="284">
        <v>4</v>
      </c>
      <c r="BG152" s="284">
        <v>4</v>
      </c>
      <c r="BH152" s="284">
        <v>1</v>
      </c>
      <c r="BI152" s="284">
        <v>3</v>
      </c>
      <c r="BJ152" s="450">
        <v>5</v>
      </c>
      <c r="BK152" s="282">
        <f t="shared" si="44"/>
        <v>6</v>
      </c>
      <c r="BL152" s="282">
        <f t="shared" si="45"/>
        <v>0</v>
      </c>
      <c r="BM152" s="282">
        <v>14</v>
      </c>
      <c r="BN152" s="282">
        <v>5</v>
      </c>
      <c r="BO152" s="284">
        <f t="shared" si="46"/>
        <v>9</v>
      </c>
      <c r="BP152" s="516">
        <v>2</v>
      </c>
      <c r="BQ152" s="282" t="str">
        <f t="shared" si="37"/>
        <v/>
      </c>
      <c r="BR152" s="282"/>
      <c r="BS152" s="285"/>
      <c r="BT152" s="285"/>
      <c r="BU152" s="285"/>
      <c r="BV152" s="285"/>
      <c r="BW152" s="285"/>
      <c r="BX152" s="285"/>
      <c r="BY152" s="285"/>
      <c r="BZ152" s="286">
        <v>2</v>
      </c>
      <c r="CA152" s="287"/>
      <c r="CB152" s="288">
        <f t="shared" si="55"/>
        <v>11</v>
      </c>
      <c r="CC152" s="518">
        <f t="shared" si="42"/>
        <v>2.2000000000000002</v>
      </c>
      <c r="CD152" s="282" t="str">
        <f>IFERROR(IF($S152*#REF!=0,"",$S152*#REF!),"")</f>
        <v/>
      </c>
      <c r="CE152" s="282" t="str">
        <f>IFERROR(IF($S152*#REF!=0,"",$S152*#REF!),"")</f>
        <v/>
      </c>
      <c r="CF152" s="282" t="str">
        <f>IFERROR(IF($S152*#REF!=0,"",$S152*#REF!),"")</f>
        <v/>
      </c>
      <c r="CG152" s="282" t="str">
        <f>IFERROR(IF($S152*#REF!=0,"",$S152*#REF!),"")</f>
        <v/>
      </c>
      <c r="CH152" s="282" t="str">
        <f>IFERROR(IF($S152*#REF!=0,"",$S152*#REF!),"")</f>
        <v/>
      </c>
      <c r="CI152" s="282" t="str">
        <f>IFERROR(IF($S152*#REF!=0,"",$S152*#REF!),"")</f>
        <v/>
      </c>
      <c r="CJ152" s="282" t="str">
        <f>IFERROR(IF($S152*#REF!=0,"",$S152*#REF!),"")</f>
        <v/>
      </c>
      <c r="CK152" s="282" t="str">
        <f>IFERROR(IF($S152*#REF!=0,"",$S152*#REF!),"")</f>
        <v/>
      </c>
      <c r="CL152" s="282" t="str">
        <f>IFERROR(IF($S152*#REF!=0,"",$S152*#REF!),"")</f>
        <v/>
      </c>
      <c r="CM152" s="282" t="str">
        <f t="shared" si="47"/>
        <v/>
      </c>
      <c r="CN152" s="282" t="str">
        <f t="shared" si="48"/>
        <v/>
      </c>
      <c r="CO152" s="282" t="str">
        <f t="shared" si="49"/>
        <v/>
      </c>
      <c r="CP152" s="282" t="str">
        <f t="shared" si="50"/>
        <v/>
      </c>
      <c r="CQ152" s="282" t="str">
        <f t="shared" si="51"/>
        <v/>
      </c>
      <c r="CR152" s="282" t="str">
        <f t="shared" si="52"/>
        <v/>
      </c>
      <c r="CS152" s="282">
        <f t="shared" si="53"/>
        <v>5.5E-2</v>
      </c>
      <c r="CT152" s="282" t="str">
        <f t="shared" si="54"/>
        <v/>
      </c>
    </row>
    <row r="153" spans="1:98" ht="15" customHeight="1" x14ac:dyDescent="0.15">
      <c r="A153" s="1" t="s">
        <v>23</v>
      </c>
      <c r="B153" s="281" t="s">
        <v>533</v>
      </c>
      <c r="C153" s="281" t="str">
        <f t="shared" si="39"/>
        <v>CH232W</v>
      </c>
      <c r="D153" s="281" t="str">
        <f t="shared" si="40"/>
        <v>-03</v>
      </c>
      <c r="E153" s="281" t="str">
        <f t="shared" si="41"/>
        <v>SP/122N</v>
      </c>
      <c r="F153" s="281">
        <v>0</v>
      </c>
      <c r="G153" s="282" t="s">
        <v>534</v>
      </c>
      <c r="H153" s="282" t="s">
        <v>440</v>
      </c>
      <c r="I153" s="282"/>
      <c r="J153" s="282"/>
      <c r="K153" s="282" t="s">
        <v>108</v>
      </c>
      <c r="L153" s="282">
        <v>73.2</v>
      </c>
      <c r="M153" s="282"/>
      <c r="N153" s="282"/>
      <c r="O153" s="282" t="s">
        <v>534</v>
      </c>
      <c r="P153" s="282"/>
      <c r="Q153" s="283"/>
      <c r="R153" s="284" t="s">
        <v>443</v>
      </c>
      <c r="S153" s="284">
        <f>0.11/4</f>
        <v>2.75E-2</v>
      </c>
      <c r="T153" s="284"/>
      <c r="U153" s="284"/>
      <c r="V153" s="284"/>
      <c r="W153" s="284">
        <v>9278.75</v>
      </c>
      <c r="X153" s="284"/>
      <c r="Y153" s="284"/>
      <c r="Z153" s="284">
        <v>1</v>
      </c>
      <c r="AA153" s="284">
        <v>1</v>
      </c>
      <c r="AB153" s="284">
        <v>2</v>
      </c>
      <c r="AC153" s="284">
        <v>3</v>
      </c>
      <c r="AD153" s="284"/>
      <c r="AE153" s="284"/>
      <c r="AF153" s="284"/>
      <c r="AG153" s="284"/>
      <c r="AH153" s="284"/>
      <c r="AI153" s="284">
        <v>1</v>
      </c>
      <c r="AJ153" s="284"/>
      <c r="AK153" s="284">
        <v>1</v>
      </c>
      <c r="AL153" s="284">
        <v>1</v>
      </c>
      <c r="AM153" s="284"/>
      <c r="AN153" s="284"/>
      <c r="AO153" s="284">
        <v>0</v>
      </c>
      <c r="AP153" s="284">
        <v>0</v>
      </c>
      <c r="AQ153" s="284">
        <v>1</v>
      </c>
      <c r="AR153" s="284">
        <v>1</v>
      </c>
      <c r="AS153" s="284">
        <v>0</v>
      </c>
      <c r="AT153" s="284"/>
      <c r="AU153" s="284"/>
      <c r="AV153" s="284"/>
      <c r="AW153" s="284"/>
      <c r="AX153" s="284">
        <v>0</v>
      </c>
      <c r="AY153" s="284">
        <v>0</v>
      </c>
      <c r="AZ153" s="284">
        <v>0</v>
      </c>
      <c r="BA153" s="284"/>
      <c r="BB153" s="284"/>
      <c r="BC153" s="284">
        <v>0</v>
      </c>
      <c r="BD153" s="284">
        <v>2</v>
      </c>
      <c r="BE153" s="284"/>
      <c r="BF153" s="284">
        <v>1</v>
      </c>
      <c r="BG153" s="284">
        <v>1</v>
      </c>
      <c r="BH153" s="284">
        <v>0</v>
      </c>
      <c r="BI153" s="284">
        <v>2</v>
      </c>
      <c r="BJ153" s="450">
        <v>1</v>
      </c>
      <c r="BK153" s="282">
        <f t="shared" si="44"/>
        <v>1</v>
      </c>
      <c r="BL153" s="282">
        <f t="shared" si="45"/>
        <v>0</v>
      </c>
      <c r="BM153" s="282">
        <v>7</v>
      </c>
      <c r="BN153" s="282">
        <v>2</v>
      </c>
      <c r="BO153" s="284">
        <f t="shared" si="46"/>
        <v>5</v>
      </c>
      <c r="BP153" s="516">
        <v>2</v>
      </c>
      <c r="BQ153" s="282" t="str">
        <f t="shared" si="37"/>
        <v/>
      </c>
      <c r="BR153" s="282"/>
      <c r="BS153" s="285"/>
      <c r="BT153" s="285"/>
      <c r="BU153" s="285"/>
      <c r="BV153" s="285"/>
      <c r="BW153" s="285"/>
      <c r="BX153" s="285"/>
      <c r="BY153" s="285"/>
      <c r="BZ153" s="286"/>
      <c r="CA153" s="287"/>
      <c r="CB153" s="288">
        <f t="shared" si="55"/>
        <v>5</v>
      </c>
      <c r="CC153" s="518">
        <f t="shared" si="42"/>
        <v>5</v>
      </c>
      <c r="CD153" s="282" t="str">
        <f>IFERROR(IF($S153*#REF!=0,"",$S153*#REF!),"")</f>
        <v/>
      </c>
      <c r="CE153" s="282" t="str">
        <f>IFERROR(IF($S153*#REF!=0,"",$S153*#REF!),"")</f>
        <v/>
      </c>
      <c r="CF153" s="282" t="str">
        <f>IFERROR(IF($S153*#REF!=0,"",$S153*#REF!),"")</f>
        <v/>
      </c>
      <c r="CG153" s="282" t="str">
        <f>IFERROR(IF($S153*#REF!=0,"",$S153*#REF!),"")</f>
        <v/>
      </c>
      <c r="CH153" s="282" t="str">
        <f>IFERROR(IF($S153*#REF!=0,"",$S153*#REF!),"")</f>
        <v/>
      </c>
      <c r="CI153" s="282" t="str">
        <f>IFERROR(IF($S153*#REF!=0,"",$S153*#REF!),"")</f>
        <v/>
      </c>
      <c r="CJ153" s="282" t="str">
        <f>IFERROR(IF($S153*#REF!=0,"",$S153*#REF!),"")</f>
        <v/>
      </c>
      <c r="CK153" s="282" t="str">
        <f>IFERROR(IF($S153*#REF!=0,"",$S153*#REF!),"")</f>
        <v/>
      </c>
      <c r="CL153" s="282" t="str">
        <f>IFERROR(IF($S153*#REF!=0,"",$S153*#REF!),"")</f>
        <v/>
      </c>
      <c r="CM153" s="282" t="str">
        <f t="shared" si="47"/>
        <v/>
      </c>
      <c r="CN153" s="282" t="str">
        <f t="shared" si="48"/>
        <v/>
      </c>
      <c r="CO153" s="282" t="str">
        <f t="shared" si="49"/>
        <v/>
      </c>
      <c r="CP153" s="282" t="str">
        <f t="shared" si="50"/>
        <v/>
      </c>
      <c r="CQ153" s="282" t="str">
        <f t="shared" si="51"/>
        <v/>
      </c>
      <c r="CR153" s="282" t="str">
        <f t="shared" si="52"/>
        <v/>
      </c>
      <c r="CS153" s="282" t="str">
        <f t="shared" si="53"/>
        <v/>
      </c>
      <c r="CT153" s="282" t="str">
        <f t="shared" si="54"/>
        <v/>
      </c>
    </row>
    <row r="154" spans="1:98" ht="15" customHeight="1" x14ac:dyDescent="0.15">
      <c r="A154" s="1" t="s">
        <v>23</v>
      </c>
      <c r="B154" s="281" t="s">
        <v>535</v>
      </c>
      <c r="C154" s="281" t="str">
        <f t="shared" si="39"/>
        <v>CH232W</v>
      </c>
      <c r="D154" s="281" t="str">
        <f t="shared" si="40"/>
        <v>-06</v>
      </c>
      <c r="E154" s="281" t="str">
        <f t="shared" si="41"/>
        <v>SP/122N</v>
      </c>
      <c r="F154" s="281">
        <v>0</v>
      </c>
      <c r="G154" s="282" t="s">
        <v>536</v>
      </c>
      <c r="H154" s="282" t="s">
        <v>440</v>
      </c>
      <c r="I154" s="282"/>
      <c r="J154" s="282"/>
      <c r="K154" s="282" t="s">
        <v>108</v>
      </c>
      <c r="L154" s="282">
        <v>59.7</v>
      </c>
      <c r="M154" s="282"/>
      <c r="N154" s="282"/>
      <c r="O154" s="282" t="s">
        <v>536</v>
      </c>
      <c r="P154" s="282"/>
      <c r="Q154" s="283"/>
      <c r="R154" s="284" t="s">
        <v>443</v>
      </c>
      <c r="S154" s="284">
        <v>2.75E-2</v>
      </c>
      <c r="T154" s="284"/>
      <c r="U154" s="284"/>
      <c r="V154" s="284"/>
      <c r="W154" s="284"/>
      <c r="X154" s="284"/>
      <c r="Y154" s="284"/>
      <c r="Z154" s="284"/>
      <c r="AA154" s="284"/>
      <c r="AB154" s="284"/>
      <c r="AC154" s="284"/>
      <c r="AD154" s="284"/>
      <c r="AE154" s="284"/>
      <c r="AF154" s="284"/>
      <c r="AG154" s="284"/>
      <c r="AH154" s="284"/>
      <c r="AI154" s="284"/>
      <c r="AJ154" s="284"/>
      <c r="AK154" s="284"/>
      <c r="AL154" s="284"/>
      <c r="AM154" s="284"/>
      <c r="AN154" s="284"/>
      <c r="AO154" s="284"/>
      <c r="AP154" s="284"/>
      <c r="AQ154" s="284"/>
      <c r="AR154" s="284"/>
      <c r="AS154" s="284"/>
      <c r="AT154" s="284"/>
      <c r="AU154" s="284"/>
      <c r="AV154" s="284"/>
      <c r="AW154" s="284"/>
      <c r="AX154" s="284"/>
      <c r="AY154" s="284"/>
      <c r="AZ154" s="284"/>
      <c r="BA154" s="284"/>
      <c r="BB154" s="284"/>
      <c r="BC154" s="284"/>
      <c r="BD154" s="284">
        <v>0</v>
      </c>
      <c r="BE154" s="284">
        <v>0</v>
      </c>
      <c r="BF154" s="284">
        <v>0</v>
      </c>
      <c r="BG154" s="284">
        <v>0</v>
      </c>
      <c r="BH154" s="284">
        <v>0</v>
      </c>
      <c r="BI154" s="284">
        <v>0</v>
      </c>
      <c r="BJ154" s="450">
        <v>1</v>
      </c>
      <c r="BK154" s="282">
        <f t="shared" si="44"/>
        <v>0</v>
      </c>
      <c r="BL154" s="282">
        <f t="shared" si="45"/>
        <v>0</v>
      </c>
      <c r="BM154" s="282">
        <v>3</v>
      </c>
      <c r="BN154" s="282">
        <v>0</v>
      </c>
      <c r="BO154" s="284">
        <f t="shared" si="46"/>
        <v>3</v>
      </c>
      <c r="BP154" s="516">
        <v>2</v>
      </c>
      <c r="BQ154" s="282" t="str">
        <f t="shared" si="37"/>
        <v/>
      </c>
      <c r="BR154" s="282"/>
      <c r="BS154" s="285"/>
      <c r="BT154" s="285"/>
      <c r="BU154" s="285"/>
      <c r="BV154" s="285"/>
      <c r="BW154" s="285"/>
      <c r="BX154" s="285"/>
      <c r="BY154" s="285"/>
      <c r="BZ154" s="286"/>
      <c r="CA154" s="287"/>
      <c r="CB154" s="288">
        <f t="shared" si="55"/>
        <v>3</v>
      </c>
      <c r="CC154" s="518"/>
      <c r="CD154" s="282" t="str">
        <f>IFERROR(IF($S154*#REF!=0,"",$S154*#REF!),"")</f>
        <v/>
      </c>
      <c r="CE154" s="282" t="str">
        <f>IFERROR(IF($S154*#REF!=0,"",$S154*#REF!),"")</f>
        <v/>
      </c>
      <c r="CF154" s="282" t="str">
        <f>IFERROR(IF($S154*#REF!=0,"",$S154*#REF!),"")</f>
        <v/>
      </c>
      <c r="CG154" s="282" t="str">
        <f>IFERROR(IF($S154*#REF!=0,"",$S154*#REF!),"")</f>
        <v/>
      </c>
      <c r="CH154" s="282" t="str">
        <f>IFERROR(IF($S154*#REF!=0,"",$S154*#REF!),"")</f>
        <v/>
      </c>
      <c r="CI154" s="282" t="str">
        <f>IFERROR(IF($S154*#REF!=0,"",$S154*#REF!),"")</f>
        <v/>
      </c>
      <c r="CJ154" s="282" t="str">
        <f>IFERROR(IF($S154*#REF!=0,"",$S154*#REF!),"")</f>
        <v/>
      </c>
      <c r="CK154" s="282" t="str">
        <f>IFERROR(IF($S154*#REF!=0,"",$S154*#REF!),"")</f>
        <v/>
      </c>
      <c r="CL154" s="282" t="str">
        <f>IFERROR(IF($S154*#REF!=0,"",$S154*#REF!),"")</f>
        <v/>
      </c>
      <c r="CM154" s="282" t="str">
        <f t="shared" si="47"/>
        <v/>
      </c>
      <c r="CN154" s="282" t="str">
        <f t="shared" si="48"/>
        <v/>
      </c>
      <c r="CO154" s="282" t="str">
        <f t="shared" si="49"/>
        <v/>
      </c>
      <c r="CP154" s="282" t="str">
        <f t="shared" si="50"/>
        <v/>
      </c>
      <c r="CQ154" s="282" t="str">
        <f t="shared" si="51"/>
        <v/>
      </c>
      <c r="CR154" s="282" t="str">
        <f t="shared" si="52"/>
        <v/>
      </c>
      <c r="CS154" s="282" t="str">
        <f t="shared" si="53"/>
        <v/>
      </c>
      <c r="CT154" s="282" t="str">
        <f t="shared" si="54"/>
        <v/>
      </c>
    </row>
    <row r="155" spans="1:98" ht="15" customHeight="1" x14ac:dyDescent="0.15">
      <c r="A155" s="1" t="s">
        <v>23</v>
      </c>
      <c r="B155" s="281" t="s">
        <v>537</v>
      </c>
      <c r="C155" s="281" t="str">
        <f t="shared" ref="C155:C171" si="57">MID(B155,4,6)</f>
        <v>CH232W</v>
      </c>
      <c r="D155" s="281" t="str">
        <f t="shared" ref="D155:D171" si="58">MID(B155,11,3)</f>
        <v>-07</v>
      </c>
      <c r="E155" s="281" t="str">
        <f t="shared" ref="E155:E171" si="59">RIGHT(B155, LEN(B155)-FIND("S",B155,1)+1)</f>
        <v>SP/122N</v>
      </c>
      <c r="F155" s="281">
        <v>0</v>
      </c>
      <c r="G155" s="282" t="s">
        <v>538</v>
      </c>
      <c r="H155" s="282" t="s">
        <v>440</v>
      </c>
      <c r="I155" s="282"/>
      <c r="J155" s="282"/>
      <c r="K155" s="282" t="s">
        <v>108</v>
      </c>
      <c r="L155" s="282"/>
      <c r="M155" s="282"/>
      <c r="N155" s="282"/>
      <c r="O155" s="282" t="s">
        <v>538</v>
      </c>
      <c r="P155" s="282"/>
      <c r="Q155" s="283"/>
      <c r="R155" s="284" t="s">
        <v>443</v>
      </c>
      <c r="S155" s="284">
        <v>2.75E-2</v>
      </c>
      <c r="T155" s="284"/>
      <c r="U155" s="284"/>
      <c r="V155" s="284"/>
      <c r="W155" s="284"/>
      <c r="X155" s="284"/>
      <c r="Y155" s="284"/>
      <c r="Z155" s="284"/>
      <c r="AA155" s="284"/>
      <c r="AB155" s="284"/>
      <c r="AC155" s="284"/>
      <c r="AD155" s="284"/>
      <c r="AE155" s="284"/>
      <c r="AF155" s="284"/>
      <c r="AG155" s="284"/>
      <c r="AH155" s="284"/>
      <c r="AI155" s="284"/>
      <c r="AJ155" s="284"/>
      <c r="AK155" s="284"/>
      <c r="AL155" s="284"/>
      <c r="AM155" s="284"/>
      <c r="AN155" s="284"/>
      <c r="AO155" s="284"/>
      <c r="AP155" s="284"/>
      <c r="AQ155" s="284"/>
      <c r="AR155" s="284"/>
      <c r="AS155" s="284"/>
      <c r="AT155" s="284"/>
      <c r="AU155" s="284"/>
      <c r="AV155" s="284"/>
      <c r="AW155" s="284"/>
      <c r="AX155" s="284"/>
      <c r="AY155" s="284"/>
      <c r="AZ155" s="284"/>
      <c r="BA155" s="284"/>
      <c r="BB155" s="284"/>
      <c r="BC155" s="284">
        <v>0</v>
      </c>
      <c r="BD155" s="284">
        <v>0</v>
      </c>
      <c r="BE155" s="284">
        <v>0</v>
      </c>
      <c r="BF155" s="284">
        <v>0</v>
      </c>
      <c r="BG155" s="284">
        <v>0</v>
      </c>
      <c r="BH155" s="284">
        <v>0</v>
      </c>
      <c r="BI155" s="284">
        <v>0</v>
      </c>
      <c r="BJ155" s="450">
        <v>1</v>
      </c>
      <c r="BK155" s="282">
        <f t="shared" si="44"/>
        <v>0</v>
      </c>
      <c r="BL155" s="282">
        <f t="shared" si="45"/>
        <v>0</v>
      </c>
      <c r="BM155" s="282">
        <v>4</v>
      </c>
      <c r="BN155" s="282">
        <v>0</v>
      </c>
      <c r="BO155" s="284">
        <f t="shared" si="46"/>
        <v>4</v>
      </c>
      <c r="BP155" s="516">
        <v>2</v>
      </c>
      <c r="BQ155" s="282" t="str">
        <f t="shared" si="37"/>
        <v/>
      </c>
      <c r="BR155" s="282"/>
      <c r="BS155" s="285"/>
      <c r="BT155" s="285"/>
      <c r="BU155" s="285"/>
      <c r="BV155" s="285"/>
      <c r="BW155" s="285"/>
      <c r="BX155" s="285"/>
      <c r="BY155" s="285"/>
      <c r="BZ155" s="286"/>
      <c r="CA155" s="287"/>
      <c r="CB155" s="288">
        <f t="shared" si="55"/>
        <v>4</v>
      </c>
      <c r="CC155" s="518"/>
      <c r="CD155" s="282" t="str">
        <f>IFERROR(IF($S155*#REF!=0,"",$S155*#REF!),"")</f>
        <v/>
      </c>
      <c r="CE155" s="282" t="str">
        <f>IFERROR(IF($S155*#REF!=0,"",$S155*#REF!),"")</f>
        <v/>
      </c>
      <c r="CF155" s="282" t="str">
        <f>IFERROR(IF($S155*#REF!=0,"",$S155*#REF!),"")</f>
        <v/>
      </c>
      <c r="CG155" s="282" t="str">
        <f>IFERROR(IF($S155*#REF!=0,"",$S155*#REF!),"")</f>
        <v/>
      </c>
      <c r="CH155" s="282" t="str">
        <f>IFERROR(IF($S155*#REF!=0,"",$S155*#REF!),"")</f>
        <v/>
      </c>
      <c r="CI155" s="282" t="str">
        <f>IFERROR(IF($S155*#REF!=0,"",$S155*#REF!),"")</f>
        <v/>
      </c>
      <c r="CJ155" s="282" t="str">
        <f>IFERROR(IF($S155*#REF!=0,"",$S155*#REF!),"")</f>
        <v/>
      </c>
      <c r="CK155" s="282" t="str">
        <f>IFERROR(IF($S155*#REF!=0,"",$S155*#REF!),"")</f>
        <v/>
      </c>
      <c r="CL155" s="282" t="str">
        <f>IFERROR(IF($S155*#REF!=0,"",$S155*#REF!),"")</f>
        <v/>
      </c>
      <c r="CM155" s="282" t="str">
        <f t="shared" si="47"/>
        <v/>
      </c>
      <c r="CN155" s="282" t="str">
        <f t="shared" si="48"/>
        <v/>
      </c>
      <c r="CO155" s="282" t="str">
        <f t="shared" si="49"/>
        <v/>
      </c>
      <c r="CP155" s="282" t="str">
        <f t="shared" si="50"/>
        <v/>
      </c>
      <c r="CQ155" s="282" t="str">
        <f t="shared" si="51"/>
        <v/>
      </c>
      <c r="CR155" s="282" t="str">
        <f t="shared" si="52"/>
        <v/>
      </c>
      <c r="CS155" s="282" t="str">
        <f t="shared" si="53"/>
        <v/>
      </c>
      <c r="CT155" s="282" t="str">
        <f t="shared" si="54"/>
        <v/>
      </c>
    </row>
    <row r="156" spans="1:98" ht="15" customHeight="1" x14ac:dyDescent="0.15">
      <c r="A156" s="1" t="s">
        <v>23</v>
      </c>
      <c r="B156" s="281" t="s">
        <v>539</v>
      </c>
      <c r="C156" s="281" t="str">
        <f t="shared" si="57"/>
        <v>CH232W</v>
      </c>
      <c r="D156" s="281" t="str">
        <f t="shared" si="58"/>
        <v>-08</v>
      </c>
      <c r="E156" s="281" t="str">
        <f t="shared" si="59"/>
        <v>SP/122N</v>
      </c>
      <c r="F156" s="281">
        <v>0</v>
      </c>
      <c r="G156" s="282" t="s">
        <v>540</v>
      </c>
      <c r="H156" s="282" t="s">
        <v>440</v>
      </c>
      <c r="I156" s="282"/>
      <c r="J156" s="282"/>
      <c r="K156" s="282" t="s">
        <v>108</v>
      </c>
      <c r="L156" s="282">
        <v>63.5</v>
      </c>
      <c r="M156" s="282"/>
      <c r="N156" s="282"/>
      <c r="O156" s="282" t="s">
        <v>540</v>
      </c>
      <c r="P156" s="282"/>
      <c r="Q156" s="283"/>
      <c r="R156" s="284" t="s">
        <v>443</v>
      </c>
      <c r="S156" s="284">
        <v>2.75E-2</v>
      </c>
      <c r="T156" s="284"/>
      <c r="U156" s="284"/>
      <c r="V156" s="284"/>
      <c r="W156" s="284">
        <v>7959.4</v>
      </c>
      <c r="X156" s="284"/>
      <c r="Y156" s="284"/>
      <c r="Z156" s="284"/>
      <c r="AA156" s="284">
        <v>6</v>
      </c>
      <c r="AB156" s="284">
        <v>1</v>
      </c>
      <c r="AC156" s="284">
        <v>3</v>
      </c>
      <c r="AD156" s="284"/>
      <c r="AE156" s="284"/>
      <c r="AF156" s="284"/>
      <c r="AG156" s="284"/>
      <c r="AH156" s="284"/>
      <c r="AI156" s="284">
        <v>1</v>
      </c>
      <c r="AJ156" s="284">
        <v>2</v>
      </c>
      <c r="AK156" s="284">
        <v>1</v>
      </c>
      <c r="AL156" s="284">
        <v>1</v>
      </c>
      <c r="AM156" s="284"/>
      <c r="AN156" s="284"/>
      <c r="AO156" s="284">
        <v>0</v>
      </c>
      <c r="AP156" s="284">
        <v>0</v>
      </c>
      <c r="AQ156" s="284">
        <v>0</v>
      </c>
      <c r="AR156" s="284">
        <v>0</v>
      </c>
      <c r="AS156" s="284">
        <v>0</v>
      </c>
      <c r="AT156" s="284"/>
      <c r="AU156" s="284"/>
      <c r="AV156" s="284"/>
      <c r="AW156" s="284"/>
      <c r="AX156" s="284">
        <v>0</v>
      </c>
      <c r="AY156" s="284">
        <v>0</v>
      </c>
      <c r="AZ156" s="284">
        <v>3</v>
      </c>
      <c r="BA156" s="284">
        <v>0</v>
      </c>
      <c r="BB156" s="284">
        <v>0</v>
      </c>
      <c r="BC156" s="284">
        <v>0</v>
      </c>
      <c r="BD156" s="284">
        <v>0</v>
      </c>
      <c r="BE156" s="284">
        <v>0</v>
      </c>
      <c r="BF156" s="284">
        <v>0</v>
      </c>
      <c r="BG156" s="284">
        <v>1</v>
      </c>
      <c r="BH156" s="284">
        <v>0</v>
      </c>
      <c r="BI156" s="284">
        <v>2</v>
      </c>
      <c r="BJ156" s="450">
        <v>1</v>
      </c>
      <c r="BK156" s="282">
        <f t="shared" si="44"/>
        <v>3</v>
      </c>
      <c r="BL156" s="282">
        <f t="shared" si="45"/>
        <v>0</v>
      </c>
      <c r="BM156" s="282">
        <v>5</v>
      </c>
      <c r="BN156" s="282">
        <v>1</v>
      </c>
      <c r="BO156" s="284">
        <f t="shared" si="46"/>
        <v>4</v>
      </c>
      <c r="BP156" s="516">
        <v>2</v>
      </c>
      <c r="BQ156" s="282" t="str">
        <f t="shared" si="37"/>
        <v/>
      </c>
      <c r="BR156" s="282"/>
      <c r="BS156" s="285"/>
      <c r="BT156" s="285"/>
      <c r="BU156" s="285"/>
      <c r="BV156" s="285"/>
      <c r="BW156" s="285"/>
      <c r="BX156" s="285"/>
      <c r="BY156" s="285"/>
      <c r="BZ156" s="286"/>
      <c r="CA156" s="287"/>
      <c r="CB156" s="288">
        <f t="shared" si="55"/>
        <v>4</v>
      </c>
      <c r="CC156" s="518">
        <f t="shared" ref="CC156:CC163" si="60">CB156/BJ156</f>
        <v>4</v>
      </c>
      <c r="CD156" s="282" t="str">
        <f>IFERROR(IF($S156*#REF!=0,"",$S156*#REF!),"")</f>
        <v/>
      </c>
      <c r="CE156" s="282" t="str">
        <f>IFERROR(IF($S156*#REF!=0,"",$S156*#REF!),"")</f>
        <v/>
      </c>
      <c r="CF156" s="282" t="str">
        <f>IFERROR(IF($S156*#REF!=0,"",$S156*#REF!),"")</f>
        <v/>
      </c>
      <c r="CG156" s="282" t="str">
        <f>IFERROR(IF($S156*#REF!=0,"",$S156*#REF!),"")</f>
        <v/>
      </c>
      <c r="CH156" s="282" t="str">
        <f>IFERROR(IF($S156*#REF!=0,"",$S156*#REF!),"")</f>
        <v/>
      </c>
      <c r="CI156" s="282" t="str">
        <f>IFERROR(IF($S156*#REF!=0,"",$S156*#REF!),"")</f>
        <v/>
      </c>
      <c r="CJ156" s="282" t="str">
        <f>IFERROR(IF($S156*#REF!=0,"",$S156*#REF!),"")</f>
        <v/>
      </c>
      <c r="CK156" s="282" t="str">
        <f>IFERROR(IF($S156*#REF!=0,"",$S156*#REF!),"")</f>
        <v/>
      </c>
      <c r="CL156" s="282" t="str">
        <f>IFERROR(IF($S156*#REF!=0,"",$S156*#REF!),"")</f>
        <v/>
      </c>
      <c r="CM156" s="282" t="str">
        <f t="shared" si="47"/>
        <v/>
      </c>
      <c r="CN156" s="282" t="str">
        <f t="shared" si="48"/>
        <v/>
      </c>
      <c r="CO156" s="282" t="str">
        <f t="shared" si="49"/>
        <v/>
      </c>
      <c r="CP156" s="282" t="str">
        <f t="shared" si="50"/>
        <v/>
      </c>
      <c r="CQ156" s="282" t="str">
        <f t="shared" si="51"/>
        <v/>
      </c>
      <c r="CR156" s="282" t="str">
        <f t="shared" si="52"/>
        <v/>
      </c>
      <c r="CS156" s="282" t="str">
        <f t="shared" si="53"/>
        <v/>
      </c>
      <c r="CT156" s="282" t="str">
        <f t="shared" si="54"/>
        <v/>
      </c>
    </row>
    <row r="157" spans="1:98" ht="15" customHeight="1" x14ac:dyDescent="0.15">
      <c r="A157" s="1" t="s">
        <v>23</v>
      </c>
      <c r="B157" s="281" t="s">
        <v>541</v>
      </c>
      <c r="C157" s="281" t="str">
        <f t="shared" si="57"/>
        <v>CH232W</v>
      </c>
      <c r="D157" s="281" t="str">
        <f t="shared" si="58"/>
        <v>-09</v>
      </c>
      <c r="E157" s="281" t="str">
        <f t="shared" si="59"/>
        <v>SP/122N</v>
      </c>
      <c r="F157" s="281">
        <v>0</v>
      </c>
      <c r="G157" s="282" t="s">
        <v>542</v>
      </c>
      <c r="H157" s="282" t="s">
        <v>440</v>
      </c>
      <c r="I157" s="282"/>
      <c r="J157" s="282"/>
      <c r="K157" s="282" t="s">
        <v>108</v>
      </c>
      <c r="L157" s="282">
        <v>63.5</v>
      </c>
      <c r="M157" s="282"/>
      <c r="N157" s="282"/>
      <c r="O157" s="282" t="s">
        <v>542</v>
      </c>
      <c r="P157" s="282"/>
      <c r="Q157" s="283"/>
      <c r="R157" s="284" t="s">
        <v>443</v>
      </c>
      <c r="S157" s="284">
        <v>2.75E-2</v>
      </c>
      <c r="T157" s="284"/>
      <c r="U157" s="284"/>
      <c r="V157" s="284"/>
      <c r="W157" s="284">
        <v>8009.59</v>
      </c>
      <c r="X157" s="284"/>
      <c r="Y157" s="284"/>
      <c r="Z157" s="284">
        <v>2</v>
      </c>
      <c r="AA157" s="284">
        <v>1</v>
      </c>
      <c r="AB157" s="284">
        <v>1</v>
      </c>
      <c r="AC157" s="284"/>
      <c r="AD157" s="284"/>
      <c r="AE157" s="284"/>
      <c r="AF157" s="284"/>
      <c r="AG157" s="284"/>
      <c r="AH157" s="284"/>
      <c r="AI157" s="284"/>
      <c r="AJ157" s="284"/>
      <c r="AK157" s="284">
        <v>0</v>
      </c>
      <c r="AL157" s="284"/>
      <c r="AM157" s="284"/>
      <c r="AN157" s="284"/>
      <c r="AO157" s="284">
        <v>0</v>
      </c>
      <c r="AP157" s="284">
        <v>0</v>
      </c>
      <c r="AQ157" s="284">
        <v>0</v>
      </c>
      <c r="AR157" s="284">
        <v>1</v>
      </c>
      <c r="AS157" s="284">
        <v>2</v>
      </c>
      <c r="AT157" s="284"/>
      <c r="AU157" s="284"/>
      <c r="AV157" s="284"/>
      <c r="AW157" s="284"/>
      <c r="AX157" s="284">
        <v>0</v>
      </c>
      <c r="AY157" s="284">
        <v>0</v>
      </c>
      <c r="AZ157" s="284">
        <v>2</v>
      </c>
      <c r="BA157" s="284">
        <v>1</v>
      </c>
      <c r="BB157" s="284">
        <v>0</v>
      </c>
      <c r="BC157" s="284">
        <v>0</v>
      </c>
      <c r="BD157" s="284">
        <v>1</v>
      </c>
      <c r="BE157" s="284">
        <v>1</v>
      </c>
      <c r="BF157" s="284">
        <v>0</v>
      </c>
      <c r="BG157" s="284">
        <v>0</v>
      </c>
      <c r="BH157" s="284">
        <v>0</v>
      </c>
      <c r="BI157" s="284">
        <v>1</v>
      </c>
      <c r="BJ157" s="450">
        <v>1</v>
      </c>
      <c r="BK157" s="282">
        <f t="shared" si="44"/>
        <v>2</v>
      </c>
      <c r="BL157" s="282">
        <f t="shared" si="45"/>
        <v>0</v>
      </c>
      <c r="BM157" s="282">
        <v>6</v>
      </c>
      <c r="BN157" s="282">
        <v>0</v>
      </c>
      <c r="BO157" s="284">
        <f t="shared" si="46"/>
        <v>6</v>
      </c>
      <c r="BP157" s="516">
        <v>2</v>
      </c>
      <c r="BQ157" s="282" t="str">
        <f t="shared" si="37"/>
        <v/>
      </c>
      <c r="BR157" s="282"/>
      <c r="BS157" s="285"/>
      <c r="BT157" s="285"/>
      <c r="BU157" s="285"/>
      <c r="BV157" s="285"/>
      <c r="BW157" s="285"/>
      <c r="BX157" s="285"/>
      <c r="BY157" s="285"/>
      <c r="BZ157" s="286"/>
      <c r="CA157" s="287"/>
      <c r="CB157" s="288">
        <f t="shared" si="55"/>
        <v>6</v>
      </c>
      <c r="CC157" s="518">
        <f t="shared" si="60"/>
        <v>6</v>
      </c>
      <c r="CD157" s="282" t="str">
        <f>IFERROR(IF($S157*#REF!=0,"",$S157*#REF!),"")</f>
        <v/>
      </c>
      <c r="CE157" s="282" t="str">
        <f>IFERROR(IF($S157*#REF!=0,"",$S157*#REF!),"")</f>
        <v/>
      </c>
      <c r="CF157" s="282" t="str">
        <f>IFERROR(IF($S157*#REF!=0,"",$S157*#REF!),"")</f>
        <v/>
      </c>
      <c r="CG157" s="282" t="str">
        <f>IFERROR(IF($S157*#REF!=0,"",$S157*#REF!),"")</f>
        <v/>
      </c>
      <c r="CH157" s="282" t="str">
        <f>IFERROR(IF($S157*#REF!=0,"",$S157*#REF!),"")</f>
        <v/>
      </c>
      <c r="CI157" s="282" t="str">
        <f>IFERROR(IF($S157*#REF!=0,"",$S157*#REF!),"")</f>
        <v/>
      </c>
      <c r="CJ157" s="282" t="str">
        <f>IFERROR(IF($S157*#REF!=0,"",$S157*#REF!),"")</f>
        <v/>
      </c>
      <c r="CK157" s="282" t="str">
        <f>IFERROR(IF($S157*#REF!=0,"",$S157*#REF!),"")</f>
        <v/>
      </c>
      <c r="CL157" s="282" t="str">
        <f>IFERROR(IF($S157*#REF!=0,"",$S157*#REF!),"")</f>
        <v/>
      </c>
      <c r="CM157" s="282" t="str">
        <f t="shared" si="47"/>
        <v/>
      </c>
      <c r="CN157" s="282" t="str">
        <f t="shared" si="48"/>
        <v/>
      </c>
      <c r="CO157" s="282" t="str">
        <f t="shared" si="49"/>
        <v/>
      </c>
      <c r="CP157" s="282" t="str">
        <f t="shared" si="50"/>
        <v/>
      </c>
      <c r="CQ157" s="282" t="str">
        <f t="shared" si="51"/>
        <v/>
      </c>
      <c r="CR157" s="282" t="str">
        <f t="shared" si="52"/>
        <v/>
      </c>
      <c r="CS157" s="282" t="str">
        <f t="shared" si="53"/>
        <v/>
      </c>
      <c r="CT157" s="282" t="str">
        <f t="shared" si="54"/>
        <v/>
      </c>
    </row>
    <row r="158" spans="1:98" ht="15" customHeight="1" x14ac:dyDescent="0.15">
      <c r="A158" s="1" t="s">
        <v>23</v>
      </c>
      <c r="B158" s="281" t="s">
        <v>543</v>
      </c>
      <c r="C158" s="281" t="str">
        <f t="shared" si="57"/>
        <v>CH232W</v>
      </c>
      <c r="D158" s="281" t="str">
        <f t="shared" si="58"/>
        <v>-17</v>
      </c>
      <c r="E158" s="281" t="str">
        <f t="shared" si="59"/>
        <v>SP/122N</v>
      </c>
      <c r="F158" s="281">
        <v>0</v>
      </c>
      <c r="G158" s="282" t="s">
        <v>544</v>
      </c>
      <c r="H158" s="282" t="s">
        <v>440</v>
      </c>
      <c r="I158" s="282"/>
      <c r="J158" s="282"/>
      <c r="K158" s="282" t="s">
        <v>108</v>
      </c>
      <c r="L158" s="282">
        <v>23.9</v>
      </c>
      <c r="M158" s="282"/>
      <c r="N158" s="282"/>
      <c r="O158" s="282" t="s">
        <v>544</v>
      </c>
      <c r="P158" s="282"/>
      <c r="Q158" s="283"/>
      <c r="R158" s="284" t="s">
        <v>443</v>
      </c>
      <c r="S158" s="284">
        <v>2.75E-2</v>
      </c>
      <c r="T158" s="284"/>
      <c r="U158" s="284"/>
      <c r="V158" s="284"/>
      <c r="W158" s="284">
        <v>2989</v>
      </c>
      <c r="X158" s="284"/>
      <c r="Y158" s="284"/>
      <c r="Z158" s="284"/>
      <c r="AA158" s="284">
        <v>2</v>
      </c>
      <c r="AB158" s="284">
        <v>4</v>
      </c>
      <c r="AC158" s="284">
        <v>2</v>
      </c>
      <c r="AD158" s="284"/>
      <c r="AE158" s="284"/>
      <c r="AF158" s="284"/>
      <c r="AG158" s="284"/>
      <c r="AH158" s="284"/>
      <c r="AI158" s="284"/>
      <c r="AJ158" s="284"/>
      <c r="AK158" s="284">
        <v>0</v>
      </c>
      <c r="AL158" s="284"/>
      <c r="AM158" s="284"/>
      <c r="AN158" s="284"/>
      <c r="AO158" s="284">
        <v>0</v>
      </c>
      <c r="AP158" s="284">
        <v>0</v>
      </c>
      <c r="AQ158" s="284">
        <v>0</v>
      </c>
      <c r="AR158" s="284">
        <v>0</v>
      </c>
      <c r="AS158" s="284">
        <v>1</v>
      </c>
      <c r="AT158" s="284"/>
      <c r="AU158" s="284"/>
      <c r="AV158" s="284"/>
      <c r="AW158" s="284"/>
      <c r="AX158" s="284"/>
      <c r="AY158" s="284"/>
      <c r="AZ158" s="284">
        <v>0</v>
      </c>
      <c r="BA158" s="284"/>
      <c r="BB158" s="284"/>
      <c r="BC158" s="284">
        <v>0</v>
      </c>
      <c r="BD158" s="284">
        <v>0</v>
      </c>
      <c r="BE158" s="284">
        <v>0</v>
      </c>
      <c r="BF158" s="284">
        <v>0</v>
      </c>
      <c r="BG158" s="284">
        <v>0</v>
      </c>
      <c r="BH158" s="284">
        <v>0</v>
      </c>
      <c r="BI158" s="284">
        <v>0</v>
      </c>
      <c r="BJ158" s="450">
        <v>1</v>
      </c>
      <c r="BK158" s="282">
        <f t="shared" si="44"/>
        <v>1</v>
      </c>
      <c r="BL158" s="282">
        <f t="shared" si="45"/>
        <v>0</v>
      </c>
      <c r="BM158" s="282">
        <v>3</v>
      </c>
      <c r="BN158" s="282">
        <v>1</v>
      </c>
      <c r="BO158" s="284">
        <f t="shared" si="46"/>
        <v>2</v>
      </c>
      <c r="BP158" s="516">
        <v>2</v>
      </c>
      <c r="BQ158" s="282" t="str">
        <f t="shared" si="37"/>
        <v/>
      </c>
      <c r="BR158" s="282"/>
      <c r="BS158" s="285"/>
      <c r="BT158" s="285"/>
      <c r="BU158" s="285"/>
      <c r="BV158" s="285"/>
      <c r="BW158" s="285"/>
      <c r="BX158" s="285"/>
      <c r="BY158" s="285"/>
      <c r="BZ158" s="286"/>
      <c r="CA158" s="287"/>
      <c r="CB158" s="288">
        <f t="shared" si="55"/>
        <v>2</v>
      </c>
      <c r="CC158" s="518">
        <f t="shared" si="60"/>
        <v>2</v>
      </c>
      <c r="CD158" s="282" t="str">
        <f>IFERROR(IF($S158*#REF!=0,"",$S158*#REF!),"")</f>
        <v/>
      </c>
      <c r="CE158" s="282" t="str">
        <f>IFERROR(IF($S158*#REF!=0,"",$S158*#REF!),"")</f>
        <v/>
      </c>
      <c r="CF158" s="282" t="str">
        <f>IFERROR(IF($S158*#REF!=0,"",$S158*#REF!),"")</f>
        <v/>
      </c>
      <c r="CG158" s="282" t="str">
        <f>IFERROR(IF($S158*#REF!=0,"",$S158*#REF!),"")</f>
        <v/>
      </c>
      <c r="CH158" s="282" t="str">
        <f>IFERROR(IF($S158*#REF!=0,"",$S158*#REF!),"")</f>
        <v/>
      </c>
      <c r="CI158" s="282" t="str">
        <f>IFERROR(IF($S158*#REF!=0,"",$S158*#REF!),"")</f>
        <v/>
      </c>
      <c r="CJ158" s="282" t="str">
        <f>IFERROR(IF($S158*#REF!=0,"",$S158*#REF!),"")</f>
        <v/>
      </c>
      <c r="CK158" s="282" t="str">
        <f>IFERROR(IF($S158*#REF!=0,"",$S158*#REF!),"")</f>
        <v/>
      </c>
      <c r="CL158" s="282" t="str">
        <f>IFERROR(IF($S158*#REF!=0,"",$S158*#REF!),"")</f>
        <v/>
      </c>
      <c r="CM158" s="282" t="str">
        <f t="shared" si="47"/>
        <v/>
      </c>
      <c r="CN158" s="282" t="str">
        <f t="shared" si="48"/>
        <v/>
      </c>
      <c r="CO158" s="282" t="str">
        <f t="shared" si="49"/>
        <v/>
      </c>
      <c r="CP158" s="282" t="str">
        <f t="shared" si="50"/>
        <v/>
      </c>
      <c r="CQ158" s="282" t="str">
        <f t="shared" si="51"/>
        <v/>
      </c>
      <c r="CR158" s="282" t="str">
        <f t="shared" si="52"/>
        <v/>
      </c>
      <c r="CS158" s="282" t="str">
        <f t="shared" si="53"/>
        <v/>
      </c>
      <c r="CT158" s="282" t="str">
        <f t="shared" si="54"/>
        <v/>
      </c>
    </row>
    <row r="159" spans="1:98" ht="15" customHeight="1" x14ac:dyDescent="0.15">
      <c r="A159" s="1" t="s">
        <v>23</v>
      </c>
      <c r="B159" s="281" t="s">
        <v>545</v>
      </c>
      <c r="C159" s="281" t="str">
        <f t="shared" si="57"/>
        <v>CH232W</v>
      </c>
      <c r="D159" s="281" t="str">
        <f t="shared" si="58"/>
        <v>35C</v>
      </c>
      <c r="E159" s="281" t="str">
        <f t="shared" si="59"/>
        <v>SP/122N</v>
      </c>
      <c r="F159" s="281">
        <v>0</v>
      </c>
      <c r="G159" s="282" t="s">
        <v>546</v>
      </c>
      <c r="H159" s="282" t="s">
        <v>440</v>
      </c>
      <c r="I159" s="282"/>
      <c r="J159" s="282"/>
      <c r="K159" s="282" t="s">
        <v>100</v>
      </c>
      <c r="L159" s="282">
        <v>9.8000000000000007</v>
      </c>
      <c r="M159" s="282"/>
      <c r="N159" s="282"/>
      <c r="O159" s="282" t="s">
        <v>546</v>
      </c>
      <c r="P159" s="282"/>
      <c r="Q159" s="283"/>
      <c r="R159" s="284" t="s">
        <v>443</v>
      </c>
      <c r="S159" s="284">
        <v>2.75E-2</v>
      </c>
      <c r="T159" s="284"/>
      <c r="U159" s="284"/>
      <c r="V159" s="284"/>
      <c r="W159" s="284">
        <v>1239.52</v>
      </c>
      <c r="X159" s="284"/>
      <c r="Y159" s="284"/>
      <c r="Z159" s="284"/>
      <c r="AA159" s="284">
        <v>3</v>
      </c>
      <c r="AB159" s="284">
        <v>2</v>
      </c>
      <c r="AC159" s="284">
        <v>3</v>
      </c>
      <c r="AD159" s="284"/>
      <c r="AE159" s="284"/>
      <c r="AF159" s="284"/>
      <c r="AG159" s="284"/>
      <c r="AH159" s="284"/>
      <c r="AI159" s="284"/>
      <c r="AJ159" s="284">
        <v>2</v>
      </c>
      <c r="AK159" s="284">
        <v>2</v>
      </c>
      <c r="AL159" s="284"/>
      <c r="AM159" s="284"/>
      <c r="AN159" s="284"/>
      <c r="AO159" s="284">
        <v>0</v>
      </c>
      <c r="AP159" s="284">
        <v>2</v>
      </c>
      <c r="AQ159" s="284">
        <v>0</v>
      </c>
      <c r="AR159" s="284">
        <v>0</v>
      </c>
      <c r="AS159" s="284">
        <v>2</v>
      </c>
      <c r="AT159" s="284">
        <v>0</v>
      </c>
      <c r="AU159" s="284">
        <v>3</v>
      </c>
      <c r="AV159" s="284">
        <v>2</v>
      </c>
      <c r="AW159" s="284">
        <v>2</v>
      </c>
      <c r="AX159" s="284">
        <v>0</v>
      </c>
      <c r="AY159" s="284">
        <v>0</v>
      </c>
      <c r="AZ159" s="284">
        <v>0</v>
      </c>
      <c r="BA159" s="284">
        <v>0</v>
      </c>
      <c r="BB159" s="284">
        <v>0</v>
      </c>
      <c r="BC159" s="284">
        <v>4</v>
      </c>
      <c r="BD159" s="284">
        <v>0</v>
      </c>
      <c r="BE159" s="284">
        <v>4</v>
      </c>
      <c r="BF159" s="284">
        <v>2</v>
      </c>
      <c r="BG159" s="284"/>
      <c r="BH159" s="284">
        <v>0</v>
      </c>
      <c r="BI159" s="284">
        <v>0</v>
      </c>
      <c r="BJ159" s="450">
        <v>0</v>
      </c>
      <c r="BK159" s="282">
        <f t="shared" si="44"/>
        <v>3</v>
      </c>
      <c r="BL159" s="282">
        <f t="shared" si="45"/>
        <v>0</v>
      </c>
      <c r="BM159" s="282">
        <v>4</v>
      </c>
      <c r="BN159" s="282">
        <v>0</v>
      </c>
      <c r="BO159" s="284">
        <f t="shared" si="46"/>
        <v>4</v>
      </c>
      <c r="BP159" s="516">
        <v>2</v>
      </c>
      <c r="BQ159" s="282" t="str">
        <f t="shared" si="37"/>
        <v/>
      </c>
      <c r="BR159" s="282"/>
      <c r="BS159" s="285"/>
      <c r="BT159" s="285"/>
      <c r="BU159" s="285"/>
      <c r="BV159" s="285"/>
      <c r="BW159" s="285"/>
      <c r="BX159" s="285"/>
      <c r="BY159" s="285"/>
      <c r="BZ159" s="286"/>
      <c r="CA159" s="287"/>
      <c r="CB159" s="288">
        <f t="shared" si="55"/>
        <v>4</v>
      </c>
      <c r="CC159" s="518" t="e">
        <f t="shared" si="60"/>
        <v>#DIV/0!</v>
      </c>
      <c r="CD159" s="282" t="str">
        <f>IFERROR(IF($S159*#REF!=0,"",$S159*#REF!),"")</f>
        <v/>
      </c>
      <c r="CE159" s="282" t="str">
        <f>IFERROR(IF($S159*#REF!=0,"",$S159*#REF!),"")</f>
        <v/>
      </c>
      <c r="CF159" s="282" t="str">
        <f>IFERROR(IF($S159*#REF!=0,"",$S159*#REF!),"")</f>
        <v/>
      </c>
      <c r="CG159" s="282" t="str">
        <f>IFERROR(IF($S159*#REF!=0,"",$S159*#REF!),"")</f>
        <v/>
      </c>
      <c r="CH159" s="282" t="str">
        <f>IFERROR(IF($S159*#REF!=0,"",$S159*#REF!),"")</f>
        <v/>
      </c>
      <c r="CI159" s="282" t="str">
        <f>IFERROR(IF($S159*#REF!=0,"",$S159*#REF!),"")</f>
        <v/>
      </c>
      <c r="CJ159" s="282" t="str">
        <f>IFERROR(IF($S159*#REF!=0,"",$S159*#REF!),"")</f>
        <v/>
      </c>
      <c r="CK159" s="282" t="str">
        <f>IFERROR(IF($S159*#REF!=0,"",$S159*#REF!),"")</f>
        <v/>
      </c>
      <c r="CL159" s="282" t="str">
        <f>IFERROR(IF($S159*#REF!=0,"",$S159*#REF!),"")</f>
        <v/>
      </c>
      <c r="CM159" s="282" t="str">
        <f t="shared" si="47"/>
        <v/>
      </c>
      <c r="CN159" s="282" t="str">
        <f t="shared" si="48"/>
        <v/>
      </c>
      <c r="CO159" s="282" t="str">
        <f t="shared" si="49"/>
        <v/>
      </c>
      <c r="CP159" s="282" t="str">
        <f t="shared" si="50"/>
        <v/>
      </c>
      <c r="CQ159" s="282" t="str">
        <f t="shared" si="51"/>
        <v/>
      </c>
      <c r="CR159" s="282" t="str">
        <f t="shared" si="52"/>
        <v/>
      </c>
      <c r="CS159" s="282" t="str">
        <f t="shared" si="53"/>
        <v/>
      </c>
      <c r="CT159" s="282" t="str">
        <f t="shared" si="54"/>
        <v/>
      </c>
    </row>
    <row r="160" spans="1:98" ht="15" customHeight="1" x14ac:dyDescent="0.15">
      <c r="A160" s="1" t="s">
        <v>23</v>
      </c>
      <c r="B160" s="281" t="s">
        <v>547</v>
      </c>
      <c r="C160" s="281" t="str">
        <f t="shared" si="57"/>
        <v>CH232W</v>
      </c>
      <c r="D160" s="281" t="str">
        <f t="shared" si="58"/>
        <v>37C</v>
      </c>
      <c r="E160" s="281" t="str">
        <f t="shared" si="59"/>
        <v>SP/122N</v>
      </c>
      <c r="F160" s="281">
        <v>0</v>
      </c>
      <c r="G160" s="282" t="s">
        <v>548</v>
      </c>
      <c r="H160" s="282" t="s">
        <v>440</v>
      </c>
      <c r="I160" s="282"/>
      <c r="J160" s="282"/>
      <c r="K160" s="282" t="s">
        <v>100</v>
      </c>
      <c r="L160" s="282">
        <v>13.5</v>
      </c>
      <c r="M160" s="282"/>
      <c r="N160" s="282"/>
      <c r="O160" s="282" t="s">
        <v>548</v>
      </c>
      <c r="P160" s="282"/>
      <c r="Q160" s="283"/>
      <c r="R160" s="284" t="s">
        <v>443</v>
      </c>
      <c r="S160" s="284">
        <v>2.75E-2</v>
      </c>
      <c r="T160" s="284"/>
      <c r="U160" s="284"/>
      <c r="V160" s="284"/>
      <c r="W160" s="284">
        <v>1703.92</v>
      </c>
      <c r="X160" s="284"/>
      <c r="Y160" s="284"/>
      <c r="Z160" s="284">
        <v>11</v>
      </c>
      <c r="AA160" s="284">
        <v>18</v>
      </c>
      <c r="AB160" s="284">
        <v>11</v>
      </c>
      <c r="AC160" s="284">
        <v>17</v>
      </c>
      <c r="AD160" s="284"/>
      <c r="AE160" s="284"/>
      <c r="AF160" s="284"/>
      <c r="AG160" s="284"/>
      <c r="AH160" s="284"/>
      <c r="AI160" s="284"/>
      <c r="AJ160" s="284">
        <v>4</v>
      </c>
      <c r="AK160" s="284">
        <v>0</v>
      </c>
      <c r="AL160" s="284"/>
      <c r="AM160" s="284"/>
      <c r="AN160" s="284"/>
      <c r="AO160" s="284">
        <v>4</v>
      </c>
      <c r="AP160" s="284">
        <v>6</v>
      </c>
      <c r="AQ160" s="284">
        <v>2</v>
      </c>
      <c r="AR160" s="284">
        <v>5</v>
      </c>
      <c r="AS160" s="284">
        <v>5</v>
      </c>
      <c r="AT160" s="284">
        <v>0</v>
      </c>
      <c r="AU160" s="284">
        <v>0</v>
      </c>
      <c r="AV160" s="284">
        <v>2</v>
      </c>
      <c r="AW160" s="284">
        <v>2</v>
      </c>
      <c r="AX160" s="284">
        <v>4</v>
      </c>
      <c r="AY160" s="284">
        <v>0</v>
      </c>
      <c r="AZ160" s="284">
        <v>4</v>
      </c>
      <c r="BA160" s="284">
        <v>5</v>
      </c>
      <c r="BB160" s="284">
        <v>0</v>
      </c>
      <c r="BC160" s="284">
        <v>0</v>
      </c>
      <c r="BD160" s="284">
        <v>10</v>
      </c>
      <c r="BE160" s="284">
        <v>2</v>
      </c>
      <c r="BF160" s="284">
        <v>4</v>
      </c>
      <c r="BG160" s="284">
        <v>7</v>
      </c>
      <c r="BH160" s="284">
        <v>0</v>
      </c>
      <c r="BI160" s="284">
        <v>9</v>
      </c>
      <c r="BJ160" s="450">
        <v>5</v>
      </c>
      <c r="BK160" s="282">
        <f t="shared" si="44"/>
        <v>5</v>
      </c>
      <c r="BL160" s="282">
        <f t="shared" si="45"/>
        <v>0</v>
      </c>
      <c r="BM160" s="282">
        <v>10</v>
      </c>
      <c r="BN160" s="282">
        <v>6</v>
      </c>
      <c r="BO160" s="284">
        <f t="shared" si="46"/>
        <v>4</v>
      </c>
      <c r="BP160" s="516">
        <v>2</v>
      </c>
      <c r="BQ160" s="282" t="str">
        <f t="shared" si="37"/>
        <v/>
      </c>
      <c r="BR160" s="282"/>
      <c r="BS160" s="285"/>
      <c r="BT160" s="285"/>
      <c r="BU160" s="285"/>
      <c r="BV160" s="285"/>
      <c r="BW160" s="285">
        <v>10</v>
      </c>
      <c r="BX160" s="285"/>
      <c r="BY160" s="285"/>
      <c r="BZ160" s="286"/>
      <c r="CA160" s="287"/>
      <c r="CB160" s="288">
        <f t="shared" si="55"/>
        <v>14</v>
      </c>
      <c r="CC160" s="518">
        <f t="shared" si="60"/>
        <v>2.8</v>
      </c>
      <c r="CD160" s="282" t="str">
        <f>IFERROR(IF($S160*#REF!=0,"",$S160*#REF!),"")</f>
        <v/>
      </c>
      <c r="CE160" s="282" t="str">
        <f>IFERROR(IF($S160*#REF!=0,"",$S160*#REF!),"")</f>
        <v/>
      </c>
      <c r="CF160" s="282" t="str">
        <f>IFERROR(IF($S160*#REF!=0,"",$S160*#REF!),"")</f>
        <v/>
      </c>
      <c r="CG160" s="282" t="str">
        <f>IFERROR(IF($S160*#REF!=0,"",$S160*#REF!),"")</f>
        <v/>
      </c>
      <c r="CH160" s="282" t="str">
        <f>IFERROR(IF($S160*#REF!=0,"",$S160*#REF!),"")</f>
        <v/>
      </c>
      <c r="CI160" s="282" t="str">
        <f>IFERROR(IF($S160*#REF!=0,"",$S160*#REF!),"")</f>
        <v/>
      </c>
      <c r="CJ160" s="282" t="str">
        <f>IFERROR(IF($S160*#REF!=0,"",$S160*#REF!),"")</f>
        <v/>
      </c>
      <c r="CK160" s="282" t="str">
        <f>IFERROR(IF($S160*#REF!=0,"",$S160*#REF!),"")</f>
        <v/>
      </c>
      <c r="CL160" s="282" t="str">
        <f>IFERROR(IF($S160*#REF!=0,"",$S160*#REF!),"")</f>
        <v/>
      </c>
      <c r="CM160" s="282" t="str">
        <f t="shared" si="47"/>
        <v/>
      </c>
      <c r="CN160" s="282" t="str">
        <f t="shared" si="48"/>
        <v/>
      </c>
      <c r="CO160" s="282" t="str">
        <f t="shared" si="49"/>
        <v/>
      </c>
      <c r="CP160" s="282">
        <f t="shared" si="50"/>
        <v>0.27500000000000002</v>
      </c>
      <c r="CQ160" s="282" t="str">
        <f t="shared" si="51"/>
        <v/>
      </c>
      <c r="CR160" s="282" t="str">
        <f t="shared" si="52"/>
        <v/>
      </c>
      <c r="CS160" s="282" t="str">
        <f t="shared" si="53"/>
        <v/>
      </c>
      <c r="CT160" s="282" t="str">
        <f t="shared" si="54"/>
        <v/>
      </c>
    </row>
    <row r="161" spans="1:98" ht="15" customHeight="1" x14ac:dyDescent="0.15">
      <c r="A161" s="1" t="s">
        <v>23</v>
      </c>
      <c r="B161" s="281" t="s">
        <v>549</v>
      </c>
      <c r="C161" s="281" t="str">
        <f t="shared" si="57"/>
        <v>CH232W</v>
      </c>
      <c r="D161" s="281" t="str">
        <f t="shared" si="58"/>
        <v>-49</v>
      </c>
      <c r="E161" s="281" t="str">
        <f t="shared" si="59"/>
        <v>SP/122N</v>
      </c>
      <c r="F161" s="281">
        <v>0</v>
      </c>
      <c r="G161" s="282" t="s">
        <v>550</v>
      </c>
      <c r="H161" s="282" t="s">
        <v>440</v>
      </c>
      <c r="I161" s="282"/>
      <c r="J161" s="282"/>
      <c r="K161" s="282" t="s">
        <v>108</v>
      </c>
      <c r="L161" s="282">
        <v>61.9</v>
      </c>
      <c r="M161" s="282"/>
      <c r="N161" s="282"/>
      <c r="O161" s="282" t="s">
        <v>550</v>
      </c>
      <c r="P161" s="282"/>
      <c r="Q161" s="283"/>
      <c r="R161" s="284" t="s">
        <v>443</v>
      </c>
      <c r="S161" s="284">
        <v>2.75E-2</v>
      </c>
      <c r="T161" s="284"/>
      <c r="U161" s="284"/>
      <c r="V161" s="284"/>
      <c r="W161" s="284">
        <v>7790.98</v>
      </c>
      <c r="X161" s="284"/>
      <c r="Y161" s="284"/>
      <c r="Z161" s="284">
        <v>2</v>
      </c>
      <c r="AA161" s="284">
        <v>1</v>
      </c>
      <c r="AB161" s="284">
        <v>1</v>
      </c>
      <c r="AC161" s="284">
        <v>2</v>
      </c>
      <c r="AD161" s="284"/>
      <c r="AE161" s="284"/>
      <c r="AF161" s="284"/>
      <c r="AG161" s="284"/>
      <c r="AH161" s="284"/>
      <c r="AI161" s="284"/>
      <c r="AJ161" s="284"/>
      <c r="AK161" s="284">
        <v>0</v>
      </c>
      <c r="AL161" s="284"/>
      <c r="AM161" s="284"/>
      <c r="AN161" s="284"/>
      <c r="AO161" s="284">
        <v>0</v>
      </c>
      <c r="AP161" s="284">
        <v>0</v>
      </c>
      <c r="AQ161" s="284">
        <v>0</v>
      </c>
      <c r="AR161" s="284">
        <v>1</v>
      </c>
      <c r="AS161" s="284">
        <v>2</v>
      </c>
      <c r="AT161" s="284"/>
      <c r="AU161" s="284"/>
      <c r="AV161" s="284"/>
      <c r="AW161" s="284"/>
      <c r="AX161" s="284"/>
      <c r="AY161" s="284"/>
      <c r="AZ161" s="284">
        <v>2</v>
      </c>
      <c r="BA161" s="284">
        <v>0</v>
      </c>
      <c r="BB161" s="284">
        <v>0</v>
      </c>
      <c r="BC161" s="284">
        <v>0</v>
      </c>
      <c r="BD161" s="284">
        <v>0</v>
      </c>
      <c r="BE161" s="284">
        <v>1</v>
      </c>
      <c r="BF161" s="284">
        <v>0</v>
      </c>
      <c r="BG161" s="284">
        <v>0</v>
      </c>
      <c r="BH161" s="284">
        <v>0</v>
      </c>
      <c r="BI161" s="284">
        <v>1</v>
      </c>
      <c r="BJ161" s="450">
        <v>1</v>
      </c>
      <c r="BK161" s="282">
        <f t="shared" si="44"/>
        <v>2</v>
      </c>
      <c r="BL161" s="282">
        <f t="shared" si="45"/>
        <v>0</v>
      </c>
      <c r="BM161" s="282">
        <v>11</v>
      </c>
      <c r="BN161" s="282">
        <v>0</v>
      </c>
      <c r="BO161" s="284">
        <f t="shared" si="46"/>
        <v>11</v>
      </c>
      <c r="BP161" s="516">
        <v>2</v>
      </c>
      <c r="BQ161" s="282" t="str">
        <f t="shared" si="37"/>
        <v/>
      </c>
      <c r="BR161" s="282"/>
      <c r="BS161" s="285"/>
      <c r="BT161" s="285"/>
      <c r="BU161" s="285"/>
      <c r="BV161" s="285"/>
      <c r="BW161" s="285"/>
      <c r="BX161" s="285"/>
      <c r="BY161" s="285"/>
      <c r="BZ161" s="286"/>
      <c r="CA161" s="287"/>
      <c r="CB161" s="288">
        <f t="shared" si="55"/>
        <v>11</v>
      </c>
      <c r="CC161" s="518">
        <f t="shared" si="60"/>
        <v>11</v>
      </c>
      <c r="CD161" s="282" t="str">
        <f>IFERROR(IF($S161*#REF!=0,"",$S161*#REF!),"")</f>
        <v/>
      </c>
      <c r="CE161" s="282" t="str">
        <f>IFERROR(IF($S161*#REF!=0,"",$S161*#REF!),"")</f>
        <v/>
      </c>
      <c r="CF161" s="282" t="str">
        <f>IFERROR(IF($S161*#REF!=0,"",$S161*#REF!),"")</f>
        <v/>
      </c>
      <c r="CG161" s="282" t="str">
        <f>IFERROR(IF($S161*#REF!=0,"",$S161*#REF!),"")</f>
        <v/>
      </c>
      <c r="CH161" s="282" t="str">
        <f>IFERROR(IF($S161*#REF!=0,"",$S161*#REF!),"")</f>
        <v/>
      </c>
      <c r="CI161" s="282" t="str">
        <f>IFERROR(IF($S161*#REF!=0,"",$S161*#REF!),"")</f>
        <v/>
      </c>
      <c r="CJ161" s="282" t="str">
        <f>IFERROR(IF($S161*#REF!=0,"",$S161*#REF!),"")</f>
        <v/>
      </c>
      <c r="CK161" s="282" t="str">
        <f>IFERROR(IF($S161*#REF!=0,"",$S161*#REF!),"")</f>
        <v/>
      </c>
      <c r="CL161" s="282" t="str">
        <f>IFERROR(IF($S161*#REF!=0,"",$S161*#REF!),"")</f>
        <v/>
      </c>
      <c r="CM161" s="282" t="str">
        <f t="shared" si="47"/>
        <v/>
      </c>
      <c r="CN161" s="282" t="str">
        <f t="shared" si="48"/>
        <v/>
      </c>
      <c r="CO161" s="282" t="str">
        <f t="shared" si="49"/>
        <v/>
      </c>
      <c r="CP161" s="282" t="str">
        <f t="shared" si="50"/>
        <v/>
      </c>
      <c r="CQ161" s="282" t="str">
        <f t="shared" si="51"/>
        <v/>
      </c>
      <c r="CR161" s="282" t="str">
        <f t="shared" si="52"/>
        <v/>
      </c>
      <c r="CS161" s="282" t="str">
        <f t="shared" si="53"/>
        <v/>
      </c>
      <c r="CT161" s="282" t="str">
        <f t="shared" si="54"/>
        <v/>
      </c>
    </row>
    <row r="162" spans="1:98" ht="15" customHeight="1" x14ac:dyDescent="0.15">
      <c r="A162" s="1" t="s">
        <v>23</v>
      </c>
      <c r="B162" s="281" t="s">
        <v>551</v>
      </c>
      <c r="C162" s="281" t="str">
        <f t="shared" si="57"/>
        <v>CH232W</v>
      </c>
      <c r="D162" s="281" t="str">
        <f t="shared" si="58"/>
        <v>-50</v>
      </c>
      <c r="E162" s="281" t="str">
        <f t="shared" si="59"/>
        <v>SP/122N</v>
      </c>
      <c r="F162" s="281">
        <v>0</v>
      </c>
      <c r="G162" s="282" t="s">
        <v>552</v>
      </c>
      <c r="H162" s="282" t="s">
        <v>440</v>
      </c>
      <c r="I162" s="282"/>
      <c r="J162" s="282"/>
      <c r="K162" s="282" t="s">
        <v>108</v>
      </c>
      <c r="L162" s="282">
        <v>61.9</v>
      </c>
      <c r="M162" s="282"/>
      <c r="N162" s="282"/>
      <c r="O162" s="282" t="s">
        <v>552</v>
      </c>
      <c r="P162" s="282"/>
      <c r="Q162" s="283"/>
      <c r="R162" s="284" t="s">
        <v>443</v>
      </c>
      <c r="S162" s="284">
        <v>2.75E-2</v>
      </c>
      <c r="T162" s="284"/>
      <c r="U162" s="284"/>
      <c r="V162" s="284"/>
      <c r="W162" s="284">
        <v>7691.71</v>
      </c>
      <c r="X162" s="284"/>
      <c r="Y162" s="284"/>
      <c r="Z162" s="284"/>
      <c r="AA162" s="284">
        <v>7</v>
      </c>
      <c r="AB162" s="284">
        <v>2</v>
      </c>
      <c r="AC162" s="284">
        <v>1</v>
      </c>
      <c r="AD162" s="284"/>
      <c r="AE162" s="284"/>
      <c r="AF162" s="284"/>
      <c r="AG162" s="284"/>
      <c r="AH162" s="284"/>
      <c r="AI162" s="284">
        <v>1</v>
      </c>
      <c r="AJ162" s="284">
        <v>2</v>
      </c>
      <c r="AK162" s="284">
        <v>0</v>
      </c>
      <c r="AL162" s="284">
        <v>1</v>
      </c>
      <c r="AM162" s="284"/>
      <c r="AN162" s="284"/>
      <c r="AO162" s="284">
        <v>0</v>
      </c>
      <c r="AP162" s="284">
        <v>0</v>
      </c>
      <c r="AQ162" s="284">
        <v>0</v>
      </c>
      <c r="AR162" s="284">
        <v>0</v>
      </c>
      <c r="AS162" s="284">
        <v>1</v>
      </c>
      <c r="AT162" s="284"/>
      <c r="AU162" s="284"/>
      <c r="AV162" s="284"/>
      <c r="AW162" s="284"/>
      <c r="AX162" s="284">
        <v>0</v>
      </c>
      <c r="AY162" s="284">
        <v>0</v>
      </c>
      <c r="AZ162" s="284">
        <v>3</v>
      </c>
      <c r="BA162" s="284">
        <v>0</v>
      </c>
      <c r="BB162" s="284">
        <v>0</v>
      </c>
      <c r="BC162" s="284">
        <v>0</v>
      </c>
      <c r="BD162" s="284">
        <v>2</v>
      </c>
      <c r="BE162" s="284">
        <v>0</v>
      </c>
      <c r="BF162" s="284">
        <v>0</v>
      </c>
      <c r="BG162" s="284">
        <v>0</v>
      </c>
      <c r="BH162" s="284">
        <v>0</v>
      </c>
      <c r="BI162" s="284">
        <v>1</v>
      </c>
      <c r="BJ162" s="450">
        <v>1</v>
      </c>
      <c r="BK162" s="282">
        <f t="shared" si="44"/>
        <v>3</v>
      </c>
      <c r="BL162" s="282">
        <f t="shared" si="45"/>
        <v>0</v>
      </c>
      <c r="BM162" s="282">
        <v>5</v>
      </c>
      <c r="BN162" s="282">
        <v>0</v>
      </c>
      <c r="BO162" s="284">
        <f t="shared" si="46"/>
        <v>5</v>
      </c>
      <c r="BP162" s="516">
        <v>2</v>
      </c>
      <c r="BQ162" s="282" t="str">
        <f t="shared" si="37"/>
        <v/>
      </c>
      <c r="BR162" s="282"/>
      <c r="BS162" s="285"/>
      <c r="BT162" s="285"/>
      <c r="BU162" s="285"/>
      <c r="BV162" s="285"/>
      <c r="BW162" s="285"/>
      <c r="BX162" s="285"/>
      <c r="BY162" s="285"/>
      <c r="BZ162" s="286"/>
      <c r="CA162" s="287"/>
      <c r="CB162" s="288">
        <f t="shared" si="55"/>
        <v>5</v>
      </c>
      <c r="CC162" s="518">
        <f t="shared" si="60"/>
        <v>5</v>
      </c>
      <c r="CD162" s="282" t="str">
        <f>IFERROR(IF($S162*#REF!=0,"",$S162*#REF!),"")</f>
        <v/>
      </c>
      <c r="CE162" s="282" t="str">
        <f>IFERROR(IF($S162*#REF!=0,"",$S162*#REF!),"")</f>
        <v/>
      </c>
      <c r="CF162" s="282" t="str">
        <f>IFERROR(IF($S162*#REF!=0,"",$S162*#REF!),"")</f>
        <v/>
      </c>
      <c r="CG162" s="282" t="str">
        <f>IFERROR(IF($S162*#REF!=0,"",$S162*#REF!),"")</f>
        <v/>
      </c>
      <c r="CH162" s="282" t="str">
        <f>IFERROR(IF($S162*#REF!=0,"",$S162*#REF!),"")</f>
        <v/>
      </c>
      <c r="CI162" s="282" t="str">
        <f>IFERROR(IF($S162*#REF!=0,"",$S162*#REF!),"")</f>
        <v/>
      </c>
      <c r="CJ162" s="282" t="str">
        <f>IFERROR(IF($S162*#REF!=0,"",$S162*#REF!),"")</f>
        <v/>
      </c>
      <c r="CK162" s="282" t="str">
        <f>IFERROR(IF($S162*#REF!=0,"",$S162*#REF!),"")</f>
        <v/>
      </c>
      <c r="CL162" s="282" t="str">
        <f>IFERROR(IF($S162*#REF!=0,"",$S162*#REF!),"")</f>
        <v/>
      </c>
      <c r="CM162" s="282" t="str">
        <f t="shared" si="47"/>
        <v/>
      </c>
      <c r="CN162" s="282" t="str">
        <f t="shared" si="48"/>
        <v/>
      </c>
      <c r="CO162" s="282" t="str">
        <f t="shared" si="49"/>
        <v/>
      </c>
      <c r="CP162" s="282" t="str">
        <f t="shared" si="50"/>
        <v/>
      </c>
      <c r="CQ162" s="282" t="str">
        <f t="shared" si="51"/>
        <v/>
      </c>
      <c r="CR162" s="282" t="str">
        <f t="shared" si="52"/>
        <v/>
      </c>
      <c r="CS162" s="282" t="str">
        <f t="shared" si="53"/>
        <v/>
      </c>
      <c r="CT162" s="282" t="str">
        <f t="shared" si="54"/>
        <v/>
      </c>
    </row>
    <row r="163" spans="1:98" ht="15" customHeight="1" x14ac:dyDescent="0.15">
      <c r="A163" s="1" t="s">
        <v>23</v>
      </c>
      <c r="B163" s="281" t="s">
        <v>553</v>
      </c>
      <c r="C163" s="281" t="str">
        <f t="shared" si="57"/>
        <v>CH232W</v>
      </c>
      <c r="D163" s="281" t="str">
        <f t="shared" si="58"/>
        <v>-03</v>
      </c>
      <c r="E163" s="281" t="str">
        <f t="shared" si="59"/>
        <v>SP/126N</v>
      </c>
      <c r="F163" s="281">
        <v>0</v>
      </c>
      <c r="G163" s="282" t="s">
        <v>554</v>
      </c>
      <c r="H163" s="282" t="s">
        <v>440</v>
      </c>
      <c r="I163" s="282"/>
      <c r="J163" s="282"/>
      <c r="K163" s="282" t="s">
        <v>108</v>
      </c>
      <c r="L163" s="282">
        <v>73.2</v>
      </c>
      <c r="M163" s="282"/>
      <c r="N163" s="282"/>
      <c r="O163" s="282" t="s">
        <v>554</v>
      </c>
      <c r="P163" s="282"/>
      <c r="Q163" s="283"/>
      <c r="R163" s="284" t="s">
        <v>443</v>
      </c>
      <c r="S163" s="284">
        <v>2.75E-2</v>
      </c>
      <c r="T163" s="284"/>
      <c r="U163" s="284"/>
      <c r="V163" s="284"/>
      <c r="W163" s="284">
        <v>9278.75</v>
      </c>
      <c r="X163" s="284"/>
      <c r="Y163" s="284"/>
      <c r="Z163" s="284">
        <v>4</v>
      </c>
      <c r="AA163" s="284">
        <v>5</v>
      </c>
      <c r="AB163" s="284">
        <v>2</v>
      </c>
      <c r="AC163" s="284">
        <v>2</v>
      </c>
      <c r="AD163" s="284"/>
      <c r="AE163" s="284"/>
      <c r="AF163" s="284"/>
      <c r="AG163" s="284"/>
      <c r="AH163" s="284"/>
      <c r="AI163" s="284"/>
      <c r="AJ163" s="284"/>
      <c r="AK163" s="284">
        <v>0</v>
      </c>
      <c r="AL163" s="284">
        <v>3</v>
      </c>
      <c r="AM163" s="284"/>
      <c r="AN163" s="284"/>
      <c r="AO163" s="284">
        <v>0</v>
      </c>
      <c r="AP163" s="284">
        <v>2</v>
      </c>
      <c r="AQ163" s="284">
        <v>2</v>
      </c>
      <c r="AR163" s="284">
        <v>0</v>
      </c>
      <c r="AS163" s="284">
        <v>3</v>
      </c>
      <c r="AT163" s="284"/>
      <c r="AU163" s="284"/>
      <c r="AV163" s="284"/>
      <c r="AW163" s="284"/>
      <c r="AX163" s="284"/>
      <c r="AY163" s="284">
        <v>0</v>
      </c>
      <c r="AZ163" s="284">
        <v>0</v>
      </c>
      <c r="BA163" s="284">
        <v>1</v>
      </c>
      <c r="BB163" s="284">
        <v>0</v>
      </c>
      <c r="BC163" s="284">
        <v>0</v>
      </c>
      <c r="BD163" s="284">
        <v>1</v>
      </c>
      <c r="BE163" s="284">
        <v>0</v>
      </c>
      <c r="BF163" s="284">
        <v>1</v>
      </c>
      <c r="BG163" s="284">
        <v>3</v>
      </c>
      <c r="BH163" s="284">
        <v>0</v>
      </c>
      <c r="BI163" s="284">
        <v>1</v>
      </c>
      <c r="BJ163" s="450">
        <v>1</v>
      </c>
      <c r="BK163" s="282">
        <f t="shared" si="44"/>
        <v>3</v>
      </c>
      <c r="BL163" s="282">
        <f t="shared" si="45"/>
        <v>0</v>
      </c>
      <c r="BM163" s="282">
        <v>3</v>
      </c>
      <c r="BN163" s="282">
        <v>0</v>
      </c>
      <c r="BO163" s="284">
        <f t="shared" si="46"/>
        <v>3</v>
      </c>
      <c r="BP163" s="516">
        <v>2</v>
      </c>
      <c r="BQ163" s="282" t="str">
        <f t="shared" si="37"/>
        <v/>
      </c>
      <c r="BR163" s="282"/>
      <c r="BS163" s="285"/>
      <c r="BT163" s="285"/>
      <c r="BU163" s="285"/>
      <c r="BV163" s="285"/>
      <c r="BW163" s="285"/>
      <c r="BX163" s="285"/>
      <c r="BY163" s="285"/>
      <c r="BZ163" s="286"/>
      <c r="CA163" s="287"/>
      <c r="CB163" s="288">
        <f t="shared" si="55"/>
        <v>3</v>
      </c>
      <c r="CC163" s="518">
        <f t="shared" si="60"/>
        <v>3</v>
      </c>
      <c r="CD163" s="282" t="str">
        <f>IFERROR(IF($S163*#REF!=0,"",$S163*#REF!),"")</f>
        <v/>
      </c>
      <c r="CE163" s="282" t="str">
        <f>IFERROR(IF($S163*#REF!=0,"",$S163*#REF!),"")</f>
        <v/>
      </c>
      <c r="CF163" s="282" t="str">
        <f>IFERROR(IF($S163*#REF!=0,"",$S163*#REF!),"")</f>
        <v/>
      </c>
      <c r="CG163" s="282" t="str">
        <f>IFERROR(IF($S163*#REF!=0,"",$S163*#REF!),"")</f>
        <v/>
      </c>
      <c r="CH163" s="282" t="str">
        <f>IFERROR(IF($S163*#REF!=0,"",$S163*#REF!),"")</f>
        <v/>
      </c>
      <c r="CI163" s="282" t="str">
        <f>IFERROR(IF($S163*#REF!=0,"",$S163*#REF!),"")</f>
        <v/>
      </c>
      <c r="CJ163" s="282" t="str">
        <f>IFERROR(IF($S163*#REF!=0,"",$S163*#REF!),"")</f>
        <v/>
      </c>
      <c r="CK163" s="282" t="str">
        <f>IFERROR(IF($S163*#REF!=0,"",$S163*#REF!),"")</f>
        <v/>
      </c>
      <c r="CL163" s="282" t="str">
        <f>IFERROR(IF($S163*#REF!=0,"",$S163*#REF!),"")</f>
        <v/>
      </c>
      <c r="CM163" s="282" t="str">
        <f t="shared" si="47"/>
        <v/>
      </c>
      <c r="CN163" s="282" t="str">
        <f t="shared" si="48"/>
        <v/>
      </c>
      <c r="CO163" s="282" t="str">
        <f t="shared" si="49"/>
        <v/>
      </c>
      <c r="CP163" s="282" t="str">
        <f t="shared" si="50"/>
        <v/>
      </c>
      <c r="CQ163" s="282" t="str">
        <f t="shared" si="51"/>
        <v/>
      </c>
      <c r="CR163" s="282" t="str">
        <f t="shared" si="52"/>
        <v/>
      </c>
      <c r="CS163" s="282" t="str">
        <f t="shared" si="53"/>
        <v/>
      </c>
      <c r="CT163" s="282" t="str">
        <f t="shared" si="54"/>
        <v/>
      </c>
    </row>
    <row r="164" spans="1:98" ht="15" customHeight="1" x14ac:dyDescent="0.15">
      <c r="A164" s="1" t="s">
        <v>23</v>
      </c>
      <c r="B164" s="281" t="s">
        <v>555</v>
      </c>
      <c r="C164" s="281" t="str">
        <f t="shared" si="57"/>
        <v>CH232W</v>
      </c>
      <c r="D164" s="281" t="str">
        <f t="shared" si="58"/>
        <v>-06</v>
      </c>
      <c r="E164" s="281" t="str">
        <f t="shared" si="59"/>
        <v>SP/126N</v>
      </c>
      <c r="F164" s="281">
        <v>0</v>
      </c>
      <c r="G164" s="282" t="s">
        <v>556</v>
      </c>
      <c r="H164" s="282" t="s">
        <v>440</v>
      </c>
      <c r="I164" s="282"/>
      <c r="J164" s="282"/>
      <c r="K164" s="282" t="s">
        <v>108</v>
      </c>
      <c r="L164" s="282">
        <v>59.7</v>
      </c>
      <c r="M164" s="282"/>
      <c r="N164" s="282"/>
      <c r="O164" s="282" t="s">
        <v>556</v>
      </c>
      <c r="P164" s="282"/>
      <c r="Q164" s="283"/>
      <c r="R164" s="284" t="s">
        <v>443</v>
      </c>
      <c r="S164" s="284">
        <v>2.75E-2</v>
      </c>
      <c r="T164" s="284"/>
      <c r="U164" s="284"/>
      <c r="V164" s="284"/>
      <c r="W164" s="284"/>
      <c r="X164" s="284"/>
      <c r="Y164" s="284"/>
      <c r="Z164" s="284"/>
      <c r="AA164" s="284"/>
      <c r="AB164" s="284"/>
      <c r="AC164" s="284"/>
      <c r="AD164" s="284"/>
      <c r="AE164" s="284"/>
      <c r="AF164" s="284"/>
      <c r="AG164" s="284"/>
      <c r="AH164" s="284"/>
      <c r="AI164" s="284"/>
      <c r="AJ164" s="284"/>
      <c r="AK164" s="284"/>
      <c r="AL164" s="284"/>
      <c r="AM164" s="284"/>
      <c r="AN164" s="284"/>
      <c r="AO164" s="284"/>
      <c r="AP164" s="284"/>
      <c r="AQ164" s="284"/>
      <c r="AR164" s="284"/>
      <c r="AS164" s="284"/>
      <c r="AT164" s="284"/>
      <c r="AU164" s="284"/>
      <c r="AV164" s="284"/>
      <c r="AW164" s="284"/>
      <c r="AX164" s="284"/>
      <c r="AY164" s="284"/>
      <c r="AZ164" s="284"/>
      <c r="BA164" s="284"/>
      <c r="BB164" s="284"/>
      <c r="BC164" s="284"/>
      <c r="BD164" s="284"/>
      <c r="BE164" s="284">
        <v>0</v>
      </c>
      <c r="BF164" s="284">
        <v>1</v>
      </c>
      <c r="BG164" s="284">
        <v>1</v>
      </c>
      <c r="BH164" s="284">
        <v>0</v>
      </c>
      <c r="BI164" s="284">
        <v>0</v>
      </c>
      <c r="BJ164" s="450" t="e">
        <f>#N/A</f>
        <v>#N/A</v>
      </c>
      <c r="BK164" s="282">
        <f t="shared" si="44"/>
        <v>0</v>
      </c>
      <c r="BL164" s="282">
        <f t="shared" si="45"/>
        <v>0</v>
      </c>
      <c r="BM164" s="282">
        <v>4</v>
      </c>
      <c r="BN164" s="282">
        <v>0</v>
      </c>
      <c r="BO164" s="284">
        <f t="shared" si="46"/>
        <v>4</v>
      </c>
      <c r="BP164" s="516">
        <v>2</v>
      </c>
      <c r="BQ164" s="282" t="e">
        <f t="shared" ref="BQ164:BQ227" si="61">IF(((BP164*BJ164)-CB164)&lt;0.99,"",INT((BP164*BJ164)-CB164))</f>
        <v>#N/A</v>
      </c>
      <c r="BR164" s="282"/>
      <c r="BS164" s="285"/>
      <c r="BT164" s="285"/>
      <c r="BU164" s="285"/>
      <c r="BV164" s="285"/>
      <c r="BW164" s="285"/>
      <c r="BX164" s="285"/>
      <c r="BY164" s="285"/>
      <c r="BZ164" s="286"/>
      <c r="CA164" s="287"/>
      <c r="CB164" s="288">
        <f t="shared" si="55"/>
        <v>4</v>
      </c>
      <c r="CC164" s="518"/>
      <c r="CD164" s="282" t="str">
        <f>IFERROR(IF($S164*#REF!=0,"",$S164*#REF!),"")</f>
        <v/>
      </c>
      <c r="CE164" s="282" t="str">
        <f>IFERROR(IF($S164*#REF!=0,"",$S164*#REF!),"")</f>
        <v/>
      </c>
      <c r="CF164" s="282" t="str">
        <f>IFERROR(IF($S164*#REF!=0,"",$S164*#REF!),"")</f>
        <v/>
      </c>
      <c r="CG164" s="282" t="str">
        <f>IFERROR(IF($S164*#REF!=0,"",$S164*#REF!),"")</f>
        <v/>
      </c>
      <c r="CH164" s="282" t="str">
        <f>IFERROR(IF($S164*#REF!=0,"",$S164*#REF!),"")</f>
        <v/>
      </c>
      <c r="CI164" s="282" t="str">
        <f>IFERROR(IF($S164*#REF!=0,"",$S164*#REF!),"")</f>
        <v/>
      </c>
      <c r="CJ164" s="282" t="str">
        <f>IFERROR(IF($S164*#REF!=0,"",$S164*#REF!),"")</f>
        <v/>
      </c>
      <c r="CK164" s="282" t="str">
        <f>IFERROR(IF($S164*#REF!=0,"",$S164*#REF!),"")</f>
        <v/>
      </c>
      <c r="CL164" s="282" t="str">
        <f>IFERROR(IF($S164*#REF!=0,"",$S164*#REF!),"")</f>
        <v/>
      </c>
      <c r="CM164" s="282" t="str">
        <f t="shared" si="47"/>
        <v/>
      </c>
      <c r="CN164" s="282" t="str">
        <f t="shared" si="48"/>
        <v/>
      </c>
      <c r="CO164" s="282" t="str">
        <f t="shared" si="49"/>
        <v/>
      </c>
      <c r="CP164" s="282" t="str">
        <f t="shared" si="50"/>
        <v/>
      </c>
      <c r="CQ164" s="282" t="str">
        <f t="shared" si="51"/>
        <v/>
      </c>
      <c r="CR164" s="282" t="str">
        <f t="shared" si="52"/>
        <v/>
      </c>
      <c r="CS164" s="282" t="str">
        <f t="shared" si="53"/>
        <v/>
      </c>
      <c r="CT164" s="282" t="str">
        <f t="shared" si="54"/>
        <v/>
      </c>
    </row>
    <row r="165" spans="1:98" ht="15" customHeight="1" x14ac:dyDescent="0.15">
      <c r="A165" s="1" t="s">
        <v>23</v>
      </c>
      <c r="B165" s="281" t="s">
        <v>557</v>
      </c>
      <c r="C165" s="281" t="str">
        <f t="shared" si="57"/>
        <v>CH232W</v>
      </c>
      <c r="D165" s="281" t="str">
        <f t="shared" si="58"/>
        <v>-07</v>
      </c>
      <c r="E165" s="281" t="str">
        <f t="shared" si="59"/>
        <v>SP/126N</v>
      </c>
      <c r="F165" s="281">
        <v>0</v>
      </c>
      <c r="G165" s="282" t="s">
        <v>558</v>
      </c>
      <c r="H165" s="282" t="s">
        <v>440</v>
      </c>
      <c r="I165" s="282"/>
      <c r="J165" s="282"/>
      <c r="K165" s="282" t="s">
        <v>108</v>
      </c>
      <c r="L165" s="282">
        <v>59.7</v>
      </c>
      <c r="M165" s="282"/>
      <c r="N165" s="282"/>
      <c r="O165" s="282" t="s">
        <v>558</v>
      </c>
      <c r="P165" s="282"/>
      <c r="Q165" s="283"/>
      <c r="R165" s="284" t="s">
        <v>443</v>
      </c>
      <c r="S165" s="284">
        <v>2.75E-2</v>
      </c>
      <c r="T165" s="284"/>
      <c r="U165" s="284"/>
      <c r="V165" s="284"/>
      <c r="W165" s="284"/>
      <c r="X165" s="284"/>
      <c r="Y165" s="284"/>
      <c r="Z165" s="284"/>
      <c r="AA165" s="284"/>
      <c r="AB165" s="284"/>
      <c r="AC165" s="284"/>
      <c r="AD165" s="284"/>
      <c r="AE165" s="284"/>
      <c r="AF165" s="284"/>
      <c r="AG165" s="284"/>
      <c r="AH165" s="284"/>
      <c r="AI165" s="284"/>
      <c r="AJ165" s="284"/>
      <c r="AK165" s="284"/>
      <c r="AL165" s="284"/>
      <c r="AM165" s="284"/>
      <c r="AN165" s="284"/>
      <c r="AO165" s="284"/>
      <c r="AP165" s="284"/>
      <c r="AQ165" s="284"/>
      <c r="AR165" s="284"/>
      <c r="AS165" s="284"/>
      <c r="AT165" s="284"/>
      <c r="AU165" s="284"/>
      <c r="AV165" s="284"/>
      <c r="AW165" s="284"/>
      <c r="AX165" s="284"/>
      <c r="AY165" s="284"/>
      <c r="AZ165" s="284"/>
      <c r="BA165" s="284"/>
      <c r="BB165" s="284"/>
      <c r="BC165" s="284"/>
      <c r="BD165" s="284"/>
      <c r="BE165" s="284"/>
      <c r="BF165" s="284"/>
      <c r="BG165" s="284"/>
      <c r="BH165" s="284"/>
      <c r="BI165" s="284"/>
      <c r="BJ165" s="450">
        <v>2</v>
      </c>
      <c r="BK165" s="282">
        <f t="shared" si="44"/>
        <v>0</v>
      </c>
      <c r="BL165" s="282">
        <f t="shared" si="45"/>
        <v>0</v>
      </c>
      <c r="BM165" s="282">
        <v>7</v>
      </c>
      <c r="BN165" s="282">
        <v>0</v>
      </c>
      <c r="BO165" s="284">
        <f t="shared" si="46"/>
        <v>7</v>
      </c>
      <c r="BP165" s="516">
        <v>2</v>
      </c>
      <c r="BQ165" s="282" t="str">
        <f t="shared" si="61"/>
        <v/>
      </c>
      <c r="BR165" s="282"/>
      <c r="BS165" s="285"/>
      <c r="BT165" s="285"/>
      <c r="BU165" s="285"/>
      <c r="BV165" s="285"/>
      <c r="BW165" s="285"/>
      <c r="BX165" s="285"/>
      <c r="BY165" s="285"/>
      <c r="BZ165" s="286"/>
      <c r="CA165" s="287"/>
      <c r="CB165" s="288">
        <f t="shared" si="55"/>
        <v>7</v>
      </c>
      <c r="CC165" s="518"/>
      <c r="CD165" s="282" t="str">
        <f>IFERROR(IF($S165*#REF!=0,"",$S165*#REF!),"")</f>
        <v/>
      </c>
      <c r="CE165" s="282" t="str">
        <f>IFERROR(IF($S165*#REF!=0,"",$S165*#REF!),"")</f>
        <v/>
      </c>
      <c r="CF165" s="282" t="str">
        <f>IFERROR(IF($S165*#REF!=0,"",$S165*#REF!),"")</f>
        <v/>
      </c>
      <c r="CG165" s="282" t="str">
        <f>IFERROR(IF($S165*#REF!=0,"",$S165*#REF!),"")</f>
        <v/>
      </c>
      <c r="CH165" s="282" t="str">
        <f>IFERROR(IF($S165*#REF!=0,"",$S165*#REF!),"")</f>
        <v/>
      </c>
      <c r="CI165" s="282" t="str">
        <f>IFERROR(IF($S165*#REF!=0,"",$S165*#REF!),"")</f>
        <v/>
      </c>
      <c r="CJ165" s="282" t="str">
        <f>IFERROR(IF($S165*#REF!=0,"",$S165*#REF!),"")</f>
        <v/>
      </c>
      <c r="CK165" s="282" t="str">
        <f>IFERROR(IF($S165*#REF!=0,"",$S165*#REF!),"")</f>
        <v/>
      </c>
      <c r="CL165" s="282" t="str">
        <f>IFERROR(IF($S165*#REF!=0,"",$S165*#REF!),"")</f>
        <v/>
      </c>
      <c r="CM165" s="282" t="str">
        <f t="shared" si="47"/>
        <v/>
      </c>
      <c r="CN165" s="282" t="str">
        <f t="shared" si="48"/>
        <v/>
      </c>
      <c r="CO165" s="282" t="str">
        <f t="shared" si="49"/>
        <v/>
      </c>
      <c r="CP165" s="282" t="str">
        <f t="shared" si="50"/>
        <v/>
      </c>
      <c r="CQ165" s="282" t="str">
        <f t="shared" si="51"/>
        <v/>
      </c>
      <c r="CR165" s="282" t="str">
        <f t="shared" si="52"/>
        <v/>
      </c>
      <c r="CS165" s="282" t="str">
        <f t="shared" si="53"/>
        <v/>
      </c>
      <c r="CT165" s="282" t="str">
        <f t="shared" si="54"/>
        <v/>
      </c>
    </row>
    <row r="166" spans="1:98" ht="15" customHeight="1" x14ac:dyDescent="0.15">
      <c r="A166" s="1" t="s">
        <v>23</v>
      </c>
      <c r="B166" s="281" t="s">
        <v>559</v>
      </c>
      <c r="C166" s="281" t="str">
        <f t="shared" si="57"/>
        <v>CH232W</v>
      </c>
      <c r="D166" s="281" t="str">
        <f t="shared" si="58"/>
        <v>-08</v>
      </c>
      <c r="E166" s="281" t="str">
        <f t="shared" si="59"/>
        <v>SP/126N</v>
      </c>
      <c r="F166" s="281">
        <v>0</v>
      </c>
      <c r="G166" s="282" t="s">
        <v>560</v>
      </c>
      <c r="H166" s="282" t="s">
        <v>440</v>
      </c>
      <c r="I166" s="282"/>
      <c r="J166" s="282"/>
      <c r="K166" s="282" t="s">
        <v>108</v>
      </c>
      <c r="L166" s="282">
        <v>63.5</v>
      </c>
      <c r="M166" s="282"/>
      <c r="N166" s="282"/>
      <c r="O166" s="282" t="s">
        <v>560</v>
      </c>
      <c r="P166" s="282"/>
      <c r="Q166" s="283"/>
      <c r="R166" s="284" t="s">
        <v>443</v>
      </c>
      <c r="S166" s="284">
        <f>0.11/4</f>
        <v>2.75E-2</v>
      </c>
      <c r="T166" s="284"/>
      <c r="U166" s="284"/>
      <c r="V166" s="284"/>
      <c r="W166" s="284">
        <v>7390.78</v>
      </c>
      <c r="X166" s="284"/>
      <c r="Y166" s="284"/>
      <c r="Z166" s="284"/>
      <c r="AA166" s="284"/>
      <c r="AB166" s="284">
        <v>1</v>
      </c>
      <c r="AC166" s="284">
        <v>2</v>
      </c>
      <c r="AD166" s="284"/>
      <c r="AE166" s="284"/>
      <c r="AF166" s="284"/>
      <c r="AG166" s="284"/>
      <c r="AH166" s="284"/>
      <c r="AI166" s="284">
        <v>1</v>
      </c>
      <c r="AJ166" s="284"/>
      <c r="AK166" s="284">
        <v>1</v>
      </c>
      <c r="AL166" s="284"/>
      <c r="AM166" s="284"/>
      <c r="AN166" s="284"/>
      <c r="AO166" s="284">
        <v>1</v>
      </c>
      <c r="AP166" s="284">
        <v>3</v>
      </c>
      <c r="AQ166" s="284">
        <v>1</v>
      </c>
      <c r="AR166" s="284">
        <v>0</v>
      </c>
      <c r="AS166" s="284">
        <v>1</v>
      </c>
      <c r="AT166" s="284"/>
      <c r="AU166" s="284"/>
      <c r="AV166" s="284"/>
      <c r="AW166" s="284"/>
      <c r="AX166" s="284">
        <v>0</v>
      </c>
      <c r="AY166" s="284">
        <v>0</v>
      </c>
      <c r="AZ166" s="284">
        <v>0</v>
      </c>
      <c r="BA166" s="284">
        <v>1</v>
      </c>
      <c r="BB166" s="284">
        <v>0</v>
      </c>
      <c r="BC166" s="284">
        <v>0</v>
      </c>
      <c r="BD166" s="284">
        <v>2</v>
      </c>
      <c r="BE166" s="284"/>
      <c r="BF166" s="284">
        <v>1</v>
      </c>
      <c r="BG166" s="284">
        <v>2</v>
      </c>
      <c r="BH166" s="284">
        <v>0</v>
      </c>
      <c r="BI166" s="284">
        <v>1</v>
      </c>
      <c r="BJ166" s="450">
        <v>1</v>
      </c>
      <c r="BK166" s="282">
        <f t="shared" si="44"/>
        <v>1</v>
      </c>
      <c r="BL166" s="282">
        <f t="shared" si="45"/>
        <v>0</v>
      </c>
      <c r="BM166" s="282">
        <v>3</v>
      </c>
      <c r="BN166" s="282">
        <v>0</v>
      </c>
      <c r="BO166" s="284">
        <f t="shared" si="46"/>
        <v>3</v>
      </c>
      <c r="BP166" s="516">
        <v>2</v>
      </c>
      <c r="BQ166" s="282" t="str">
        <f t="shared" si="61"/>
        <v/>
      </c>
      <c r="BR166" s="282"/>
      <c r="BS166" s="285"/>
      <c r="BT166" s="285"/>
      <c r="BU166" s="285"/>
      <c r="BV166" s="285"/>
      <c r="BW166" s="285"/>
      <c r="BX166" s="285"/>
      <c r="BY166" s="285"/>
      <c r="BZ166" s="286"/>
      <c r="CA166" s="287"/>
      <c r="CB166" s="288">
        <f t="shared" si="55"/>
        <v>3</v>
      </c>
      <c r="CC166" s="518">
        <f t="shared" ref="CC166:CC209" si="62">CB166/BJ166</f>
        <v>3</v>
      </c>
      <c r="CD166" s="282" t="str">
        <f>IFERROR(IF($S166*#REF!=0,"",$S166*#REF!),"")</f>
        <v/>
      </c>
      <c r="CE166" s="282" t="str">
        <f>IFERROR(IF($S166*#REF!=0,"",$S166*#REF!),"")</f>
        <v/>
      </c>
      <c r="CF166" s="282" t="str">
        <f>IFERROR(IF($S166*#REF!=0,"",$S166*#REF!),"")</f>
        <v/>
      </c>
      <c r="CG166" s="282" t="str">
        <f>IFERROR(IF($S166*#REF!=0,"",$S166*#REF!),"")</f>
        <v/>
      </c>
      <c r="CH166" s="282" t="str">
        <f>IFERROR(IF($S166*#REF!=0,"",$S166*#REF!),"")</f>
        <v/>
      </c>
      <c r="CI166" s="282" t="str">
        <f>IFERROR(IF($S166*#REF!=0,"",$S166*#REF!),"")</f>
        <v/>
      </c>
      <c r="CJ166" s="282" t="str">
        <f>IFERROR(IF($S166*#REF!=0,"",$S166*#REF!),"")</f>
        <v/>
      </c>
      <c r="CK166" s="282" t="str">
        <f>IFERROR(IF($S166*#REF!=0,"",$S166*#REF!),"")</f>
        <v/>
      </c>
      <c r="CL166" s="282" t="str">
        <f>IFERROR(IF($S166*#REF!=0,"",$S166*#REF!),"")</f>
        <v/>
      </c>
      <c r="CM166" s="282" t="str">
        <f t="shared" si="47"/>
        <v/>
      </c>
      <c r="CN166" s="282" t="str">
        <f t="shared" si="48"/>
        <v/>
      </c>
      <c r="CO166" s="282" t="str">
        <f t="shared" si="49"/>
        <v/>
      </c>
      <c r="CP166" s="282" t="str">
        <f t="shared" si="50"/>
        <v/>
      </c>
      <c r="CQ166" s="282" t="str">
        <f t="shared" si="51"/>
        <v/>
      </c>
      <c r="CR166" s="282" t="str">
        <f t="shared" si="52"/>
        <v/>
      </c>
      <c r="CS166" s="282" t="str">
        <f t="shared" si="53"/>
        <v/>
      </c>
      <c r="CT166" s="282" t="str">
        <f t="shared" si="54"/>
        <v/>
      </c>
    </row>
    <row r="167" spans="1:98" ht="15" customHeight="1" x14ac:dyDescent="0.15">
      <c r="A167" s="1" t="s">
        <v>23</v>
      </c>
      <c r="B167" s="281" t="s">
        <v>561</v>
      </c>
      <c r="C167" s="281" t="str">
        <f t="shared" si="57"/>
        <v>CH232W</v>
      </c>
      <c r="D167" s="281" t="str">
        <f t="shared" si="58"/>
        <v>-09</v>
      </c>
      <c r="E167" s="281" t="str">
        <f t="shared" si="59"/>
        <v>SP/126N</v>
      </c>
      <c r="F167" s="281">
        <v>0</v>
      </c>
      <c r="G167" s="282" t="s">
        <v>562</v>
      </c>
      <c r="H167" s="282" t="s">
        <v>440</v>
      </c>
      <c r="I167" s="282"/>
      <c r="J167" s="282"/>
      <c r="K167" s="282" t="s">
        <v>108</v>
      </c>
      <c r="L167" s="282">
        <v>63.5</v>
      </c>
      <c r="M167" s="282"/>
      <c r="N167" s="282"/>
      <c r="O167" s="282" t="s">
        <v>562</v>
      </c>
      <c r="P167" s="282"/>
      <c r="Q167" s="283"/>
      <c r="R167" s="284" t="s">
        <v>443</v>
      </c>
      <c r="S167" s="284">
        <f>0.11/4</f>
        <v>2.75E-2</v>
      </c>
      <c r="T167" s="284"/>
      <c r="U167" s="284"/>
      <c r="V167" s="284"/>
      <c r="W167" s="284">
        <v>7346.52</v>
      </c>
      <c r="X167" s="284"/>
      <c r="Y167" s="284"/>
      <c r="Z167" s="284">
        <v>2</v>
      </c>
      <c r="AA167" s="284">
        <v>2</v>
      </c>
      <c r="AB167" s="284"/>
      <c r="AC167" s="284">
        <v>1</v>
      </c>
      <c r="AD167" s="284"/>
      <c r="AE167" s="284"/>
      <c r="AF167" s="284"/>
      <c r="AG167" s="284"/>
      <c r="AH167" s="284"/>
      <c r="AI167" s="284">
        <v>2</v>
      </c>
      <c r="AJ167" s="284">
        <v>2</v>
      </c>
      <c r="AK167" s="284">
        <v>1</v>
      </c>
      <c r="AL167" s="284">
        <v>2</v>
      </c>
      <c r="AM167" s="284"/>
      <c r="AN167" s="284"/>
      <c r="AO167" s="284">
        <v>0</v>
      </c>
      <c r="AP167" s="284">
        <v>0</v>
      </c>
      <c r="AQ167" s="284">
        <v>2</v>
      </c>
      <c r="AR167" s="284">
        <v>0</v>
      </c>
      <c r="AS167" s="284">
        <v>3</v>
      </c>
      <c r="AT167" s="284"/>
      <c r="AU167" s="284"/>
      <c r="AV167" s="284"/>
      <c r="AW167" s="284">
        <v>0</v>
      </c>
      <c r="AX167" s="284">
        <v>0</v>
      </c>
      <c r="AY167" s="284">
        <v>0</v>
      </c>
      <c r="AZ167" s="284">
        <v>0</v>
      </c>
      <c r="BA167" s="284">
        <v>2</v>
      </c>
      <c r="BB167" s="284">
        <v>0</v>
      </c>
      <c r="BC167" s="284">
        <v>0</v>
      </c>
      <c r="BD167" s="284">
        <v>1</v>
      </c>
      <c r="BE167" s="284">
        <v>0</v>
      </c>
      <c r="BF167" s="284">
        <v>0</v>
      </c>
      <c r="BG167" s="284">
        <v>0</v>
      </c>
      <c r="BH167" s="284">
        <v>0</v>
      </c>
      <c r="BI167" s="284">
        <v>0</v>
      </c>
      <c r="BJ167" s="450">
        <v>1</v>
      </c>
      <c r="BK167" s="282">
        <f t="shared" si="44"/>
        <v>3</v>
      </c>
      <c r="BL167" s="282">
        <f t="shared" si="45"/>
        <v>0</v>
      </c>
      <c r="BM167" s="282">
        <v>4</v>
      </c>
      <c r="BN167" s="282">
        <v>0</v>
      </c>
      <c r="BO167" s="284">
        <f t="shared" si="46"/>
        <v>4</v>
      </c>
      <c r="BP167" s="516">
        <v>2</v>
      </c>
      <c r="BQ167" s="282" t="str">
        <f t="shared" si="61"/>
        <v/>
      </c>
      <c r="BR167" s="282"/>
      <c r="BS167" s="285"/>
      <c r="BT167" s="285"/>
      <c r="BU167" s="285"/>
      <c r="BV167" s="285"/>
      <c r="BW167" s="285"/>
      <c r="BX167" s="285"/>
      <c r="BY167" s="285"/>
      <c r="BZ167" s="286"/>
      <c r="CA167" s="287"/>
      <c r="CB167" s="288">
        <f t="shared" si="55"/>
        <v>4</v>
      </c>
      <c r="CC167" s="518">
        <f t="shared" si="62"/>
        <v>4</v>
      </c>
      <c r="CD167" s="282" t="str">
        <f>IFERROR(IF($S167*#REF!=0,"",$S167*#REF!),"")</f>
        <v/>
      </c>
      <c r="CE167" s="282" t="str">
        <f>IFERROR(IF($S167*#REF!=0,"",$S167*#REF!),"")</f>
        <v/>
      </c>
      <c r="CF167" s="282" t="str">
        <f>IFERROR(IF($S167*#REF!=0,"",$S167*#REF!),"")</f>
        <v/>
      </c>
      <c r="CG167" s="282" t="str">
        <f>IFERROR(IF($S167*#REF!=0,"",$S167*#REF!),"")</f>
        <v/>
      </c>
      <c r="CH167" s="282" t="str">
        <f>IFERROR(IF($S167*#REF!=0,"",$S167*#REF!),"")</f>
        <v/>
      </c>
      <c r="CI167" s="282" t="str">
        <f>IFERROR(IF($S167*#REF!=0,"",$S167*#REF!),"")</f>
        <v/>
      </c>
      <c r="CJ167" s="282" t="str">
        <f>IFERROR(IF($S167*#REF!=0,"",$S167*#REF!),"")</f>
        <v/>
      </c>
      <c r="CK167" s="282" t="str">
        <f>IFERROR(IF($S167*#REF!=0,"",$S167*#REF!),"")</f>
        <v/>
      </c>
      <c r="CL167" s="282" t="str">
        <f>IFERROR(IF($S167*#REF!=0,"",$S167*#REF!),"")</f>
        <v/>
      </c>
      <c r="CM167" s="282" t="str">
        <f t="shared" si="47"/>
        <v/>
      </c>
      <c r="CN167" s="282" t="str">
        <f t="shared" si="48"/>
        <v/>
      </c>
      <c r="CO167" s="282" t="str">
        <f t="shared" si="49"/>
        <v/>
      </c>
      <c r="CP167" s="282" t="str">
        <f t="shared" si="50"/>
        <v/>
      </c>
      <c r="CQ167" s="282" t="str">
        <f t="shared" si="51"/>
        <v/>
      </c>
      <c r="CR167" s="282" t="str">
        <f t="shared" si="52"/>
        <v/>
      </c>
      <c r="CS167" s="282" t="str">
        <f t="shared" si="53"/>
        <v/>
      </c>
      <c r="CT167" s="282" t="str">
        <f t="shared" si="54"/>
        <v/>
      </c>
    </row>
    <row r="168" spans="1:98" ht="15" customHeight="1" x14ac:dyDescent="0.15">
      <c r="A168" s="1" t="s">
        <v>23</v>
      </c>
      <c r="B168" s="281" t="s">
        <v>563</v>
      </c>
      <c r="C168" s="281" t="str">
        <f t="shared" si="57"/>
        <v>CH232W</v>
      </c>
      <c r="D168" s="281" t="str">
        <f t="shared" si="58"/>
        <v>-17</v>
      </c>
      <c r="E168" s="281" t="str">
        <f t="shared" si="59"/>
        <v>SP/126N</v>
      </c>
      <c r="F168" s="281">
        <v>0</v>
      </c>
      <c r="G168" s="282" t="s">
        <v>564</v>
      </c>
      <c r="H168" s="282" t="s">
        <v>440</v>
      </c>
      <c r="I168" s="282"/>
      <c r="J168" s="282"/>
      <c r="K168" s="282" t="s">
        <v>108</v>
      </c>
      <c r="L168" s="282">
        <v>23.9</v>
      </c>
      <c r="M168" s="282"/>
      <c r="N168" s="282"/>
      <c r="O168" s="282" t="s">
        <v>564</v>
      </c>
      <c r="P168" s="282"/>
      <c r="Q168" s="283"/>
      <c r="R168" s="284" t="s">
        <v>443</v>
      </c>
      <c r="S168" s="284">
        <f>0.11/10</f>
        <v>1.0999999999999999E-2</v>
      </c>
      <c r="T168" s="284"/>
      <c r="U168" s="284"/>
      <c r="V168" s="284"/>
      <c r="W168" s="284">
        <v>2840.99</v>
      </c>
      <c r="X168" s="284"/>
      <c r="Y168" s="284"/>
      <c r="Z168" s="284">
        <v>4</v>
      </c>
      <c r="AA168" s="284">
        <v>2</v>
      </c>
      <c r="AB168" s="284"/>
      <c r="AC168" s="284"/>
      <c r="AD168" s="284"/>
      <c r="AE168" s="284"/>
      <c r="AF168" s="284"/>
      <c r="AG168" s="284"/>
      <c r="AH168" s="284"/>
      <c r="AI168" s="284"/>
      <c r="AJ168" s="284">
        <v>1</v>
      </c>
      <c r="AK168" s="284">
        <v>2</v>
      </c>
      <c r="AL168" s="284"/>
      <c r="AM168" s="284"/>
      <c r="AN168" s="284"/>
      <c r="AO168" s="284">
        <v>2</v>
      </c>
      <c r="AP168" s="284">
        <v>0</v>
      </c>
      <c r="AQ168" s="284">
        <v>1</v>
      </c>
      <c r="AR168" s="284">
        <v>0</v>
      </c>
      <c r="AS168" s="284">
        <v>1</v>
      </c>
      <c r="AT168" s="284"/>
      <c r="AU168" s="284"/>
      <c r="AV168" s="284"/>
      <c r="AW168" s="284"/>
      <c r="AX168" s="284"/>
      <c r="AY168" s="284"/>
      <c r="AZ168" s="284">
        <v>0</v>
      </c>
      <c r="BA168" s="284">
        <v>0</v>
      </c>
      <c r="BB168" s="284">
        <v>0</v>
      </c>
      <c r="BC168" s="284">
        <v>0</v>
      </c>
      <c r="BD168" s="284">
        <v>1</v>
      </c>
      <c r="BE168" s="284">
        <v>0</v>
      </c>
      <c r="BF168" s="284">
        <v>0</v>
      </c>
      <c r="BG168" s="284">
        <v>1</v>
      </c>
      <c r="BH168" s="284">
        <v>0</v>
      </c>
      <c r="BI168" s="284">
        <v>0</v>
      </c>
      <c r="BJ168" s="450">
        <v>1</v>
      </c>
      <c r="BK168" s="282">
        <f t="shared" si="44"/>
        <v>1</v>
      </c>
      <c r="BL168" s="282">
        <f t="shared" si="45"/>
        <v>0</v>
      </c>
      <c r="BM168" s="282">
        <v>3</v>
      </c>
      <c r="BN168" s="282">
        <v>0</v>
      </c>
      <c r="BO168" s="284">
        <f t="shared" si="46"/>
        <v>3</v>
      </c>
      <c r="BP168" s="516">
        <v>2</v>
      </c>
      <c r="BQ168" s="282" t="str">
        <f t="shared" si="61"/>
        <v/>
      </c>
      <c r="BR168" s="282"/>
      <c r="BS168" s="285"/>
      <c r="BT168" s="285"/>
      <c r="BU168" s="285"/>
      <c r="BV168" s="285"/>
      <c r="BW168" s="285"/>
      <c r="BX168" s="285"/>
      <c r="BY168" s="285"/>
      <c r="BZ168" s="286"/>
      <c r="CA168" s="287"/>
      <c r="CB168" s="288">
        <f t="shared" si="55"/>
        <v>3</v>
      </c>
      <c r="CC168" s="518">
        <f t="shared" si="62"/>
        <v>3</v>
      </c>
      <c r="CD168" s="282" t="str">
        <f>IFERROR(IF($S168*#REF!=0,"",$S168*#REF!),"")</f>
        <v/>
      </c>
      <c r="CE168" s="282" t="str">
        <f>IFERROR(IF($S168*#REF!=0,"",$S168*#REF!),"")</f>
        <v/>
      </c>
      <c r="CF168" s="282" t="str">
        <f>IFERROR(IF($S168*#REF!=0,"",$S168*#REF!),"")</f>
        <v/>
      </c>
      <c r="CG168" s="282" t="str">
        <f>IFERROR(IF($S168*#REF!=0,"",$S168*#REF!),"")</f>
        <v/>
      </c>
      <c r="CH168" s="282" t="str">
        <f>IFERROR(IF($S168*#REF!=0,"",$S168*#REF!),"")</f>
        <v/>
      </c>
      <c r="CI168" s="282" t="str">
        <f>IFERROR(IF($S168*#REF!=0,"",$S168*#REF!),"")</f>
        <v/>
      </c>
      <c r="CJ168" s="282" t="str">
        <f>IFERROR(IF($S168*#REF!=0,"",$S168*#REF!),"")</f>
        <v/>
      </c>
      <c r="CK168" s="282" t="str">
        <f>IFERROR(IF($S168*#REF!=0,"",$S168*#REF!),"")</f>
        <v/>
      </c>
      <c r="CL168" s="282" t="str">
        <f>IFERROR(IF($S168*#REF!=0,"",$S168*#REF!),"")</f>
        <v/>
      </c>
      <c r="CM168" s="282" t="str">
        <f t="shared" si="47"/>
        <v/>
      </c>
      <c r="CN168" s="282" t="str">
        <f t="shared" si="48"/>
        <v/>
      </c>
      <c r="CO168" s="282" t="str">
        <f t="shared" si="49"/>
        <v/>
      </c>
      <c r="CP168" s="282" t="str">
        <f t="shared" si="50"/>
        <v/>
      </c>
      <c r="CQ168" s="282" t="str">
        <f t="shared" si="51"/>
        <v/>
      </c>
      <c r="CR168" s="282" t="str">
        <f t="shared" si="52"/>
        <v/>
      </c>
      <c r="CS168" s="282" t="str">
        <f t="shared" si="53"/>
        <v/>
      </c>
      <c r="CT168" s="282" t="str">
        <f t="shared" si="54"/>
        <v/>
      </c>
    </row>
    <row r="169" spans="1:98" ht="15" customHeight="1" x14ac:dyDescent="0.15">
      <c r="A169" s="1" t="s">
        <v>23</v>
      </c>
      <c r="B169" s="281" t="s">
        <v>565</v>
      </c>
      <c r="C169" s="281" t="str">
        <f t="shared" si="57"/>
        <v>CH232W</v>
      </c>
      <c r="D169" s="281" t="str">
        <f t="shared" si="58"/>
        <v>35C</v>
      </c>
      <c r="E169" s="281" t="str">
        <f t="shared" si="59"/>
        <v>SP/126N</v>
      </c>
      <c r="F169" s="281">
        <v>0</v>
      </c>
      <c r="G169" s="282" t="s">
        <v>566</v>
      </c>
      <c r="H169" s="282" t="s">
        <v>440</v>
      </c>
      <c r="I169" s="282"/>
      <c r="J169" s="282"/>
      <c r="K169" s="282" t="s">
        <v>100</v>
      </c>
      <c r="L169" s="282">
        <v>9.8000000000000007</v>
      </c>
      <c r="M169" s="282"/>
      <c r="N169" s="282"/>
      <c r="O169" s="282" t="s">
        <v>566</v>
      </c>
      <c r="P169" s="282"/>
      <c r="Q169" s="283"/>
      <c r="R169" s="284" t="s">
        <v>443</v>
      </c>
      <c r="S169" s="284">
        <f>0.11/20</f>
        <v>5.4999999999999997E-3</v>
      </c>
      <c r="T169" s="284"/>
      <c r="U169" s="284"/>
      <c r="V169" s="284"/>
      <c r="W169" s="284">
        <v>1183.8599999999999</v>
      </c>
      <c r="X169" s="284"/>
      <c r="Y169" s="284"/>
      <c r="Z169" s="284">
        <v>2</v>
      </c>
      <c r="AA169" s="284">
        <v>4</v>
      </c>
      <c r="AB169" s="284">
        <v>4</v>
      </c>
      <c r="AC169" s="284">
        <v>1</v>
      </c>
      <c r="AD169" s="284"/>
      <c r="AE169" s="284"/>
      <c r="AF169" s="284"/>
      <c r="AG169" s="284"/>
      <c r="AH169" s="284"/>
      <c r="AI169" s="284">
        <v>2</v>
      </c>
      <c r="AJ169" s="284"/>
      <c r="AK169" s="284">
        <v>0</v>
      </c>
      <c r="AL169" s="284">
        <v>1</v>
      </c>
      <c r="AM169" s="284"/>
      <c r="AN169" s="284"/>
      <c r="AO169" s="284">
        <v>0</v>
      </c>
      <c r="AP169" s="284">
        <v>0</v>
      </c>
      <c r="AQ169" s="284">
        <v>2</v>
      </c>
      <c r="AR169" s="284">
        <v>2</v>
      </c>
      <c r="AS169" s="284">
        <v>0</v>
      </c>
      <c r="AT169" s="284">
        <v>0</v>
      </c>
      <c r="AU169" s="284">
        <v>0</v>
      </c>
      <c r="AV169" s="284">
        <v>0</v>
      </c>
      <c r="AW169" s="284">
        <v>0</v>
      </c>
      <c r="AX169" s="284">
        <v>0</v>
      </c>
      <c r="AY169" s="284">
        <v>0</v>
      </c>
      <c r="AZ169" s="284">
        <v>2</v>
      </c>
      <c r="BA169" s="284">
        <v>0</v>
      </c>
      <c r="BB169" s="284">
        <v>0</v>
      </c>
      <c r="BC169" s="284">
        <v>2</v>
      </c>
      <c r="BD169" s="284">
        <v>0</v>
      </c>
      <c r="BE169" s="284">
        <v>1</v>
      </c>
      <c r="BF169" s="284">
        <v>0</v>
      </c>
      <c r="BG169" s="284">
        <v>4</v>
      </c>
      <c r="BH169" s="284">
        <v>0</v>
      </c>
      <c r="BI169" s="284">
        <v>2</v>
      </c>
      <c r="BJ169" s="450">
        <v>0</v>
      </c>
      <c r="BK169" s="282">
        <f t="shared" si="44"/>
        <v>2</v>
      </c>
      <c r="BL169" s="282">
        <f t="shared" si="45"/>
        <v>0</v>
      </c>
      <c r="BM169" s="282">
        <v>77</v>
      </c>
      <c r="BN169" s="282">
        <v>0</v>
      </c>
      <c r="BO169" s="284">
        <f t="shared" si="46"/>
        <v>77</v>
      </c>
      <c r="BP169" s="516">
        <v>2</v>
      </c>
      <c r="BQ169" s="282" t="str">
        <f t="shared" si="61"/>
        <v/>
      </c>
      <c r="BR169" s="282"/>
      <c r="BS169" s="285"/>
      <c r="BT169" s="285"/>
      <c r="BU169" s="285"/>
      <c r="BV169" s="285"/>
      <c r="BW169" s="285"/>
      <c r="BX169" s="285"/>
      <c r="BY169" s="285"/>
      <c r="BZ169" s="286"/>
      <c r="CA169" s="287"/>
      <c r="CB169" s="288">
        <f t="shared" si="55"/>
        <v>77</v>
      </c>
      <c r="CC169" s="518" t="e">
        <f t="shared" si="62"/>
        <v>#DIV/0!</v>
      </c>
      <c r="CD169" s="282" t="str">
        <f>IFERROR(IF($S169*#REF!=0,"",$S169*#REF!),"")</f>
        <v/>
      </c>
      <c r="CE169" s="282" t="str">
        <f>IFERROR(IF($S169*#REF!=0,"",$S169*#REF!),"")</f>
        <v/>
      </c>
      <c r="CF169" s="282" t="str">
        <f>IFERROR(IF($S169*#REF!=0,"",$S169*#REF!),"")</f>
        <v/>
      </c>
      <c r="CG169" s="282" t="str">
        <f>IFERROR(IF($S169*#REF!=0,"",$S169*#REF!),"")</f>
        <v/>
      </c>
      <c r="CH169" s="282" t="str">
        <f>IFERROR(IF($S169*#REF!=0,"",$S169*#REF!),"")</f>
        <v/>
      </c>
      <c r="CI169" s="282" t="str">
        <f>IFERROR(IF($S169*#REF!=0,"",$S169*#REF!),"")</f>
        <v/>
      </c>
      <c r="CJ169" s="282" t="str">
        <f>IFERROR(IF($S169*#REF!=0,"",$S169*#REF!),"")</f>
        <v/>
      </c>
      <c r="CK169" s="282" t="str">
        <f>IFERROR(IF($S169*#REF!=0,"",$S169*#REF!),"")</f>
        <v/>
      </c>
      <c r="CL169" s="282" t="str">
        <f>IFERROR(IF($S169*#REF!=0,"",$S169*#REF!),"")</f>
        <v/>
      </c>
      <c r="CM169" s="282" t="str">
        <f t="shared" si="47"/>
        <v/>
      </c>
      <c r="CN169" s="282" t="str">
        <f t="shared" si="48"/>
        <v/>
      </c>
      <c r="CO169" s="282" t="str">
        <f t="shared" si="49"/>
        <v/>
      </c>
      <c r="CP169" s="282" t="str">
        <f t="shared" si="50"/>
        <v/>
      </c>
      <c r="CQ169" s="282" t="str">
        <f t="shared" si="51"/>
        <v/>
      </c>
      <c r="CR169" s="282" t="str">
        <f t="shared" si="52"/>
        <v/>
      </c>
      <c r="CS169" s="282" t="str">
        <f t="shared" si="53"/>
        <v/>
      </c>
      <c r="CT169" s="282" t="str">
        <f t="shared" si="54"/>
        <v/>
      </c>
    </row>
    <row r="170" spans="1:98" ht="15" customHeight="1" x14ac:dyDescent="0.15">
      <c r="A170" s="1" t="s">
        <v>23</v>
      </c>
      <c r="B170" s="281" t="s">
        <v>567</v>
      </c>
      <c r="C170" s="281" t="str">
        <f t="shared" si="57"/>
        <v>CH232W</v>
      </c>
      <c r="D170" s="281" t="str">
        <f t="shared" si="58"/>
        <v>37C</v>
      </c>
      <c r="E170" s="281" t="str">
        <f t="shared" si="59"/>
        <v>SP/126N</v>
      </c>
      <c r="F170" s="281">
        <v>0</v>
      </c>
      <c r="G170" s="282" t="s">
        <v>568</v>
      </c>
      <c r="H170" s="282" t="s">
        <v>440</v>
      </c>
      <c r="I170" s="282"/>
      <c r="J170" s="282"/>
      <c r="K170" s="282" t="s">
        <v>108</v>
      </c>
      <c r="L170" s="282">
        <v>13.5</v>
      </c>
      <c r="M170" s="282"/>
      <c r="N170" s="282"/>
      <c r="O170" s="282" t="s">
        <v>568</v>
      </c>
      <c r="P170" s="282"/>
      <c r="Q170" s="283"/>
      <c r="R170" s="284" t="s">
        <v>443</v>
      </c>
      <c r="S170" s="284">
        <f>0.11/20</f>
        <v>5.4999999999999997E-3</v>
      </c>
      <c r="T170" s="284"/>
      <c r="U170" s="284"/>
      <c r="V170" s="284"/>
      <c r="W170" s="284">
        <v>1664</v>
      </c>
      <c r="X170" s="284"/>
      <c r="Y170" s="284"/>
      <c r="Z170" s="284">
        <v>10</v>
      </c>
      <c r="AA170" s="284">
        <v>15</v>
      </c>
      <c r="AB170" s="284">
        <v>7</v>
      </c>
      <c r="AC170" s="284">
        <v>8</v>
      </c>
      <c r="AD170" s="284"/>
      <c r="AE170" s="284"/>
      <c r="AF170" s="284"/>
      <c r="AG170" s="284"/>
      <c r="AH170" s="284"/>
      <c r="AI170" s="284">
        <v>11</v>
      </c>
      <c r="AJ170" s="284">
        <v>5</v>
      </c>
      <c r="AK170" s="284">
        <v>0</v>
      </c>
      <c r="AL170" s="284">
        <v>9</v>
      </c>
      <c r="AM170" s="284"/>
      <c r="AN170" s="284"/>
      <c r="AO170" s="284">
        <v>0</v>
      </c>
      <c r="AP170" s="284">
        <v>0</v>
      </c>
      <c r="AQ170" s="284">
        <v>0</v>
      </c>
      <c r="AR170" s="284">
        <v>0</v>
      </c>
      <c r="AS170" s="284">
        <v>12</v>
      </c>
      <c r="AT170" s="284">
        <v>0</v>
      </c>
      <c r="AU170" s="284">
        <v>4</v>
      </c>
      <c r="AV170" s="284">
        <v>6</v>
      </c>
      <c r="AW170" s="284">
        <v>4</v>
      </c>
      <c r="AX170" s="284">
        <v>2</v>
      </c>
      <c r="AY170" s="284">
        <v>2</v>
      </c>
      <c r="AZ170" s="284">
        <v>2</v>
      </c>
      <c r="BA170" s="284">
        <v>8</v>
      </c>
      <c r="BB170" s="284"/>
      <c r="BC170" s="284">
        <v>0</v>
      </c>
      <c r="BD170" s="284">
        <v>5</v>
      </c>
      <c r="BE170" s="284">
        <v>0</v>
      </c>
      <c r="BF170" s="284">
        <v>5</v>
      </c>
      <c r="BG170" s="284">
        <v>13</v>
      </c>
      <c r="BH170" s="284">
        <v>0</v>
      </c>
      <c r="BI170" s="284">
        <v>4</v>
      </c>
      <c r="BJ170" s="450">
        <v>8</v>
      </c>
      <c r="BK170" s="282">
        <f t="shared" si="44"/>
        <v>12</v>
      </c>
      <c r="BL170" s="282">
        <f t="shared" si="45"/>
        <v>0</v>
      </c>
      <c r="BM170" s="282">
        <v>20</v>
      </c>
      <c r="BN170" s="282">
        <v>0</v>
      </c>
      <c r="BO170" s="284">
        <f t="shared" si="46"/>
        <v>20</v>
      </c>
      <c r="BP170" s="516">
        <v>2</v>
      </c>
      <c r="BQ170" s="282" t="str">
        <f t="shared" si="61"/>
        <v/>
      </c>
      <c r="BR170" s="282"/>
      <c r="BS170" s="285"/>
      <c r="BT170" s="285"/>
      <c r="BU170" s="285"/>
      <c r="BV170" s="285"/>
      <c r="BW170" s="285"/>
      <c r="BX170" s="285"/>
      <c r="BY170" s="285"/>
      <c r="BZ170" s="286"/>
      <c r="CA170" s="287"/>
      <c r="CB170" s="288">
        <f t="shared" si="55"/>
        <v>20</v>
      </c>
      <c r="CC170" s="518">
        <f t="shared" si="62"/>
        <v>2.5</v>
      </c>
      <c r="CD170" s="282" t="str">
        <f>IFERROR(IF($S170*#REF!=0,"",$S170*#REF!),"")</f>
        <v/>
      </c>
      <c r="CE170" s="282" t="str">
        <f>IFERROR(IF($S170*#REF!=0,"",$S170*#REF!),"")</f>
        <v/>
      </c>
      <c r="CF170" s="282" t="str">
        <f>IFERROR(IF($S170*#REF!=0,"",$S170*#REF!),"")</f>
        <v/>
      </c>
      <c r="CG170" s="282" t="str">
        <f>IFERROR(IF($S170*#REF!=0,"",$S170*#REF!),"")</f>
        <v/>
      </c>
      <c r="CH170" s="282" t="str">
        <f>IFERROR(IF($S170*#REF!=0,"",$S170*#REF!),"")</f>
        <v/>
      </c>
      <c r="CI170" s="282" t="str">
        <f>IFERROR(IF($S170*#REF!=0,"",$S170*#REF!),"")</f>
        <v/>
      </c>
      <c r="CJ170" s="282" t="str">
        <f>IFERROR(IF($S170*#REF!=0,"",$S170*#REF!),"")</f>
        <v/>
      </c>
      <c r="CK170" s="282" t="str">
        <f>IFERROR(IF($S170*#REF!=0,"",$S170*#REF!),"")</f>
        <v/>
      </c>
      <c r="CL170" s="282" t="str">
        <f>IFERROR(IF($S170*#REF!=0,"",$S170*#REF!),"")</f>
        <v/>
      </c>
      <c r="CM170" s="282" t="str">
        <f t="shared" si="47"/>
        <v/>
      </c>
      <c r="CN170" s="282" t="str">
        <f t="shared" si="48"/>
        <v/>
      </c>
      <c r="CO170" s="282" t="str">
        <f t="shared" si="49"/>
        <v/>
      </c>
      <c r="CP170" s="282" t="str">
        <f t="shared" si="50"/>
        <v/>
      </c>
      <c r="CQ170" s="282" t="str">
        <f t="shared" si="51"/>
        <v/>
      </c>
      <c r="CR170" s="282" t="str">
        <f t="shared" si="52"/>
        <v/>
      </c>
      <c r="CS170" s="282" t="str">
        <f t="shared" si="53"/>
        <v/>
      </c>
      <c r="CT170" s="282" t="str">
        <f t="shared" si="54"/>
        <v/>
      </c>
    </row>
    <row r="171" spans="1:98" ht="15" customHeight="1" x14ac:dyDescent="0.15">
      <c r="A171" s="1" t="s">
        <v>23</v>
      </c>
      <c r="B171" s="281" t="s">
        <v>569</v>
      </c>
      <c r="C171" s="281" t="str">
        <f t="shared" si="57"/>
        <v>CH232W</v>
      </c>
      <c r="D171" s="281" t="str">
        <f t="shared" si="58"/>
        <v>-49</v>
      </c>
      <c r="E171" s="281" t="str">
        <f t="shared" si="59"/>
        <v>SP/126N</v>
      </c>
      <c r="F171" s="281">
        <v>0</v>
      </c>
      <c r="G171" s="282" t="s">
        <v>570</v>
      </c>
      <c r="H171" s="282" t="s">
        <v>440</v>
      </c>
      <c r="I171" s="282"/>
      <c r="J171" s="282"/>
      <c r="K171" s="282" t="s">
        <v>108</v>
      </c>
      <c r="L171" s="282">
        <v>61.9</v>
      </c>
      <c r="M171" s="282"/>
      <c r="N171" s="282"/>
      <c r="O171" s="282" t="s">
        <v>570</v>
      </c>
      <c r="P171" s="282"/>
      <c r="Q171" s="283"/>
      <c r="R171" s="284" t="s">
        <v>443</v>
      </c>
      <c r="S171" s="284">
        <f>0.11/4</f>
        <v>2.75E-2</v>
      </c>
      <c r="T171" s="284"/>
      <c r="U171" s="284"/>
      <c r="V171" s="284"/>
      <c r="W171" s="284">
        <v>7477.67</v>
      </c>
      <c r="X171" s="284"/>
      <c r="Y171" s="284"/>
      <c r="Z171" s="284"/>
      <c r="AA171" s="284"/>
      <c r="AB171" s="284"/>
      <c r="AC171" s="284">
        <v>1</v>
      </c>
      <c r="AD171" s="284"/>
      <c r="AE171" s="284"/>
      <c r="AF171" s="284"/>
      <c r="AG171" s="284"/>
      <c r="AH171" s="284"/>
      <c r="AI171" s="284">
        <v>1</v>
      </c>
      <c r="AJ171" s="284">
        <v>1</v>
      </c>
      <c r="AK171" s="284">
        <v>1</v>
      </c>
      <c r="AL171" s="284"/>
      <c r="AM171" s="284"/>
      <c r="AN171" s="284"/>
      <c r="AO171" s="284">
        <v>1</v>
      </c>
      <c r="AP171" s="284">
        <v>2</v>
      </c>
      <c r="AQ171" s="284">
        <v>0</v>
      </c>
      <c r="AR171" s="284">
        <v>1</v>
      </c>
      <c r="AS171" s="284">
        <v>1</v>
      </c>
      <c r="AT171" s="284"/>
      <c r="AU171" s="284"/>
      <c r="AV171" s="284"/>
      <c r="AW171" s="284"/>
      <c r="AX171" s="284"/>
      <c r="AY171" s="284"/>
      <c r="AZ171" s="284">
        <v>0</v>
      </c>
      <c r="BA171" s="284">
        <v>0</v>
      </c>
      <c r="BB171" s="284">
        <v>0</v>
      </c>
      <c r="BC171" s="284">
        <v>0</v>
      </c>
      <c r="BD171" s="284">
        <v>0</v>
      </c>
      <c r="BE171" s="284">
        <v>0</v>
      </c>
      <c r="BF171" s="284">
        <v>0</v>
      </c>
      <c r="BG171" s="284">
        <v>0</v>
      </c>
      <c r="BH171" s="284">
        <v>0</v>
      </c>
      <c r="BI171" s="284">
        <v>0</v>
      </c>
      <c r="BJ171" s="450">
        <v>1</v>
      </c>
      <c r="BK171" s="282">
        <f t="shared" si="44"/>
        <v>1</v>
      </c>
      <c r="BL171" s="282">
        <f t="shared" si="45"/>
        <v>0</v>
      </c>
      <c r="BM171" s="282">
        <v>5</v>
      </c>
      <c r="BN171" s="282">
        <v>0</v>
      </c>
      <c r="BO171" s="284">
        <f t="shared" si="46"/>
        <v>5</v>
      </c>
      <c r="BP171" s="516">
        <v>2</v>
      </c>
      <c r="BQ171" s="282" t="str">
        <f t="shared" si="61"/>
        <v/>
      </c>
      <c r="BR171" s="282"/>
      <c r="BS171" s="285"/>
      <c r="BT171" s="285"/>
      <c r="BU171" s="285"/>
      <c r="BV171" s="285"/>
      <c r="BW171" s="285"/>
      <c r="BX171" s="285"/>
      <c r="BY171" s="285"/>
      <c r="BZ171" s="286"/>
      <c r="CA171" s="287"/>
      <c r="CB171" s="288">
        <f t="shared" si="55"/>
        <v>5</v>
      </c>
      <c r="CC171" s="518">
        <f t="shared" si="62"/>
        <v>5</v>
      </c>
      <c r="CD171" s="282" t="str">
        <f>IFERROR(IF($S171*#REF!=0,"",$S171*#REF!),"")</f>
        <v/>
      </c>
      <c r="CE171" s="282" t="str">
        <f>IFERROR(IF($S171*#REF!=0,"",$S171*#REF!),"")</f>
        <v/>
      </c>
      <c r="CF171" s="282" t="str">
        <f>IFERROR(IF($S171*#REF!=0,"",$S171*#REF!),"")</f>
        <v/>
      </c>
      <c r="CG171" s="282" t="str">
        <f>IFERROR(IF($S171*#REF!=0,"",$S171*#REF!),"")</f>
        <v/>
      </c>
      <c r="CH171" s="282" t="str">
        <f>IFERROR(IF($S171*#REF!=0,"",$S171*#REF!),"")</f>
        <v/>
      </c>
      <c r="CI171" s="282" t="str">
        <f>IFERROR(IF($S171*#REF!=0,"",$S171*#REF!),"")</f>
        <v/>
      </c>
      <c r="CJ171" s="282" t="str">
        <f>IFERROR(IF($S171*#REF!=0,"",$S171*#REF!),"")</f>
        <v/>
      </c>
      <c r="CK171" s="282" t="str">
        <f>IFERROR(IF($S171*#REF!=0,"",$S171*#REF!),"")</f>
        <v/>
      </c>
      <c r="CL171" s="282" t="str">
        <f>IFERROR(IF($S171*#REF!=0,"",$S171*#REF!),"")</f>
        <v/>
      </c>
      <c r="CM171" s="282" t="str">
        <f t="shared" si="47"/>
        <v/>
      </c>
      <c r="CN171" s="282" t="str">
        <f t="shared" si="48"/>
        <v/>
      </c>
      <c r="CO171" s="282" t="str">
        <f t="shared" si="49"/>
        <v/>
      </c>
      <c r="CP171" s="282" t="str">
        <f t="shared" si="50"/>
        <v/>
      </c>
      <c r="CQ171" s="282" t="str">
        <f t="shared" si="51"/>
        <v/>
      </c>
      <c r="CR171" s="282" t="str">
        <f t="shared" si="52"/>
        <v/>
      </c>
      <c r="CS171" s="282" t="str">
        <f t="shared" si="53"/>
        <v/>
      </c>
      <c r="CT171" s="282" t="str">
        <f t="shared" si="54"/>
        <v/>
      </c>
    </row>
    <row r="172" spans="1:98" ht="15" customHeight="1" x14ac:dyDescent="0.15">
      <c r="B172" s="292" t="s">
        <v>571</v>
      </c>
      <c r="C172" s="292"/>
      <c r="D172" s="292"/>
      <c r="E172" s="292"/>
      <c r="F172" s="292"/>
      <c r="G172" s="293" t="s">
        <v>572</v>
      </c>
      <c r="H172" s="293" t="s">
        <v>573</v>
      </c>
      <c r="I172" s="293"/>
      <c r="J172" s="293"/>
      <c r="K172" s="293" t="s">
        <v>108</v>
      </c>
      <c r="L172" s="293">
        <v>74.7</v>
      </c>
      <c r="M172" s="293"/>
      <c r="N172" s="293"/>
      <c r="O172" s="293" t="s">
        <v>574</v>
      </c>
      <c r="P172" s="293"/>
      <c r="Q172" s="294"/>
      <c r="R172" s="295" t="s">
        <v>443</v>
      </c>
      <c r="S172" s="295">
        <v>2.75E-2</v>
      </c>
      <c r="T172" s="295"/>
      <c r="U172" s="295"/>
      <c r="V172" s="295"/>
      <c r="W172" s="295"/>
      <c r="X172" s="295"/>
      <c r="Y172" s="295"/>
      <c r="Z172" s="295"/>
      <c r="AA172" s="295"/>
      <c r="AB172" s="295"/>
      <c r="AC172" s="295"/>
      <c r="AD172" s="295"/>
      <c r="AE172" s="295"/>
      <c r="AF172" s="295"/>
      <c r="AG172" s="295"/>
      <c r="AH172" s="295"/>
      <c r="AI172" s="295"/>
      <c r="AJ172" s="295"/>
      <c r="AK172" s="295"/>
      <c r="AL172" s="295"/>
      <c r="AM172" s="295"/>
      <c r="AN172" s="295"/>
      <c r="AO172" s="295"/>
      <c r="AP172" s="295"/>
      <c r="AQ172" s="295"/>
      <c r="AR172" s="295"/>
      <c r="AS172" s="295"/>
      <c r="AT172" s="295"/>
      <c r="AU172" s="295"/>
      <c r="AV172" s="295"/>
      <c r="AW172" s="295"/>
      <c r="AX172" s="295"/>
      <c r="AY172" s="295"/>
      <c r="AZ172" s="295"/>
      <c r="BA172" s="295"/>
      <c r="BB172" s="295"/>
      <c r="BC172" s="295">
        <v>1</v>
      </c>
      <c r="BD172" s="295">
        <v>0</v>
      </c>
      <c r="BE172" s="295">
        <v>0</v>
      </c>
      <c r="BF172" s="295">
        <v>0</v>
      </c>
      <c r="BG172" s="295">
        <v>0</v>
      </c>
      <c r="BH172" s="295">
        <v>1</v>
      </c>
      <c r="BI172" s="295">
        <v>1</v>
      </c>
      <c r="BJ172" s="462">
        <v>1</v>
      </c>
      <c r="BK172" s="293">
        <f t="shared" si="44"/>
        <v>0</v>
      </c>
      <c r="BL172" s="293">
        <f t="shared" si="45"/>
        <v>0</v>
      </c>
      <c r="BM172" s="293">
        <v>1</v>
      </c>
      <c r="BN172" s="293">
        <v>1</v>
      </c>
      <c r="BO172" s="295">
        <f t="shared" si="46"/>
        <v>0</v>
      </c>
      <c r="BP172" s="520">
        <v>2</v>
      </c>
      <c r="BQ172" s="293" t="str">
        <f t="shared" si="61"/>
        <v/>
      </c>
      <c r="BR172" s="293"/>
      <c r="BS172" s="296"/>
      <c r="BT172" s="296"/>
      <c r="BU172" s="296">
        <v>2</v>
      </c>
      <c r="BV172" s="296"/>
      <c r="BW172" s="296"/>
      <c r="BX172" s="296"/>
      <c r="BY172" s="296"/>
      <c r="BZ172" s="297"/>
      <c r="CA172" s="298"/>
      <c r="CB172" s="299">
        <f t="shared" si="55"/>
        <v>2</v>
      </c>
      <c r="CC172" s="521">
        <f t="shared" si="62"/>
        <v>2</v>
      </c>
      <c r="CD172" s="293" t="str">
        <f>IFERROR(IF($S172*#REF!=0,"",$S172*#REF!),"")</f>
        <v/>
      </c>
      <c r="CE172" s="293" t="str">
        <f>IFERROR(IF($S172*#REF!=0,"",$S172*#REF!),"")</f>
        <v/>
      </c>
      <c r="CF172" s="293" t="str">
        <f>IFERROR(IF($S172*#REF!=0,"",$S172*#REF!),"")</f>
        <v/>
      </c>
      <c r="CG172" s="293" t="str">
        <f>IFERROR(IF($S172*#REF!=0,"",$S172*#REF!),"")</f>
        <v/>
      </c>
      <c r="CH172" s="293" t="str">
        <f>IFERROR(IF($S172*#REF!=0,"",$S172*#REF!),"")</f>
        <v/>
      </c>
      <c r="CI172" s="293" t="str">
        <f>IFERROR(IF($S172*#REF!=0,"",$S172*#REF!),"")</f>
        <v/>
      </c>
      <c r="CJ172" s="293" t="str">
        <f>IFERROR(IF($S172*#REF!=0,"",$S172*#REF!),"")</f>
        <v/>
      </c>
      <c r="CK172" s="293" t="str">
        <f>IFERROR(IF($S172*#REF!=0,"",$S172*#REF!),"")</f>
        <v/>
      </c>
      <c r="CL172" s="293" t="str">
        <f>IFERROR(IF($S172*#REF!=0,"",$S172*#REF!),"")</f>
        <v/>
      </c>
      <c r="CM172" s="293" t="str">
        <f t="shared" si="47"/>
        <v/>
      </c>
      <c r="CN172" s="293">
        <f t="shared" si="48"/>
        <v>5.5E-2</v>
      </c>
      <c r="CO172" s="293" t="str">
        <f t="shared" si="49"/>
        <v/>
      </c>
      <c r="CP172" s="293" t="str">
        <f t="shared" si="50"/>
        <v/>
      </c>
      <c r="CQ172" s="293" t="str">
        <f t="shared" si="51"/>
        <v/>
      </c>
      <c r="CR172" s="293" t="str">
        <f t="shared" si="52"/>
        <v/>
      </c>
      <c r="CS172" s="293" t="str">
        <f t="shared" si="53"/>
        <v/>
      </c>
      <c r="CT172" s="293" t="str">
        <f t="shared" si="54"/>
        <v/>
      </c>
    </row>
    <row r="173" spans="1:98" ht="15" customHeight="1" x14ac:dyDescent="0.15">
      <c r="B173" s="292" t="s">
        <v>575</v>
      </c>
      <c r="C173" s="292"/>
      <c r="D173" s="292"/>
      <c r="E173" s="292"/>
      <c r="F173" s="292"/>
      <c r="G173" s="293" t="s">
        <v>576</v>
      </c>
      <c r="H173" s="293" t="s">
        <v>573</v>
      </c>
      <c r="I173" s="293"/>
      <c r="J173" s="293"/>
      <c r="K173" s="293" t="s">
        <v>108</v>
      </c>
      <c r="L173" s="293">
        <v>46.3</v>
      </c>
      <c r="M173" s="293"/>
      <c r="N173" s="293"/>
      <c r="O173" s="293" t="s">
        <v>577</v>
      </c>
      <c r="P173" s="293"/>
      <c r="Q173" s="294"/>
      <c r="R173" s="295" t="s">
        <v>443</v>
      </c>
      <c r="S173" s="295">
        <v>2.75E-2</v>
      </c>
      <c r="T173" s="295"/>
      <c r="U173" s="295"/>
      <c r="V173" s="295"/>
      <c r="W173" s="295"/>
      <c r="X173" s="295"/>
      <c r="Y173" s="295"/>
      <c r="Z173" s="295"/>
      <c r="AA173" s="295"/>
      <c r="AB173" s="295"/>
      <c r="AC173" s="295"/>
      <c r="AD173" s="295"/>
      <c r="AE173" s="295"/>
      <c r="AF173" s="295"/>
      <c r="AG173" s="295"/>
      <c r="AH173" s="295"/>
      <c r="AI173" s="295"/>
      <c r="AJ173" s="295"/>
      <c r="AK173" s="295"/>
      <c r="AL173" s="295"/>
      <c r="AM173" s="295"/>
      <c r="AN173" s="295"/>
      <c r="AO173" s="295"/>
      <c r="AP173" s="295"/>
      <c r="AQ173" s="295"/>
      <c r="AR173" s="295"/>
      <c r="AS173" s="295"/>
      <c r="AT173" s="295"/>
      <c r="AU173" s="295"/>
      <c r="AV173" s="295"/>
      <c r="AW173" s="295"/>
      <c r="AX173" s="295"/>
      <c r="AY173" s="295"/>
      <c r="AZ173" s="295"/>
      <c r="BA173" s="295"/>
      <c r="BB173" s="295"/>
      <c r="BC173" s="295">
        <v>0</v>
      </c>
      <c r="BD173" s="295">
        <v>0</v>
      </c>
      <c r="BE173" s="295">
        <v>0</v>
      </c>
      <c r="BF173" s="295">
        <v>0</v>
      </c>
      <c r="BG173" s="295">
        <v>1</v>
      </c>
      <c r="BH173" s="295">
        <v>1</v>
      </c>
      <c r="BI173" s="295">
        <v>1</v>
      </c>
      <c r="BJ173" s="462">
        <v>1</v>
      </c>
      <c r="BK173" s="293">
        <f t="shared" si="44"/>
        <v>0</v>
      </c>
      <c r="BL173" s="293">
        <f t="shared" si="45"/>
        <v>0</v>
      </c>
      <c r="BM173" s="293">
        <v>3</v>
      </c>
      <c r="BN173" s="293">
        <v>0</v>
      </c>
      <c r="BO173" s="295">
        <f t="shared" si="46"/>
        <v>3</v>
      </c>
      <c r="BP173" s="520">
        <v>2</v>
      </c>
      <c r="BQ173" s="293" t="str">
        <f t="shared" si="61"/>
        <v/>
      </c>
      <c r="BR173" s="293"/>
      <c r="BS173" s="296"/>
      <c r="BT173" s="296"/>
      <c r="BU173" s="296"/>
      <c r="BV173" s="296"/>
      <c r="BW173" s="296"/>
      <c r="BX173" s="296"/>
      <c r="BY173" s="296"/>
      <c r="BZ173" s="297"/>
      <c r="CA173" s="298"/>
      <c r="CB173" s="299">
        <f t="shared" si="55"/>
        <v>3</v>
      </c>
      <c r="CC173" s="521">
        <f t="shared" si="62"/>
        <v>3</v>
      </c>
      <c r="CD173" s="293" t="str">
        <f>IFERROR(IF($S173*#REF!=0,"",$S173*#REF!),"")</f>
        <v/>
      </c>
      <c r="CE173" s="293" t="str">
        <f>IFERROR(IF($S173*#REF!=0,"",$S173*#REF!),"")</f>
        <v/>
      </c>
      <c r="CF173" s="293" t="str">
        <f>IFERROR(IF($S173*#REF!=0,"",$S173*#REF!),"")</f>
        <v/>
      </c>
      <c r="CG173" s="293" t="str">
        <f>IFERROR(IF($S173*#REF!=0,"",$S173*#REF!),"")</f>
        <v/>
      </c>
      <c r="CH173" s="293" t="str">
        <f>IFERROR(IF($S173*#REF!=0,"",$S173*#REF!),"")</f>
        <v/>
      </c>
      <c r="CI173" s="293" t="str">
        <f>IFERROR(IF($S173*#REF!=0,"",$S173*#REF!),"")</f>
        <v/>
      </c>
      <c r="CJ173" s="293" t="str">
        <f>IFERROR(IF($S173*#REF!=0,"",$S173*#REF!),"")</f>
        <v/>
      </c>
      <c r="CK173" s="293" t="str">
        <f>IFERROR(IF($S173*#REF!=0,"",$S173*#REF!),"")</f>
        <v/>
      </c>
      <c r="CL173" s="293" t="str">
        <f>IFERROR(IF($S173*#REF!=0,"",$S173*#REF!),"")</f>
        <v/>
      </c>
      <c r="CM173" s="293" t="str">
        <f t="shared" si="47"/>
        <v/>
      </c>
      <c r="CN173" s="293" t="str">
        <f t="shared" si="48"/>
        <v/>
      </c>
      <c r="CO173" s="293" t="str">
        <f t="shared" si="49"/>
        <v/>
      </c>
      <c r="CP173" s="293" t="str">
        <f t="shared" si="50"/>
        <v/>
      </c>
      <c r="CQ173" s="293" t="str">
        <f t="shared" si="51"/>
        <v/>
      </c>
      <c r="CR173" s="293" t="str">
        <f t="shared" si="52"/>
        <v/>
      </c>
      <c r="CS173" s="293" t="str">
        <f t="shared" si="53"/>
        <v/>
      </c>
      <c r="CT173" s="293" t="str">
        <f t="shared" si="54"/>
        <v/>
      </c>
    </row>
    <row r="174" spans="1:98" ht="15" customHeight="1" x14ac:dyDescent="0.15">
      <c r="B174" s="292" t="s">
        <v>578</v>
      </c>
      <c r="C174" s="292"/>
      <c r="D174" s="292"/>
      <c r="E174" s="292"/>
      <c r="F174" s="292"/>
      <c r="G174" s="293" t="s">
        <v>579</v>
      </c>
      <c r="H174" s="293" t="s">
        <v>573</v>
      </c>
      <c r="I174" s="293"/>
      <c r="J174" s="293"/>
      <c r="K174" s="293" t="s">
        <v>108</v>
      </c>
      <c r="L174" s="293">
        <v>46.3</v>
      </c>
      <c r="M174" s="293"/>
      <c r="N174" s="293"/>
      <c r="O174" s="293" t="s">
        <v>580</v>
      </c>
      <c r="P174" s="293"/>
      <c r="Q174" s="294"/>
      <c r="R174" s="295" t="s">
        <v>443</v>
      </c>
      <c r="S174" s="295">
        <v>2.75E-2</v>
      </c>
      <c r="T174" s="295"/>
      <c r="U174" s="295"/>
      <c r="V174" s="295"/>
      <c r="W174" s="295"/>
      <c r="X174" s="295"/>
      <c r="Y174" s="295"/>
      <c r="Z174" s="295"/>
      <c r="AA174" s="295"/>
      <c r="AB174" s="295"/>
      <c r="AC174" s="295"/>
      <c r="AD174" s="295"/>
      <c r="AE174" s="295"/>
      <c r="AF174" s="295"/>
      <c r="AG174" s="295"/>
      <c r="AH174" s="295"/>
      <c r="AI174" s="295"/>
      <c r="AJ174" s="295"/>
      <c r="AK174" s="295"/>
      <c r="AL174" s="295"/>
      <c r="AM174" s="295"/>
      <c r="AN174" s="295"/>
      <c r="AO174" s="295"/>
      <c r="AP174" s="295"/>
      <c r="AQ174" s="295"/>
      <c r="AR174" s="295"/>
      <c r="AS174" s="295"/>
      <c r="AT174" s="295"/>
      <c r="AU174" s="295"/>
      <c r="AV174" s="295"/>
      <c r="AW174" s="295"/>
      <c r="AX174" s="295"/>
      <c r="AY174" s="295">
        <v>0</v>
      </c>
      <c r="AZ174" s="295">
        <v>0</v>
      </c>
      <c r="BA174" s="295">
        <v>0</v>
      </c>
      <c r="BB174" s="295">
        <v>1</v>
      </c>
      <c r="BC174" s="295">
        <v>0</v>
      </c>
      <c r="BD174" s="295">
        <v>0</v>
      </c>
      <c r="BE174" s="295">
        <v>0</v>
      </c>
      <c r="BF174" s="295">
        <v>1</v>
      </c>
      <c r="BG174" s="295">
        <v>1</v>
      </c>
      <c r="BH174" s="295">
        <v>0</v>
      </c>
      <c r="BI174" s="295">
        <v>1</v>
      </c>
      <c r="BJ174" s="462">
        <v>1</v>
      </c>
      <c r="BK174" s="293">
        <f t="shared" si="44"/>
        <v>1</v>
      </c>
      <c r="BL174" s="293">
        <f t="shared" si="45"/>
        <v>0</v>
      </c>
      <c r="BM174" s="293">
        <v>3</v>
      </c>
      <c r="BN174" s="293">
        <v>1</v>
      </c>
      <c r="BO174" s="295">
        <f t="shared" si="46"/>
        <v>2</v>
      </c>
      <c r="BP174" s="520">
        <v>2</v>
      </c>
      <c r="BQ174" s="293" t="str">
        <f t="shared" si="61"/>
        <v/>
      </c>
      <c r="BR174" s="293"/>
      <c r="BS174" s="296"/>
      <c r="BT174" s="296"/>
      <c r="BU174" s="296"/>
      <c r="BV174" s="296"/>
      <c r="BW174" s="296"/>
      <c r="BX174" s="296"/>
      <c r="BY174" s="296"/>
      <c r="BZ174" s="297"/>
      <c r="CA174" s="298"/>
      <c r="CB174" s="299">
        <f t="shared" si="55"/>
        <v>2</v>
      </c>
      <c r="CC174" s="521">
        <f t="shared" si="62"/>
        <v>2</v>
      </c>
      <c r="CD174" s="293" t="str">
        <f>IFERROR(IF($S174*#REF!=0,"",$S174*#REF!),"")</f>
        <v/>
      </c>
      <c r="CE174" s="293" t="str">
        <f>IFERROR(IF($S174*#REF!=0,"",$S174*#REF!),"")</f>
        <v/>
      </c>
      <c r="CF174" s="293" t="str">
        <f>IFERROR(IF($S174*#REF!=0,"",$S174*#REF!),"")</f>
        <v/>
      </c>
      <c r="CG174" s="293" t="str">
        <f>IFERROR(IF($S174*#REF!=0,"",$S174*#REF!),"")</f>
        <v/>
      </c>
      <c r="CH174" s="293" t="str">
        <f>IFERROR(IF($S174*#REF!=0,"",$S174*#REF!),"")</f>
        <v/>
      </c>
      <c r="CI174" s="293" t="str">
        <f>IFERROR(IF($S174*#REF!=0,"",$S174*#REF!),"")</f>
        <v/>
      </c>
      <c r="CJ174" s="293" t="str">
        <f>IFERROR(IF($S174*#REF!=0,"",$S174*#REF!),"")</f>
        <v/>
      </c>
      <c r="CK174" s="293" t="str">
        <f>IFERROR(IF($S174*#REF!=0,"",$S174*#REF!),"")</f>
        <v/>
      </c>
      <c r="CL174" s="293" t="str">
        <f>IFERROR(IF($S174*#REF!=0,"",$S174*#REF!),"")</f>
        <v/>
      </c>
      <c r="CM174" s="293" t="str">
        <f t="shared" si="47"/>
        <v/>
      </c>
      <c r="CN174" s="293" t="str">
        <f t="shared" si="48"/>
        <v/>
      </c>
      <c r="CO174" s="293" t="str">
        <f t="shared" si="49"/>
        <v/>
      </c>
      <c r="CP174" s="293" t="str">
        <f t="shared" si="50"/>
        <v/>
      </c>
      <c r="CQ174" s="293" t="str">
        <f t="shared" si="51"/>
        <v/>
      </c>
      <c r="CR174" s="293" t="str">
        <f t="shared" si="52"/>
        <v/>
      </c>
      <c r="CS174" s="293" t="str">
        <f t="shared" si="53"/>
        <v/>
      </c>
      <c r="CT174" s="293" t="str">
        <f t="shared" si="54"/>
        <v/>
      </c>
    </row>
    <row r="175" spans="1:98" ht="15" customHeight="1" x14ac:dyDescent="0.15">
      <c r="B175" s="292" t="s">
        <v>581</v>
      </c>
      <c r="C175" s="292"/>
      <c r="D175" s="292"/>
      <c r="E175" s="292"/>
      <c r="F175" s="292"/>
      <c r="G175" s="293" t="s">
        <v>582</v>
      </c>
      <c r="H175" s="293" t="s">
        <v>573</v>
      </c>
      <c r="I175" s="293"/>
      <c r="J175" s="293"/>
      <c r="K175" s="293" t="s">
        <v>108</v>
      </c>
      <c r="L175" s="293">
        <v>20</v>
      </c>
      <c r="M175" s="293"/>
      <c r="N175" s="293"/>
      <c r="O175" s="293" t="s">
        <v>583</v>
      </c>
      <c r="P175" s="293"/>
      <c r="Q175" s="294"/>
      <c r="R175" s="295" t="s">
        <v>443</v>
      </c>
      <c r="S175" s="295">
        <v>1.0999999999999999E-2</v>
      </c>
      <c r="T175" s="295"/>
      <c r="U175" s="295"/>
      <c r="V175" s="295"/>
      <c r="W175" s="295"/>
      <c r="X175" s="295"/>
      <c r="Y175" s="295"/>
      <c r="Z175" s="295"/>
      <c r="AA175" s="295"/>
      <c r="AB175" s="295"/>
      <c r="AC175" s="295"/>
      <c r="AD175" s="295"/>
      <c r="AE175" s="295"/>
      <c r="AF175" s="295"/>
      <c r="AG175" s="295"/>
      <c r="AH175" s="295"/>
      <c r="AI175" s="295"/>
      <c r="AJ175" s="295"/>
      <c r="AK175" s="295"/>
      <c r="AL175" s="295"/>
      <c r="AM175" s="295"/>
      <c r="AN175" s="295"/>
      <c r="AO175" s="295"/>
      <c r="AP175" s="295"/>
      <c r="AQ175" s="295"/>
      <c r="AR175" s="295"/>
      <c r="AS175" s="295"/>
      <c r="AT175" s="295"/>
      <c r="AU175" s="295"/>
      <c r="AV175" s="295"/>
      <c r="AW175" s="295"/>
      <c r="AX175" s="295"/>
      <c r="AY175" s="295"/>
      <c r="AZ175" s="295"/>
      <c r="BA175" s="295"/>
      <c r="BB175" s="295"/>
      <c r="BC175" s="295">
        <v>1</v>
      </c>
      <c r="BD175" s="295">
        <v>0</v>
      </c>
      <c r="BE175" s="295">
        <v>0</v>
      </c>
      <c r="BF175" s="295">
        <v>0</v>
      </c>
      <c r="BG175" s="295">
        <v>1</v>
      </c>
      <c r="BH175" s="295">
        <v>0</v>
      </c>
      <c r="BI175" s="295">
        <v>2</v>
      </c>
      <c r="BJ175" s="462">
        <v>1</v>
      </c>
      <c r="BK175" s="293">
        <f t="shared" si="44"/>
        <v>0</v>
      </c>
      <c r="BL175" s="293">
        <f t="shared" si="45"/>
        <v>0</v>
      </c>
      <c r="BM175" s="293">
        <v>3</v>
      </c>
      <c r="BN175" s="293">
        <v>0</v>
      </c>
      <c r="BO175" s="295">
        <f t="shared" si="46"/>
        <v>3</v>
      </c>
      <c r="BP175" s="520">
        <v>2</v>
      </c>
      <c r="BQ175" s="293" t="str">
        <f t="shared" si="61"/>
        <v/>
      </c>
      <c r="BR175" s="293"/>
      <c r="BS175" s="296"/>
      <c r="BT175" s="296"/>
      <c r="BU175" s="296"/>
      <c r="BV175" s="296"/>
      <c r="BW175" s="296"/>
      <c r="BX175" s="296"/>
      <c r="BY175" s="296"/>
      <c r="BZ175" s="297"/>
      <c r="CA175" s="298"/>
      <c r="CB175" s="299">
        <f t="shared" si="55"/>
        <v>3</v>
      </c>
      <c r="CC175" s="521">
        <f t="shared" si="62"/>
        <v>3</v>
      </c>
      <c r="CD175" s="293" t="str">
        <f>IFERROR(IF($S175*#REF!=0,"",$S175*#REF!),"")</f>
        <v/>
      </c>
      <c r="CE175" s="293" t="str">
        <f>IFERROR(IF($S175*#REF!=0,"",$S175*#REF!),"")</f>
        <v/>
      </c>
      <c r="CF175" s="293" t="str">
        <f>IFERROR(IF($S175*#REF!=0,"",$S175*#REF!),"")</f>
        <v/>
      </c>
      <c r="CG175" s="293" t="str">
        <f>IFERROR(IF($S175*#REF!=0,"",$S175*#REF!),"")</f>
        <v/>
      </c>
      <c r="CH175" s="293" t="str">
        <f>IFERROR(IF($S175*#REF!=0,"",$S175*#REF!),"")</f>
        <v/>
      </c>
      <c r="CI175" s="293" t="str">
        <f>IFERROR(IF($S175*#REF!=0,"",$S175*#REF!),"")</f>
        <v/>
      </c>
      <c r="CJ175" s="293" t="str">
        <f>IFERROR(IF($S175*#REF!=0,"",$S175*#REF!),"")</f>
        <v/>
      </c>
      <c r="CK175" s="293" t="str">
        <f>IFERROR(IF($S175*#REF!=0,"",$S175*#REF!),"")</f>
        <v/>
      </c>
      <c r="CL175" s="293" t="str">
        <f>IFERROR(IF($S175*#REF!=0,"",$S175*#REF!),"")</f>
        <v/>
      </c>
      <c r="CM175" s="293" t="str">
        <f t="shared" si="47"/>
        <v/>
      </c>
      <c r="CN175" s="293" t="str">
        <f t="shared" si="48"/>
        <v/>
      </c>
      <c r="CO175" s="293" t="str">
        <f t="shared" si="49"/>
        <v/>
      </c>
      <c r="CP175" s="293" t="str">
        <f t="shared" si="50"/>
        <v/>
      </c>
      <c r="CQ175" s="293" t="str">
        <f t="shared" si="51"/>
        <v/>
      </c>
      <c r="CR175" s="293" t="str">
        <f t="shared" si="52"/>
        <v/>
      </c>
      <c r="CS175" s="293" t="str">
        <f t="shared" si="53"/>
        <v/>
      </c>
      <c r="CT175" s="293" t="str">
        <f t="shared" si="54"/>
        <v/>
      </c>
    </row>
    <row r="176" spans="1:98" ht="15" customHeight="1" x14ac:dyDescent="0.15">
      <c r="B176" s="292" t="s">
        <v>584</v>
      </c>
      <c r="C176" s="292"/>
      <c r="D176" s="292"/>
      <c r="E176" s="292"/>
      <c r="F176" s="292"/>
      <c r="G176" s="293" t="s">
        <v>585</v>
      </c>
      <c r="H176" s="293" t="s">
        <v>573</v>
      </c>
      <c r="I176" s="293"/>
      <c r="J176" s="293"/>
      <c r="K176" s="293" t="s">
        <v>100</v>
      </c>
      <c r="L176" s="293">
        <v>7.4</v>
      </c>
      <c r="M176" s="293"/>
      <c r="N176" s="293"/>
      <c r="O176" s="293" t="s">
        <v>586</v>
      </c>
      <c r="P176" s="293"/>
      <c r="Q176" s="294"/>
      <c r="R176" s="295" t="s">
        <v>443</v>
      </c>
      <c r="S176" s="295">
        <v>5.4999999999999997E-3</v>
      </c>
      <c r="T176" s="295"/>
      <c r="U176" s="295"/>
      <c r="V176" s="295"/>
      <c r="W176" s="295"/>
      <c r="X176" s="295"/>
      <c r="Y176" s="295"/>
      <c r="Z176" s="295"/>
      <c r="AA176" s="295"/>
      <c r="AB176" s="295"/>
      <c r="AC176" s="295"/>
      <c r="AD176" s="295"/>
      <c r="AE176" s="295"/>
      <c r="AF176" s="295"/>
      <c r="AG176" s="295"/>
      <c r="AH176" s="295"/>
      <c r="AI176" s="295"/>
      <c r="AJ176" s="295"/>
      <c r="AK176" s="295"/>
      <c r="AL176" s="295"/>
      <c r="AM176" s="295"/>
      <c r="AN176" s="295"/>
      <c r="AO176" s="295"/>
      <c r="AP176" s="295"/>
      <c r="AQ176" s="295"/>
      <c r="AR176" s="295"/>
      <c r="AS176" s="295"/>
      <c r="AT176" s="295"/>
      <c r="AU176" s="295"/>
      <c r="AV176" s="295"/>
      <c r="AW176" s="295"/>
      <c r="AX176" s="295"/>
      <c r="AY176" s="295"/>
      <c r="AZ176" s="295">
        <v>0</v>
      </c>
      <c r="BA176" s="295">
        <v>0</v>
      </c>
      <c r="BB176" s="295">
        <v>0</v>
      </c>
      <c r="BC176" s="295">
        <v>0</v>
      </c>
      <c r="BD176" s="295">
        <v>0</v>
      </c>
      <c r="BE176" s="295">
        <v>0</v>
      </c>
      <c r="BF176" s="295">
        <v>0</v>
      </c>
      <c r="BG176" s="295">
        <v>0</v>
      </c>
      <c r="BH176" s="295">
        <v>0</v>
      </c>
      <c r="BI176" s="295">
        <v>3</v>
      </c>
      <c r="BJ176" s="462">
        <v>0</v>
      </c>
      <c r="BK176" s="293">
        <f t="shared" si="44"/>
        <v>0</v>
      </c>
      <c r="BL176" s="293">
        <f t="shared" si="45"/>
        <v>0</v>
      </c>
      <c r="BM176" s="293">
        <v>5</v>
      </c>
      <c r="BN176" s="293">
        <v>0</v>
      </c>
      <c r="BO176" s="295">
        <f t="shared" si="46"/>
        <v>5</v>
      </c>
      <c r="BP176" s="520">
        <v>2</v>
      </c>
      <c r="BQ176" s="293" t="str">
        <f t="shared" si="61"/>
        <v/>
      </c>
      <c r="BR176" s="293"/>
      <c r="BS176" s="296"/>
      <c r="BT176" s="296"/>
      <c r="BU176" s="296"/>
      <c r="BV176" s="296"/>
      <c r="BW176" s="296"/>
      <c r="BX176" s="296"/>
      <c r="BY176" s="296"/>
      <c r="BZ176" s="297"/>
      <c r="CA176" s="298"/>
      <c r="CB176" s="299">
        <f t="shared" si="55"/>
        <v>5</v>
      </c>
      <c r="CC176" s="521" t="e">
        <f t="shared" si="62"/>
        <v>#DIV/0!</v>
      </c>
      <c r="CD176" s="293" t="str">
        <f>IFERROR(IF($S176*#REF!=0,"",$S176*#REF!),"")</f>
        <v/>
      </c>
      <c r="CE176" s="293" t="str">
        <f>IFERROR(IF($S176*#REF!=0,"",$S176*#REF!),"")</f>
        <v/>
      </c>
      <c r="CF176" s="293" t="str">
        <f>IFERROR(IF($S176*#REF!=0,"",$S176*#REF!),"")</f>
        <v/>
      </c>
      <c r="CG176" s="293" t="str">
        <f>IFERROR(IF($S176*#REF!=0,"",$S176*#REF!),"")</f>
        <v/>
      </c>
      <c r="CH176" s="293" t="str">
        <f>IFERROR(IF($S176*#REF!=0,"",$S176*#REF!),"")</f>
        <v/>
      </c>
      <c r="CI176" s="293" t="str">
        <f>IFERROR(IF($S176*#REF!=0,"",$S176*#REF!),"")</f>
        <v/>
      </c>
      <c r="CJ176" s="293" t="str">
        <f>IFERROR(IF($S176*#REF!=0,"",$S176*#REF!),"")</f>
        <v/>
      </c>
      <c r="CK176" s="293" t="str">
        <f>IFERROR(IF($S176*#REF!=0,"",$S176*#REF!),"")</f>
        <v/>
      </c>
      <c r="CL176" s="293" t="str">
        <f>IFERROR(IF($S176*#REF!=0,"",$S176*#REF!),"")</f>
        <v/>
      </c>
      <c r="CM176" s="293" t="str">
        <f t="shared" si="47"/>
        <v/>
      </c>
      <c r="CN176" s="293" t="str">
        <f t="shared" si="48"/>
        <v/>
      </c>
      <c r="CO176" s="293" t="str">
        <f t="shared" si="49"/>
        <v/>
      </c>
      <c r="CP176" s="293" t="str">
        <f t="shared" si="50"/>
        <v/>
      </c>
      <c r="CQ176" s="293" t="str">
        <f t="shared" si="51"/>
        <v/>
      </c>
      <c r="CR176" s="293" t="str">
        <f t="shared" si="52"/>
        <v/>
      </c>
      <c r="CS176" s="293" t="str">
        <f t="shared" si="53"/>
        <v/>
      </c>
      <c r="CT176" s="293" t="str">
        <f t="shared" si="54"/>
        <v/>
      </c>
    </row>
    <row r="177" spans="2:98" ht="15" customHeight="1" x14ac:dyDescent="0.15">
      <c r="B177" s="292" t="s">
        <v>587</v>
      </c>
      <c r="C177" s="292"/>
      <c r="D177" s="292"/>
      <c r="E177" s="292"/>
      <c r="F177" s="292"/>
      <c r="G177" s="293" t="s">
        <v>588</v>
      </c>
      <c r="H177" s="293" t="s">
        <v>573</v>
      </c>
      <c r="I177" s="293"/>
      <c r="J177" s="293"/>
      <c r="K177" s="293" t="s">
        <v>100</v>
      </c>
      <c r="L177" s="293">
        <v>9.9</v>
      </c>
      <c r="M177" s="293"/>
      <c r="N177" s="293"/>
      <c r="O177" s="293" t="s">
        <v>589</v>
      </c>
      <c r="P177" s="293"/>
      <c r="Q177" s="294"/>
      <c r="R177" s="295" t="s">
        <v>443</v>
      </c>
      <c r="S177" s="295">
        <v>5.4999999999999997E-3</v>
      </c>
      <c r="T177" s="295"/>
      <c r="U177" s="295"/>
      <c r="V177" s="295"/>
      <c r="W177" s="295"/>
      <c r="X177" s="295"/>
      <c r="Y177" s="295"/>
      <c r="Z177" s="295"/>
      <c r="AA177" s="295"/>
      <c r="AB177" s="295"/>
      <c r="AC177" s="295"/>
      <c r="AD177" s="295"/>
      <c r="AE177" s="295"/>
      <c r="AF177" s="295"/>
      <c r="AG177" s="295"/>
      <c r="AH177" s="295"/>
      <c r="AI177" s="295"/>
      <c r="AJ177" s="295"/>
      <c r="AK177" s="295"/>
      <c r="AL177" s="295"/>
      <c r="AM177" s="295"/>
      <c r="AN177" s="295"/>
      <c r="AO177" s="295"/>
      <c r="AP177" s="295"/>
      <c r="AQ177" s="295"/>
      <c r="AR177" s="295"/>
      <c r="AS177" s="295"/>
      <c r="AT177" s="295"/>
      <c r="AU177" s="295"/>
      <c r="AV177" s="295"/>
      <c r="AW177" s="295"/>
      <c r="AX177" s="295"/>
      <c r="AY177" s="295"/>
      <c r="AZ177" s="295"/>
      <c r="BA177" s="295">
        <v>0</v>
      </c>
      <c r="BB177" s="295">
        <v>2</v>
      </c>
      <c r="BC177" s="295">
        <v>2</v>
      </c>
      <c r="BD177" s="295">
        <v>0</v>
      </c>
      <c r="BE177" s="295">
        <v>1</v>
      </c>
      <c r="BF177" s="295">
        <v>2</v>
      </c>
      <c r="BG177" s="295">
        <v>4</v>
      </c>
      <c r="BH177" s="295">
        <v>2</v>
      </c>
      <c r="BI177" s="295">
        <v>5</v>
      </c>
      <c r="BJ177" s="462">
        <f>BJ172*2+BJ173*1+BJ174*1</f>
        <v>4</v>
      </c>
      <c r="BK177" s="293">
        <f t="shared" si="44"/>
        <v>2</v>
      </c>
      <c r="BL177" s="293">
        <f t="shared" si="45"/>
        <v>0</v>
      </c>
      <c r="BM177" s="293">
        <v>18</v>
      </c>
      <c r="BN177" s="293">
        <v>6</v>
      </c>
      <c r="BO177" s="295">
        <f t="shared" si="46"/>
        <v>12</v>
      </c>
      <c r="BP177" s="520">
        <v>2</v>
      </c>
      <c r="BQ177" s="293" t="str">
        <f t="shared" si="61"/>
        <v/>
      </c>
      <c r="BR177" s="293"/>
      <c r="BS177" s="296"/>
      <c r="BT177" s="296"/>
      <c r="BU177" s="296"/>
      <c r="BV177" s="296"/>
      <c r="BW177" s="296"/>
      <c r="BX177" s="296"/>
      <c r="BY177" s="296"/>
      <c r="BZ177" s="297"/>
      <c r="CA177" s="298"/>
      <c r="CB177" s="299">
        <f t="shared" si="55"/>
        <v>12</v>
      </c>
      <c r="CC177" s="521">
        <f t="shared" si="62"/>
        <v>3</v>
      </c>
      <c r="CD177" s="293" t="str">
        <f>IFERROR(IF($S177*#REF!=0,"",$S177*#REF!),"")</f>
        <v/>
      </c>
      <c r="CE177" s="293" t="str">
        <f>IFERROR(IF($S177*#REF!=0,"",$S177*#REF!),"")</f>
        <v/>
      </c>
      <c r="CF177" s="293" t="str">
        <f>IFERROR(IF($S177*#REF!=0,"",$S177*#REF!),"")</f>
        <v/>
      </c>
      <c r="CG177" s="293" t="str">
        <f>IFERROR(IF($S177*#REF!=0,"",$S177*#REF!),"")</f>
        <v/>
      </c>
      <c r="CH177" s="293" t="str">
        <f>IFERROR(IF($S177*#REF!=0,"",$S177*#REF!),"")</f>
        <v/>
      </c>
      <c r="CI177" s="293" t="str">
        <f>IFERROR(IF($S177*#REF!=0,"",$S177*#REF!),"")</f>
        <v/>
      </c>
      <c r="CJ177" s="293" t="str">
        <f>IFERROR(IF($S177*#REF!=0,"",$S177*#REF!),"")</f>
        <v/>
      </c>
      <c r="CK177" s="293" t="str">
        <f>IFERROR(IF($S177*#REF!=0,"",$S177*#REF!),"")</f>
        <v/>
      </c>
      <c r="CL177" s="293" t="str">
        <f>IFERROR(IF($S177*#REF!=0,"",$S177*#REF!),"")</f>
        <v/>
      </c>
      <c r="CM177" s="293" t="str">
        <f t="shared" si="47"/>
        <v/>
      </c>
      <c r="CN177" s="293" t="str">
        <f t="shared" si="48"/>
        <v/>
      </c>
      <c r="CO177" s="293" t="str">
        <f t="shared" si="49"/>
        <v/>
      </c>
      <c r="CP177" s="293" t="str">
        <f t="shared" si="50"/>
        <v/>
      </c>
      <c r="CQ177" s="293" t="str">
        <f t="shared" si="51"/>
        <v/>
      </c>
      <c r="CR177" s="293" t="str">
        <f t="shared" si="52"/>
        <v/>
      </c>
      <c r="CS177" s="293" t="str">
        <f t="shared" si="53"/>
        <v/>
      </c>
      <c r="CT177" s="293" t="str">
        <f t="shared" si="54"/>
        <v/>
      </c>
    </row>
    <row r="178" spans="2:98" ht="15" customHeight="1" x14ac:dyDescent="0.15">
      <c r="B178" s="292" t="s">
        <v>590</v>
      </c>
      <c r="C178" s="292"/>
      <c r="D178" s="292"/>
      <c r="E178" s="292"/>
      <c r="F178" s="292"/>
      <c r="G178" s="293" t="s">
        <v>591</v>
      </c>
      <c r="H178" s="293" t="s">
        <v>573</v>
      </c>
      <c r="I178" s="293"/>
      <c r="J178" s="293"/>
      <c r="K178" s="293" t="s">
        <v>108</v>
      </c>
      <c r="L178" s="293">
        <v>57.4</v>
      </c>
      <c r="M178" s="293"/>
      <c r="N178" s="293"/>
      <c r="O178" s="293" t="s">
        <v>592</v>
      </c>
      <c r="P178" s="293"/>
      <c r="Q178" s="294"/>
      <c r="R178" s="295" t="s">
        <v>443</v>
      </c>
      <c r="S178" s="295">
        <v>2.75E-2</v>
      </c>
      <c r="T178" s="295"/>
      <c r="U178" s="295"/>
      <c r="V178" s="295"/>
      <c r="W178" s="295"/>
      <c r="X178" s="295"/>
      <c r="Y178" s="295"/>
      <c r="Z178" s="295"/>
      <c r="AA178" s="295"/>
      <c r="AB178" s="295"/>
      <c r="AC178" s="295"/>
      <c r="AD178" s="295"/>
      <c r="AE178" s="295"/>
      <c r="AF178" s="295"/>
      <c r="AG178" s="295"/>
      <c r="AH178" s="295"/>
      <c r="AI178" s="295"/>
      <c r="AJ178" s="295"/>
      <c r="AK178" s="295"/>
      <c r="AL178" s="295"/>
      <c r="AM178" s="295"/>
      <c r="AN178" s="295"/>
      <c r="AO178" s="295"/>
      <c r="AP178" s="295"/>
      <c r="AQ178" s="295"/>
      <c r="AR178" s="295"/>
      <c r="AS178" s="295"/>
      <c r="AT178" s="295"/>
      <c r="AU178" s="295"/>
      <c r="AV178" s="295"/>
      <c r="AW178" s="295"/>
      <c r="AX178" s="295"/>
      <c r="AY178" s="295">
        <v>0</v>
      </c>
      <c r="AZ178" s="295">
        <v>0</v>
      </c>
      <c r="BA178" s="295">
        <v>0</v>
      </c>
      <c r="BB178" s="295">
        <v>1</v>
      </c>
      <c r="BC178" s="295">
        <v>0</v>
      </c>
      <c r="BD178" s="295">
        <v>0</v>
      </c>
      <c r="BE178" s="295">
        <v>0</v>
      </c>
      <c r="BF178" s="295">
        <v>1</v>
      </c>
      <c r="BG178" s="295">
        <v>0</v>
      </c>
      <c r="BH178" s="295">
        <v>0</v>
      </c>
      <c r="BI178" s="295">
        <v>1</v>
      </c>
      <c r="BJ178" s="462">
        <v>1</v>
      </c>
      <c r="BK178" s="293">
        <f t="shared" si="44"/>
        <v>1</v>
      </c>
      <c r="BL178" s="293">
        <f t="shared" si="45"/>
        <v>0</v>
      </c>
      <c r="BM178" s="293">
        <v>2</v>
      </c>
      <c r="BN178" s="293">
        <v>1</v>
      </c>
      <c r="BO178" s="295">
        <f t="shared" si="46"/>
        <v>1</v>
      </c>
      <c r="BP178" s="520">
        <v>2</v>
      </c>
      <c r="BQ178" s="293" t="str">
        <f t="shared" si="61"/>
        <v/>
      </c>
      <c r="BR178" s="293"/>
      <c r="BS178" s="296"/>
      <c r="BT178" s="296"/>
      <c r="BU178" s="296"/>
      <c r="BV178" s="296"/>
      <c r="BW178" s="296"/>
      <c r="BX178" s="296"/>
      <c r="BY178" s="296"/>
      <c r="BZ178" s="297">
        <v>1</v>
      </c>
      <c r="CA178" s="298"/>
      <c r="CB178" s="299">
        <f t="shared" si="55"/>
        <v>2</v>
      </c>
      <c r="CC178" s="521">
        <f t="shared" si="62"/>
        <v>2</v>
      </c>
      <c r="CD178" s="293" t="str">
        <f>IFERROR(IF($S178*#REF!=0,"",$S178*#REF!),"")</f>
        <v/>
      </c>
      <c r="CE178" s="293" t="str">
        <f>IFERROR(IF($S178*#REF!=0,"",$S178*#REF!),"")</f>
        <v/>
      </c>
      <c r="CF178" s="293" t="str">
        <f>IFERROR(IF($S178*#REF!=0,"",$S178*#REF!),"")</f>
        <v/>
      </c>
      <c r="CG178" s="293" t="str">
        <f>IFERROR(IF($S178*#REF!=0,"",$S178*#REF!),"")</f>
        <v/>
      </c>
      <c r="CH178" s="293" t="str">
        <f>IFERROR(IF($S178*#REF!=0,"",$S178*#REF!),"")</f>
        <v/>
      </c>
      <c r="CI178" s="293" t="str">
        <f>IFERROR(IF($S178*#REF!=0,"",$S178*#REF!),"")</f>
        <v/>
      </c>
      <c r="CJ178" s="293" t="str">
        <f>IFERROR(IF($S178*#REF!=0,"",$S178*#REF!),"")</f>
        <v/>
      </c>
      <c r="CK178" s="293" t="str">
        <f>IFERROR(IF($S178*#REF!=0,"",$S178*#REF!),"")</f>
        <v/>
      </c>
      <c r="CL178" s="293" t="str">
        <f>IFERROR(IF($S178*#REF!=0,"",$S178*#REF!),"")</f>
        <v/>
      </c>
      <c r="CM178" s="293" t="str">
        <f t="shared" si="47"/>
        <v/>
      </c>
      <c r="CN178" s="293" t="str">
        <f t="shared" si="48"/>
        <v/>
      </c>
      <c r="CO178" s="293" t="str">
        <f t="shared" si="49"/>
        <v/>
      </c>
      <c r="CP178" s="293" t="str">
        <f t="shared" si="50"/>
        <v/>
      </c>
      <c r="CQ178" s="293" t="str">
        <f t="shared" si="51"/>
        <v/>
      </c>
      <c r="CR178" s="293" t="str">
        <f t="shared" si="52"/>
        <v/>
      </c>
      <c r="CS178" s="293">
        <f t="shared" si="53"/>
        <v>2.75E-2</v>
      </c>
      <c r="CT178" s="293" t="str">
        <f t="shared" si="54"/>
        <v/>
      </c>
    </row>
    <row r="179" spans="2:98" ht="15" customHeight="1" x14ac:dyDescent="0.15">
      <c r="B179" s="292" t="s">
        <v>593</v>
      </c>
      <c r="C179" s="292"/>
      <c r="D179" s="292"/>
      <c r="E179" s="292"/>
      <c r="F179" s="292"/>
      <c r="G179" s="293" t="s">
        <v>594</v>
      </c>
      <c r="H179" s="293" t="s">
        <v>573</v>
      </c>
      <c r="I179" s="293"/>
      <c r="J179" s="293"/>
      <c r="K179" s="293" t="s">
        <v>108</v>
      </c>
      <c r="L179" s="293">
        <v>57.4</v>
      </c>
      <c r="M179" s="293"/>
      <c r="N179" s="293"/>
      <c r="O179" s="293" t="s">
        <v>595</v>
      </c>
      <c r="P179" s="293"/>
      <c r="Q179" s="294"/>
      <c r="R179" s="295" t="s">
        <v>443</v>
      </c>
      <c r="S179" s="295">
        <v>2.75E-2</v>
      </c>
      <c r="T179" s="295"/>
      <c r="U179" s="295"/>
      <c r="V179" s="295"/>
      <c r="W179" s="295"/>
      <c r="X179" s="295"/>
      <c r="Y179" s="295"/>
      <c r="Z179" s="295"/>
      <c r="AA179" s="295"/>
      <c r="AB179" s="295"/>
      <c r="AC179" s="295"/>
      <c r="AD179" s="295"/>
      <c r="AE179" s="295"/>
      <c r="AF179" s="295"/>
      <c r="AG179" s="295"/>
      <c r="AH179" s="295"/>
      <c r="AI179" s="295"/>
      <c r="AJ179" s="295"/>
      <c r="AK179" s="295"/>
      <c r="AL179" s="295"/>
      <c r="AM179" s="295"/>
      <c r="AN179" s="295"/>
      <c r="AO179" s="295"/>
      <c r="AP179" s="295"/>
      <c r="AQ179" s="295"/>
      <c r="AR179" s="295"/>
      <c r="AS179" s="295"/>
      <c r="AT179" s="295"/>
      <c r="AU179" s="295"/>
      <c r="AV179" s="295"/>
      <c r="AW179" s="295"/>
      <c r="AX179" s="295"/>
      <c r="AY179" s="295"/>
      <c r="AZ179" s="295"/>
      <c r="BA179" s="295"/>
      <c r="BB179" s="295"/>
      <c r="BC179" s="295">
        <v>0</v>
      </c>
      <c r="BD179" s="295">
        <v>0</v>
      </c>
      <c r="BE179" s="295">
        <v>1</v>
      </c>
      <c r="BF179" s="295">
        <v>0</v>
      </c>
      <c r="BG179" s="295">
        <v>1</v>
      </c>
      <c r="BH179" s="295">
        <v>1</v>
      </c>
      <c r="BI179" s="295">
        <v>0</v>
      </c>
      <c r="BJ179" s="462">
        <v>1</v>
      </c>
      <c r="BK179" s="293">
        <f t="shared" si="44"/>
        <v>0</v>
      </c>
      <c r="BL179" s="293">
        <f t="shared" si="45"/>
        <v>0</v>
      </c>
      <c r="BM179" s="293">
        <v>4</v>
      </c>
      <c r="BN179" s="293">
        <v>1</v>
      </c>
      <c r="BO179" s="295">
        <f t="shared" si="46"/>
        <v>3</v>
      </c>
      <c r="BP179" s="520">
        <v>2</v>
      </c>
      <c r="BQ179" s="293" t="str">
        <f t="shared" si="61"/>
        <v/>
      </c>
      <c r="BR179" s="293"/>
      <c r="BS179" s="296"/>
      <c r="BT179" s="296"/>
      <c r="BU179" s="296"/>
      <c r="BV179" s="296"/>
      <c r="BW179" s="296"/>
      <c r="BX179" s="296"/>
      <c r="BY179" s="296"/>
      <c r="BZ179" s="297"/>
      <c r="CA179" s="298"/>
      <c r="CB179" s="299">
        <f t="shared" si="55"/>
        <v>3</v>
      </c>
      <c r="CC179" s="521">
        <f t="shared" si="62"/>
        <v>3</v>
      </c>
      <c r="CD179" s="293" t="str">
        <f>IFERROR(IF($S179*#REF!=0,"",$S179*#REF!),"")</f>
        <v/>
      </c>
      <c r="CE179" s="293" t="str">
        <f>IFERROR(IF($S179*#REF!=0,"",$S179*#REF!),"")</f>
        <v/>
      </c>
      <c r="CF179" s="293" t="str">
        <f>IFERROR(IF($S179*#REF!=0,"",$S179*#REF!),"")</f>
        <v/>
      </c>
      <c r="CG179" s="293" t="str">
        <f>IFERROR(IF($S179*#REF!=0,"",$S179*#REF!),"")</f>
        <v/>
      </c>
      <c r="CH179" s="293" t="str">
        <f>IFERROR(IF($S179*#REF!=0,"",$S179*#REF!),"")</f>
        <v/>
      </c>
      <c r="CI179" s="293" t="str">
        <f>IFERROR(IF($S179*#REF!=0,"",$S179*#REF!),"")</f>
        <v/>
      </c>
      <c r="CJ179" s="293" t="str">
        <f>IFERROR(IF($S179*#REF!=0,"",$S179*#REF!),"")</f>
        <v/>
      </c>
      <c r="CK179" s="293" t="str">
        <f>IFERROR(IF($S179*#REF!=0,"",$S179*#REF!),"")</f>
        <v/>
      </c>
      <c r="CL179" s="293" t="str">
        <f>IFERROR(IF($S179*#REF!=0,"",$S179*#REF!),"")</f>
        <v/>
      </c>
      <c r="CM179" s="293" t="str">
        <f t="shared" si="47"/>
        <v/>
      </c>
      <c r="CN179" s="293" t="str">
        <f t="shared" si="48"/>
        <v/>
      </c>
      <c r="CO179" s="293" t="str">
        <f t="shared" si="49"/>
        <v/>
      </c>
      <c r="CP179" s="293" t="str">
        <f t="shared" si="50"/>
        <v/>
      </c>
      <c r="CQ179" s="293" t="str">
        <f t="shared" si="51"/>
        <v/>
      </c>
      <c r="CR179" s="293" t="str">
        <f t="shared" si="52"/>
        <v/>
      </c>
      <c r="CS179" s="293" t="str">
        <f t="shared" si="53"/>
        <v/>
      </c>
      <c r="CT179" s="293" t="str">
        <f t="shared" si="54"/>
        <v/>
      </c>
    </row>
    <row r="180" spans="2:98" ht="15" customHeight="1" x14ac:dyDescent="0.15">
      <c r="B180" s="292" t="s">
        <v>596</v>
      </c>
      <c r="C180" s="292"/>
      <c r="D180" s="292"/>
      <c r="E180" s="292"/>
      <c r="F180" s="292"/>
      <c r="G180" s="293" t="s">
        <v>597</v>
      </c>
      <c r="H180" s="293" t="s">
        <v>573</v>
      </c>
      <c r="I180" s="293"/>
      <c r="J180" s="293"/>
      <c r="K180" s="293" t="s">
        <v>108</v>
      </c>
      <c r="L180" s="293">
        <v>43.1</v>
      </c>
      <c r="M180" s="293"/>
      <c r="N180" s="293"/>
      <c r="O180" s="293" t="s">
        <v>598</v>
      </c>
      <c r="P180" s="293"/>
      <c r="Q180" s="294"/>
      <c r="R180" s="295" t="s">
        <v>443</v>
      </c>
      <c r="S180" s="295">
        <v>2.75E-2</v>
      </c>
      <c r="T180" s="295"/>
      <c r="U180" s="295"/>
      <c r="V180" s="295"/>
      <c r="W180" s="295"/>
      <c r="X180" s="295"/>
      <c r="Y180" s="295"/>
      <c r="Z180" s="295"/>
      <c r="AA180" s="295"/>
      <c r="AB180" s="295"/>
      <c r="AC180" s="295"/>
      <c r="AD180" s="295"/>
      <c r="AE180" s="295"/>
      <c r="AF180" s="295"/>
      <c r="AG180" s="295"/>
      <c r="AH180" s="295"/>
      <c r="AI180" s="295"/>
      <c r="AJ180" s="295"/>
      <c r="AK180" s="295"/>
      <c r="AL180" s="295"/>
      <c r="AM180" s="295"/>
      <c r="AN180" s="295"/>
      <c r="AO180" s="295"/>
      <c r="AP180" s="295"/>
      <c r="AQ180" s="295"/>
      <c r="AR180" s="295"/>
      <c r="AS180" s="295"/>
      <c r="AT180" s="295"/>
      <c r="AU180" s="295"/>
      <c r="AV180" s="295"/>
      <c r="AW180" s="295"/>
      <c r="AX180" s="295"/>
      <c r="AY180" s="295"/>
      <c r="AZ180" s="295"/>
      <c r="BA180" s="295"/>
      <c r="BB180" s="295"/>
      <c r="BC180" s="295">
        <v>0</v>
      </c>
      <c r="BD180" s="295">
        <v>0</v>
      </c>
      <c r="BE180" s="295">
        <v>0</v>
      </c>
      <c r="BF180" s="295">
        <v>0</v>
      </c>
      <c r="BG180" s="295">
        <v>1</v>
      </c>
      <c r="BH180" s="295">
        <v>0</v>
      </c>
      <c r="BI180" s="295">
        <v>0</v>
      </c>
      <c r="BJ180" s="462">
        <v>1</v>
      </c>
      <c r="BK180" s="293">
        <f t="shared" si="44"/>
        <v>0</v>
      </c>
      <c r="BL180" s="293">
        <f t="shared" si="45"/>
        <v>0</v>
      </c>
      <c r="BM180" s="293">
        <v>2</v>
      </c>
      <c r="BN180" s="293">
        <v>0</v>
      </c>
      <c r="BO180" s="295">
        <f t="shared" si="46"/>
        <v>2</v>
      </c>
      <c r="BP180" s="520">
        <v>2</v>
      </c>
      <c r="BQ180" s="293" t="str">
        <f t="shared" si="61"/>
        <v/>
      </c>
      <c r="BR180" s="293"/>
      <c r="BS180" s="296"/>
      <c r="BT180" s="296"/>
      <c r="BU180" s="296"/>
      <c r="BV180" s="296"/>
      <c r="BW180" s="296"/>
      <c r="BX180" s="296"/>
      <c r="BY180" s="296"/>
      <c r="BZ180" s="297"/>
      <c r="CA180" s="298"/>
      <c r="CB180" s="299">
        <f t="shared" si="55"/>
        <v>2</v>
      </c>
      <c r="CC180" s="521">
        <f t="shared" si="62"/>
        <v>2</v>
      </c>
      <c r="CD180" s="293" t="str">
        <f>IFERROR(IF($S180*#REF!=0,"",$S180*#REF!),"")</f>
        <v/>
      </c>
      <c r="CE180" s="293" t="str">
        <f>IFERROR(IF($S180*#REF!=0,"",$S180*#REF!),"")</f>
        <v/>
      </c>
      <c r="CF180" s="293" t="str">
        <f>IFERROR(IF($S180*#REF!=0,"",$S180*#REF!),"")</f>
        <v/>
      </c>
      <c r="CG180" s="293" t="str">
        <f>IFERROR(IF($S180*#REF!=0,"",$S180*#REF!),"")</f>
        <v/>
      </c>
      <c r="CH180" s="293" t="str">
        <f>IFERROR(IF($S180*#REF!=0,"",$S180*#REF!),"")</f>
        <v/>
      </c>
      <c r="CI180" s="293" t="str">
        <f>IFERROR(IF($S180*#REF!=0,"",$S180*#REF!),"")</f>
        <v/>
      </c>
      <c r="CJ180" s="293" t="str">
        <f>IFERROR(IF($S180*#REF!=0,"",$S180*#REF!),"")</f>
        <v/>
      </c>
      <c r="CK180" s="293" t="str">
        <f>IFERROR(IF($S180*#REF!=0,"",$S180*#REF!),"")</f>
        <v/>
      </c>
      <c r="CL180" s="293" t="str">
        <f>IFERROR(IF($S180*#REF!=0,"",$S180*#REF!),"")</f>
        <v/>
      </c>
      <c r="CM180" s="293" t="str">
        <f t="shared" si="47"/>
        <v/>
      </c>
      <c r="CN180" s="293" t="str">
        <f t="shared" si="48"/>
        <v/>
      </c>
      <c r="CO180" s="293" t="str">
        <f t="shared" si="49"/>
        <v/>
      </c>
      <c r="CP180" s="293" t="str">
        <f t="shared" si="50"/>
        <v/>
      </c>
      <c r="CQ180" s="293" t="str">
        <f t="shared" si="51"/>
        <v/>
      </c>
      <c r="CR180" s="293" t="str">
        <f t="shared" si="52"/>
        <v/>
      </c>
      <c r="CS180" s="293" t="str">
        <f t="shared" si="53"/>
        <v/>
      </c>
      <c r="CT180" s="293" t="str">
        <f t="shared" si="54"/>
        <v/>
      </c>
    </row>
    <row r="181" spans="2:98" ht="15" customHeight="1" x14ac:dyDescent="0.15">
      <c r="B181" s="292" t="s">
        <v>599</v>
      </c>
      <c r="C181" s="292"/>
      <c r="D181" s="292"/>
      <c r="E181" s="292"/>
      <c r="F181" s="292"/>
      <c r="G181" s="293" t="s">
        <v>600</v>
      </c>
      <c r="H181" s="293" t="s">
        <v>573</v>
      </c>
      <c r="I181" s="293"/>
      <c r="J181" s="293">
        <v>2</v>
      </c>
      <c r="K181" s="293" t="s">
        <v>108</v>
      </c>
      <c r="L181" s="293">
        <v>43.1</v>
      </c>
      <c r="M181" s="293"/>
      <c r="N181" s="293"/>
      <c r="O181" s="293" t="s">
        <v>601</v>
      </c>
      <c r="P181" s="293"/>
      <c r="Q181" s="294"/>
      <c r="R181" s="295" t="s">
        <v>443</v>
      </c>
      <c r="S181" s="295">
        <v>2.75E-2</v>
      </c>
      <c r="T181" s="295"/>
      <c r="U181" s="295"/>
      <c r="V181" s="295"/>
      <c r="W181" s="295"/>
      <c r="X181" s="295"/>
      <c r="Y181" s="295"/>
      <c r="Z181" s="295"/>
      <c r="AA181" s="295"/>
      <c r="AB181" s="295"/>
      <c r="AC181" s="295"/>
      <c r="AD181" s="295"/>
      <c r="AE181" s="295"/>
      <c r="AF181" s="295"/>
      <c r="AG181" s="295"/>
      <c r="AH181" s="295"/>
      <c r="AI181" s="295"/>
      <c r="AJ181" s="295"/>
      <c r="AK181" s="295"/>
      <c r="AL181" s="295"/>
      <c r="AM181" s="295"/>
      <c r="AN181" s="295"/>
      <c r="AO181" s="295"/>
      <c r="AP181" s="295"/>
      <c r="AQ181" s="295"/>
      <c r="AR181" s="295"/>
      <c r="AS181" s="295"/>
      <c r="AT181" s="295"/>
      <c r="AU181" s="295"/>
      <c r="AV181" s="295"/>
      <c r="AW181" s="295"/>
      <c r="AX181" s="295"/>
      <c r="AY181" s="295"/>
      <c r="AZ181" s="295"/>
      <c r="BA181" s="295"/>
      <c r="BB181" s="295"/>
      <c r="BC181" s="295">
        <v>0</v>
      </c>
      <c r="BD181" s="295">
        <v>0</v>
      </c>
      <c r="BE181" s="295">
        <v>0</v>
      </c>
      <c r="BF181" s="295">
        <v>0</v>
      </c>
      <c r="BG181" s="295">
        <v>0</v>
      </c>
      <c r="BH181" s="295">
        <v>0</v>
      </c>
      <c r="BI181" s="295">
        <v>0</v>
      </c>
      <c r="BJ181" s="462">
        <v>1</v>
      </c>
      <c r="BK181" s="293">
        <f t="shared" si="44"/>
        <v>0</v>
      </c>
      <c r="BL181" s="293">
        <f t="shared" si="45"/>
        <v>0</v>
      </c>
      <c r="BM181" s="293">
        <v>1</v>
      </c>
      <c r="BN181" s="293">
        <v>1</v>
      </c>
      <c r="BO181" s="295">
        <f t="shared" si="46"/>
        <v>0</v>
      </c>
      <c r="BP181" s="520">
        <v>2</v>
      </c>
      <c r="BQ181" s="293" t="str">
        <f t="shared" si="61"/>
        <v/>
      </c>
      <c r="BR181" s="293"/>
      <c r="BS181" s="296"/>
      <c r="BT181" s="296"/>
      <c r="BU181" s="296"/>
      <c r="BV181" s="296"/>
      <c r="BW181" s="296"/>
      <c r="BX181" s="296">
        <v>2</v>
      </c>
      <c r="BY181" s="296"/>
      <c r="BZ181" s="297"/>
      <c r="CA181" s="298"/>
      <c r="CB181" s="299">
        <f t="shared" si="55"/>
        <v>2</v>
      </c>
      <c r="CC181" s="521">
        <f t="shared" si="62"/>
        <v>2</v>
      </c>
      <c r="CD181" s="293" t="str">
        <f>IFERROR(IF($S181*#REF!=0,"",$S181*#REF!),"")</f>
        <v/>
      </c>
      <c r="CE181" s="293" t="str">
        <f>IFERROR(IF($S181*#REF!=0,"",$S181*#REF!),"")</f>
        <v/>
      </c>
      <c r="CF181" s="293" t="str">
        <f>IFERROR(IF($S181*#REF!=0,"",$S181*#REF!),"")</f>
        <v/>
      </c>
      <c r="CG181" s="293" t="str">
        <f>IFERROR(IF($S181*#REF!=0,"",$S181*#REF!),"")</f>
        <v/>
      </c>
      <c r="CH181" s="293" t="str">
        <f>IFERROR(IF($S181*#REF!=0,"",$S181*#REF!),"")</f>
        <v/>
      </c>
      <c r="CI181" s="293" t="str">
        <f>IFERROR(IF($S181*#REF!=0,"",$S181*#REF!),"")</f>
        <v/>
      </c>
      <c r="CJ181" s="293" t="str">
        <f>IFERROR(IF($S181*#REF!=0,"",$S181*#REF!),"")</f>
        <v/>
      </c>
      <c r="CK181" s="293" t="str">
        <f>IFERROR(IF($S181*#REF!=0,"",$S181*#REF!),"")</f>
        <v/>
      </c>
      <c r="CL181" s="293" t="str">
        <f>IFERROR(IF($S181*#REF!=0,"",$S181*#REF!),"")</f>
        <v/>
      </c>
      <c r="CM181" s="293" t="str">
        <f t="shared" si="47"/>
        <v/>
      </c>
      <c r="CN181" s="293" t="str">
        <f t="shared" si="48"/>
        <v/>
      </c>
      <c r="CO181" s="293" t="str">
        <f t="shared" si="49"/>
        <v/>
      </c>
      <c r="CP181" s="293" t="str">
        <f t="shared" si="50"/>
        <v/>
      </c>
      <c r="CQ181" s="293">
        <f t="shared" si="51"/>
        <v>5.5E-2</v>
      </c>
      <c r="CR181" s="293" t="str">
        <f t="shared" si="52"/>
        <v/>
      </c>
      <c r="CS181" s="293" t="str">
        <f t="shared" si="53"/>
        <v/>
      </c>
      <c r="CT181" s="293" t="str">
        <f t="shared" si="54"/>
        <v/>
      </c>
    </row>
    <row r="182" spans="2:98" ht="15" customHeight="1" x14ac:dyDescent="0.15">
      <c r="B182" s="292" t="s">
        <v>602</v>
      </c>
      <c r="C182" s="292"/>
      <c r="D182" s="292"/>
      <c r="E182" s="292"/>
      <c r="F182" s="292"/>
      <c r="G182" s="293" t="s">
        <v>603</v>
      </c>
      <c r="H182" s="293" t="s">
        <v>573</v>
      </c>
      <c r="I182" s="293"/>
      <c r="J182" s="293">
        <v>2</v>
      </c>
      <c r="K182" s="293" t="s">
        <v>108</v>
      </c>
      <c r="L182" s="293">
        <v>74.7</v>
      </c>
      <c r="M182" s="293"/>
      <c r="N182" s="293"/>
      <c r="O182" s="293" t="s">
        <v>604</v>
      </c>
      <c r="P182" s="293"/>
      <c r="Q182" s="294"/>
      <c r="R182" s="295" t="s">
        <v>443</v>
      </c>
      <c r="S182" s="295">
        <v>2.75E-2</v>
      </c>
      <c r="T182" s="295"/>
      <c r="U182" s="295"/>
      <c r="V182" s="295"/>
      <c r="W182" s="295"/>
      <c r="X182" s="295"/>
      <c r="Y182" s="295"/>
      <c r="Z182" s="295"/>
      <c r="AA182" s="295"/>
      <c r="AB182" s="295"/>
      <c r="AC182" s="295"/>
      <c r="AD182" s="295"/>
      <c r="AE182" s="295"/>
      <c r="AF182" s="295"/>
      <c r="AG182" s="295"/>
      <c r="AH182" s="295"/>
      <c r="AI182" s="295"/>
      <c r="AJ182" s="295"/>
      <c r="AK182" s="295"/>
      <c r="AL182" s="295"/>
      <c r="AM182" s="295"/>
      <c r="AN182" s="295"/>
      <c r="AO182" s="295"/>
      <c r="AP182" s="295"/>
      <c r="AQ182" s="295"/>
      <c r="AR182" s="295"/>
      <c r="AS182" s="295"/>
      <c r="AT182" s="295"/>
      <c r="AU182" s="295"/>
      <c r="AV182" s="295"/>
      <c r="AW182" s="295"/>
      <c r="AX182" s="295"/>
      <c r="AY182" s="295"/>
      <c r="AZ182" s="295">
        <v>1</v>
      </c>
      <c r="BA182" s="295"/>
      <c r="BB182" s="295"/>
      <c r="BC182" s="295">
        <v>0</v>
      </c>
      <c r="BD182" s="295">
        <v>0</v>
      </c>
      <c r="BE182" s="295">
        <v>0</v>
      </c>
      <c r="BF182" s="295">
        <v>0</v>
      </c>
      <c r="BG182" s="295">
        <v>1</v>
      </c>
      <c r="BH182" s="295">
        <v>0</v>
      </c>
      <c r="BI182" s="295">
        <v>0</v>
      </c>
      <c r="BJ182" s="462">
        <v>2</v>
      </c>
      <c r="BK182" s="293">
        <f t="shared" si="44"/>
        <v>1</v>
      </c>
      <c r="BL182" s="293">
        <f t="shared" si="45"/>
        <v>1</v>
      </c>
      <c r="BM182" s="293">
        <v>5</v>
      </c>
      <c r="BN182" s="293">
        <v>3</v>
      </c>
      <c r="BO182" s="295">
        <f t="shared" si="46"/>
        <v>2</v>
      </c>
      <c r="BP182" s="520">
        <v>2</v>
      </c>
      <c r="BQ182" s="293" t="str">
        <f t="shared" si="61"/>
        <v/>
      </c>
      <c r="BR182" s="293"/>
      <c r="BS182" s="296"/>
      <c r="BT182" s="296"/>
      <c r="BU182" s="296"/>
      <c r="BV182" s="296"/>
      <c r="BW182" s="296"/>
      <c r="BX182" s="296">
        <v>2</v>
      </c>
      <c r="BY182" s="296"/>
      <c r="BZ182" s="297"/>
      <c r="CA182" s="298"/>
      <c r="CB182" s="299">
        <f t="shared" si="55"/>
        <v>4</v>
      </c>
      <c r="CC182" s="521">
        <f t="shared" si="62"/>
        <v>2</v>
      </c>
      <c r="CD182" s="293" t="str">
        <f>IFERROR(IF($S182*#REF!=0,"",$S182*#REF!),"")</f>
        <v/>
      </c>
      <c r="CE182" s="293" t="str">
        <f>IFERROR(IF($S182*#REF!=0,"",$S182*#REF!),"")</f>
        <v/>
      </c>
      <c r="CF182" s="293" t="str">
        <f>IFERROR(IF($S182*#REF!=0,"",$S182*#REF!),"")</f>
        <v/>
      </c>
      <c r="CG182" s="293" t="str">
        <f>IFERROR(IF($S182*#REF!=0,"",$S182*#REF!),"")</f>
        <v/>
      </c>
      <c r="CH182" s="293" t="str">
        <f>IFERROR(IF($S182*#REF!=0,"",$S182*#REF!),"")</f>
        <v/>
      </c>
      <c r="CI182" s="293" t="str">
        <f>IFERROR(IF($S182*#REF!=0,"",$S182*#REF!),"")</f>
        <v/>
      </c>
      <c r="CJ182" s="293" t="str">
        <f>IFERROR(IF($S182*#REF!=0,"",$S182*#REF!),"")</f>
        <v/>
      </c>
      <c r="CK182" s="293" t="str">
        <f>IFERROR(IF($S182*#REF!=0,"",$S182*#REF!),"")</f>
        <v/>
      </c>
      <c r="CL182" s="293" t="str">
        <f>IFERROR(IF($S182*#REF!=0,"",$S182*#REF!),"")</f>
        <v/>
      </c>
      <c r="CM182" s="293" t="str">
        <f t="shared" si="47"/>
        <v/>
      </c>
      <c r="CN182" s="293" t="str">
        <f t="shared" si="48"/>
        <v/>
      </c>
      <c r="CO182" s="293" t="str">
        <f t="shared" si="49"/>
        <v/>
      </c>
      <c r="CP182" s="293" t="str">
        <f t="shared" si="50"/>
        <v/>
      </c>
      <c r="CQ182" s="293">
        <f t="shared" si="51"/>
        <v>5.5E-2</v>
      </c>
      <c r="CR182" s="293" t="str">
        <f t="shared" si="52"/>
        <v/>
      </c>
      <c r="CS182" s="293" t="str">
        <f t="shared" si="53"/>
        <v/>
      </c>
      <c r="CT182" s="293" t="str">
        <f t="shared" si="54"/>
        <v/>
      </c>
    </row>
    <row r="183" spans="2:98" ht="15" customHeight="1" x14ac:dyDescent="0.15">
      <c r="B183" s="292" t="s">
        <v>605</v>
      </c>
      <c r="C183" s="292"/>
      <c r="D183" s="292"/>
      <c r="E183" s="292"/>
      <c r="F183" s="292"/>
      <c r="G183" s="293" t="s">
        <v>606</v>
      </c>
      <c r="H183" s="293" t="s">
        <v>573</v>
      </c>
      <c r="I183" s="293"/>
      <c r="J183" s="293"/>
      <c r="K183" s="293" t="s">
        <v>108</v>
      </c>
      <c r="L183" s="293">
        <v>46.3</v>
      </c>
      <c r="M183" s="293"/>
      <c r="N183" s="293"/>
      <c r="O183" s="293" t="s">
        <v>607</v>
      </c>
      <c r="P183" s="293"/>
      <c r="Q183" s="294"/>
      <c r="R183" s="295" t="s">
        <v>443</v>
      </c>
      <c r="S183" s="295">
        <v>2.75E-2</v>
      </c>
      <c r="T183" s="295"/>
      <c r="U183" s="295"/>
      <c r="V183" s="295"/>
      <c r="W183" s="295"/>
      <c r="X183" s="295"/>
      <c r="Y183" s="295"/>
      <c r="Z183" s="295"/>
      <c r="AA183" s="295"/>
      <c r="AB183" s="295"/>
      <c r="AC183" s="295"/>
      <c r="AD183" s="295"/>
      <c r="AE183" s="295"/>
      <c r="AF183" s="295"/>
      <c r="AG183" s="295"/>
      <c r="AH183" s="295"/>
      <c r="AI183" s="295"/>
      <c r="AJ183" s="295"/>
      <c r="AK183" s="295"/>
      <c r="AL183" s="295"/>
      <c r="AM183" s="295"/>
      <c r="AN183" s="295"/>
      <c r="AO183" s="295"/>
      <c r="AP183" s="295"/>
      <c r="AQ183" s="295"/>
      <c r="AR183" s="295"/>
      <c r="AS183" s="295"/>
      <c r="AT183" s="295"/>
      <c r="AU183" s="295"/>
      <c r="AV183" s="295"/>
      <c r="AW183" s="295"/>
      <c r="AX183" s="295"/>
      <c r="AY183" s="295"/>
      <c r="AZ183" s="295"/>
      <c r="BA183" s="295">
        <v>1</v>
      </c>
      <c r="BB183" s="295"/>
      <c r="BC183" s="295">
        <v>0</v>
      </c>
      <c r="BD183" s="295">
        <v>0</v>
      </c>
      <c r="BE183" s="295">
        <v>0</v>
      </c>
      <c r="BF183" s="295">
        <v>0</v>
      </c>
      <c r="BG183" s="295">
        <v>2</v>
      </c>
      <c r="BH183" s="295">
        <v>0</v>
      </c>
      <c r="BI183" s="295">
        <v>1</v>
      </c>
      <c r="BJ183" s="522">
        <v>4</v>
      </c>
      <c r="BK183" s="293">
        <f t="shared" si="44"/>
        <v>1</v>
      </c>
      <c r="BL183" s="293">
        <f t="shared" si="45"/>
        <v>1</v>
      </c>
      <c r="BM183" s="293">
        <v>7</v>
      </c>
      <c r="BN183" s="293">
        <v>0</v>
      </c>
      <c r="BO183" s="295">
        <f t="shared" si="46"/>
        <v>7</v>
      </c>
      <c r="BP183" s="520">
        <v>2</v>
      </c>
      <c r="BQ183" s="293" t="str">
        <f t="shared" si="61"/>
        <v/>
      </c>
      <c r="BR183" s="293"/>
      <c r="BS183" s="296"/>
      <c r="BT183" s="296"/>
      <c r="BU183" s="296"/>
      <c r="BV183" s="296">
        <v>2</v>
      </c>
      <c r="BW183" s="296"/>
      <c r="BX183" s="296"/>
      <c r="BY183" s="296"/>
      <c r="BZ183" s="297"/>
      <c r="CA183" s="298"/>
      <c r="CB183" s="299">
        <f t="shared" si="55"/>
        <v>9</v>
      </c>
      <c r="CC183" s="521">
        <f t="shared" si="62"/>
        <v>2.25</v>
      </c>
      <c r="CD183" s="293" t="str">
        <f>IFERROR(IF($S183*#REF!=0,"",$S183*#REF!),"")</f>
        <v/>
      </c>
      <c r="CE183" s="293" t="str">
        <f>IFERROR(IF($S183*#REF!=0,"",$S183*#REF!),"")</f>
        <v/>
      </c>
      <c r="CF183" s="293" t="str">
        <f>IFERROR(IF($S183*#REF!=0,"",$S183*#REF!),"")</f>
        <v/>
      </c>
      <c r="CG183" s="293" t="str">
        <f>IFERROR(IF($S183*#REF!=0,"",$S183*#REF!),"")</f>
        <v/>
      </c>
      <c r="CH183" s="293" t="str">
        <f>IFERROR(IF($S183*#REF!=0,"",$S183*#REF!),"")</f>
        <v/>
      </c>
      <c r="CI183" s="293" t="str">
        <f>IFERROR(IF($S183*#REF!=0,"",$S183*#REF!),"")</f>
        <v/>
      </c>
      <c r="CJ183" s="293" t="str">
        <f>IFERROR(IF($S183*#REF!=0,"",$S183*#REF!),"")</f>
        <v/>
      </c>
      <c r="CK183" s="293" t="str">
        <f>IFERROR(IF($S183*#REF!=0,"",$S183*#REF!),"")</f>
        <v/>
      </c>
      <c r="CL183" s="293" t="str">
        <f>IFERROR(IF($S183*#REF!=0,"",$S183*#REF!),"")</f>
        <v/>
      </c>
      <c r="CM183" s="293" t="str">
        <f t="shared" si="47"/>
        <v/>
      </c>
      <c r="CN183" s="293" t="str">
        <f t="shared" si="48"/>
        <v/>
      </c>
      <c r="CO183" s="293">
        <f t="shared" si="49"/>
        <v>5.5E-2</v>
      </c>
      <c r="CP183" s="293" t="str">
        <f t="shared" si="50"/>
        <v/>
      </c>
      <c r="CQ183" s="293" t="str">
        <f t="shared" si="51"/>
        <v/>
      </c>
      <c r="CR183" s="293" t="str">
        <f t="shared" si="52"/>
        <v/>
      </c>
      <c r="CS183" s="293" t="str">
        <f t="shared" si="53"/>
        <v/>
      </c>
      <c r="CT183" s="293" t="str">
        <f t="shared" si="54"/>
        <v/>
      </c>
    </row>
    <row r="184" spans="2:98" ht="15" customHeight="1" x14ac:dyDescent="0.15">
      <c r="B184" s="292" t="s">
        <v>608</v>
      </c>
      <c r="C184" s="292"/>
      <c r="D184" s="292"/>
      <c r="E184" s="292"/>
      <c r="F184" s="292"/>
      <c r="G184" s="293" t="s">
        <v>609</v>
      </c>
      <c r="H184" s="293" t="s">
        <v>573</v>
      </c>
      <c r="I184" s="293"/>
      <c r="J184" s="293"/>
      <c r="K184" s="293" t="s">
        <v>108</v>
      </c>
      <c r="L184" s="293">
        <v>46.3</v>
      </c>
      <c r="M184" s="293"/>
      <c r="N184" s="293"/>
      <c r="O184" s="293" t="s">
        <v>610</v>
      </c>
      <c r="P184" s="293"/>
      <c r="Q184" s="294"/>
      <c r="R184" s="295" t="s">
        <v>443</v>
      </c>
      <c r="S184" s="295">
        <v>2.75E-2</v>
      </c>
      <c r="T184" s="295"/>
      <c r="U184" s="295"/>
      <c r="V184" s="295"/>
      <c r="W184" s="295"/>
      <c r="X184" s="295"/>
      <c r="Y184" s="295"/>
      <c r="Z184" s="295"/>
      <c r="AA184" s="295"/>
      <c r="AB184" s="295"/>
      <c r="AC184" s="295"/>
      <c r="AD184" s="295"/>
      <c r="AE184" s="295"/>
      <c r="AF184" s="295"/>
      <c r="AG184" s="295"/>
      <c r="AH184" s="295"/>
      <c r="AI184" s="295"/>
      <c r="AJ184" s="295"/>
      <c r="AK184" s="295"/>
      <c r="AL184" s="295"/>
      <c r="AM184" s="295"/>
      <c r="AN184" s="295"/>
      <c r="AO184" s="295"/>
      <c r="AP184" s="295"/>
      <c r="AQ184" s="295"/>
      <c r="AR184" s="295"/>
      <c r="AS184" s="295"/>
      <c r="AT184" s="295"/>
      <c r="AU184" s="295"/>
      <c r="AV184" s="295"/>
      <c r="AW184" s="295"/>
      <c r="AX184" s="295"/>
      <c r="AY184" s="295"/>
      <c r="AZ184" s="295"/>
      <c r="BA184" s="295"/>
      <c r="BB184" s="295">
        <v>0</v>
      </c>
      <c r="BC184" s="295">
        <v>0</v>
      </c>
      <c r="BD184" s="295">
        <v>0</v>
      </c>
      <c r="BE184" s="295">
        <v>0</v>
      </c>
      <c r="BF184" s="295">
        <v>1</v>
      </c>
      <c r="BG184" s="295">
        <v>1</v>
      </c>
      <c r="BH184" s="295">
        <v>0</v>
      </c>
      <c r="BI184" s="295">
        <v>2</v>
      </c>
      <c r="BJ184" s="522">
        <v>4</v>
      </c>
      <c r="BK184" s="293">
        <f t="shared" si="44"/>
        <v>0</v>
      </c>
      <c r="BL184" s="293">
        <f t="shared" si="45"/>
        <v>0</v>
      </c>
      <c r="BM184" s="293">
        <v>6</v>
      </c>
      <c r="BN184" s="293">
        <v>3</v>
      </c>
      <c r="BO184" s="295">
        <f t="shared" si="46"/>
        <v>3</v>
      </c>
      <c r="BP184" s="520">
        <v>2</v>
      </c>
      <c r="BQ184" s="293" t="str">
        <f t="shared" si="61"/>
        <v/>
      </c>
      <c r="BR184" s="293"/>
      <c r="BS184" s="296"/>
      <c r="BT184" s="296"/>
      <c r="BU184" s="296"/>
      <c r="BV184" s="296">
        <v>2</v>
      </c>
      <c r="BW184" s="296"/>
      <c r="BX184" s="296"/>
      <c r="BY184" s="296"/>
      <c r="BZ184" s="297">
        <v>2</v>
      </c>
      <c r="CA184" s="298">
        <v>2</v>
      </c>
      <c r="CB184" s="299">
        <f t="shared" si="55"/>
        <v>9</v>
      </c>
      <c r="CC184" s="521">
        <f t="shared" si="62"/>
        <v>2.25</v>
      </c>
      <c r="CD184" s="293" t="str">
        <f>IFERROR(IF($S184*#REF!=0,"",$S184*#REF!),"")</f>
        <v/>
      </c>
      <c r="CE184" s="293" t="str">
        <f>IFERROR(IF($S184*#REF!=0,"",$S184*#REF!),"")</f>
        <v/>
      </c>
      <c r="CF184" s="293" t="str">
        <f>IFERROR(IF($S184*#REF!=0,"",$S184*#REF!),"")</f>
        <v/>
      </c>
      <c r="CG184" s="293" t="str">
        <f>IFERROR(IF($S184*#REF!=0,"",$S184*#REF!),"")</f>
        <v/>
      </c>
      <c r="CH184" s="293" t="str">
        <f>IFERROR(IF($S184*#REF!=0,"",$S184*#REF!),"")</f>
        <v/>
      </c>
      <c r="CI184" s="293" t="str">
        <f>IFERROR(IF($S184*#REF!=0,"",$S184*#REF!),"")</f>
        <v/>
      </c>
      <c r="CJ184" s="293" t="str">
        <f>IFERROR(IF($S184*#REF!=0,"",$S184*#REF!),"")</f>
        <v/>
      </c>
      <c r="CK184" s="293" t="str">
        <f>IFERROR(IF($S184*#REF!=0,"",$S184*#REF!),"")</f>
        <v/>
      </c>
      <c r="CL184" s="293" t="str">
        <f>IFERROR(IF($S184*#REF!=0,"",$S184*#REF!),"")</f>
        <v/>
      </c>
      <c r="CM184" s="293" t="str">
        <f t="shared" si="47"/>
        <v/>
      </c>
      <c r="CN184" s="293" t="str">
        <f t="shared" si="48"/>
        <v/>
      </c>
      <c r="CO184" s="293">
        <f t="shared" si="49"/>
        <v>5.5E-2</v>
      </c>
      <c r="CP184" s="293" t="str">
        <f t="shared" si="50"/>
        <v/>
      </c>
      <c r="CQ184" s="293" t="str">
        <f t="shared" si="51"/>
        <v/>
      </c>
      <c r="CR184" s="293" t="str">
        <f t="shared" si="52"/>
        <v/>
      </c>
      <c r="CS184" s="293">
        <f t="shared" si="53"/>
        <v>5.5E-2</v>
      </c>
      <c r="CT184" s="293">
        <f t="shared" si="54"/>
        <v>5.5E-2</v>
      </c>
    </row>
    <row r="185" spans="2:98" ht="15" customHeight="1" x14ac:dyDescent="0.15">
      <c r="B185" s="292" t="s">
        <v>611</v>
      </c>
      <c r="C185" s="292"/>
      <c r="D185" s="292"/>
      <c r="E185" s="292"/>
      <c r="F185" s="292"/>
      <c r="G185" s="293" t="s">
        <v>612</v>
      </c>
      <c r="H185" s="293" t="s">
        <v>573</v>
      </c>
      <c r="I185" s="293"/>
      <c r="J185" s="293"/>
      <c r="K185" s="293" t="s">
        <v>108</v>
      </c>
      <c r="L185" s="293">
        <v>20</v>
      </c>
      <c r="M185" s="293"/>
      <c r="N185" s="293"/>
      <c r="O185" s="293" t="s">
        <v>613</v>
      </c>
      <c r="P185" s="293"/>
      <c r="Q185" s="294"/>
      <c r="R185" s="295" t="s">
        <v>443</v>
      </c>
      <c r="S185" s="295">
        <v>1.0999999999999999E-2</v>
      </c>
      <c r="T185" s="295"/>
      <c r="U185" s="295"/>
      <c r="V185" s="295"/>
      <c r="W185" s="295"/>
      <c r="X185" s="295"/>
      <c r="Y185" s="295"/>
      <c r="Z185" s="295"/>
      <c r="AA185" s="295"/>
      <c r="AB185" s="295"/>
      <c r="AC185" s="295"/>
      <c r="AD185" s="295"/>
      <c r="AE185" s="295"/>
      <c r="AF185" s="295"/>
      <c r="AG185" s="295"/>
      <c r="AH185" s="295"/>
      <c r="AI185" s="295"/>
      <c r="AJ185" s="295"/>
      <c r="AK185" s="295"/>
      <c r="AL185" s="295"/>
      <c r="AM185" s="295"/>
      <c r="AN185" s="295"/>
      <c r="AO185" s="295"/>
      <c r="AP185" s="295"/>
      <c r="AQ185" s="295"/>
      <c r="AR185" s="295"/>
      <c r="AS185" s="295"/>
      <c r="AT185" s="295"/>
      <c r="AU185" s="295"/>
      <c r="AV185" s="295"/>
      <c r="AW185" s="295"/>
      <c r="AX185" s="295"/>
      <c r="AY185" s="295"/>
      <c r="AZ185" s="295">
        <v>1</v>
      </c>
      <c r="BA185" s="295">
        <v>1</v>
      </c>
      <c r="BB185" s="295">
        <v>1</v>
      </c>
      <c r="BC185" s="295">
        <v>0</v>
      </c>
      <c r="BD185" s="295">
        <v>0</v>
      </c>
      <c r="BE185" s="295">
        <v>0</v>
      </c>
      <c r="BF185" s="295">
        <v>0</v>
      </c>
      <c r="BG185" s="295">
        <v>2</v>
      </c>
      <c r="BH185" s="295">
        <v>1</v>
      </c>
      <c r="BI185" s="295">
        <v>0</v>
      </c>
      <c r="BJ185" s="462">
        <v>2</v>
      </c>
      <c r="BK185" s="293">
        <f t="shared" si="44"/>
        <v>1</v>
      </c>
      <c r="BL185" s="293">
        <f t="shared" si="45"/>
        <v>1</v>
      </c>
      <c r="BM185" s="293">
        <v>4</v>
      </c>
      <c r="BN185" s="293">
        <v>2</v>
      </c>
      <c r="BO185" s="295">
        <f t="shared" si="46"/>
        <v>2</v>
      </c>
      <c r="BP185" s="520">
        <v>2</v>
      </c>
      <c r="BQ185" s="293" t="str">
        <f t="shared" si="61"/>
        <v/>
      </c>
      <c r="BR185" s="293"/>
      <c r="BS185" s="296"/>
      <c r="BT185" s="296">
        <v>2</v>
      </c>
      <c r="BU185" s="296"/>
      <c r="BV185" s="296"/>
      <c r="BW185" s="296"/>
      <c r="BX185" s="296"/>
      <c r="BY185" s="296"/>
      <c r="BZ185" s="297"/>
      <c r="CA185" s="298"/>
      <c r="CB185" s="299">
        <f t="shared" si="55"/>
        <v>4</v>
      </c>
      <c r="CC185" s="521">
        <f t="shared" si="62"/>
        <v>2</v>
      </c>
      <c r="CD185" s="293" t="str">
        <f>IFERROR(IF($S185*#REF!=0,"",$S185*#REF!),"")</f>
        <v/>
      </c>
      <c r="CE185" s="293" t="str">
        <f>IFERROR(IF($S185*#REF!=0,"",$S185*#REF!),"")</f>
        <v/>
      </c>
      <c r="CF185" s="293" t="str">
        <f>IFERROR(IF($S185*#REF!=0,"",$S185*#REF!),"")</f>
        <v/>
      </c>
      <c r="CG185" s="293" t="str">
        <f>IFERROR(IF($S185*#REF!=0,"",$S185*#REF!),"")</f>
        <v/>
      </c>
      <c r="CH185" s="293" t="str">
        <f>IFERROR(IF($S185*#REF!=0,"",$S185*#REF!),"")</f>
        <v/>
      </c>
      <c r="CI185" s="293" t="str">
        <f>IFERROR(IF($S185*#REF!=0,"",$S185*#REF!),"")</f>
        <v/>
      </c>
      <c r="CJ185" s="293" t="str">
        <f>IFERROR(IF($S185*#REF!=0,"",$S185*#REF!),"")</f>
        <v/>
      </c>
      <c r="CK185" s="293" t="str">
        <f>IFERROR(IF($S185*#REF!=0,"",$S185*#REF!),"")</f>
        <v/>
      </c>
      <c r="CL185" s="293" t="str">
        <f>IFERROR(IF($S185*#REF!=0,"",$S185*#REF!),"")</f>
        <v/>
      </c>
      <c r="CM185" s="293">
        <f t="shared" si="47"/>
        <v>2.1999999999999999E-2</v>
      </c>
      <c r="CN185" s="293" t="str">
        <f t="shared" si="48"/>
        <v/>
      </c>
      <c r="CO185" s="293" t="str">
        <f t="shared" si="49"/>
        <v/>
      </c>
      <c r="CP185" s="293" t="str">
        <f t="shared" si="50"/>
        <v/>
      </c>
      <c r="CQ185" s="293" t="str">
        <f t="shared" si="51"/>
        <v/>
      </c>
      <c r="CR185" s="293" t="str">
        <f t="shared" si="52"/>
        <v/>
      </c>
      <c r="CS185" s="293" t="str">
        <f t="shared" si="53"/>
        <v/>
      </c>
      <c r="CT185" s="293" t="str">
        <f t="shared" si="54"/>
        <v/>
      </c>
    </row>
    <row r="186" spans="2:98" ht="15" customHeight="1" x14ac:dyDescent="0.15">
      <c r="B186" s="292" t="s">
        <v>614</v>
      </c>
      <c r="C186" s="292"/>
      <c r="D186" s="292"/>
      <c r="E186" s="292"/>
      <c r="F186" s="292"/>
      <c r="G186" s="293" t="s">
        <v>615</v>
      </c>
      <c r="H186" s="293" t="s">
        <v>573</v>
      </c>
      <c r="I186" s="293"/>
      <c r="J186" s="293"/>
      <c r="K186" s="293" t="s">
        <v>100</v>
      </c>
      <c r="L186" s="293">
        <v>7.4</v>
      </c>
      <c r="M186" s="293"/>
      <c r="N186" s="293"/>
      <c r="O186" s="293" t="s">
        <v>616</v>
      </c>
      <c r="P186" s="293"/>
      <c r="Q186" s="294"/>
      <c r="R186" s="295" t="s">
        <v>443</v>
      </c>
      <c r="S186" s="295">
        <v>5.4999999999999997E-3</v>
      </c>
      <c r="T186" s="295"/>
      <c r="U186" s="295"/>
      <c r="V186" s="295"/>
      <c r="W186" s="295"/>
      <c r="X186" s="295"/>
      <c r="Y186" s="295"/>
      <c r="Z186" s="295"/>
      <c r="AA186" s="295"/>
      <c r="AB186" s="295"/>
      <c r="AC186" s="295"/>
      <c r="AD186" s="295"/>
      <c r="AE186" s="295"/>
      <c r="AF186" s="295"/>
      <c r="AG186" s="295"/>
      <c r="AH186" s="295"/>
      <c r="AI186" s="295"/>
      <c r="AJ186" s="295"/>
      <c r="AK186" s="295"/>
      <c r="AL186" s="295"/>
      <c r="AM186" s="295"/>
      <c r="AN186" s="295"/>
      <c r="AO186" s="295"/>
      <c r="AP186" s="295"/>
      <c r="AQ186" s="295"/>
      <c r="AR186" s="295"/>
      <c r="AS186" s="295"/>
      <c r="AT186" s="295"/>
      <c r="AU186" s="295"/>
      <c r="AV186" s="295"/>
      <c r="AW186" s="295"/>
      <c r="AX186" s="295"/>
      <c r="AY186" s="295"/>
      <c r="AZ186" s="295"/>
      <c r="BA186" s="295"/>
      <c r="BB186" s="295"/>
      <c r="BC186" s="295">
        <v>0</v>
      </c>
      <c r="BD186" s="295">
        <v>0</v>
      </c>
      <c r="BE186" s="295">
        <v>4</v>
      </c>
      <c r="BF186" s="295">
        <v>3</v>
      </c>
      <c r="BG186" s="295">
        <v>3</v>
      </c>
      <c r="BH186" s="295">
        <v>0</v>
      </c>
      <c r="BI186" s="295">
        <v>1</v>
      </c>
      <c r="BJ186" s="462">
        <v>0</v>
      </c>
      <c r="BK186" s="293">
        <f t="shared" si="44"/>
        <v>0</v>
      </c>
      <c r="BL186" s="293">
        <f t="shared" si="45"/>
        <v>0</v>
      </c>
      <c r="BM186" s="293">
        <v>4</v>
      </c>
      <c r="BN186" s="293">
        <v>0</v>
      </c>
      <c r="BO186" s="295">
        <f t="shared" si="46"/>
        <v>4</v>
      </c>
      <c r="BP186" s="520">
        <v>2</v>
      </c>
      <c r="BQ186" s="293" t="str">
        <f t="shared" si="61"/>
        <v/>
      </c>
      <c r="BR186" s="293"/>
      <c r="BS186" s="296"/>
      <c r="BT186" s="296"/>
      <c r="BU186" s="296"/>
      <c r="BV186" s="296"/>
      <c r="BW186" s="296"/>
      <c r="BX186" s="296"/>
      <c r="BY186" s="296"/>
      <c r="BZ186" s="297"/>
      <c r="CA186" s="298"/>
      <c r="CB186" s="299">
        <f t="shared" si="55"/>
        <v>4</v>
      </c>
      <c r="CC186" s="521" t="e">
        <f t="shared" si="62"/>
        <v>#DIV/0!</v>
      </c>
      <c r="CD186" s="293" t="str">
        <f>IFERROR(IF($S186*#REF!=0,"",$S186*#REF!),"")</f>
        <v/>
      </c>
      <c r="CE186" s="293" t="str">
        <f>IFERROR(IF($S186*#REF!=0,"",$S186*#REF!),"")</f>
        <v/>
      </c>
      <c r="CF186" s="293" t="str">
        <f>IFERROR(IF($S186*#REF!=0,"",$S186*#REF!),"")</f>
        <v/>
      </c>
      <c r="CG186" s="293" t="str">
        <f>IFERROR(IF($S186*#REF!=0,"",$S186*#REF!),"")</f>
        <v/>
      </c>
      <c r="CH186" s="293" t="str">
        <f>IFERROR(IF($S186*#REF!=0,"",$S186*#REF!),"")</f>
        <v/>
      </c>
      <c r="CI186" s="293" t="str">
        <f>IFERROR(IF($S186*#REF!=0,"",$S186*#REF!),"")</f>
        <v/>
      </c>
      <c r="CJ186" s="293" t="str">
        <f>IFERROR(IF($S186*#REF!=0,"",$S186*#REF!),"")</f>
        <v/>
      </c>
      <c r="CK186" s="293" t="str">
        <f>IFERROR(IF($S186*#REF!=0,"",$S186*#REF!),"")</f>
        <v/>
      </c>
      <c r="CL186" s="293" t="str">
        <f>IFERROR(IF($S186*#REF!=0,"",$S186*#REF!),"")</f>
        <v/>
      </c>
      <c r="CM186" s="293" t="str">
        <f t="shared" si="47"/>
        <v/>
      </c>
      <c r="CN186" s="293" t="str">
        <f t="shared" si="48"/>
        <v/>
      </c>
      <c r="CO186" s="293" t="str">
        <f t="shared" si="49"/>
        <v/>
      </c>
      <c r="CP186" s="293" t="str">
        <f t="shared" si="50"/>
        <v/>
      </c>
      <c r="CQ186" s="293" t="str">
        <f t="shared" si="51"/>
        <v/>
      </c>
      <c r="CR186" s="293" t="str">
        <f t="shared" si="52"/>
        <v/>
      </c>
      <c r="CS186" s="293" t="str">
        <f t="shared" si="53"/>
        <v/>
      </c>
      <c r="CT186" s="293" t="str">
        <f t="shared" si="54"/>
        <v/>
      </c>
    </row>
    <row r="187" spans="2:98" ht="15" customHeight="1" x14ac:dyDescent="0.15">
      <c r="B187" s="292" t="s">
        <v>617</v>
      </c>
      <c r="C187" s="292"/>
      <c r="D187" s="292"/>
      <c r="E187" s="292"/>
      <c r="F187" s="292"/>
      <c r="G187" s="293" t="s">
        <v>618</v>
      </c>
      <c r="H187" s="293" t="s">
        <v>573</v>
      </c>
      <c r="I187" s="293"/>
      <c r="J187" s="293"/>
      <c r="K187" s="293" t="s">
        <v>100</v>
      </c>
      <c r="L187" s="293">
        <v>9.9</v>
      </c>
      <c r="M187" s="293"/>
      <c r="N187" s="293"/>
      <c r="O187" s="293" t="s">
        <v>619</v>
      </c>
      <c r="P187" s="293"/>
      <c r="Q187" s="294"/>
      <c r="R187" s="295" t="s">
        <v>443</v>
      </c>
      <c r="S187" s="295">
        <v>5.4999999999999997E-3</v>
      </c>
      <c r="T187" s="295"/>
      <c r="U187" s="295"/>
      <c r="V187" s="295"/>
      <c r="W187" s="295"/>
      <c r="X187" s="295"/>
      <c r="Y187" s="295"/>
      <c r="Z187" s="295"/>
      <c r="AA187" s="295"/>
      <c r="AB187" s="295"/>
      <c r="AC187" s="295"/>
      <c r="AD187" s="295"/>
      <c r="AE187" s="295"/>
      <c r="AF187" s="295"/>
      <c r="AG187" s="295"/>
      <c r="AH187" s="295"/>
      <c r="AI187" s="295"/>
      <c r="AJ187" s="295"/>
      <c r="AK187" s="295"/>
      <c r="AL187" s="295"/>
      <c r="AM187" s="295"/>
      <c r="AN187" s="295"/>
      <c r="AO187" s="295"/>
      <c r="AP187" s="295"/>
      <c r="AQ187" s="295"/>
      <c r="AR187" s="295"/>
      <c r="AS187" s="295"/>
      <c r="AT187" s="295"/>
      <c r="AU187" s="295"/>
      <c r="AV187" s="295"/>
      <c r="AW187" s="295"/>
      <c r="AX187" s="295"/>
      <c r="AY187" s="295"/>
      <c r="AZ187" s="295">
        <v>1</v>
      </c>
      <c r="BA187" s="295">
        <v>2</v>
      </c>
      <c r="BB187" s="295">
        <v>1</v>
      </c>
      <c r="BC187" s="295">
        <v>0</v>
      </c>
      <c r="BD187" s="295">
        <v>0</v>
      </c>
      <c r="BE187" s="295">
        <v>0</v>
      </c>
      <c r="BF187" s="295">
        <v>4</v>
      </c>
      <c r="BG187" s="295">
        <v>9</v>
      </c>
      <c r="BH187" s="295">
        <v>0</v>
      </c>
      <c r="BI187" s="295">
        <v>11</v>
      </c>
      <c r="BJ187" s="522">
        <v>20</v>
      </c>
      <c r="BK187" s="293">
        <f t="shared" si="44"/>
        <v>2</v>
      </c>
      <c r="BL187" s="293">
        <f t="shared" si="45"/>
        <v>1</v>
      </c>
      <c r="BM187" s="293">
        <v>42</v>
      </c>
      <c r="BN187" s="293">
        <v>14</v>
      </c>
      <c r="BO187" s="295">
        <f t="shared" si="46"/>
        <v>28</v>
      </c>
      <c r="BP187" s="520">
        <v>2</v>
      </c>
      <c r="BQ187" s="293" t="str">
        <f t="shared" si="61"/>
        <v/>
      </c>
      <c r="BR187" s="293"/>
      <c r="BS187" s="296"/>
      <c r="BT187" s="296"/>
      <c r="BU187" s="296"/>
      <c r="BV187" s="296"/>
      <c r="BW187" s="296"/>
      <c r="BX187" s="296"/>
      <c r="BY187" s="296"/>
      <c r="BZ187" s="297">
        <v>10</v>
      </c>
      <c r="CA187" s="298">
        <v>10</v>
      </c>
      <c r="CB187" s="299">
        <f t="shared" si="55"/>
        <v>48</v>
      </c>
      <c r="CC187" s="521">
        <f t="shared" si="62"/>
        <v>2.4</v>
      </c>
      <c r="CD187" s="293" t="str">
        <f>IFERROR(IF($S187*#REF!=0,"",$S187*#REF!),"")</f>
        <v/>
      </c>
      <c r="CE187" s="293" t="str">
        <f>IFERROR(IF($S187*#REF!=0,"",$S187*#REF!),"")</f>
        <v/>
      </c>
      <c r="CF187" s="293" t="str">
        <f>IFERROR(IF($S187*#REF!=0,"",$S187*#REF!),"")</f>
        <v/>
      </c>
      <c r="CG187" s="293" t="str">
        <f>IFERROR(IF($S187*#REF!=0,"",$S187*#REF!),"")</f>
        <v/>
      </c>
      <c r="CH187" s="293" t="str">
        <f>IFERROR(IF($S187*#REF!=0,"",$S187*#REF!),"")</f>
        <v/>
      </c>
      <c r="CI187" s="293" t="str">
        <f>IFERROR(IF($S187*#REF!=0,"",$S187*#REF!),"")</f>
        <v/>
      </c>
      <c r="CJ187" s="293" t="str">
        <f>IFERROR(IF($S187*#REF!=0,"",$S187*#REF!),"")</f>
        <v/>
      </c>
      <c r="CK187" s="293" t="str">
        <f>IFERROR(IF($S187*#REF!=0,"",$S187*#REF!),"")</f>
        <v/>
      </c>
      <c r="CL187" s="293" t="str">
        <f>IFERROR(IF($S187*#REF!=0,"",$S187*#REF!),"")</f>
        <v/>
      </c>
      <c r="CM187" s="293" t="str">
        <f t="shared" si="47"/>
        <v/>
      </c>
      <c r="CN187" s="293" t="str">
        <f t="shared" si="48"/>
        <v/>
      </c>
      <c r="CO187" s="293" t="str">
        <f t="shared" si="49"/>
        <v/>
      </c>
      <c r="CP187" s="293" t="str">
        <f t="shared" si="50"/>
        <v/>
      </c>
      <c r="CQ187" s="293" t="str">
        <f t="shared" si="51"/>
        <v/>
      </c>
      <c r="CR187" s="293" t="str">
        <f t="shared" si="52"/>
        <v/>
      </c>
      <c r="CS187" s="293">
        <f t="shared" si="53"/>
        <v>5.4999999999999993E-2</v>
      </c>
      <c r="CT187" s="293">
        <f t="shared" si="54"/>
        <v>5.4999999999999993E-2</v>
      </c>
    </row>
    <row r="188" spans="2:98" ht="15" customHeight="1" x14ac:dyDescent="0.15">
      <c r="B188" s="292" t="s">
        <v>620</v>
      </c>
      <c r="C188" s="292"/>
      <c r="D188" s="292"/>
      <c r="E188" s="292"/>
      <c r="F188" s="292"/>
      <c r="G188" s="293" t="s">
        <v>621</v>
      </c>
      <c r="H188" s="293" t="s">
        <v>573</v>
      </c>
      <c r="I188" s="293"/>
      <c r="J188" s="293"/>
      <c r="K188" s="293" t="s">
        <v>108</v>
      </c>
      <c r="L188" s="293">
        <v>57.4</v>
      </c>
      <c r="M188" s="293"/>
      <c r="N188" s="293"/>
      <c r="O188" s="293" t="s">
        <v>622</v>
      </c>
      <c r="P188" s="293"/>
      <c r="Q188" s="294"/>
      <c r="R188" s="295" t="s">
        <v>443</v>
      </c>
      <c r="S188" s="295">
        <v>2.75E-2</v>
      </c>
      <c r="T188" s="295"/>
      <c r="U188" s="295"/>
      <c r="V188" s="295"/>
      <c r="W188" s="295"/>
      <c r="X188" s="295"/>
      <c r="Y188" s="295"/>
      <c r="Z188" s="295"/>
      <c r="AA188" s="295"/>
      <c r="AB188" s="295"/>
      <c r="AC188" s="295"/>
      <c r="AD188" s="295"/>
      <c r="AE188" s="295"/>
      <c r="AF188" s="295"/>
      <c r="AG188" s="295"/>
      <c r="AH188" s="295"/>
      <c r="AI188" s="295"/>
      <c r="AJ188" s="295"/>
      <c r="AK188" s="295"/>
      <c r="AL188" s="295"/>
      <c r="AM188" s="295"/>
      <c r="AN188" s="295"/>
      <c r="AO188" s="295"/>
      <c r="AP188" s="295"/>
      <c r="AQ188" s="295"/>
      <c r="AR188" s="295"/>
      <c r="AS188" s="295"/>
      <c r="AT188" s="295"/>
      <c r="AU188" s="295"/>
      <c r="AV188" s="295"/>
      <c r="AW188" s="295"/>
      <c r="AX188" s="295"/>
      <c r="AY188" s="295"/>
      <c r="AZ188" s="295"/>
      <c r="BA188" s="295"/>
      <c r="BB188" s="295"/>
      <c r="BC188" s="295">
        <v>0</v>
      </c>
      <c r="BD188" s="295">
        <v>0</v>
      </c>
      <c r="BE188" s="295">
        <v>0</v>
      </c>
      <c r="BF188" s="295">
        <v>1</v>
      </c>
      <c r="BG188" s="295">
        <v>2</v>
      </c>
      <c r="BH188" s="295">
        <v>0</v>
      </c>
      <c r="BI188" s="295">
        <v>2</v>
      </c>
      <c r="BJ188" s="522">
        <v>6</v>
      </c>
      <c r="BK188" s="293">
        <f t="shared" si="44"/>
        <v>0</v>
      </c>
      <c r="BL188" s="293">
        <f t="shared" si="45"/>
        <v>0</v>
      </c>
      <c r="BM188" s="293">
        <v>13</v>
      </c>
      <c r="BN188" s="293">
        <v>3</v>
      </c>
      <c r="BO188" s="295">
        <f t="shared" si="46"/>
        <v>10</v>
      </c>
      <c r="BP188" s="520">
        <v>2</v>
      </c>
      <c r="BQ188" s="293" t="str">
        <f t="shared" si="61"/>
        <v/>
      </c>
      <c r="BR188" s="293"/>
      <c r="BS188" s="296"/>
      <c r="BT188" s="296"/>
      <c r="BU188" s="296"/>
      <c r="BV188" s="296">
        <v>2</v>
      </c>
      <c r="BW188" s="296"/>
      <c r="BX188" s="296"/>
      <c r="BY188" s="296"/>
      <c r="BZ188" s="297"/>
      <c r="CA188" s="298"/>
      <c r="CB188" s="299">
        <f t="shared" si="55"/>
        <v>12</v>
      </c>
      <c r="CC188" s="521">
        <f t="shared" si="62"/>
        <v>2</v>
      </c>
      <c r="CD188" s="293" t="str">
        <f>IFERROR(IF($S188*#REF!=0,"",$S188*#REF!),"")</f>
        <v/>
      </c>
      <c r="CE188" s="293" t="str">
        <f>IFERROR(IF($S188*#REF!=0,"",$S188*#REF!),"")</f>
        <v/>
      </c>
      <c r="CF188" s="293" t="str">
        <f>IFERROR(IF($S188*#REF!=0,"",$S188*#REF!),"")</f>
        <v/>
      </c>
      <c r="CG188" s="293" t="str">
        <f>IFERROR(IF($S188*#REF!=0,"",$S188*#REF!),"")</f>
        <v/>
      </c>
      <c r="CH188" s="293" t="str">
        <f>IFERROR(IF($S188*#REF!=0,"",$S188*#REF!),"")</f>
        <v/>
      </c>
      <c r="CI188" s="293" t="str">
        <f>IFERROR(IF($S188*#REF!=0,"",$S188*#REF!),"")</f>
        <v/>
      </c>
      <c r="CJ188" s="293" t="str">
        <f>IFERROR(IF($S188*#REF!=0,"",$S188*#REF!),"")</f>
        <v/>
      </c>
      <c r="CK188" s="293" t="str">
        <f>IFERROR(IF($S188*#REF!=0,"",$S188*#REF!),"")</f>
        <v/>
      </c>
      <c r="CL188" s="293" t="str">
        <f>IFERROR(IF($S188*#REF!=0,"",$S188*#REF!),"")</f>
        <v/>
      </c>
      <c r="CM188" s="293" t="str">
        <f t="shared" si="47"/>
        <v/>
      </c>
      <c r="CN188" s="293" t="str">
        <f t="shared" si="48"/>
        <v/>
      </c>
      <c r="CO188" s="293">
        <f t="shared" si="49"/>
        <v>5.5E-2</v>
      </c>
      <c r="CP188" s="293" t="str">
        <f t="shared" si="50"/>
        <v/>
      </c>
      <c r="CQ188" s="293" t="str">
        <f t="shared" si="51"/>
        <v/>
      </c>
      <c r="CR188" s="293" t="str">
        <f t="shared" si="52"/>
        <v/>
      </c>
      <c r="CS188" s="293" t="str">
        <f t="shared" si="53"/>
        <v/>
      </c>
      <c r="CT188" s="293" t="str">
        <f t="shared" si="54"/>
        <v/>
      </c>
    </row>
    <row r="189" spans="2:98" ht="15" customHeight="1" x14ac:dyDescent="0.15">
      <c r="B189" s="292" t="s">
        <v>623</v>
      </c>
      <c r="C189" s="292"/>
      <c r="D189" s="292"/>
      <c r="E189" s="292"/>
      <c r="F189" s="292"/>
      <c r="G189" s="293" t="s">
        <v>624</v>
      </c>
      <c r="H189" s="293" t="s">
        <v>573</v>
      </c>
      <c r="I189" s="293"/>
      <c r="J189" s="293"/>
      <c r="K189" s="293" t="s">
        <v>108</v>
      </c>
      <c r="L189" s="293">
        <v>57.4</v>
      </c>
      <c r="M189" s="293"/>
      <c r="N189" s="293"/>
      <c r="O189" s="293" t="s">
        <v>625</v>
      </c>
      <c r="P189" s="293"/>
      <c r="Q189" s="294"/>
      <c r="R189" s="295" t="s">
        <v>443</v>
      </c>
      <c r="S189" s="295">
        <v>2.75E-2</v>
      </c>
      <c r="T189" s="295"/>
      <c r="U189" s="295"/>
      <c r="V189" s="295"/>
      <c r="W189" s="295"/>
      <c r="X189" s="295"/>
      <c r="Y189" s="295"/>
      <c r="Z189" s="295"/>
      <c r="AA189" s="295"/>
      <c r="AB189" s="295"/>
      <c r="AC189" s="295"/>
      <c r="AD189" s="295"/>
      <c r="AE189" s="295"/>
      <c r="AF189" s="295"/>
      <c r="AG189" s="295"/>
      <c r="AH189" s="295"/>
      <c r="AI189" s="295"/>
      <c r="AJ189" s="295"/>
      <c r="AK189" s="295"/>
      <c r="AL189" s="295"/>
      <c r="AM189" s="295"/>
      <c r="AN189" s="295"/>
      <c r="AO189" s="295"/>
      <c r="AP189" s="295"/>
      <c r="AQ189" s="295"/>
      <c r="AR189" s="295"/>
      <c r="AS189" s="295"/>
      <c r="AT189" s="295"/>
      <c r="AU189" s="295"/>
      <c r="AV189" s="295"/>
      <c r="AW189" s="295"/>
      <c r="AX189" s="295"/>
      <c r="AY189" s="295"/>
      <c r="AZ189" s="295"/>
      <c r="BA189" s="295">
        <v>1</v>
      </c>
      <c r="BB189" s="295"/>
      <c r="BC189" s="295">
        <v>0</v>
      </c>
      <c r="BD189" s="295">
        <v>0</v>
      </c>
      <c r="BE189" s="295">
        <v>0</v>
      </c>
      <c r="BF189" s="295">
        <v>1</v>
      </c>
      <c r="BG189" s="295">
        <v>2</v>
      </c>
      <c r="BH189" s="295">
        <v>0</v>
      </c>
      <c r="BI189" s="295">
        <v>2</v>
      </c>
      <c r="BJ189" s="522">
        <v>6</v>
      </c>
      <c r="BK189" s="293">
        <f t="shared" si="44"/>
        <v>1</v>
      </c>
      <c r="BL189" s="293">
        <f t="shared" si="45"/>
        <v>1</v>
      </c>
      <c r="BM189" s="293">
        <v>10</v>
      </c>
      <c r="BN189" s="293">
        <v>0</v>
      </c>
      <c r="BO189" s="295">
        <f t="shared" si="46"/>
        <v>10</v>
      </c>
      <c r="BP189" s="520">
        <v>2</v>
      </c>
      <c r="BQ189" s="293" t="str">
        <f t="shared" si="61"/>
        <v/>
      </c>
      <c r="BR189" s="293"/>
      <c r="BS189" s="296"/>
      <c r="BT189" s="296"/>
      <c r="BU189" s="296">
        <v>2</v>
      </c>
      <c r="BV189" s="296"/>
      <c r="BW189" s="296"/>
      <c r="BX189" s="296"/>
      <c r="BY189" s="296"/>
      <c r="BZ189" s="297"/>
      <c r="CA189" s="298"/>
      <c r="CB189" s="299">
        <f t="shared" si="55"/>
        <v>12</v>
      </c>
      <c r="CC189" s="521">
        <f t="shared" si="62"/>
        <v>2</v>
      </c>
      <c r="CD189" s="293" t="str">
        <f>IFERROR(IF($S189*#REF!=0,"",$S189*#REF!),"")</f>
        <v/>
      </c>
      <c r="CE189" s="293" t="str">
        <f>IFERROR(IF($S189*#REF!=0,"",$S189*#REF!),"")</f>
        <v/>
      </c>
      <c r="CF189" s="293" t="str">
        <f>IFERROR(IF($S189*#REF!=0,"",$S189*#REF!),"")</f>
        <v/>
      </c>
      <c r="CG189" s="293" t="str">
        <f>IFERROR(IF($S189*#REF!=0,"",$S189*#REF!),"")</f>
        <v/>
      </c>
      <c r="CH189" s="293" t="str">
        <f>IFERROR(IF($S189*#REF!=0,"",$S189*#REF!),"")</f>
        <v/>
      </c>
      <c r="CI189" s="293" t="str">
        <f>IFERROR(IF($S189*#REF!=0,"",$S189*#REF!),"")</f>
        <v/>
      </c>
      <c r="CJ189" s="293" t="str">
        <f>IFERROR(IF($S189*#REF!=0,"",$S189*#REF!),"")</f>
        <v/>
      </c>
      <c r="CK189" s="293" t="str">
        <f>IFERROR(IF($S189*#REF!=0,"",$S189*#REF!),"")</f>
        <v/>
      </c>
      <c r="CL189" s="293" t="str">
        <f>IFERROR(IF($S189*#REF!=0,"",$S189*#REF!),"")</f>
        <v/>
      </c>
      <c r="CM189" s="293" t="str">
        <f t="shared" si="47"/>
        <v/>
      </c>
      <c r="CN189" s="293">
        <f t="shared" si="48"/>
        <v>5.5E-2</v>
      </c>
      <c r="CO189" s="293" t="str">
        <f t="shared" si="49"/>
        <v/>
      </c>
      <c r="CP189" s="293" t="str">
        <f t="shared" si="50"/>
        <v/>
      </c>
      <c r="CQ189" s="293" t="str">
        <f t="shared" si="51"/>
        <v/>
      </c>
      <c r="CR189" s="293" t="str">
        <f t="shared" si="52"/>
        <v/>
      </c>
      <c r="CS189" s="293" t="str">
        <f t="shared" si="53"/>
        <v/>
      </c>
      <c r="CT189" s="293" t="str">
        <f t="shared" si="54"/>
        <v/>
      </c>
    </row>
    <row r="190" spans="2:98" ht="15" customHeight="1" x14ac:dyDescent="0.15">
      <c r="B190" s="292" t="s">
        <v>626</v>
      </c>
      <c r="C190" s="292"/>
      <c r="D190" s="292"/>
      <c r="E190" s="292"/>
      <c r="F190" s="292"/>
      <c r="G190" s="293" t="s">
        <v>627</v>
      </c>
      <c r="H190" s="293" t="s">
        <v>573</v>
      </c>
      <c r="I190" s="293"/>
      <c r="J190" s="293"/>
      <c r="K190" s="293" t="s">
        <v>108</v>
      </c>
      <c r="L190" s="293">
        <v>43.1</v>
      </c>
      <c r="M190" s="293"/>
      <c r="N190" s="293"/>
      <c r="O190" s="293" t="s">
        <v>628</v>
      </c>
      <c r="P190" s="293"/>
      <c r="Q190" s="294"/>
      <c r="R190" s="295" t="s">
        <v>443</v>
      </c>
      <c r="S190" s="295">
        <v>2.75E-2</v>
      </c>
      <c r="T190" s="295"/>
      <c r="U190" s="295"/>
      <c r="V190" s="295"/>
      <c r="W190" s="295"/>
      <c r="X190" s="295"/>
      <c r="Y190" s="295"/>
      <c r="Z190" s="295"/>
      <c r="AA190" s="295"/>
      <c r="AB190" s="295"/>
      <c r="AC190" s="295"/>
      <c r="AD190" s="295"/>
      <c r="AE190" s="295"/>
      <c r="AF190" s="295"/>
      <c r="AG190" s="295"/>
      <c r="AH190" s="295"/>
      <c r="AI190" s="295"/>
      <c r="AJ190" s="295"/>
      <c r="AK190" s="295"/>
      <c r="AL190" s="295"/>
      <c r="AM190" s="295"/>
      <c r="AN190" s="295"/>
      <c r="AO190" s="295"/>
      <c r="AP190" s="295"/>
      <c r="AQ190" s="295"/>
      <c r="AR190" s="295"/>
      <c r="AS190" s="295"/>
      <c r="AT190" s="295"/>
      <c r="AU190" s="295"/>
      <c r="AV190" s="295"/>
      <c r="AW190" s="295"/>
      <c r="AX190" s="295"/>
      <c r="AY190" s="295"/>
      <c r="AZ190" s="295"/>
      <c r="BA190" s="295"/>
      <c r="BB190" s="295"/>
      <c r="BC190" s="295">
        <v>0</v>
      </c>
      <c r="BD190" s="295">
        <v>0</v>
      </c>
      <c r="BE190" s="295">
        <v>0</v>
      </c>
      <c r="BF190" s="295">
        <v>0</v>
      </c>
      <c r="BG190" s="295">
        <v>0</v>
      </c>
      <c r="BH190" s="295">
        <v>0</v>
      </c>
      <c r="BI190" s="295">
        <v>1</v>
      </c>
      <c r="BJ190" s="462">
        <v>2</v>
      </c>
      <c r="BK190" s="293">
        <f t="shared" si="44"/>
        <v>0</v>
      </c>
      <c r="BL190" s="293">
        <f t="shared" si="45"/>
        <v>0</v>
      </c>
      <c r="BM190" s="293">
        <v>6</v>
      </c>
      <c r="BN190" s="293">
        <v>1</v>
      </c>
      <c r="BO190" s="295">
        <f t="shared" si="46"/>
        <v>5</v>
      </c>
      <c r="BP190" s="520">
        <v>2</v>
      </c>
      <c r="BQ190" s="293" t="str">
        <f t="shared" si="61"/>
        <v/>
      </c>
      <c r="BR190" s="293"/>
      <c r="BS190" s="296"/>
      <c r="BT190" s="296"/>
      <c r="BU190" s="296"/>
      <c r="BV190" s="296"/>
      <c r="BW190" s="296"/>
      <c r="BX190" s="296"/>
      <c r="BY190" s="296"/>
      <c r="BZ190" s="297"/>
      <c r="CA190" s="298"/>
      <c r="CB190" s="299">
        <f t="shared" si="55"/>
        <v>5</v>
      </c>
      <c r="CC190" s="521">
        <f t="shared" si="62"/>
        <v>2.5</v>
      </c>
      <c r="CD190" s="293" t="str">
        <f>IFERROR(IF($S190*#REF!=0,"",$S190*#REF!),"")</f>
        <v/>
      </c>
      <c r="CE190" s="293" t="str">
        <f>IFERROR(IF($S190*#REF!=0,"",$S190*#REF!),"")</f>
        <v/>
      </c>
      <c r="CF190" s="293" t="str">
        <f>IFERROR(IF($S190*#REF!=0,"",$S190*#REF!),"")</f>
        <v/>
      </c>
      <c r="CG190" s="293" t="str">
        <f>IFERROR(IF($S190*#REF!=0,"",$S190*#REF!),"")</f>
        <v/>
      </c>
      <c r="CH190" s="293" t="str">
        <f>IFERROR(IF($S190*#REF!=0,"",$S190*#REF!),"")</f>
        <v/>
      </c>
      <c r="CI190" s="293" t="str">
        <f>IFERROR(IF($S190*#REF!=0,"",$S190*#REF!),"")</f>
        <v/>
      </c>
      <c r="CJ190" s="293" t="str">
        <f>IFERROR(IF($S190*#REF!=0,"",$S190*#REF!),"")</f>
        <v/>
      </c>
      <c r="CK190" s="293" t="str">
        <f>IFERROR(IF($S190*#REF!=0,"",$S190*#REF!),"")</f>
        <v/>
      </c>
      <c r="CL190" s="293" t="str">
        <f>IFERROR(IF($S190*#REF!=0,"",$S190*#REF!),"")</f>
        <v/>
      </c>
      <c r="CM190" s="293" t="str">
        <f t="shared" si="47"/>
        <v/>
      </c>
      <c r="CN190" s="293" t="str">
        <f t="shared" si="48"/>
        <v/>
      </c>
      <c r="CO190" s="293" t="str">
        <f t="shared" si="49"/>
        <v/>
      </c>
      <c r="CP190" s="293" t="str">
        <f t="shared" si="50"/>
        <v/>
      </c>
      <c r="CQ190" s="293" t="str">
        <f t="shared" si="51"/>
        <v/>
      </c>
      <c r="CR190" s="293" t="str">
        <f t="shared" si="52"/>
        <v/>
      </c>
      <c r="CS190" s="293" t="str">
        <f t="shared" si="53"/>
        <v/>
      </c>
      <c r="CT190" s="293" t="str">
        <f t="shared" si="54"/>
        <v/>
      </c>
    </row>
    <row r="191" spans="2:98" ht="15" customHeight="1" x14ac:dyDescent="0.15">
      <c r="B191" s="292" t="s">
        <v>629</v>
      </c>
      <c r="C191" s="292"/>
      <c r="D191" s="292"/>
      <c r="E191" s="292"/>
      <c r="F191" s="292"/>
      <c r="G191" s="293" t="s">
        <v>630</v>
      </c>
      <c r="H191" s="293" t="s">
        <v>573</v>
      </c>
      <c r="I191" s="293"/>
      <c r="J191" s="293"/>
      <c r="K191" s="293" t="s">
        <v>108</v>
      </c>
      <c r="L191" s="293">
        <v>43.1</v>
      </c>
      <c r="M191" s="293"/>
      <c r="N191" s="293"/>
      <c r="O191" s="293" t="s">
        <v>631</v>
      </c>
      <c r="P191" s="293"/>
      <c r="Q191" s="294"/>
      <c r="R191" s="295" t="s">
        <v>443</v>
      </c>
      <c r="S191" s="295">
        <v>2.75E-2</v>
      </c>
      <c r="T191" s="295"/>
      <c r="U191" s="295"/>
      <c r="V191" s="295"/>
      <c r="W191" s="295"/>
      <c r="X191" s="295"/>
      <c r="Y191" s="295"/>
      <c r="Z191" s="295"/>
      <c r="AA191" s="295"/>
      <c r="AB191" s="295"/>
      <c r="AC191" s="295"/>
      <c r="AD191" s="295"/>
      <c r="AE191" s="295"/>
      <c r="AF191" s="295"/>
      <c r="AG191" s="295"/>
      <c r="AH191" s="295"/>
      <c r="AI191" s="295"/>
      <c r="AJ191" s="295"/>
      <c r="AK191" s="295"/>
      <c r="AL191" s="295"/>
      <c r="AM191" s="295"/>
      <c r="AN191" s="295"/>
      <c r="AO191" s="295"/>
      <c r="AP191" s="295"/>
      <c r="AQ191" s="295"/>
      <c r="AR191" s="295"/>
      <c r="AS191" s="295"/>
      <c r="AT191" s="295"/>
      <c r="AU191" s="295"/>
      <c r="AV191" s="295"/>
      <c r="AW191" s="295"/>
      <c r="AX191" s="295"/>
      <c r="AY191" s="295"/>
      <c r="AZ191" s="295"/>
      <c r="BA191" s="295"/>
      <c r="BB191" s="295"/>
      <c r="BC191" s="295">
        <v>0</v>
      </c>
      <c r="BD191" s="295">
        <v>0</v>
      </c>
      <c r="BE191" s="295">
        <v>0</v>
      </c>
      <c r="BF191" s="295">
        <v>1</v>
      </c>
      <c r="BG191" s="295">
        <v>0</v>
      </c>
      <c r="BH191" s="295">
        <v>0</v>
      </c>
      <c r="BI191" s="295">
        <v>1</v>
      </c>
      <c r="BJ191" s="462">
        <v>2</v>
      </c>
      <c r="BK191" s="293">
        <f t="shared" si="44"/>
        <v>0</v>
      </c>
      <c r="BL191" s="293">
        <f t="shared" si="45"/>
        <v>0</v>
      </c>
      <c r="BM191" s="293">
        <v>4</v>
      </c>
      <c r="BN191" s="293">
        <v>0</v>
      </c>
      <c r="BO191" s="295">
        <f t="shared" si="46"/>
        <v>4</v>
      </c>
      <c r="BP191" s="520">
        <v>2</v>
      </c>
      <c r="BQ191" s="293" t="str">
        <f t="shared" si="61"/>
        <v/>
      </c>
      <c r="BR191" s="293"/>
      <c r="BS191" s="296"/>
      <c r="BT191" s="296"/>
      <c r="BU191" s="296"/>
      <c r="BV191" s="296"/>
      <c r="BW191" s="296"/>
      <c r="BX191" s="296"/>
      <c r="BY191" s="296"/>
      <c r="BZ191" s="297"/>
      <c r="CA191" s="298"/>
      <c r="CB191" s="299">
        <f t="shared" si="55"/>
        <v>4</v>
      </c>
      <c r="CC191" s="521">
        <f t="shared" si="62"/>
        <v>2</v>
      </c>
      <c r="CD191" s="293" t="str">
        <f>IFERROR(IF($S191*#REF!=0,"",$S191*#REF!),"")</f>
        <v/>
      </c>
      <c r="CE191" s="293" t="str">
        <f>IFERROR(IF($S191*#REF!=0,"",$S191*#REF!),"")</f>
        <v/>
      </c>
      <c r="CF191" s="293" t="str">
        <f>IFERROR(IF($S191*#REF!=0,"",$S191*#REF!),"")</f>
        <v/>
      </c>
      <c r="CG191" s="293" t="str">
        <f>IFERROR(IF($S191*#REF!=0,"",$S191*#REF!),"")</f>
        <v/>
      </c>
      <c r="CH191" s="293" t="str">
        <f>IFERROR(IF($S191*#REF!=0,"",$S191*#REF!),"")</f>
        <v/>
      </c>
      <c r="CI191" s="293" t="str">
        <f>IFERROR(IF($S191*#REF!=0,"",$S191*#REF!),"")</f>
        <v/>
      </c>
      <c r="CJ191" s="293" t="str">
        <f>IFERROR(IF($S191*#REF!=0,"",$S191*#REF!),"")</f>
        <v/>
      </c>
      <c r="CK191" s="293" t="str">
        <f>IFERROR(IF($S191*#REF!=0,"",$S191*#REF!),"")</f>
        <v/>
      </c>
      <c r="CL191" s="293" t="str">
        <f>IFERROR(IF($S191*#REF!=0,"",$S191*#REF!),"")</f>
        <v/>
      </c>
      <c r="CM191" s="293" t="str">
        <f t="shared" si="47"/>
        <v/>
      </c>
      <c r="CN191" s="293" t="str">
        <f t="shared" si="48"/>
        <v/>
      </c>
      <c r="CO191" s="293" t="str">
        <f t="shared" si="49"/>
        <v/>
      </c>
      <c r="CP191" s="293" t="str">
        <f t="shared" si="50"/>
        <v/>
      </c>
      <c r="CQ191" s="293" t="str">
        <f t="shared" si="51"/>
        <v/>
      </c>
      <c r="CR191" s="293" t="str">
        <f t="shared" si="52"/>
        <v/>
      </c>
      <c r="CS191" s="293" t="str">
        <f t="shared" si="53"/>
        <v/>
      </c>
      <c r="CT191" s="293" t="str">
        <f t="shared" si="54"/>
        <v/>
      </c>
    </row>
    <row r="192" spans="2:98" ht="15" customHeight="1" x14ac:dyDescent="0.15">
      <c r="B192" s="292" t="s">
        <v>632</v>
      </c>
      <c r="C192" s="292"/>
      <c r="D192" s="292"/>
      <c r="E192" s="292"/>
      <c r="F192" s="292"/>
      <c r="G192" s="293" t="s">
        <v>633</v>
      </c>
      <c r="H192" s="293" t="s">
        <v>573</v>
      </c>
      <c r="I192" s="293"/>
      <c r="J192" s="293"/>
      <c r="K192" s="293" t="s">
        <v>108</v>
      </c>
      <c r="L192" s="293">
        <v>74.7</v>
      </c>
      <c r="M192" s="293"/>
      <c r="N192" s="293"/>
      <c r="O192" s="293" t="s">
        <v>634</v>
      </c>
      <c r="P192" s="293"/>
      <c r="Q192" s="294"/>
      <c r="R192" s="295" t="s">
        <v>443</v>
      </c>
      <c r="S192" s="295">
        <v>2.75E-2</v>
      </c>
      <c r="T192" s="295"/>
      <c r="U192" s="295"/>
      <c r="V192" s="295"/>
      <c r="W192" s="295"/>
      <c r="X192" s="295"/>
      <c r="Y192" s="295"/>
      <c r="Z192" s="295"/>
      <c r="AA192" s="295"/>
      <c r="AB192" s="295"/>
      <c r="AC192" s="295"/>
      <c r="AD192" s="295"/>
      <c r="AE192" s="295"/>
      <c r="AF192" s="295"/>
      <c r="AG192" s="295"/>
      <c r="AH192" s="295"/>
      <c r="AI192" s="295"/>
      <c r="AJ192" s="295"/>
      <c r="AK192" s="295"/>
      <c r="AL192" s="295"/>
      <c r="AM192" s="295"/>
      <c r="AN192" s="295"/>
      <c r="AO192" s="295"/>
      <c r="AP192" s="295"/>
      <c r="AQ192" s="295"/>
      <c r="AR192" s="295"/>
      <c r="AS192" s="295"/>
      <c r="AT192" s="295"/>
      <c r="AU192" s="295"/>
      <c r="AV192" s="295"/>
      <c r="AW192" s="295"/>
      <c r="AX192" s="295"/>
      <c r="AY192" s="295"/>
      <c r="AZ192" s="295"/>
      <c r="BA192" s="295"/>
      <c r="BB192" s="295"/>
      <c r="BC192" s="295">
        <v>0</v>
      </c>
      <c r="BD192" s="295">
        <v>0</v>
      </c>
      <c r="BE192" s="295">
        <v>0</v>
      </c>
      <c r="BF192" s="295">
        <v>0</v>
      </c>
      <c r="BG192" s="295">
        <v>0</v>
      </c>
      <c r="BH192" s="295">
        <v>0</v>
      </c>
      <c r="BI192" s="295">
        <v>1</v>
      </c>
      <c r="BJ192" s="462">
        <v>3</v>
      </c>
      <c r="BK192" s="293">
        <f t="shared" si="44"/>
        <v>0</v>
      </c>
      <c r="BL192" s="293">
        <f t="shared" si="45"/>
        <v>0</v>
      </c>
      <c r="BM192" s="293">
        <v>6</v>
      </c>
      <c r="BN192" s="293">
        <v>0</v>
      </c>
      <c r="BO192" s="295">
        <f t="shared" si="46"/>
        <v>6</v>
      </c>
      <c r="BP192" s="520">
        <v>2</v>
      </c>
      <c r="BQ192" s="293" t="str">
        <f t="shared" si="61"/>
        <v/>
      </c>
      <c r="BR192" s="293"/>
      <c r="BS192" s="296"/>
      <c r="BT192" s="296"/>
      <c r="BU192" s="296"/>
      <c r="BV192" s="296"/>
      <c r="BW192" s="296"/>
      <c r="BX192" s="296"/>
      <c r="BY192" s="296"/>
      <c r="BZ192" s="297"/>
      <c r="CA192" s="298"/>
      <c r="CB192" s="299">
        <f t="shared" si="55"/>
        <v>6</v>
      </c>
      <c r="CC192" s="521">
        <f t="shared" si="62"/>
        <v>2</v>
      </c>
      <c r="CD192" s="293" t="str">
        <f>IFERROR(IF($S192*#REF!=0,"",$S192*#REF!),"")</f>
        <v/>
      </c>
      <c r="CE192" s="293" t="str">
        <f>IFERROR(IF($S192*#REF!=0,"",$S192*#REF!),"")</f>
        <v/>
      </c>
      <c r="CF192" s="293" t="str">
        <f>IFERROR(IF($S192*#REF!=0,"",$S192*#REF!),"")</f>
        <v/>
      </c>
      <c r="CG192" s="293" t="str">
        <f>IFERROR(IF($S192*#REF!=0,"",$S192*#REF!),"")</f>
        <v/>
      </c>
      <c r="CH192" s="293" t="str">
        <f>IFERROR(IF($S192*#REF!=0,"",$S192*#REF!),"")</f>
        <v/>
      </c>
      <c r="CI192" s="293" t="str">
        <f>IFERROR(IF($S192*#REF!=0,"",$S192*#REF!),"")</f>
        <v/>
      </c>
      <c r="CJ192" s="293" t="str">
        <f>IFERROR(IF($S192*#REF!=0,"",$S192*#REF!),"")</f>
        <v/>
      </c>
      <c r="CK192" s="293" t="str">
        <f>IFERROR(IF($S192*#REF!=0,"",$S192*#REF!),"")</f>
        <v/>
      </c>
      <c r="CL192" s="293" t="str">
        <f>IFERROR(IF($S192*#REF!=0,"",$S192*#REF!),"")</f>
        <v/>
      </c>
      <c r="CM192" s="293" t="str">
        <f t="shared" si="47"/>
        <v/>
      </c>
      <c r="CN192" s="293" t="str">
        <f t="shared" si="48"/>
        <v/>
      </c>
      <c r="CO192" s="293" t="str">
        <f t="shared" si="49"/>
        <v/>
      </c>
      <c r="CP192" s="293" t="str">
        <f t="shared" si="50"/>
        <v/>
      </c>
      <c r="CQ192" s="293" t="str">
        <f t="shared" si="51"/>
        <v/>
      </c>
      <c r="CR192" s="293" t="str">
        <f t="shared" si="52"/>
        <v/>
      </c>
      <c r="CS192" s="293" t="str">
        <f t="shared" si="53"/>
        <v/>
      </c>
      <c r="CT192" s="293" t="str">
        <f t="shared" si="54"/>
        <v/>
      </c>
    </row>
    <row r="193" spans="1:98" ht="15" customHeight="1" x14ac:dyDescent="0.15">
      <c r="B193" s="292" t="s">
        <v>635</v>
      </c>
      <c r="C193" s="292"/>
      <c r="D193" s="292"/>
      <c r="E193" s="292"/>
      <c r="F193" s="292"/>
      <c r="G193" s="293" t="s">
        <v>636</v>
      </c>
      <c r="H193" s="293" t="s">
        <v>573</v>
      </c>
      <c r="I193" s="293"/>
      <c r="J193" s="293"/>
      <c r="K193" s="293" t="s">
        <v>108</v>
      </c>
      <c r="L193" s="293">
        <v>46.3</v>
      </c>
      <c r="M193" s="293"/>
      <c r="N193" s="293"/>
      <c r="O193" s="293" t="s">
        <v>637</v>
      </c>
      <c r="P193" s="293"/>
      <c r="Q193" s="294"/>
      <c r="R193" s="295" t="s">
        <v>443</v>
      </c>
      <c r="S193" s="295">
        <v>2.75E-2</v>
      </c>
      <c r="T193" s="295"/>
      <c r="U193" s="295"/>
      <c r="V193" s="295"/>
      <c r="W193" s="295"/>
      <c r="X193" s="295"/>
      <c r="Y193" s="295"/>
      <c r="Z193" s="295"/>
      <c r="AA193" s="295"/>
      <c r="AB193" s="295"/>
      <c r="AC193" s="295"/>
      <c r="AD193" s="295"/>
      <c r="AE193" s="295"/>
      <c r="AF193" s="295"/>
      <c r="AG193" s="295"/>
      <c r="AH193" s="295"/>
      <c r="AI193" s="295"/>
      <c r="AJ193" s="295"/>
      <c r="AK193" s="295"/>
      <c r="AL193" s="295"/>
      <c r="AM193" s="295"/>
      <c r="AN193" s="295"/>
      <c r="AO193" s="295"/>
      <c r="AP193" s="295"/>
      <c r="AQ193" s="295"/>
      <c r="AR193" s="295"/>
      <c r="AS193" s="295"/>
      <c r="AT193" s="295"/>
      <c r="AU193" s="295"/>
      <c r="AV193" s="295"/>
      <c r="AW193" s="295"/>
      <c r="AX193" s="295"/>
      <c r="AY193" s="295">
        <v>0</v>
      </c>
      <c r="AZ193" s="295">
        <v>1</v>
      </c>
      <c r="BA193" s="295"/>
      <c r="BB193" s="295"/>
      <c r="BC193" s="295">
        <v>0</v>
      </c>
      <c r="BD193" s="295">
        <v>0</v>
      </c>
      <c r="BE193" s="295">
        <v>2</v>
      </c>
      <c r="BF193" s="295">
        <v>1</v>
      </c>
      <c r="BG193" s="295">
        <v>0</v>
      </c>
      <c r="BH193" s="295">
        <v>0</v>
      </c>
      <c r="BI193" s="295">
        <v>1</v>
      </c>
      <c r="BJ193" s="522">
        <v>4</v>
      </c>
      <c r="BK193" s="293">
        <f t="shared" si="44"/>
        <v>1</v>
      </c>
      <c r="BL193" s="293">
        <f t="shared" si="45"/>
        <v>0</v>
      </c>
      <c r="BM193" s="293">
        <v>9</v>
      </c>
      <c r="BN193" s="293">
        <v>0</v>
      </c>
      <c r="BO193" s="295">
        <f t="shared" si="46"/>
        <v>9</v>
      </c>
      <c r="BP193" s="520">
        <v>2</v>
      </c>
      <c r="BQ193" s="293" t="str">
        <f t="shared" si="61"/>
        <v/>
      </c>
      <c r="BR193" s="293"/>
      <c r="BS193" s="296"/>
      <c r="BT193" s="296"/>
      <c r="BU193" s="296"/>
      <c r="BV193" s="296"/>
      <c r="BW193" s="296"/>
      <c r="BX193" s="296"/>
      <c r="BY193" s="296"/>
      <c r="BZ193" s="297"/>
      <c r="CA193" s="298"/>
      <c r="CB193" s="299">
        <f t="shared" si="55"/>
        <v>9</v>
      </c>
      <c r="CC193" s="521">
        <f t="shared" si="62"/>
        <v>2.25</v>
      </c>
      <c r="CD193" s="293" t="str">
        <f>IFERROR(IF($S193*#REF!=0,"",$S193*#REF!),"")</f>
        <v/>
      </c>
      <c r="CE193" s="293" t="str">
        <f>IFERROR(IF($S193*#REF!=0,"",$S193*#REF!),"")</f>
        <v/>
      </c>
      <c r="CF193" s="293" t="str">
        <f>IFERROR(IF($S193*#REF!=0,"",$S193*#REF!),"")</f>
        <v/>
      </c>
      <c r="CG193" s="293" t="str">
        <f>IFERROR(IF($S193*#REF!=0,"",$S193*#REF!),"")</f>
        <v/>
      </c>
      <c r="CH193" s="293" t="str">
        <f>IFERROR(IF($S193*#REF!=0,"",$S193*#REF!),"")</f>
        <v/>
      </c>
      <c r="CI193" s="293" t="str">
        <f>IFERROR(IF($S193*#REF!=0,"",$S193*#REF!),"")</f>
        <v/>
      </c>
      <c r="CJ193" s="293" t="str">
        <f>IFERROR(IF($S193*#REF!=0,"",$S193*#REF!),"")</f>
        <v/>
      </c>
      <c r="CK193" s="293" t="str">
        <f>IFERROR(IF($S193*#REF!=0,"",$S193*#REF!),"")</f>
        <v/>
      </c>
      <c r="CL193" s="293" t="str">
        <f>IFERROR(IF($S193*#REF!=0,"",$S193*#REF!),"")</f>
        <v/>
      </c>
      <c r="CM193" s="293" t="str">
        <f t="shared" si="47"/>
        <v/>
      </c>
      <c r="CN193" s="293" t="str">
        <f t="shared" si="48"/>
        <v/>
      </c>
      <c r="CO193" s="293" t="str">
        <f t="shared" si="49"/>
        <v/>
      </c>
      <c r="CP193" s="293" t="str">
        <f t="shared" si="50"/>
        <v/>
      </c>
      <c r="CQ193" s="293" t="str">
        <f t="shared" si="51"/>
        <v/>
      </c>
      <c r="CR193" s="293" t="str">
        <f t="shared" si="52"/>
        <v/>
      </c>
      <c r="CS193" s="293" t="str">
        <f t="shared" si="53"/>
        <v/>
      </c>
      <c r="CT193" s="293" t="str">
        <f t="shared" si="54"/>
        <v/>
      </c>
    </row>
    <row r="194" spans="1:98" ht="15" customHeight="1" x14ac:dyDescent="0.15">
      <c r="B194" s="292" t="s">
        <v>638</v>
      </c>
      <c r="C194" s="292"/>
      <c r="D194" s="292"/>
      <c r="E194" s="292"/>
      <c r="F194" s="292"/>
      <c r="G194" s="293" t="s">
        <v>639</v>
      </c>
      <c r="H194" s="293" t="s">
        <v>573</v>
      </c>
      <c r="I194" s="293"/>
      <c r="J194" s="293"/>
      <c r="K194" s="293" t="s">
        <v>108</v>
      </c>
      <c r="L194" s="293">
        <v>46.3</v>
      </c>
      <c r="M194" s="293"/>
      <c r="N194" s="293"/>
      <c r="O194" s="293" t="s">
        <v>640</v>
      </c>
      <c r="P194" s="293"/>
      <c r="Q194" s="294"/>
      <c r="R194" s="295" t="s">
        <v>443</v>
      </c>
      <c r="S194" s="295">
        <v>2.75E-2</v>
      </c>
      <c r="T194" s="295"/>
      <c r="U194" s="295"/>
      <c r="V194" s="295"/>
      <c r="W194" s="295"/>
      <c r="X194" s="295"/>
      <c r="Y194" s="295"/>
      <c r="Z194" s="295"/>
      <c r="AA194" s="295"/>
      <c r="AB194" s="295"/>
      <c r="AC194" s="295"/>
      <c r="AD194" s="295"/>
      <c r="AE194" s="295"/>
      <c r="AF194" s="295"/>
      <c r="AG194" s="295"/>
      <c r="AH194" s="295"/>
      <c r="AI194" s="295"/>
      <c r="AJ194" s="295"/>
      <c r="AK194" s="295"/>
      <c r="AL194" s="295"/>
      <c r="AM194" s="295"/>
      <c r="AN194" s="295"/>
      <c r="AO194" s="295"/>
      <c r="AP194" s="295"/>
      <c r="AQ194" s="295"/>
      <c r="AR194" s="295"/>
      <c r="AS194" s="295"/>
      <c r="AT194" s="295"/>
      <c r="AU194" s="295"/>
      <c r="AV194" s="295"/>
      <c r="AW194" s="295"/>
      <c r="AX194" s="295"/>
      <c r="AY194" s="295"/>
      <c r="AZ194" s="295"/>
      <c r="BA194" s="295">
        <v>1</v>
      </c>
      <c r="BB194" s="295"/>
      <c r="BC194" s="295">
        <v>0</v>
      </c>
      <c r="BD194" s="295">
        <v>0</v>
      </c>
      <c r="BE194" s="295">
        <v>0</v>
      </c>
      <c r="BF194" s="295">
        <v>1</v>
      </c>
      <c r="BG194" s="295">
        <v>0</v>
      </c>
      <c r="BH194" s="295">
        <v>1</v>
      </c>
      <c r="BI194" s="295">
        <v>2</v>
      </c>
      <c r="BJ194" s="522">
        <v>4</v>
      </c>
      <c r="BK194" s="293">
        <f t="shared" si="44"/>
        <v>1</v>
      </c>
      <c r="BL194" s="293">
        <f t="shared" si="45"/>
        <v>1</v>
      </c>
      <c r="BM194" s="293">
        <v>9</v>
      </c>
      <c r="BN194" s="293">
        <v>1</v>
      </c>
      <c r="BO194" s="295">
        <f t="shared" si="46"/>
        <v>8</v>
      </c>
      <c r="BP194" s="520">
        <v>2</v>
      </c>
      <c r="BQ194" s="293" t="str">
        <f t="shared" si="61"/>
        <v/>
      </c>
      <c r="BR194" s="293"/>
      <c r="BS194" s="296"/>
      <c r="BT194" s="296"/>
      <c r="BU194" s="296"/>
      <c r="BV194" s="296"/>
      <c r="BW194" s="296"/>
      <c r="BX194" s="296"/>
      <c r="BY194" s="296"/>
      <c r="BZ194" s="297"/>
      <c r="CA194" s="298"/>
      <c r="CB194" s="299">
        <f t="shared" si="55"/>
        <v>8</v>
      </c>
      <c r="CC194" s="521">
        <f t="shared" si="62"/>
        <v>2</v>
      </c>
      <c r="CD194" s="293" t="str">
        <f>IFERROR(IF($S194*#REF!=0,"",$S194*#REF!),"")</f>
        <v/>
      </c>
      <c r="CE194" s="293" t="str">
        <f>IFERROR(IF($S194*#REF!=0,"",$S194*#REF!),"")</f>
        <v/>
      </c>
      <c r="CF194" s="293" t="str">
        <f>IFERROR(IF($S194*#REF!=0,"",$S194*#REF!),"")</f>
        <v/>
      </c>
      <c r="CG194" s="293" t="str">
        <f>IFERROR(IF($S194*#REF!=0,"",$S194*#REF!),"")</f>
        <v/>
      </c>
      <c r="CH194" s="293" t="str">
        <f>IFERROR(IF($S194*#REF!=0,"",$S194*#REF!),"")</f>
        <v/>
      </c>
      <c r="CI194" s="293" t="str">
        <f>IFERROR(IF($S194*#REF!=0,"",$S194*#REF!),"")</f>
        <v/>
      </c>
      <c r="CJ194" s="293" t="str">
        <f>IFERROR(IF($S194*#REF!=0,"",$S194*#REF!),"")</f>
        <v/>
      </c>
      <c r="CK194" s="293" t="str">
        <f>IFERROR(IF($S194*#REF!=0,"",$S194*#REF!),"")</f>
        <v/>
      </c>
      <c r="CL194" s="293" t="str">
        <f>IFERROR(IF($S194*#REF!=0,"",$S194*#REF!),"")</f>
        <v/>
      </c>
      <c r="CM194" s="293" t="str">
        <f t="shared" si="47"/>
        <v/>
      </c>
      <c r="CN194" s="293" t="str">
        <f t="shared" si="48"/>
        <v/>
      </c>
      <c r="CO194" s="293" t="str">
        <f t="shared" si="49"/>
        <v/>
      </c>
      <c r="CP194" s="293" t="str">
        <f t="shared" si="50"/>
        <v/>
      </c>
      <c r="CQ194" s="293" t="str">
        <f t="shared" si="51"/>
        <v/>
      </c>
      <c r="CR194" s="293" t="str">
        <f t="shared" si="52"/>
        <v/>
      </c>
      <c r="CS194" s="293" t="str">
        <f t="shared" si="53"/>
        <v/>
      </c>
      <c r="CT194" s="293" t="str">
        <f t="shared" si="54"/>
        <v/>
      </c>
    </row>
    <row r="195" spans="1:98" ht="15" customHeight="1" x14ac:dyDescent="0.15">
      <c r="B195" s="292" t="s">
        <v>641</v>
      </c>
      <c r="C195" s="292"/>
      <c r="D195" s="292"/>
      <c r="E195" s="292"/>
      <c r="F195" s="292"/>
      <c r="G195" s="293" t="s">
        <v>642</v>
      </c>
      <c r="H195" s="293" t="s">
        <v>573</v>
      </c>
      <c r="I195" s="293"/>
      <c r="J195" s="293"/>
      <c r="K195" s="293" t="s">
        <v>108</v>
      </c>
      <c r="L195" s="293">
        <v>20</v>
      </c>
      <c r="M195" s="293"/>
      <c r="N195" s="293"/>
      <c r="O195" s="293" t="s">
        <v>643</v>
      </c>
      <c r="P195" s="293"/>
      <c r="Q195" s="294"/>
      <c r="R195" s="295" t="s">
        <v>443</v>
      </c>
      <c r="S195" s="295">
        <v>1.0999999999999999E-2</v>
      </c>
      <c r="T195" s="295"/>
      <c r="U195" s="295"/>
      <c r="V195" s="295"/>
      <c r="W195" s="295"/>
      <c r="X195" s="295"/>
      <c r="Y195" s="295"/>
      <c r="Z195" s="295"/>
      <c r="AA195" s="295"/>
      <c r="AB195" s="295"/>
      <c r="AC195" s="295"/>
      <c r="AD195" s="295"/>
      <c r="AE195" s="295"/>
      <c r="AF195" s="295"/>
      <c r="AG195" s="295"/>
      <c r="AH195" s="295"/>
      <c r="AI195" s="295"/>
      <c r="AJ195" s="295"/>
      <c r="AK195" s="295"/>
      <c r="AL195" s="295"/>
      <c r="AM195" s="295"/>
      <c r="AN195" s="295"/>
      <c r="AO195" s="295"/>
      <c r="AP195" s="295"/>
      <c r="AQ195" s="295"/>
      <c r="AR195" s="295"/>
      <c r="AS195" s="295"/>
      <c r="AT195" s="295"/>
      <c r="AU195" s="295"/>
      <c r="AV195" s="295"/>
      <c r="AW195" s="295"/>
      <c r="AX195" s="295"/>
      <c r="AY195" s="295"/>
      <c r="AZ195" s="295"/>
      <c r="BA195" s="295"/>
      <c r="BB195" s="295"/>
      <c r="BC195" s="295">
        <v>0</v>
      </c>
      <c r="BD195" s="295">
        <v>0</v>
      </c>
      <c r="BE195" s="295">
        <v>1</v>
      </c>
      <c r="BF195" s="295">
        <v>1</v>
      </c>
      <c r="BG195" s="295">
        <v>2</v>
      </c>
      <c r="BH195" s="295">
        <v>0</v>
      </c>
      <c r="BI195" s="295">
        <v>1</v>
      </c>
      <c r="BJ195" s="462">
        <v>3</v>
      </c>
      <c r="BK195" s="293">
        <f t="shared" si="44"/>
        <v>0</v>
      </c>
      <c r="BL195" s="293">
        <f t="shared" si="45"/>
        <v>0</v>
      </c>
      <c r="BM195" s="293">
        <v>6</v>
      </c>
      <c r="BN195" s="293">
        <v>0</v>
      </c>
      <c r="BO195" s="295">
        <f t="shared" si="46"/>
        <v>6</v>
      </c>
      <c r="BP195" s="520">
        <v>2</v>
      </c>
      <c r="BQ195" s="293" t="str">
        <f t="shared" si="61"/>
        <v/>
      </c>
      <c r="BR195" s="293"/>
      <c r="BS195" s="296"/>
      <c r="BT195" s="296"/>
      <c r="BU195" s="296"/>
      <c r="BV195" s="296"/>
      <c r="BW195" s="296"/>
      <c r="BX195" s="296"/>
      <c r="BY195" s="296"/>
      <c r="BZ195" s="297"/>
      <c r="CA195" s="298"/>
      <c r="CB195" s="299">
        <f t="shared" si="55"/>
        <v>6</v>
      </c>
      <c r="CC195" s="521">
        <f t="shared" si="62"/>
        <v>2</v>
      </c>
      <c r="CD195" s="293" t="str">
        <f>IFERROR(IF($S195*#REF!=0,"",$S195*#REF!),"")</f>
        <v/>
      </c>
      <c r="CE195" s="293" t="str">
        <f>IFERROR(IF($S195*#REF!=0,"",$S195*#REF!),"")</f>
        <v/>
      </c>
      <c r="CF195" s="293" t="str">
        <f>IFERROR(IF($S195*#REF!=0,"",$S195*#REF!),"")</f>
        <v/>
      </c>
      <c r="CG195" s="293" t="str">
        <f>IFERROR(IF($S195*#REF!=0,"",$S195*#REF!),"")</f>
        <v/>
      </c>
      <c r="CH195" s="293" t="str">
        <f>IFERROR(IF($S195*#REF!=0,"",$S195*#REF!),"")</f>
        <v/>
      </c>
      <c r="CI195" s="293" t="str">
        <f>IFERROR(IF($S195*#REF!=0,"",$S195*#REF!),"")</f>
        <v/>
      </c>
      <c r="CJ195" s="293" t="str">
        <f>IFERROR(IF($S195*#REF!=0,"",$S195*#REF!),"")</f>
        <v/>
      </c>
      <c r="CK195" s="293" t="str">
        <f>IFERROR(IF($S195*#REF!=0,"",$S195*#REF!),"")</f>
        <v/>
      </c>
      <c r="CL195" s="293" t="str">
        <f>IFERROR(IF($S195*#REF!=0,"",$S195*#REF!),"")</f>
        <v/>
      </c>
      <c r="CM195" s="293" t="str">
        <f t="shared" si="47"/>
        <v/>
      </c>
      <c r="CN195" s="293" t="str">
        <f t="shared" si="48"/>
        <v/>
      </c>
      <c r="CO195" s="293" t="str">
        <f t="shared" si="49"/>
        <v/>
      </c>
      <c r="CP195" s="293" t="str">
        <f t="shared" si="50"/>
        <v/>
      </c>
      <c r="CQ195" s="293" t="str">
        <f t="shared" si="51"/>
        <v/>
      </c>
      <c r="CR195" s="293" t="str">
        <f t="shared" si="52"/>
        <v/>
      </c>
      <c r="CS195" s="293" t="str">
        <f t="shared" si="53"/>
        <v/>
      </c>
      <c r="CT195" s="293" t="str">
        <f t="shared" si="54"/>
        <v/>
      </c>
    </row>
    <row r="196" spans="1:98" ht="15" customHeight="1" x14ac:dyDescent="0.15">
      <c r="B196" s="292" t="s">
        <v>644</v>
      </c>
      <c r="C196" s="292"/>
      <c r="D196" s="292"/>
      <c r="E196" s="292"/>
      <c r="F196" s="292"/>
      <c r="G196" s="293" t="s">
        <v>645</v>
      </c>
      <c r="H196" s="293" t="s">
        <v>573</v>
      </c>
      <c r="I196" s="293"/>
      <c r="J196" s="293"/>
      <c r="K196" s="293" t="s">
        <v>100</v>
      </c>
      <c r="L196" s="293">
        <v>7.4</v>
      </c>
      <c r="M196" s="293"/>
      <c r="N196" s="293"/>
      <c r="O196" s="293" t="s">
        <v>646</v>
      </c>
      <c r="P196" s="293"/>
      <c r="Q196" s="294"/>
      <c r="R196" s="295" t="s">
        <v>443</v>
      </c>
      <c r="S196" s="295">
        <v>5.4999999999999997E-3</v>
      </c>
      <c r="T196" s="295"/>
      <c r="U196" s="295"/>
      <c r="V196" s="295"/>
      <c r="W196" s="295"/>
      <c r="X196" s="295"/>
      <c r="Y196" s="295"/>
      <c r="Z196" s="295"/>
      <c r="AA196" s="295"/>
      <c r="AB196" s="295"/>
      <c r="AC196" s="295"/>
      <c r="AD196" s="295"/>
      <c r="AE196" s="295"/>
      <c r="AF196" s="295"/>
      <c r="AG196" s="295"/>
      <c r="AH196" s="295"/>
      <c r="AI196" s="295"/>
      <c r="AJ196" s="295"/>
      <c r="AK196" s="295"/>
      <c r="AL196" s="295"/>
      <c r="AM196" s="295"/>
      <c r="AN196" s="295"/>
      <c r="AO196" s="295"/>
      <c r="AP196" s="295"/>
      <c r="AQ196" s="295"/>
      <c r="AR196" s="295"/>
      <c r="AS196" s="295"/>
      <c r="AT196" s="295"/>
      <c r="AU196" s="295"/>
      <c r="AV196" s="295"/>
      <c r="AW196" s="295"/>
      <c r="AX196" s="295"/>
      <c r="AY196" s="295"/>
      <c r="AZ196" s="295"/>
      <c r="BA196" s="295">
        <v>2</v>
      </c>
      <c r="BB196" s="295"/>
      <c r="BC196" s="295">
        <v>0</v>
      </c>
      <c r="BD196" s="295">
        <v>0</v>
      </c>
      <c r="BE196" s="295">
        <v>0</v>
      </c>
      <c r="BF196" s="295">
        <v>0</v>
      </c>
      <c r="BG196" s="295">
        <v>0</v>
      </c>
      <c r="BH196" s="295">
        <v>0</v>
      </c>
      <c r="BI196" s="295">
        <v>5</v>
      </c>
      <c r="BJ196" s="462">
        <v>0</v>
      </c>
      <c r="BK196" s="293">
        <f t="shared" si="44"/>
        <v>2</v>
      </c>
      <c r="BL196" s="293">
        <f t="shared" si="45"/>
        <v>2</v>
      </c>
      <c r="BM196" s="293">
        <v>6</v>
      </c>
      <c r="BN196" s="293">
        <v>0</v>
      </c>
      <c r="BO196" s="295">
        <f t="shared" si="46"/>
        <v>6</v>
      </c>
      <c r="BP196" s="520">
        <v>2</v>
      </c>
      <c r="BQ196" s="293" t="str">
        <f t="shared" si="61"/>
        <v/>
      </c>
      <c r="BR196" s="293"/>
      <c r="BS196" s="296"/>
      <c r="BT196" s="296"/>
      <c r="BU196" s="296"/>
      <c r="BV196" s="296"/>
      <c r="BW196" s="296"/>
      <c r="BX196" s="296"/>
      <c r="BY196" s="296"/>
      <c r="BZ196" s="297"/>
      <c r="CA196" s="298"/>
      <c r="CB196" s="299">
        <f t="shared" si="55"/>
        <v>6</v>
      </c>
      <c r="CC196" s="521" t="e">
        <f t="shared" si="62"/>
        <v>#DIV/0!</v>
      </c>
      <c r="CD196" s="293" t="str">
        <f>IFERROR(IF($S196*#REF!=0,"",$S196*#REF!),"")</f>
        <v/>
      </c>
      <c r="CE196" s="293" t="str">
        <f>IFERROR(IF($S196*#REF!=0,"",$S196*#REF!),"")</f>
        <v/>
      </c>
      <c r="CF196" s="293" t="str">
        <f>IFERROR(IF($S196*#REF!=0,"",$S196*#REF!),"")</f>
        <v/>
      </c>
      <c r="CG196" s="293" t="str">
        <f>IFERROR(IF($S196*#REF!=0,"",$S196*#REF!),"")</f>
        <v/>
      </c>
      <c r="CH196" s="293" t="str">
        <f>IFERROR(IF($S196*#REF!=0,"",$S196*#REF!),"")</f>
        <v/>
      </c>
      <c r="CI196" s="293" t="str">
        <f>IFERROR(IF($S196*#REF!=0,"",$S196*#REF!),"")</f>
        <v/>
      </c>
      <c r="CJ196" s="293" t="str">
        <f>IFERROR(IF($S196*#REF!=0,"",$S196*#REF!),"")</f>
        <v/>
      </c>
      <c r="CK196" s="293" t="str">
        <f>IFERROR(IF($S196*#REF!=0,"",$S196*#REF!),"")</f>
        <v/>
      </c>
      <c r="CL196" s="293" t="str">
        <f>IFERROR(IF($S196*#REF!=0,"",$S196*#REF!),"")</f>
        <v/>
      </c>
      <c r="CM196" s="293" t="str">
        <f t="shared" si="47"/>
        <v/>
      </c>
      <c r="CN196" s="293" t="str">
        <f t="shared" si="48"/>
        <v/>
      </c>
      <c r="CO196" s="293" t="str">
        <f t="shared" si="49"/>
        <v/>
      </c>
      <c r="CP196" s="293" t="str">
        <f t="shared" si="50"/>
        <v/>
      </c>
      <c r="CQ196" s="293" t="str">
        <f t="shared" si="51"/>
        <v/>
      </c>
      <c r="CR196" s="293" t="str">
        <f t="shared" si="52"/>
        <v/>
      </c>
      <c r="CS196" s="293" t="str">
        <f t="shared" si="53"/>
        <v/>
      </c>
      <c r="CT196" s="293" t="str">
        <f t="shared" si="54"/>
        <v/>
      </c>
    </row>
    <row r="197" spans="1:98" ht="15" customHeight="1" x14ac:dyDescent="0.15">
      <c r="B197" s="292" t="s">
        <v>647</v>
      </c>
      <c r="C197" s="292"/>
      <c r="D197" s="292"/>
      <c r="E197" s="292"/>
      <c r="F197" s="292"/>
      <c r="G197" s="293" t="s">
        <v>648</v>
      </c>
      <c r="H197" s="293" t="s">
        <v>573</v>
      </c>
      <c r="I197" s="293"/>
      <c r="J197" s="293"/>
      <c r="K197" s="293" t="s">
        <v>100</v>
      </c>
      <c r="L197" s="293">
        <v>9.9</v>
      </c>
      <c r="M197" s="293"/>
      <c r="N197" s="293"/>
      <c r="O197" s="293" t="s">
        <v>649</v>
      </c>
      <c r="P197" s="293"/>
      <c r="Q197" s="294"/>
      <c r="R197" s="295" t="s">
        <v>443</v>
      </c>
      <c r="S197" s="295">
        <v>5.4999999999999997E-3</v>
      </c>
      <c r="T197" s="295"/>
      <c r="U197" s="295"/>
      <c r="V197" s="295"/>
      <c r="W197" s="295"/>
      <c r="X197" s="295"/>
      <c r="Y197" s="295"/>
      <c r="Z197" s="295"/>
      <c r="AA197" s="295"/>
      <c r="AB197" s="295"/>
      <c r="AC197" s="295"/>
      <c r="AD197" s="295"/>
      <c r="AE197" s="295"/>
      <c r="AF197" s="295"/>
      <c r="AG197" s="295"/>
      <c r="AH197" s="295"/>
      <c r="AI197" s="295"/>
      <c r="AJ197" s="295"/>
      <c r="AK197" s="295"/>
      <c r="AL197" s="295"/>
      <c r="AM197" s="295"/>
      <c r="AN197" s="295"/>
      <c r="AO197" s="295"/>
      <c r="AP197" s="295"/>
      <c r="AQ197" s="295"/>
      <c r="AR197" s="295"/>
      <c r="AS197" s="295"/>
      <c r="AT197" s="295"/>
      <c r="AU197" s="295"/>
      <c r="AV197" s="295"/>
      <c r="AW197" s="295"/>
      <c r="AX197" s="295"/>
      <c r="AY197" s="295"/>
      <c r="AZ197" s="295">
        <v>2</v>
      </c>
      <c r="BA197" s="295">
        <v>2</v>
      </c>
      <c r="BB197" s="295"/>
      <c r="BC197" s="295">
        <v>0</v>
      </c>
      <c r="BD197" s="295">
        <v>0</v>
      </c>
      <c r="BE197" s="295">
        <v>4</v>
      </c>
      <c r="BF197" s="295">
        <v>6</v>
      </c>
      <c r="BG197" s="295">
        <v>3</v>
      </c>
      <c r="BH197" s="295">
        <v>2</v>
      </c>
      <c r="BI197" s="295">
        <v>8</v>
      </c>
      <c r="BJ197" s="522">
        <v>20</v>
      </c>
      <c r="BK197" s="293">
        <f t="shared" si="44"/>
        <v>2</v>
      </c>
      <c r="BL197" s="293">
        <f t="shared" si="45"/>
        <v>2</v>
      </c>
      <c r="BM197" s="293">
        <v>44</v>
      </c>
      <c r="BN197" s="293">
        <v>4</v>
      </c>
      <c r="BO197" s="295">
        <f t="shared" si="46"/>
        <v>40</v>
      </c>
      <c r="BP197" s="520">
        <v>2</v>
      </c>
      <c r="BQ197" s="293" t="str">
        <f t="shared" si="61"/>
        <v/>
      </c>
      <c r="BR197" s="293"/>
      <c r="BS197" s="296"/>
      <c r="BT197" s="296"/>
      <c r="BU197" s="296"/>
      <c r="BV197" s="296"/>
      <c r="BW197" s="296"/>
      <c r="BX197" s="296"/>
      <c r="BY197" s="296"/>
      <c r="BZ197" s="297"/>
      <c r="CA197" s="298"/>
      <c r="CB197" s="299">
        <f t="shared" si="55"/>
        <v>40</v>
      </c>
      <c r="CC197" s="521">
        <f t="shared" si="62"/>
        <v>2</v>
      </c>
      <c r="CD197" s="293" t="str">
        <f>IFERROR(IF($S197*#REF!=0,"",$S197*#REF!),"")</f>
        <v/>
      </c>
      <c r="CE197" s="293" t="str">
        <f>IFERROR(IF($S197*#REF!=0,"",$S197*#REF!),"")</f>
        <v/>
      </c>
      <c r="CF197" s="293" t="str">
        <f>IFERROR(IF($S197*#REF!=0,"",$S197*#REF!),"")</f>
        <v/>
      </c>
      <c r="CG197" s="293" t="str">
        <f>IFERROR(IF($S197*#REF!=0,"",$S197*#REF!),"")</f>
        <v/>
      </c>
      <c r="CH197" s="293" t="str">
        <f>IFERROR(IF($S197*#REF!=0,"",$S197*#REF!),"")</f>
        <v/>
      </c>
      <c r="CI197" s="293" t="str">
        <f>IFERROR(IF($S197*#REF!=0,"",$S197*#REF!),"")</f>
        <v/>
      </c>
      <c r="CJ197" s="293" t="str">
        <f>IFERROR(IF($S197*#REF!=0,"",$S197*#REF!),"")</f>
        <v/>
      </c>
      <c r="CK197" s="293" t="str">
        <f>IFERROR(IF($S197*#REF!=0,"",$S197*#REF!),"")</f>
        <v/>
      </c>
      <c r="CL197" s="293" t="str">
        <f>IFERROR(IF($S197*#REF!=0,"",$S197*#REF!),"")</f>
        <v/>
      </c>
      <c r="CM197" s="293" t="str">
        <f t="shared" si="47"/>
        <v/>
      </c>
      <c r="CN197" s="293" t="str">
        <f t="shared" si="48"/>
        <v/>
      </c>
      <c r="CO197" s="293" t="str">
        <f t="shared" si="49"/>
        <v/>
      </c>
      <c r="CP197" s="293" t="str">
        <f t="shared" si="50"/>
        <v/>
      </c>
      <c r="CQ197" s="293" t="str">
        <f t="shared" si="51"/>
        <v/>
      </c>
      <c r="CR197" s="293" t="str">
        <f t="shared" si="52"/>
        <v/>
      </c>
      <c r="CS197" s="293" t="str">
        <f t="shared" si="53"/>
        <v/>
      </c>
      <c r="CT197" s="293" t="str">
        <f t="shared" si="54"/>
        <v/>
      </c>
    </row>
    <row r="198" spans="1:98" ht="15" customHeight="1" x14ac:dyDescent="0.15">
      <c r="B198" s="292" t="s">
        <v>650</v>
      </c>
      <c r="C198" s="292"/>
      <c r="D198" s="292"/>
      <c r="E198" s="292"/>
      <c r="F198" s="292"/>
      <c r="G198" s="293" t="s">
        <v>651</v>
      </c>
      <c r="H198" s="293" t="s">
        <v>573</v>
      </c>
      <c r="I198" s="293"/>
      <c r="J198" s="293"/>
      <c r="K198" s="293" t="s">
        <v>108</v>
      </c>
      <c r="L198" s="293">
        <v>57.4</v>
      </c>
      <c r="M198" s="293"/>
      <c r="N198" s="293"/>
      <c r="O198" s="293" t="s">
        <v>652</v>
      </c>
      <c r="P198" s="293"/>
      <c r="Q198" s="294"/>
      <c r="R198" s="295" t="s">
        <v>443</v>
      </c>
      <c r="S198" s="295">
        <v>2.75E-2</v>
      </c>
      <c r="T198" s="295"/>
      <c r="U198" s="295"/>
      <c r="V198" s="295"/>
      <c r="W198" s="295"/>
      <c r="X198" s="295"/>
      <c r="Y198" s="295"/>
      <c r="Z198" s="295"/>
      <c r="AA198" s="295"/>
      <c r="AB198" s="295"/>
      <c r="AC198" s="295"/>
      <c r="AD198" s="295"/>
      <c r="AE198" s="295"/>
      <c r="AF198" s="295"/>
      <c r="AG198" s="295"/>
      <c r="AH198" s="295"/>
      <c r="AI198" s="295"/>
      <c r="AJ198" s="295"/>
      <c r="AK198" s="295"/>
      <c r="AL198" s="295"/>
      <c r="AM198" s="295"/>
      <c r="AN198" s="295"/>
      <c r="AO198" s="295"/>
      <c r="AP198" s="295"/>
      <c r="AQ198" s="295"/>
      <c r="AR198" s="295"/>
      <c r="AS198" s="295"/>
      <c r="AT198" s="295"/>
      <c r="AU198" s="295"/>
      <c r="AV198" s="295"/>
      <c r="AW198" s="295"/>
      <c r="AX198" s="295"/>
      <c r="AY198" s="295"/>
      <c r="AZ198" s="295"/>
      <c r="BA198" s="295">
        <v>1</v>
      </c>
      <c r="BB198" s="295"/>
      <c r="BC198" s="295">
        <v>0</v>
      </c>
      <c r="BD198" s="295">
        <v>0</v>
      </c>
      <c r="BE198" s="295">
        <v>0</v>
      </c>
      <c r="BF198" s="295">
        <v>2</v>
      </c>
      <c r="BG198" s="295">
        <v>0</v>
      </c>
      <c r="BH198" s="295">
        <v>1</v>
      </c>
      <c r="BI198" s="295">
        <v>2</v>
      </c>
      <c r="BJ198" s="522">
        <v>6</v>
      </c>
      <c r="BK198" s="293">
        <f t="shared" si="44"/>
        <v>1</v>
      </c>
      <c r="BL198" s="293">
        <f t="shared" si="45"/>
        <v>1</v>
      </c>
      <c r="BM198" s="293">
        <v>16</v>
      </c>
      <c r="BN198" s="293">
        <v>1</v>
      </c>
      <c r="BO198" s="295">
        <f t="shared" si="46"/>
        <v>15</v>
      </c>
      <c r="BP198" s="520">
        <v>2</v>
      </c>
      <c r="BQ198" s="293" t="str">
        <f t="shared" si="61"/>
        <v/>
      </c>
      <c r="BR198" s="293"/>
      <c r="BS198" s="296"/>
      <c r="BT198" s="296"/>
      <c r="BU198" s="296"/>
      <c r="BV198" s="296"/>
      <c r="BW198" s="296"/>
      <c r="BX198" s="296"/>
      <c r="BY198" s="296"/>
      <c r="BZ198" s="297"/>
      <c r="CA198" s="298"/>
      <c r="CB198" s="299">
        <f t="shared" si="55"/>
        <v>15</v>
      </c>
      <c r="CC198" s="521">
        <f t="shared" si="62"/>
        <v>2.5</v>
      </c>
      <c r="CD198" s="293" t="str">
        <f>IFERROR(IF($S198*#REF!=0,"",$S198*#REF!),"")</f>
        <v/>
      </c>
      <c r="CE198" s="293" t="str">
        <f>IFERROR(IF($S198*#REF!=0,"",$S198*#REF!),"")</f>
        <v/>
      </c>
      <c r="CF198" s="293" t="str">
        <f>IFERROR(IF($S198*#REF!=0,"",$S198*#REF!),"")</f>
        <v/>
      </c>
      <c r="CG198" s="293" t="str">
        <f>IFERROR(IF($S198*#REF!=0,"",$S198*#REF!),"")</f>
        <v/>
      </c>
      <c r="CH198" s="293" t="str">
        <f>IFERROR(IF($S198*#REF!=0,"",$S198*#REF!),"")</f>
        <v/>
      </c>
      <c r="CI198" s="293" t="str">
        <f>IFERROR(IF($S198*#REF!=0,"",$S198*#REF!),"")</f>
        <v/>
      </c>
      <c r="CJ198" s="293" t="str">
        <f>IFERROR(IF($S198*#REF!=0,"",$S198*#REF!),"")</f>
        <v/>
      </c>
      <c r="CK198" s="293" t="str">
        <f>IFERROR(IF($S198*#REF!=0,"",$S198*#REF!),"")</f>
        <v/>
      </c>
      <c r="CL198" s="293" t="str">
        <f>IFERROR(IF($S198*#REF!=0,"",$S198*#REF!),"")</f>
        <v/>
      </c>
      <c r="CM198" s="293" t="str">
        <f t="shared" si="47"/>
        <v/>
      </c>
      <c r="CN198" s="293" t="str">
        <f t="shared" si="48"/>
        <v/>
      </c>
      <c r="CO198" s="293" t="str">
        <f t="shared" si="49"/>
        <v/>
      </c>
      <c r="CP198" s="293" t="str">
        <f t="shared" si="50"/>
        <v/>
      </c>
      <c r="CQ198" s="293" t="str">
        <f t="shared" si="51"/>
        <v/>
      </c>
      <c r="CR198" s="293" t="str">
        <f t="shared" si="52"/>
        <v/>
      </c>
      <c r="CS198" s="293" t="str">
        <f t="shared" si="53"/>
        <v/>
      </c>
      <c r="CT198" s="293" t="str">
        <f t="shared" si="54"/>
        <v/>
      </c>
    </row>
    <row r="199" spans="1:98" ht="15" customHeight="1" x14ac:dyDescent="0.15">
      <c r="B199" s="292" t="s">
        <v>653</v>
      </c>
      <c r="C199" s="292"/>
      <c r="D199" s="292"/>
      <c r="E199" s="292"/>
      <c r="F199" s="292"/>
      <c r="G199" s="293" t="s">
        <v>654</v>
      </c>
      <c r="H199" s="293" t="s">
        <v>573</v>
      </c>
      <c r="I199" s="293"/>
      <c r="J199" s="293"/>
      <c r="K199" s="293" t="s">
        <v>108</v>
      </c>
      <c r="L199" s="293">
        <v>57.4</v>
      </c>
      <c r="M199" s="293"/>
      <c r="N199" s="293"/>
      <c r="O199" s="293" t="s">
        <v>655</v>
      </c>
      <c r="P199" s="293"/>
      <c r="Q199" s="294"/>
      <c r="R199" s="295" t="s">
        <v>443</v>
      </c>
      <c r="S199" s="295">
        <v>2.75E-2</v>
      </c>
      <c r="T199" s="295"/>
      <c r="U199" s="295"/>
      <c r="V199" s="295"/>
      <c r="W199" s="295"/>
      <c r="X199" s="295"/>
      <c r="Y199" s="295"/>
      <c r="Z199" s="295"/>
      <c r="AA199" s="295"/>
      <c r="AB199" s="295"/>
      <c r="AC199" s="295"/>
      <c r="AD199" s="295"/>
      <c r="AE199" s="295"/>
      <c r="AF199" s="295"/>
      <c r="AG199" s="295"/>
      <c r="AH199" s="295"/>
      <c r="AI199" s="295"/>
      <c r="AJ199" s="295"/>
      <c r="AK199" s="295"/>
      <c r="AL199" s="295"/>
      <c r="AM199" s="295"/>
      <c r="AN199" s="295"/>
      <c r="AO199" s="295"/>
      <c r="AP199" s="295"/>
      <c r="AQ199" s="295"/>
      <c r="AR199" s="295"/>
      <c r="AS199" s="295"/>
      <c r="AT199" s="295"/>
      <c r="AU199" s="295"/>
      <c r="AV199" s="295"/>
      <c r="AW199" s="295"/>
      <c r="AX199" s="295"/>
      <c r="AY199" s="295">
        <v>0</v>
      </c>
      <c r="AZ199" s="295">
        <v>1</v>
      </c>
      <c r="BA199" s="295"/>
      <c r="BB199" s="295"/>
      <c r="BC199" s="295">
        <v>0</v>
      </c>
      <c r="BD199" s="295">
        <v>0</v>
      </c>
      <c r="BE199" s="295">
        <v>2</v>
      </c>
      <c r="BF199" s="295">
        <v>1</v>
      </c>
      <c r="BG199" s="295">
        <v>2</v>
      </c>
      <c r="BH199" s="295">
        <v>0</v>
      </c>
      <c r="BI199" s="295">
        <v>1</v>
      </c>
      <c r="BJ199" s="522">
        <v>6</v>
      </c>
      <c r="BK199" s="293">
        <f t="shared" si="44"/>
        <v>1</v>
      </c>
      <c r="BL199" s="293">
        <f t="shared" si="45"/>
        <v>0</v>
      </c>
      <c r="BM199" s="293">
        <v>13</v>
      </c>
      <c r="BN199" s="293">
        <v>1</v>
      </c>
      <c r="BO199" s="295">
        <f t="shared" si="46"/>
        <v>12</v>
      </c>
      <c r="BP199" s="520">
        <v>2</v>
      </c>
      <c r="BQ199" s="293" t="str">
        <f t="shared" si="61"/>
        <v/>
      </c>
      <c r="BR199" s="293"/>
      <c r="BS199" s="296"/>
      <c r="BT199" s="296"/>
      <c r="BU199" s="296"/>
      <c r="BV199" s="296"/>
      <c r="BW199" s="296"/>
      <c r="BX199" s="296"/>
      <c r="BY199" s="296"/>
      <c r="BZ199" s="297"/>
      <c r="CA199" s="298"/>
      <c r="CB199" s="299">
        <f t="shared" si="55"/>
        <v>12</v>
      </c>
      <c r="CC199" s="521">
        <f t="shared" si="62"/>
        <v>2</v>
      </c>
      <c r="CD199" s="293" t="str">
        <f>IFERROR(IF($S199*#REF!=0,"",$S199*#REF!),"")</f>
        <v/>
      </c>
      <c r="CE199" s="293" t="str">
        <f>IFERROR(IF($S199*#REF!=0,"",$S199*#REF!),"")</f>
        <v/>
      </c>
      <c r="CF199" s="293" t="str">
        <f>IFERROR(IF($S199*#REF!=0,"",$S199*#REF!),"")</f>
        <v/>
      </c>
      <c r="CG199" s="293" t="str">
        <f>IFERROR(IF($S199*#REF!=0,"",$S199*#REF!),"")</f>
        <v/>
      </c>
      <c r="CH199" s="293" t="str">
        <f>IFERROR(IF($S199*#REF!=0,"",$S199*#REF!),"")</f>
        <v/>
      </c>
      <c r="CI199" s="293" t="str">
        <f>IFERROR(IF($S199*#REF!=0,"",$S199*#REF!),"")</f>
        <v/>
      </c>
      <c r="CJ199" s="293" t="str">
        <f>IFERROR(IF($S199*#REF!=0,"",$S199*#REF!),"")</f>
        <v/>
      </c>
      <c r="CK199" s="293" t="str">
        <f>IFERROR(IF($S199*#REF!=0,"",$S199*#REF!),"")</f>
        <v/>
      </c>
      <c r="CL199" s="293" t="str">
        <f>IFERROR(IF($S199*#REF!=0,"",$S199*#REF!),"")</f>
        <v/>
      </c>
      <c r="CM199" s="293" t="str">
        <f t="shared" si="47"/>
        <v/>
      </c>
      <c r="CN199" s="293" t="str">
        <f t="shared" si="48"/>
        <v/>
      </c>
      <c r="CO199" s="293" t="str">
        <f t="shared" si="49"/>
        <v/>
      </c>
      <c r="CP199" s="293" t="str">
        <f t="shared" si="50"/>
        <v/>
      </c>
      <c r="CQ199" s="293" t="str">
        <f t="shared" si="51"/>
        <v/>
      </c>
      <c r="CR199" s="293" t="str">
        <f t="shared" si="52"/>
        <v/>
      </c>
      <c r="CS199" s="293" t="str">
        <f t="shared" si="53"/>
        <v/>
      </c>
      <c r="CT199" s="293" t="str">
        <f t="shared" si="54"/>
        <v/>
      </c>
    </row>
    <row r="200" spans="1:98" ht="15" customHeight="1" x14ac:dyDescent="0.15">
      <c r="B200" s="292" t="s">
        <v>656</v>
      </c>
      <c r="C200" s="292"/>
      <c r="D200" s="292"/>
      <c r="E200" s="292"/>
      <c r="F200" s="292"/>
      <c r="G200" s="293" t="s">
        <v>657</v>
      </c>
      <c r="H200" s="293" t="s">
        <v>573</v>
      </c>
      <c r="I200" s="293"/>
      <c r="J200" s="293"/>
      <c r="K200" s="293" t="s">
        <v>108</v>
      </c>
      <c r="L200" s="293">
        <v>43.1</v>
      </c>
      <c r="M200" s="293"/>
      <c r="N200" s="293"/>
      <c r="O200" s="293" t="s">
        <v>658</v>
      </c>
      <c r="P200" s="293"/>
      <c r="Q200" s="294"/>
      <c r="R200" s="295" t="s">
        <v>443</v>
      </c>
      <c r="S200" s="295">
        <v>2.75E-2</v>
      </c>
      <c r="T200" s="295"/>
      <c r="U200" s="295"/>
      <c r="V200" s="295"/>
      <c r="W200" s="295"/>
      <c r="X200" s="295"/>
      <c r="Y200" s="295"/>
      <c r="Z200" s="295"/>
      <c r="AA200" s="295"/>
      <c r="AB200" s="295"/>
      <c r="AC200" s="295"/>
      <c r="AD200" s="295"/>
      <c r="AE200" s="295"/>
      <c r="AF200" s="295"/>
      <c r="AG200" s="295"/>
      <c r="AH200" s="295"/>
      <c r="AI200" s="295"/>
      <c r="AJ200" s="295"/>
      <c r="AK200" s="295"/>
      <c r="AL200" s="295"/>
      <c r="AM200" s="295"/>
      <c r="AN200" s="295"/>
      <c r="AO200" s="295"/>
      <c r="AP200" s="295"/>
      <c r="AQ200" s="295"/>
      <c r="AR200" s="295"/>
      <c r="AS200" s="295"/>
      <c r="AT200" s="295"/>
      <c r="AU200" s="295"/>
      <c r="AV200" s="295"/>
      <c r="AW200" s="295"/>
      <c r="AX200" s="295"/>
      <c r="AY200" s="295"/>
      <c r="AZ200" s="295"/>
      <c r="BA200" s="295"/>
      <c r="BB200" s="295"/>
      <c r="BC200" s="295">
        <v>0</v>
      </c>
      <c r="BD200" s="295">
        <v>0</v>
      </c>
      <c r="BE200" s="295">
        <v>0</v>
      </c>
      <c r="BF200" s="295">
        <v>1</v>
      </c>
      <c r="BG200" s="295">
        <v>0</v>
      </c>
      <c r="BH200" s="295">
        <v>0</v>
      </c>
      <c r="BI200" s="295">
        <v>0</v>
      </c>
      <c r="BJ200" s="462">
        <v>3</v>
      </c>
      <c r="BK200" s="293">
        <f t="shared" ref="BK200:BK263" si="63">MAX(AQ200:BB200)</f>
        <v>0</v>
      </c>
      <c r="BL200" s="293">
        <f t="shared" ref="BL200:BL263" si="64">MIN(AQ200:BB200)</f>
        <v>0</v>
      </c>
      <c r="BM200" s="293">
        <v>8</v>
      </c>
      <c r="BN200" s="293">
        <v>0</v>
      </c>
      <c r="BO200" s="295">
        <f t="shared" ref="BO200:BO263" si="65">IFERROR(BM200-BN200,BM200)</f>
        <v>8</v>
      </c>
      <c r="BP200" s="520">
        <v>2</v>
      </c>
      <c r="BQ200" s="293" t="str">
        <f t="shared" si="61"/>
        <v/>
      </c>
      <c r="BR200" s="293"/>
      <c r="BS200" s="296"/>
      <c r="BT200" s="296"/>
      <c r="BU200" s="296"/>
      <c r="BV200" s="296"/>
      <c r="BW200" s="296"/>
      <c r="BX200" s="296"/>
      <c r="BY200" s="296"/>
      <c r="BZ200" s="297"/>
      <c r="CA200" s="298"/>
      <c r="CB200" s="299">
        <f t="shared" si="55"/>
        <v>8</v>
      </c>
      <c r="CC200" s="521">
        <f t="shared" si="62"/>
        <v>2.6666666666666665</v>
      </c>
      <c r="CD200" s="293" t="str">
        <f>IFERROR(IF($S200*#REF!=0,"",$S200*#REF!),"")</f>
        <v/>
      </c>
      <c r="CE200" s="293" t="str">
        <f>IFERROR(IF($S200*#REF!=0,"",$S200*#REF!),"")</f>
        <v/>
      </c>
      <c r="CF200" s="293" t="str">
        <f>IFERROR(IF($S200*#REF!=0,"",$S200*#REF!),"")</f>
        <v/>
      </c>
      <c r="CG200" s="293" t="str">
        <f>IFERROR(IF($S200*#REF!=0,"",$S200*#REF!),"")</f>
        <v/>
      </c>
      <c r="CH200" s="293" t="str">
        <f>IFERROR(IF($S200*#REF!=0,"",$S200*#REF!),"")</f>
        <v/>
      </c>
      <c r="CI200" s="293" t="str">
        <f>IFERROR(IF($S200*#REF!=0,"",$S200*#REF!),"")</f>
        <v/>
      </c>
      <c r="CJ200" s="293" t="str">
        <f>IFERROR(IF($S200*#REF!=0,"",$S200*#REF!),"")</f>
        <v/>
      </c>
      <c r="CK200" s="293" t="str">
        <f>IFERROR(IF($S200*#REF!=0,"",$S200*#REF!),"")</f>
        <v/>
      </c>
      <c r="CL200" s="293" t="str">
        <f>IFERROR(IF($S200*#REF!=0,"",$S200*#REF!),"")</f>
        <v/>
      </c>
      <c r="CM200" s="293" t="str">
        <f t="shared" ref="CM200:CM263" si="66">IFERROR(IF($S200*BT200=0,"",$S200*BT200),"")</f>
        <v/>
      </c>
      <c r="CN200" s="293" t="str">
        <f t="shared" ref="CN200:CN263" si="67">IFERROR(IF($S200*BU200=0,"",$S200*BU200),"")</f>
        <v/>
      </c>
      <c r="CO200" s="293" t="str">
        <f t="shared" ref="CO200:CO263" si="68">IFERROR(IF($S200*BV200=0,"",$S200*BV200),"")</f>
        <v/>
      </c>
      <c r="CP200" s="293" t="str">
        <f t="shared" ref="CP200:CP263" si="69">IFERROR(IF($S200*BW200=0,"",$S200*BW200),"")</f>
        <v/>
      </c>
      <c r="CQ200" s="293" t="str">
        <f t="shared" ref="CQ200:CQ263" si="70">IFERROR(IF($S200*BX200=0,"",$S200*BX200),"")</f>
        <v/>
      </c>
      <c r="CR200" s="293" t="str">
        <f t="shared" ref="CR200:CR263" si="71">IFERROR(IF($S200*BY200=0,"",$S200*BY200),"")</f>
        <v/>
      </c>
      <c r="CS200" s="293" t="str">
        <f t="shared" ref="CS200:CS263" si="72">IFERROR(IF($S200*BZ200=0,"",$S200*BZ200),"")</f>
        <v/>
      </c>
      <c r="CT200" s="293" t="str">
        <f t="shared" ref="CT200:CT263" si="73">IFERROR(IF($S200*CA200=0,"",$S200*CA200),"")</f>
        <v/>
      </c>
    </row>
    <row r="201" spans="1:98" ht="15" customHeight="1" thickBot="1" x14ac:dyDescent="0.2">
      <c r="B201" s="292" t="s">
        <v>659</v>
      </c>
      <c r="C201" s="292"/>
      <c r="D201" s="292"/>
      <c r="E201" s="292"/>
      <c r="F201" s="292"/>
      <c r="G201" s="293" t="s">
        <v>660</v>
      </c>
      <c r="H201" s="293" t="s">
        <v>573</v>
      </c>
      <c r="I201" s="293"/>
      <c r="J201" s="293"/>
      <c r="K201" s="293" t="s">
        <v>108</v>
      </c>
      <c r="L201" s="293">
        <v>43.1</v>
      </c>
      <c r="M201" s="293"/>
      <c r="N201" s="293"/>
      <c r="O201" s="293" t="s">
        <v>661</v>
      </c>
      <c r="P201" s="293"/>
      <c r="Q201" s="294"/>
      <c r="R201" s="295" t="s">
        <v>443</v>
      </c>
      <c r="S201" s="295">
        <v>2.75E-2</v>
      </c>
      <c r="T201" s="295"/>
      <c r="U201" s="295"/>
      <c r="V201" s="295"/>
      <c r="W201" s="295"/>
      <c r="X201" s="295"/>
      <c r="Y201" s="295"/>
      <c r="Z201" s="295"/>
      <c r="AA201" s="295"/>
      <c r="AB201" s="295"/>
      <c r="AC201" s="295"/>
      <c r="AD201" s="295"/>
      <c r="AE201" s="295"/>
      <c r="AF201" s="295"/>
      <c r="AG201" s="295"/>
      <c r="AH201" s="295"/>
      <c r="AI201" s="295"/>
      <c r="AJ201" s="295"/>
      <c r="AK201" s="295"/>
      <c r="AL201" s="295"/>
      <c r="AM201" s="295"/>
      <c r="AN201" s="295"/>
      <c r="AO201" s="295"/>
      <c r="AP201" s="295"/>
      <c r="AQ201" s="295"/>
      <c r="AR201" s="295"/>
      <c r="AS201" s="295"/>
      <c r="AT201" s="295"/>
      <c r="AU201" s="295"/>
      <c r="AV201" s="295"/>
      <c r="AW201" s="295"/>
      <c r="AX201" s="295"/>
      <c r="AY201" s="295"/>
      <c r="AZ201" s="295"/>
      <c r="BA201" s="295"/>
      <c r="BB201" s="295"/>
      <c r="BC201" s="295">
        <v>0</v>
      </c>
      <c r="BD201" s="295">
        <v>0</v>
      </c>
      <c r="BE201" s="295">
        <v>0</v>
      </c>
      <c r="BF201" s="295">
        <v>0</v>
      </c>
      <c r="BG201" s="295">
        <v>1</v>
      </c>
      <c r="BH201" s="295">
        <v>0</v>
      </c>
      <c r="BI201" s="295">
        <v>0</v>
      </c>
      <c r="BJ201" s="462">
        <v>3</v>
      </c>
      <c r="BK201" s="293">
        <f t="shared" si="63"/>
        <v>0</v>
      </c>
      <c r="BL201" s="293">
        <f t="shared" si="64"/>
        <v>0</v>
      </c>
      <c r="BM201" s="293">
        <v>7</v>
      </c>
      <c r="BN201" s="293">
        <v>1</v>
      </c>
      <c r="BO201" s="295">
        <f t="shared" si="65"/>
        <v>6</v>
      </c>
      <c r="BP201" s="520">
        <v>2</v>
      </c>
      <c r="BQ201" s="293" t="str">
        <f t="shared" si="61"/>
        <v/>
      </c>
      <c r="BR201" s="293"/>
      <c r="BS201" s="296"/>
      <c r="BT201" s="296"/>
      <c r="BU201" s="296"/>
      <c r="BV201" s="296"/>
      <c r="BW201" s="296"/>
      <c r="BX201" s="296"/>
      <c r="BY201" s="296"/>
      <c r="BZ201" s="297"/>
      <c r="CA201" s="298"/>
      <c r="CB201" s="299">
        <f t="shared" ref="CB201:CB264" si="74">SUM(BO201,BR201:CA201)</f>
        <v>6</v>
      </c>
      <c r="CC201" s="521">
        <f t="shared" si="62"/>
        <v>2</v>
      </c>
      <c r="CD201" s="293" t="str">
        <f>IFERROR(IF($S201*#REF!=0,"",$S201*#REF!),"")</f>
        <v/>
      </c>
      <c r="CE201" s="293" t="str">
        <f>IFERROR(IF($S201*#REF!=0,"",$S201*#REF!),"")</f>
        <v/>
      </c>
      <c r="CF201" s="293" t="str">
        <f>IFERROR(IF($S201*#REF!=0,"",$S201*#REF!),"")</f>
        <v/>
      </c>
      <c r="CG201" s="293" t="str">
        <f>IFERROR(IF($S201*#REF!=0,"",$S201*#REF!),"")</f>
        <v/>
      </c>
      <c r="CH201" s="293" t="str">
        <f>IFERROR(IF($S201*#REF!=0,"",$S201*#REF!),"")</f>
        <v/>
      </c>
      <c r="CI201" s="293" t="str">
        <f>IFERROR(IF($S201*#REF!=0,"",$S201*#REF!),"")</f>
        <v/>
      </c>
      <c r="CJ201" s="293" t="str">
        <f>IFERROR(IF($S201*#REF!=0,"",$S201*#REF!),"")</f>
        <v/>
      </c>
      <c r="CK201" s="293" t="str">
        <f>IFERROR(IF($S201*#REF!=0,"",$S201*#REF!),"")</f>
        <v/>
      </c>
      <c r="CL201" s="293" t="str">
        <f>IFERROR(IF($S201*#REF!=0,"",$S201*#REF!),"")</f>
        <v/>
      </c>
      <c r="CM201" s="293" t="str">
        <f t="shared" si="66"/>
        <v/>
      </c>
      <c r="CN201" s="293" t="str">
        <f t="shared" si="67"/>
        <v/>
      </c>
      <c r="CO201" s="293" t="str">
        <f t="shared" si="68"/>
        <v/>
      </c>
      <c r="CP201" s="293" t="str">
        <f t="shared" si="69"/>
        <v/>
      </c>
      <c r="CQ201" s="293" t="str">
        <f t="shared" si="70"/>
        <v/>
      </c>
      <c r="CR201" s="293" t="str">
        <f t="shared" si="71"/>
        <v/>
      </c>
      <c r="CS201" s="293" t="str">
        <f t="shared" si="72"/>
        <v/>
      </c>
      <c r="CT201" s="293" t="str">
        <f t="shared" si="73"/>
        <v/>
      </c>
    </row>
    <row r="202" spans="1:98" s="98" customFormat="1" ht="15" customHeight="1" x14ac:dyDescent="0.15">
      <c r="A202" s="87" t="s">
        <v>23</v>
      </c>
      <c r="B202" s="300" t="s">
        <v>662</v>
      </c>
      <c r="C202" s="300" t="str">
        <f t="shared" ref="C202:C209" si="75">MID(B202,4,5)</f>
        <v>CH271</v>
      </c>
      <c r="D202" s="300" t="str">
        <f t="shared" ref="D202:D209" si="76">MID(B202,10,3)</f>
        <v>-03</v>
      </c>
      <c r="E202" s="300" t="str">
        <f t="shared" ref="E202:E209" si="77">RIGHT(B202, LEN(B202)-FIND("S",B202,1)+1)</f>
        <v>SP/122N</v>
      </c>
      <c r="F202" s="300">
        <v>0</v>
      </c>
      <c r="G202" s="301" t="s">
        <v>663</v>
      </c>
      <c r="H202" s="301" t="s">
        <v>573</v>
      </c>
      <c r="I202" s="301"/>
      <c r="J202" s="301"/>
      <c r="K202" s="301" t="s">
        <v>108</v>
      </c>
      <c r="L202" s="301">
        <v>118.9</v>
      </c>
      <c r="M202" s="301"/>
      <c r="N202" s="301"/>
      <c r="O202" s="301" t="s">
        <v>663</v>
      </c>
      <c r="P202" s="301"/>
      <c r="Q202" s="302"/>
      <c r="R202" s="303" t="s">
        <v>443</v>
      </c>
      <c r="S202" s="303">
        <f>0.11/4</f>
        <v>2.75E-2</v>
      </c>
      <c r="T202" s="303"/>
      <c r="U202" s="303"/>
      <c r="V202" s="303"/>
      <c r="W202" s="303">
        <v>14826.67</v>
      </c>
      <c r="X202" s="303"/>
      <c r="Y202" s="303"/>
      <c r="Z202" s="303">
        <v>1</v>
      </c>
      <c r="AA202" s="303">
        <v>2</v>
      </c>
      <c r="AB202" s="303"/>
      <c r="AC202" s="303"/>
      <c r="AD202" s="303"/>
      <c r="AE202" s="303"/>
      <c r="AF202" s="303"/>
      <c r="AG202" s="303"/>
      <c r="AH202" s="303"/>
      <c r="AI202" s="303">
        <v>1</v>
      </c>
      <c r="AJ202" s="303"/>
      <c r="AK202" s="303">
        <v>0</v>
      </c>
      <c r="AL202" s="303">
        <v>1</v>
      </c>
      <c r="AM202" s="303"/>
      <c r="AN202" s="303"/>
      <c r="AO202" s="303">
        <v>0</v>
      </c>
      <c r="AP202" s="303">
        <v>0</v>
      </c>
      <c r="AQ202" s="303">
        <v>1</v>
      </c>
      <c r="AR202" s="303">
        <v>1</v>
      </c>
      <c r="AS202" s="303">
        <v>0</v>
      </c>
      <c r="AT202" s="303"/>
      <c r="AU202" s="303"/>
      <c r="AV202" s="303"/>
      <c r="AW202" s="303"/>
      <c r="AX202" s="303"/>
      <c r="AY202" s="303"/>
      <c r="AZ202" s="303">
        <v>0</v>
      </c>
      <c r="BA202" s="303">
        <v>0</v>
      </c>
      <c r="BB202" s="303">
        <v>0</v>
      </c>
      <c r="BC202" s="303">
        <v>1</v>
      </c>
      <c r="BD202" s="303"/>
      <c r="BE202" s="303"/>
      <c r="BF202" s="303">
        <v>1</v>
      </c>
      <c r="BG202" s="303">
        <v>1</v>
      </c>
      <c r="BH202" s="303">
        <v>1</v>
      </c>
      <c r="BI202" s="303">
        <v>0</v>
      </c>
      <c r="BJ202" s="523">
        <v>1</v>
      </c>
      <c r="BK202" s="301">
        <f t="shared" si="63"/>
        <v>1</v>
      </c>
      <c r="BL202" s="301">
        <f t="shared" si="64"/>
        <v>0</v>
      </c>
      <c r="BM202" s="301">
        <v>4</v>
      </c>
      <c r="BN202" s="301">
        <v>2</v>
      </c>
      <c r="BO202" s="303">
        <f t="shared" si="65"/>
        <v>2</v>
      </c>
      <c r="BP202" s="524">
        <v>2</v>
      </c>
      <c r="BQ202" s="301" t="str">
        <f t="shared" si="61"/>
        <v/>
      </c>
      <c r="BR202" s="301"/>
      <c r="BS202" s="304"/>
      <c r="BT202" s="304"/>
      <c r="BU202" s="304"/>
      <c r="BV202" s="304"/>
      <c r="BW202" s="304"/>
      <c r="BX202" s="304"/>
      <c r="BY202" s="304"/>
      <c r="BZ202" s="305"/>
      <c r="CA202" s="306"/>
      <c r="CB202" s="307">
        <f t="shared" si="74"/>
        <v>2</v>
      </c>
      <c r="CC202" s="525">
        <f t="shared" si="62"/>
        <v>2</v>
      </c>
      <c r="CD202" s="301" t="str">
        <f>IFERROR(IF($S202*#REF!=0,"",$S202*#REF!),"")</f>
        <v/>
      </c>
      <c r="CE202" s="301" t="str">
        <f>IFERROR(IF($S202*#REF!=0,"",$S202*#REF!),"")</f>
        <v/>
      </c>
      <c r="CF202" s="301" t="str">
        <f>IFERROR(IF($S202*#REF!=0,"",$S202*#REF!),"")</f>
        <v/>
      </c>
      <c r="CG202" s="301" t="str">
        <f>IFERROR(IF($S202*#REF!=0,"",$S202*#REF!),"")</f>
        <v/>
      </c>
      <c r="CH202" s="301" t="str">
        <f>IFERROR(IF($S202*#REF!=0,"",$S202*#REF!),"")</f>
        <v/>
      </c>
      <c r="CI202" s="301" t="str">
        <f>IFERROR(IF($S202*#REF!=0,"",$S202*#REF!),"")</f>
        <v/>
      </c>
      <c r="CJ202" s="301" t="str">
        <f>IFERROR(IF($S202*#REF!=0,"",$S202*#REF!),"")</f>
        <v/>
      </c>
      <c r="CK202" s="301" t="str">
        <f>IFERROR(IF($S202*#REF!=0,"",$S202*#REF!),"")</f>
        <v/>
      </c>
      <c r="CL202" s="301" t="str">
        <f>IFERROR(IF($S202*#REF!=0,"",$S202*#REF!),"")</f>
        <v/>
      </c>
      <c r="CM202" s="301" t="str">
        <f t="shared" si="66"/>
        <v/>
      </c>
      <c r="CN202" s="301" t="str">
        <f t="shared" si="67"/>
        <v/>
      </c>
      <c r="CO202" s="301" t="str">
        <f t="shared" si="68"/>
        <v/>
      </c>
      <c r="CP202" s="301" t="str">
        <f t="shared" si="69"/>
        <v/>
      </c>
      <c r="CQ202" s="301" t="str">
        <f t="shared" si="70"/>
        <v/>
      </c>
      <c r="CR202" s="301" t="str">
        <f t="shared" si="71"/>
        <v/>
      </c>
      <c r="CS202" s="301" t="str">
        <f t="shared" si="72"/>
        <v/>
      </c>
      <c r="CT202" s="301" t="str">
        <f t="shared" si="73"/>
        <v/>
      </c>
    </row>
    <row r="203" spans="1:98" ht="15" customHeight="1" x14ac:dyDescent="0.15">
      <c r="A203" s="1" t="s">
        <v>23</v>
      </c>
      <c r="B203" s="308" t="s">
        <v>664</v>
      </c>
      <c r="C203" s="308" t="str">
        <f t="shared" si="75"/>
        <v>CH271</v>
      </c>
      <c r="D203" s="308" t="str">
        <f t="shared" si="76"/>
        <v>-08</v>
      </c>
      <c r="E203" s="308" t="str">
        <f t="shared" si="77"/>
        <v>SP/122N</v>
      </c>
      <c r="F203" s="308">
        <v>0</v>
      </c>
      <c r="G203" s="309" t="s">
        <v>665</v>
      </c>
      <c r="H203" s="309" t="s">
        <v>573</v>
      </c>
      <c r="I203" s="309"/>
      <c r="J203" s="309"/>
      <c r="K203" s="309" t="s">
        <v>108</v>
      </c>
      <c r="L203" s="309">
        <v>88.1</v>
      </c>
      <c r="M203" s="309"/>
      <c r="N203" s="309"/>
      <c r="O203" s="309" t="s">
        <v>665</v>
      </c>
      <c r="P203" s="309"/>
      <c r="Q203" s="310"/>
      <c r="R203" s="311" t="s">
        <v>443</v>
      </c>
      <c r="S203" s="311">
        <f>0.11/4</f>
        <v>2.75E-2</v>
      </c>
      <c r="T203" s="311"/>
      <c r="U203" s="311"/>
      <c r="V203" s="311"/>
      <c r="W203" s="311">
        <v>10964.29</v>
      </c>
      <c r="X203" s="311"/>
      <c r="Y203" s="311"/>
      <c r="Z203" s="311">
        <v>1</v>
      </c>
      <c r="AA203" s="311">
        <v>1</v>
      </c>
      <c r="AB203" s="311">
        <v>2</v>
      </c>
      <c r="AC203" s="311">
        <v>1</v>
      </c>
      <c r="AD203" s="311"/>
      <c r="AE203" s="311"/>
      <c r="AF203" s="311"/>
      <c r="AG203" s="311"/>
      <c r="AH203" s="311"/>
      <c r="AI203" s="311"/>
      <c r="AJ203" s="311">
        <v>1</v>
      </c>
      <c r="AK203" s="311">
        <v>1</v>
      </c>
      <c r="AL203" s="311">
        <v>1</v>
      </c>
      <c r="AM203" s="311"/>
      <c r="AN203" s="311"/>
      <c r="AO203" s="311">
        <v>0</v>
      </c>
      <c r="AP203" s="311">
        <v>0</v>
      </c>
      <c r="AQ203" s="311">
        <v>0</v>
      </c>
      <c r="AR203" s="311">
        <v>0</v>
      </c>
      <c r="AS203" s="311">
        <v>0</v>
      </c>
      <c r="AT203" s="311"/>
      <c r="AU203" s="311"/>
      <c r="AV203" s="311"/>
      <c r="AW203" s="311"/>
      <c r="AX203" s="311"/>
      <c r="AY203" s="311"/>
      <c r="AZ203" s="311">
        <v>3</v>
      </c>
      <c r="BA203" s="311">
        <v>0</v>
      </c>
      <c r="BB203" s="311">
        <v>1</v>
      </c>
      <c r="BC203" s="311">
        <v>1</v>
      </c>
      <c r="BD203" s="311">
        <v>0</v>
      </c>
      <c r="BE203" s="311">
        <v>0</v>
      </c>
      <c r="BF203" s="311">
        <v>2</v>
      </c>
      <c r="BG203" s="311">
        <v>2</v>
      </c>
      <c r="BH203" s="311">
        <v>0</v>
      </c>
      <c r="BI203" s="311">
        <v>0</v>
      </c>
      <c r="BJ203" s="465">
        <v>2</v>
      </c>
      <c r="BK203" s="309">
        <f t="shared" si="63"/>
        <v>3</v>
      </c>
      <c r="BL203" s="309">
        <f t="shared" si="64"/>
        <v>0</v>
      </c>
      <c r="BM203" s="309">
        <v>5</v>
      </c>
      <c r="BN203" s="309">
        <v>1</v>
      </c>
      <c r="BO203" s="311">
        <f t="shared" si="65"/>
        <v>4</v>
      </c>
      <c r="BP203" s="526">
        <v>2</v>
      </c>
      <c r="BQ203" s="309" t="str">
        <f t="shared" si="61"/>
        <v/>
      </c>
      <c r="BR203" s="309"/>
      <c r="BS203" s="312"/>
      <c r="BT203" s="312"/>
      <c r="BU203" s="312"/>
      <c r="BV203" s="312"/>
      <c r="BW203" s="312"/>
      <c r="BX203" s="312"/>
      <c r="BY203" s="312"/>
      <c r="BZ203" s="313"/>
      <c r="CA203" s="314"/>
      <c r="CB203" s="315">
        <f t="shared" si="74"/>
        <v>4</v>
      </c>
      <c r="CC203" s="527">
        <f t="shared" si="62"/>
        <v>2</v>
      </c>
      <c r="CD203" s="309" t="str">
        <f>IFERROR(IF($S203*#REF!=0,"",$S203*#REF!),"")</f>
        <v/>
      </c>
      <c r="CE203" s="309" t="str">
        <f>IFERROR(IF($S203*#REF!=0,"",$S203*#REF!),"")</f>
        <v/>
      </c>
      <c r="CF203" s="309" t="str">
        <f>IFERROR(IF($S203*#REF!=0,"",$S203*#REF!),"")</f>
        <v/>
      </c>
      <c r="CG203" s="309" t="str">
        <f>IFERROR(IF($S203*#REF!=0,"",$S203*#REF!),"")</f>
        <v/>
      </c>
      <c r="CH203" s="309" t="str">
        <f>IFERROR(IF($S203*#REF!=0,"",$S203*#REF!),"")</f>
        <v/>
      </c>
      <c r="CI203" s="309" t="str">
        <f>IFERROR(IF($S203*#REF!=0,"",$S203*#REF!),"")</f>
        <v/>
      </c>
      <c r="CJ203" s="309" t="str">
        <f>IFERROR(IF($S203*#REF!=0,"",$S203*#REF!),"")</f>
        <v/>
      </c>
      <c r="CK203" s="309" t="str">
        <f>IFERROR(IF($S203*#REF!=0,"",$S203*#REF!),"")</f>
        <v/>
      </c>
      <c r="CL203" s="309" t="str">
        <f>IFERROR(IF($S203*#REF!=0,"",$S203*#REF!),"")</f>
        <v/>
      </c>
      <c r="CM203" s="309" t="str">
        <f t="shared" si="66"/>
        <v/>
      </c>
      <c r="CN203" s="309" t="str">
        <f t="shared" si="67"/>
        <v/>
      </c>
      <c r="CO203" s="309" t="str">
        <f t="shared" si="68"/>
        <v/>
      </c>
      <c r="CP203" s="309" t="str">
        <f t="shared" si="69"/>
        <v/>
      </c>
      <c r="CQ203" s="309" t="str">
        <f t="shared" si="70"/>
        <v/>
      </c>
      <c r="CR203" s="309" t="str">
        <f t="shared" si="71"/>
        <v/>
      </c>
      <c r="CS203" s="309" t="str">
        <f t="shared" si="72"/>
        <v/>
      </c>
      <c r="CT203" s="309" t="str">
        <f t="shared" si="73"/>
        <v/>
      </c>
    </row>
    <row r="204" spans="1:98" ht="15" customHeight="1" x14ac:dyDescent="0.15">
      <c r="A204" s="1" t="s">
        <v>23</v>
      </c>
      <c r="B204" s="308" t="s">
        <v>666</v>
      </c>
      <c r="C204" s="308" t="str">
        <f t="shared" si="75"/>
        <v>CH271</v>
      </c>
      <c r="D204" s="308" t="str">
        <f t="shared" si="76"/>
        <v>-09</v>
      </c>
      <c r="E204" s="308" t="str">
        <f t="shared" si="77"/>
        <v>SP/122N</v>
      </c>
      <c r="F204" s="308">
        <v>0</v>
      </c>
      <c r="G204" s="309" t="s">
        <v>667</v>
      </c>
      <c r="H204" s="309" t="s">
        <v>573</v>
      </c>
      <c r="I204" s="309"/>
      <c r="J204" s="309">
        <v>2</v>
      </c>
      <c r="K204" s="309" t="s">
        <v>108</v>
      </c>
      <c r="L204" s="309">
        <v>88.1</v>
      </c>
      <c r="M204" s="309"/>
      <c r="N204" s="309"/>
      <c r="O204" s="309" t="s">
        <v>667</v>
      </c>
      <c r="P204" s="309"/>
      <c r="Q204" s="310"/>
      <c r="R204" s="311" t="s">
        <v>443</v>
      </c>
      <c r="S204" s="311">
        <f>0.11/4</f>
        <v>2.75E-2</v>
      </c>
      <c r="T204" s="311"/>
      <c r="U204" s="311"/>
      <c r="V204" s="311"/>
      <c r="W204" s="311">
        <v>11074.54</v>
      </c>
      <c r="X204" s="311"/>
      <c r="Y204" s="311"/>
      <c r="Z204" s="311"/>
      <c r="AA204" s="311"/>
      <c r="AB204" s="311">
        <v>1</v>
      </c>
      <c r="AC204" s="311">
        <v>1</v>
      </c>
      <c r="AD204" s="311"/>
      <c r="AE204" s="311"/>
      <c r="AF204" s="311"/>
      <c r="AG204" s="311"/>
      <c r="AH204" s="311"/>
      <c r="AI204" s="311">
        <v>1</v>
      </c>
      <c r="AJ204" s="311">
        <v>1</v>
      </c>
      <c r="AK204" s="311">
        <v>0</v>
      </c>
      <c r="AL204" s="311"/>
      <c r="AM204" s="311"/>
      <c r="AN204" s="311"/>
      <c r="AO204" s="311">
        <v>0</v>
      </c>
      <c r="AP204" s="311">
        <v>0</v>
      </c>
      <c r="AQ204" s="311">
        <v>0</v>
      </c>
      <c r="AR204" s="311">
        <v>1</v>
      </c>
      <c r="AS204" s="311">
        <v>2</v>
      </c>
      <c r="AT204" s="311"/>
      <c r="AU204" s="311"/>
      <c r="AV204" s="311"/>
      <c r="AW204" s="311"/>
      <c r="AX204" s="311"/>
      <c r="AY204" s="311"/>
      <c r="AZ204" s="311">
        <v>2</v>
      </c>
      <c r="BA204" s="311">
        <v>1</v>
      </c>
      <c r="BB204" s="311">
        <v>2</v>
      </c>
      <c r="BC204" s="311">
        <v>0</v>
      </c>
      <c r="BD204" s="311">
        <v>0</v>
      </c>
      <c r="BE204" s="311">
        <v>0</v>
      </c>
      <c r="BF204" s="311">
        <v>2</v>
      </c>
      <c r="BG204" s="311">
        <v>0</v>
      </c>
      <c r="BH204" s="311">
        <v>0</v>
      </c>
      <c r="BI204" s="311">
        <v>0</v>
      </c>
      <c r="BJ204" s="465">
        <v>2</v>
      </c>
      <c r="BK204" s="309">
        <f t="shared" si="63"/>
        <v>2</v>
      </c>
      <c r="BL204" s="309">
        <f t="shared" si="64"/>
        <v>0</v>
      </c>
      <c r="BM204" s="309">
        <v>4</v>
      </c>
      <c r="BN204" s="309">
        <v>2</v>
      </c>
      <c r="BO204" s="311">
        <f t="shared" si="65"/>
        <v>2</v>
      </c>
      <c r="BP204" s="526">
        <v>2</v>
      </c>
      <c r="BQ204" s="309" t="str">
        <f t="shared" si="61"/>
        <v/>
      </c>
      <c r="BR204" s="309"/>
      <c r="BS204" s="312"/>
      <c r="BT204" s="312"/>
      <c r="BU204" s="312"/>
      <c r="BV204" s="312"/>
      <c r="BW204" s="312"/>
      <c r="BX204" s="312">
        <v>2</v>
      </c>
      <c r="BY204" s="312"/>
      <c r="BZ204" s="313"/>
      <c r="CA204" s="314"/>
      <c r="CB204" s="315">
        <f t="shared" si="74"/>
        <v>4</v>
      </c>
      <c r="CC204" s="527">
        <f t="shared" si="62"/>
        <v>2</v>
      </c>
      <c r="CD204" s="309" t="str">
        <f>IFERROR(IF($S204*#REF!=0,"",$S204*#REF!),"")</f>
        <v/>
      </c>
      <c r="CE204" s="309" t="str">
        <f>IFERROR(IF($S204*#REF!=0,"",$S204*#REF!),"")</f>
        <v/>
      </c>
      <c r="CF204" s="309" t="str">
        <f>IFERROR(IF($S204*#REF!=0,"",$S204*#REF!),"")</f>
        <v/>
      </c>
      <c r="CG204" s="309" t="str">
        <f>IFERROR(IF($S204*#REF!=0,"",$S204*#REF!),"")</f>
        <v/>
      </c>
      <c r="CH204" s="309" t="str">
        <f>IFERROR(IF($S204*#REF!=0,"",$S204*#REF!),"")</f>
        <v/>
      </c>
      <c r="CI204" s="309" t="str">
        <f>IFERROR(IF($S204*#REF!=0,"",$S204*#REF!),"")</f>
        <v/>
      </c>
      <c r="CJ204" s="309" t="str">
        <f>IFERROR(IF($S204*#REF!=0,"",$S204*#REF!),"")</f>
        <v/>
      </c>
      <c r="CK204" s="309" t="str">
        <f>IFERROR(IF($S204*#REF!=0,"",$S204*#REF!),"")</f>
        <v/>
      </c>
      <c r="CL204" s="309" t="str">
        <f>IFERROR(IF($S204*#REF!=0,"",$S204*#REF!),"")</f>
        <v/>
      </c>
      <c r="CM204" s="309" t="str">
        <f t="shared" si="66"/>
        <v/>
      </c>
      <c r="CN204" s="309" t="str">
        <f t="shared" si="67"/>
        <v/>
      </c>
      <c r="CO204" s="309" t="str">
        <f t="shared" si="68"/>
        <v/>
      </c>
      <c r="CP204" s="309" t="str">
        <f t="shared" si="69"/>
        <v/>
      </c>
      <c r="CQ204" s="309">
        <f t="shared" si="70"/>
        <v>5.5E-2</v>
      </c>
      <c r="CR204" s="309" t="str">
        <f t="shared" si="71"/>
        <v/>
      </c>
      <c r="CS204" s="309" t="str">
        <f t="shared" si="72"/>
        <v/>
      </c>
      <c r="CT204" s="309" t="str">
        <f t="shared" si="73"/>
        <v/>
      </c>
    </row>
    <row r="205" spans="1:98" ht="15" customHeight="1" x14ac:dyDescent="0.15">
      <c r="A205" s="1" t="s">
        <v>23</v>
      </c>
      <c r="B205" s="308" t="s">
        <v>668</v>
      </c>
      <c r="C205" s="308" t="str">
        <f t="shared" si="75"/>
        <v>CH271</v>
      </c>
      <c r="D205" s="308" t="str">
        <f t="shared" si="76"/>
        <v>-17</v>
      </c>
      <c r="E205" s="308" t="str">
        <f t="shared" si="77"/>
        <v>SP/122N</v>
      </c>
      <c r="F205" s="308">
        <v>0</v>
      </c>
      <c r="G205" s="309" t="s">
        <v>669</v>
      </c>
      <c r="H205" s="309" t="s">
        <v>573</v>
      </c>
      <c r="I205" s="309"/>
      <c r="J205" s="309"/>
      <c r="K205" s="309" t="s">
        <v>108</v>
      </c>
      <c r="L205" s="309">
        <v>23.5</v>
      </c>
      <c r="M205" s="309"/>
      <c r="N205" s="309"/>
      <c r="O205" s="309" t="s">
        <v>669</v>
      </c>
      <c r="P205" s="309"/>
      <c r="Q205" s="310"/>
      <c r="R205" s="311" t="s">
        <v>443</v>
      </c>
      <c r="S205" s="311">
        <f>0.11/10</f>
        <v>1.0999999999999999E-2</v>
      </c>
      <c r="T205" s="311"/>
      <c r="U205" s="311"/>
      <c r="V205" s="311"/>
      <c r="W205" s="311">
        <v>2930.5</v>
      </c>
      <c r="X205" s="311"/>
      <c r="Y205" s="311"/>
      <c r="Z205" s="311"/>
      <c r="AA205" s="311">
        <v>2</v>
      </c>
      <c r="AB205" s="311"/>
      <c r="AC205" s="311">
        <v>1</v>
      </c>
      <c r="AD205" s="311"/>
      <c r="AE205" s="311"/>
      <c r="AF205" s="311"/>
      <c r="AG205" s="311"/>
      <c r="AH205" s="311"/>
      <c r="AI205" s="311">
        <v>1</v>
      </c>
      <c r="AJ205" s="311"/>
      <c r="AK205" s="311">
        <v>0</v>
      </c>
      <c r="AL205" s="311"/>
      <c r="AM205" s="311"/>
      <c r="AN205" s="311"/>
      <c r="AO205" s="311">
        <v>0</v>
      </c>
      <c r="AP205" s="311">
        <v>0</v>
      </c>
      <c r="AQ205" s="311">
        <v>0</v>
      </c>
      <c r="AR205" s="311">
        <v>0</v>
      </c>
      <c r="AS205" s="311">
        <v>1</v>
      </c>
      <c r="AT205" s="311"/>
      <c r="AU205" s="311"/>
      <c r="AV205" s="311"/>
      <c r="AW205" s="311"/>
      <c r="AX205" s="311"/>
      <c r="AY205" s="311"/>
      <c r="AZ205" s="311">
        <v>0</v>
      </c>
      <c r="BA205" s="311">
        <v>0</v>
      </c>
      <c r="BB205" s="311">
        <v>0</v>
      </c>
      <c r="BC205" s="311">
        <v>1</v>
      </c>
      <c r="BD205" s="311">
        <v>0</v>
      </c>
      <c r="BE205" s="311">
        <v>0</v>
      </c>
      <c r="BF205" s="311">
        <v>1</v>
      </c>
      <c r="BG205" s="311">
        <v>0</v>
      </c>
      <c r="BH205" s="311">
        <v>0</v>
      </c>
      <c r="BI205" s="311">
        <v>0</v>
      </c>
      <c r="BJ205" s="465">
        <v>1</v>
      </c>
      <c r="BK205" s="309">
        <f t="shared" si="63"/>
        <v>1</v>
      </c>
      <c r="BL205" s="309">
        <f t="shared" si="64"/>
        <v>0</v>
      </c>
      <c r="BM205" s="309">
        <v>3</v>
      </c>
      <c r="BN205" s="309">
        <v>1</v>
      </c>
      <c r="BO205" s="311">
        <f t="shared" si="65"/>
        <v>2</v>
      </c>
      <c r="BP205" s="526">
        <v>2</v>
      </c>
      <c r="BQ205" s="309" t="str">
        <f t="shared" si="61"/>
        <v/>
      </c>
      <c r="BR205" s="309"/>
      <c r="BS205" s="312"/>
      <c r="BT205" s="312"/>
      <c r="BU205" s="312"/>
      <c r="BV205" s="312"/>
      <c r="BW205" s="312"/>
      <c r="BX205" s="312"/>
      <c r="BY205" s="312"/>
      <c r="BZ205" s="313"/>
      <c r="CA205" s="314"/>
      <c r="CB205" s="315">
        <f t="shared" si="74"/>
        <v>2</v>
      </c>
      <c r="CC205" s="527">
        <f t="shared" si="62"/>
        <v>2</v>
      </c>
      <c r="CD205" s="309" t="str">
        <f>IFERROR(IF($S205*#REF!=0,"",$S205*#REF!),"")</f>
        <v/>
      </c>
      <c r="CE205" s="309" t="str">
        <f>IFERROR(IF($S205*#REF!=0,"",$S205*#REF!),"")</f>
        <v/>
      </c>
      <c r="CF205" s="309" t="str">
        <f>IFERROR(IF($S205*#REF!=0,"",$S205*#REF!),"")</f>
        <v/>
      </c>
      <c r="CG205" s="309" t="str">
        <f>IFERROR(IF($S205*#REF!=0,"",$S205*#REF!),"")</f>
        <v/>
      </c>
      <c r="CH205" s="309" t="str">
        <f>IFERROR(IF($S205*#REF!=0,"",$S205*#REF!),"")</f>
        <v/>
      </c>
      <c r="CI205" s="309" t="str">
        <f>IFERROR(IF($S205*#REF!=0,"",$S205*#REF!),"")</f>
        <v/>
      </c>
      <c r="CJ205" s="309" t="str">
        <f>IFERROR(IF($S205*#REF!=0,"",$S205*#REF!),"")</f>
        <v/>
      </c>
      <c r="CK205" s="309" t="str">
        <f>IFERROR(IF($S205*#REF!=0,"",$S205*#REF!),"")</f>
        <v/>
      </c>
      <c r="CL205" s="309" t="str">
        <f>IFERROR(IF($S205*#REF!=0,"",$S205*#REF!),"")</f>
        <v/>
      </c>
      <c r="CM205" s="309" t="str">
        <f t="shared" si="66"/>
        <v/>
      </c>
      <c r="CN205" s="309" t="str">
        <f t="shared" si="67"/>
        <v/>
      </c>
      <c r="CO205" s="309" t="str">
        <f t="shared" si="68"/>
        <v/>
      </c>
      <c r="CP205" s="309" t="str">
        <f t="shared" si="69"/>
        <v/>
      </c>
      <c r="CQ205" s="309" t="str">
        <f t="shared" si="70"/>
        <v/>
      </c>
      <c r="CR205" s="309" t="str">
        <f t="shared" si="71"/>
        <v/>
      </c>
      <c r="CS205" s="309" t="str">
        <f t="shared" si="72"/>
        <v/>
      </c>
      <c r="CT205" s="309" t="str">
        <f t="shared" si="73"/>
        <v/>
      </c>
    </row>
    <row r="206" spans="1:98" ht="15" customHeight="1" x14ac:dyDescent="0.15">
      <c r="A206" s="1" t="s">
        <v>23</v>
      </c>
      <c r="B206" s="308" t="s">
        <v>670</v>
      </c>
      <c r="C206" s="308" t="str">
        <f t="shared" si="75"/>
        <v>CH271</v>
      </c>
      <c r="D206" s="308" t="str">
        <f t="shared" si="76"/>
        <v>35C</v>
      </c>
      <c r="E206" s="308" t="str">
        <f t="shared" si="77"/>
        <v>SP/122N</v>
      </c>
      <c r="F206" s="308">
        <v>0</v>
      </c>
      <c r="G206" s="309" t="s">
        <v>671</v>
      </c>
      <c r="H206" s="309" t="s">
        <v>573</v>
      </c>
      <c r="I206" s="309"/>
      <c r="J206" s="309"/>
      <c r="K206" s="309" t="s">
        <v>100</v>
      </c>
      <c r="L206" s="309">
        <v>5.8</v>
      </c>
      <c r="M206" s="309"/>
      <c r="N206" s="309"/>
      <c r="O206" s="309" t="s">
        <v>671</v>
      </c>
      <c r="P206" s="309"/>
      <c r="Q206" s="310"/>
      <c r="R206" s="311" t="s">
        <v>443</v>
      </c>
      <c r="S206" s="311">
        <f>0.11/20</f>
        <v>5.4999999999999997E-3</v>
      </c>
      <c r="T206" s="311"/>
      <c r="U206" s="311"/>
      <c r="V206" s="311"/>
      <c r="W206" s="311">
        <v>732.15</v>
      </c>
      <c r="X206" s="311"/>
      <c r="Y206" s="311"/>
      <c r="Z206" s="311">
        <v>4</v>
      </c>
      <c r="AA206" s="311">
        <v>1</v>
      </c>
      <c r="AB206" s="311">
        <v>2</v>
      </c>
      <c r="AC206" s="311">
        <v>1</v>
      </c>
      <c r="AD206" s="311"/>
      <c r="AE206" s="311"/>
      <c r="AF206" s="311"/>
      <c r="AG206" s="311"/>
      <c r="AH206" s="311"/>
      <c r="AI206" s="311">
        <v>2</v>
      </c>
      <c r="AJ206" s="311"/>
      <c r="AK206" s="311">
        <v>5</v>
      </c>
      <c r="AL206" s="311"/>
      <c r="AM206" s="311"/>
      <c r="AN206" s="311"/>
      <c r="AO206" s="311">
        <v>0</v>
      </c>
      <c r="AP206" s="311">
        <v>2</v>
      </c>
      <c r="AQ206" s="311">
        <v>0</v>
      </c>
      <c r="AR206" s="311">
        <v>0</v>
      </c>
      <c r="AS206" s="311">
        <v>2</v>
      </c>
      <c r="AT206" s="311">
        <v>5</v>
      </c>
      <c r="AU206" s="311">
        <v>1</v>
      </c>
      <c r="AV206" s="311">
        <v>2</v>
      </c>
      <c r="AW206" s="311">
        <v>0</v>
      </c>
      <c r="AX206" s="311">
        <v>0</v>
      </c>
      <c r="AY206" s="311">
        <v>2</v>
      </c>
      <c r="AZ206" s="311">
        <v>0</v>
      </c>
      <c r="BA206" s="311">
        <v>0</v>
      </c>
      <c r="BB206" s="311">
        <v>2</v>
      </c>
      <c r="BC206" s="311">
        <v>0</v>
      </c>
      <c r="BD206" s="311">
        <v>0</v>
      </c>
      <c r="BE206" s="311">
        <v>0</v>
      </c>
      <c r="BF206" s="311">
        <v>0</v>
      </c>
      <c r="BG206" s="311">
        <v>0</v>
      </c>
      <c r="BH206" s="311">
        <v>1</v>
      </c>
      <c r="BI206" s="311">
        <v>2</v>
      </c>
      <c r="BJ206" s="465">
        <v>0</v>
      </c>
      <c r="BK206" s="309">
        <f t="shared" si="63"/>
        <v>5</v>
      </c>
      <c r="BL206" s="309">
        <f t="shared" si="64"/>
        <v>0</v>
      </c>
      <c r="BM206" s="309">
        <v>5</v>
      </c>
      <c r="BN206" s="309">
        <v>2</v>
      </c>
      <c r="BO206" s="311">
        <f t="shared" si="65"/>
        <v>3</v>
      </c>
      <c r="BP206" s="526">
        <v>2</v>
      </c>
      <c r="BQ206" s="309" t="str">
        <f t="shared" si="61"/>
        <v/>
      </c>
      <c r="BR206" s="309"/>
      <c r="BS206" s="312"/>
      <c r="BT206" s="312"/>
      <c r="BU206" s="312"/>
      <c r="BV206" s="312"/>
      <c r="BW206" s="312"/>
      <c r="BX206" s="312"/>
      <c r="BY206" s="312"/>
      <c r="BZ206" s="313"/>
      <c r="CA206" s="314"/>
      <c r="CB206" s="315">
        <f t="shared" si="74"/>
        <v>3</v>
      </c>
      <c r="CC206" s="527" t="e">
        <f t="shared" si="62"/>
        <v>#DIV/0!</v>
      </c>
      <c r="CD206" s="309" t="str">
        <f>IFERROR(IF($S206*#REF!=0,"",$S206*#REF!),"")</f>
        <v/>
      </c>
      <c r="CE206" s="309" t="str">
        <f>IFERROR(IF($S206*#REF!=0,"",$S206*#REF!),"")</f>
        <v/>
      </c>
      <c r="CF206" s="309" t="str">
        <f>IFERROR(IF($S206*#REF!=0,"",$S206*#REF!),"")</f>
        <v/>
      </c>
      <c r="CG206" s="309" t="str">
        <f>IFERROR(IF($S206*#REF!=0,"",$S206*#REF!),"")</f>
        <v/>
      </c>
      <c r="CH206" s="309" t="str">
        <f>IFERROR(IF($S206*#REF!=0,"",$S206*#REF!),"")</f>
        <v/>
      </c>
      <c r="CI206" s="309" t="str">
        <f>IFERROR(IF($S206*#REF!=0,"",$S206*#REF!),"")</f>
        <v/>
      </c>
      <c r="CJ206" s="309" t="str">
        <f>IFERROR(IF($S206*#REF!=0,"",$S206*#REF!),"")</f>
        <v/>
      </c>
      <c r="CK206" s="309" t="str">
        <f>IFERROR(IF($S206*#REF!=0,"",$S206*#REF!),"")</f>
        <v/>
      </c>
      <c r="CL206" s="309" t="str">
        <f>IFERROR(IF($S206*#REF!=0,"",$S206*#REF!),"")</f>
        <v/>
      </c>
      <c r="CM206" s="309" t="str">
        <f t="shared" si="66"/>
        <v/>
      </c>
      <c r="CN206" s="309" t="str">
        <f t="shared" si="67"/>
        <v/>
      </c>
      <c r="CO206" s="309" t="str">
        <f t="shared" si="68"/>
        <v/>
      </c>
      <c r="CP206" s="309" t="str">
        <f t="shared" si="69"/>
        <v/>
      </c>
      <c r="CQ206" s="309" t="str">
        <f t="shared" si="70"/>
        <v/>
      </c>
      <c r="CR206" s="309" t="str">
        <f t="shared" si="71"/>
        <v/>
      </c>
      <c r="CS206" s="309" t="str">
        <f t="shared" si="72"/>
        <v/>
      </c>
      <c r="CT206" s="309" t="str">
        <f t="shared" si="73"/>
        <v/>
      </c>
    </row>
    <row r="207" spans="1:98" ht="15" customHeight="1" x14ac:dyDescent="0.15">
      <c r="A207" s="1" t="s">
        <v>23</v>
      </c>
      <c r="B207" s="308" t="s">
        <v>672</v>
      </c>
      <c r="C207" s="308" t="str">
        <f t="shared" si="75"/>
        <v>CH271</v>
      </c>
      <c r="D207" s="308" t="str">
        <f t="shared" si="76"/>
        <v>37C</v>
      </c>
      <c r="E207" s="308" t="str">
        <f t="shared" si="77"/>
        <v>SP/122N</v>
      </c>
      <c r="F207" s="308">
        <v>0</v>
      </c>
      <c r="G207" s="309" t="s">
        <v>673</v>
      </c>
      <c r="H207" s="309" t="s">
        <v>573</v>
      </c>
      <c r="I207" s="309"/>
      <c r="J207" s="309"/>
      <c r="K207" s="309" t="s">
        <v>100</v>
      </c>
      <c r="L207" s="309">
        <v>12.3</v>
      </c>
      <c r="M207" s="309"/>
      <c r="N207" s="309"/>
      <c r="O207" s="309" t="s">
        <v>673</v>
      </c>
      <c r="P207" s="309"/>
      <c r="Q207" s="310"/>
      <c r="R207" s="311" t="s">
        <v>443</v>
      </c>
      <c r="S207" s="311">
        <f>0.11/20</f>
        <v>5.4999999999999997E-3</v>
      </c>
      <c r="T207" s="311"/>
      <c r="U207" s="311"/>
      <c r="V207" s="311"/>
      <c r="W207" s="311">
        <v>1539.02</v>
      </c>
      <c r="X207" s="311"/>
      <c r="Y207" s="311"/>
      <c r="Z207" s="311">
        <v>4</v>
      </c>
      <c r="AA207" s="311">
        <v>6</v>
      </c>
      <c r="AB207" s="311">
        <v>6</v>
      </c>
      <c r="AC207" s="311">
        <v>5</v>
      </c>
      <c r="AD207" s="311"/>
      <c r="AE207" s="311"/>
      <c r="AF207" s="311"/>
      <c r="AG207" s="311"/>
      <c r="AH207" s="311"/>
      <c r="AI207" s="311">
        <v>4</v>
      </c>
      <c r="AJ207" s="311">
        <v>5</v>
      </c>
      <c r="AK207" s="311">
        <v>2</v>
      </c>
      <c r="AL207" s="311">
        <v>4</v>
      </c>
      <c r="AM207" s="311"/>
      <c r="AN207" s="311"/>
      <c r="AO207" s="311">
        <v>4</v>
      </c>
      <c r="AP207" s="311">
        <v>6</v>
      </c>
      <c r="AQ207" s="311">
        <v>2</v>
      </c>
      <c r="AR207" s="311">
        <v>5</v>
      </c>
      <c r="AS207" s="311">
        <v>5</v>
      </c>
      <c r="AT207" s="311">
        <v>8</v>
      </c>
      <c r="AU207" s="311">
        <v>0</v>
      </c>
      <c r="AV207" s="311">
        <v>4</v>
      </c>
      <c r="AW207" s="311">
        <v>2</v>
      </c>
      <c r="AX207" s="311">
        <v>4</v>
      </c>
      <c r="AY207" s="311">
        <v>4</v>
      </c>
      <c r="AZ207" s="311">
        <v>7</v>
      </c>
      <c r="BA207" s="311">
        <v>0</v>
      </c>
      <c r="BB207" s="311">
        <v>7</v>
      </c>
      <c r="BC207" s="311">
        <v>4</v>
      </c>
      <c r="BD207" s="311">
        <v>2</v>
      </c>
      <c r="BE207" s="311">
        <v>4</v>
      </c>
      <c r="BF207" s="311">
        <v>8</v>
      </c>
      <c r="BG207" s="311">
        <v>4</v>
      </c>
      <c r="BH207" s="311">
        <v>1</v>
      </c>
      <c r="BI207" s="311">
        <v>0</v>
      </c>
      <c r="BJ207" s="465">
        <f>BJ202*2+BJ203*1+BJ204*1</f>
        <v>6</v>
      </c>
      <c r="BK207" s="309">
        <f t="shared" si="63"/>
        <v>8</v>
      </c>
      <c r="BL207" s="309">
        <f t="shared" si="64"/>
        <v>0</v>
      </c>
      <c r="BM207" s="309">
        <v>14</v>
      </c>
      <c r="BN207" s="309">
        <v>9</v>
      </c>
      <c r="BO207" s="311">
        <f t="shared" si="65"/>
        <v>5</v>
      </c>
      <c r="BP207" s="526">
        <v>2</v>
      </c>
      <c r="BQ207" s="309" t="str">
        <f t="shared" si="61"/>
        <v/>
      </c>
      <c r="BR207" s="309"/>
      <c r="BS207" s="312"/>
      <c r="BT207" s="312"/>
      <c r="BU207" s="312"/>
      <c r="BV207" s="312">
        <v>5</v>
      </c>
      <c r="BW207" s="312"/>
      <c r="BX207" s="312"/>
      <c r="BY207" s="312">
        <v>5</v>
      </c>
      <c r="BZ207" s="313"/>
      <c r="CA207" s="314"/>
      <c r="CB207" s="315">
        <f t="shared" si="74"/>
        <v>15</v>
      </c>
      <c r="CC207" s="527">
        <f t="shared" si="62"/>
        <v>2.5</v>
      </c>
      <c r="CD207" s="309" t="str">
        <f>IFERROR(IF($S207*#REF!=0,"",$S207*#REF!),"")</f>
        <v/>
      </c>
      <c r="CE207" s="309" t="str">
        <f>IFERROR(IF($S207*#REF!=0,"",$S207*#REF!),"")</f>
        <v/>
      </c>
      <c r="CF207" s="309" t="str">
        <f>IFERROR(IF($S207*#REF!=0,"",$S207*#REF!),"")</f>
        <v/>
      </c>
      <c r="CG207" s="309" t="str">
        <f>IFERROR(IF($S207*#REF!=0,"",$S207*#REF!),"")</f>
        <v/>
      </c>
      <c r="CH207" s="309" t="str">
        <f>IFERROR(IF($S207*#REF!=0,"",$S207*#REF!),"")</f>
        <v/>
      </c>
      <c r="CI207" s="309" t="str">
        <f>IFERROR(IF($S207*#REF!=0,"",$S207*#REF!),"")</f>
        <v/>
      </c>
      <c r="CJ207" s="309" t="str">
        <f>IFERROR(IF($S207*#REF!=0,"",$S207*#REF!),"")</f>
        <v/>
      </c>
      <c r="CK207" s="309" t="str">
        <f>IFERROR(IF($S207*#REF!=0,"",$S207*#REF!),"")</f>
        <v/>
      </c>
      <c r="CL207" s="309" t="str">
        <f>IFERROR(IF($S207*#REF!=0,"",$S207*#REF!),"")</f>
        <v/>
      </c>
      <c r="CM207" s="309" t="str">
        <f t="shared" si="66"/>
        <v/>
      </c>
      <c r="CN207" s="309" t="str">
        <f t="shared" si="67"/>
        <v/>
      </c>
      <c r="CO207" s="309">
        <f t="shared" si="68"/>
        <v>2.7499999999999997E-2</v>
      </c>
      <c r="CP207" s="309" t="str">
        <f t="shared" si="69"/>
        <v/>
      </c>
      <c r="CQ207" s="309" t="str">
        <f t="shared" si="70"/>
        <v/>
      </c>
      <c r="CR207" s="309">
        <f t="shared" si="71"/>
        <v>2.7499999999999997E-2</v>
      </c>
      <c r="CS207" s="309" t="str">
        <f t="shared" si="72"/>
        <v/>
      </c>
      <c r="CT207" s="309" t="str">
        <f t="shared" si="73"/>
        <v/>
      </c>
    </row>
    <row r="208" spans="1:98" ht="15" customHeight="1" x14ac:dyDescent="0.15">
      <c r="A208" s="1" t="s">
        <v>23</v>
      </c>
      <c r="B208" s="308" t="s">
        <v>674</v>
      </c>
      <c r="C208" s="308" t="str">
        <f t="shared" si="75"/>
        <v>CH271</v>
      </c>
      <c r="D208" s="308" t="str">
        <f t="shared" si="76"/>
        <v>-49</v>
      </c>
      <c r="E208" s="308" t="str">
        <f t="shared" si="77"/>
        <v>SP/122N</v>
      </c>
      <c r="F208" s="308">
        <v>0</v>
      </c>
      <c r="G208" s="309" t="s">
        <v>675</v>
      </c>
      <c r="H208" s="309" t="s">
        <v>573</v>
      </c>
      <c r="I208" s="309"/>
      <c r="J208" s="309"/>
      <c r="K208" s="309" t="s">
        <v>108</v>
      </c>
      <c r="L208" s="309">
        <v>81.5</v>
      </c>
      <c r="M208" s="309"/>
      <c r="N208" s="309"/>
      <c r="O208" s="309" t="s">
        <v>675</v>
      </c>
      <c r="P208" s="309"/>
      <c r="Q208" s="310"/>
      <c r="R208" s="311" t="s">
        <v>443</v>
      </c>
      <c r="S208" s="311">
        <f t="shared" ref="S208:S214" si="78">0.11/4</f>
        <v>2.75E-2</v>
      </c>
      <c r="T208" s="311"/>
      <c r="U208" s="311"/>
      <c r="V208" s="311"/>
      <c r="W208" s="311">
        <v>10246.25</v>
      </c>
      <c r="X208" s="311"/>
      <c r="Y208" s="311"/>
      <c r="Z208" s="311"/>
      <c r="AA208" s="311"/>
      <c r="AB208" s="311">
        <v>1</v>
      </c>
      <c r="AC208" s="311">
        <v>1</v>
      </c>
      <c r="AD208" s="311"/>
      <c r="AE208" s="311"/>
      <c r="AF208" s="311"/>
      <c r="AG208" s="311"/>
      <c r="AH208" s="311"/>
      <c r="AI208" s="311">
        <v>1</v>
      </c>
      <c r="AJ208" s="311">
        <v>1</v>
      </c>
      <c r="AK208" s="311">
        <v>0</v>
      </c>
      <c r="AL208" s="311"/>
      <c r="AM208" s="311"/>
      <c r="AN208" s="311"/>
      <c r="AO208" s="311">
        <v>0</v>
      </c>
      <c r="AP208" s="311">
        <v>0</v>
      </c>
      <c r="AQ208" s="311">
        <v>0</v>
      </c>
      <c r="AR208" s="311">
        <v>1</v>
      </c>
      <c r="AS208" s="311">
        <v>2</v>
      </c>
      <c r="AT208" s="311"/>
      <c r="AU208" s="311"/>
      <c r="AV208" s="311"/>
      <c r="AW208" s="311"/>
      <c r="AX208" s="311"/>
      <c r="AY208" s="311">
        <v>0</v>
      </c>
      <c r="AZ208" s="311">
        <v>0</v>
      </c>
      <c r="BA208" s="311">
        <v>1</v>
      </c>
      <c r="BB208" s="311">
        <v>2</v>
      </c>
      <c r="BC208" s="311">
        <v>0</v>
      </c>
      <c r="BD208" s="311">
        <v>1</v>
      </c>
      <c r="BE208" s="311">
        <v>1</v>
      </c>
      <c r="BF208" s="311">
        <v>2</v>
      </c>
      <c r="BG208" s="311">
        <v>0</v>
      </c>
      <c r="BH208" s="311">
        <v>0</v>
      </c>
      <c r="BI208" s="311">
        <v>0</v>
      </c>
      <c r="BJ208" s="465">
        <v>1</v>
      </c>
      <c r="BK208" s="309">
        <f t="shared" si="63"/>
        <v>2</v>
      </c>
      <c r="BL208" s="309">
        <f t="shared" si="64"/>
        <v>0</v>
      </c>
      <c r="BM208" s="309">
        <v>3</v>
      </c>
      <c r="BN208" s="309">
        <v>1</v>
      </c>
      <c r="BO208" s="311">
        <f t="shared" si="65"/>
        <v>2</v>
      </c>
      <c r="BP208" s="526">
        <v>2</v>
      </c>
      <c r="BQ208" s="309" t="str">
        <f t="shared" si="61"/>
        <v/>
      </c>
      <c r="BR208" s="309"/>
      <c r="BS208" s="312"/>
      <c r="BT208" s="312"/>
      <c r="BU208" s="312"/>
      <c r="BV208" s="312"/>
      <c r="BW208" s="312"/>
      <c r="BX208" s="312"/>
      <c r="BY208" s="312"/>
      <c r="BZ208" s="313"/>
      <c r="CA208" s="314"/>
      <c r="CB208" s="315">
        <f t="shared" si="74"/>
        <v>2</v>
      </c>
      <c r="CC208" s="527">
        <f t="shared" si="62"/>
        <v>2</v>
      </c>
      <c r="CD208" s="309" t="str">
        <f>IFERROR(IF($S208*#REF!=0,"",$S208*#REF!),"")</f>
        <v/>
      </c>
      <c r="CE208" s="309" t="str">
        <f>IFERROR(IF($S208*#REF!=0,"",$S208*#REF!),"")</f>
        <v/>
      </c>
      <c r="CF208" s="309" t="str">
        <f>IFERROR(IF($S208*#REF!=0,"",$S208*#REF!),"")</f>
        <v/>
      </c>
      <c r="CG208" s="309" t="str">
        <f>IFERROR(IF($S208*#REF!=0,"",$S208*#REF!),"")</f>
        <v/>
      </c>
      <c r="CH208" s="309" t="str">
        <f>IFERROR(IF($S208*#REF!=0,"",$S208*#REF!),"")</f>
        <v/>
      </c>
      <c r="CI208" s="309" t="str">
        <f>IFERROR(IF($S208*#REF!=0,"",$S208*#REF!),"")</f>
        <v/>
      </c>
      <c r="CJ208" s="309" t="str">
        <f>IFERROR(IF($S208*#REF!=0,"",$S208*#REF!),"")</f>
        <v/>
      </c>
      <c r="CK208" s="309" t="str">
        <f>IFERROR(IF($S208*#REF!=0,"",$S208*#REF!),"")</f>
        <v/>
      </c>
      <c r="CL208" s="309" t="str">
        <f>IFERROR(IF($S208*#REF!=0,"",$S208*#REF!),"")</f>
        <v/>
      </c>
      <c r="CM208" s="309" t="str">
        <f t="shared" si="66"/>
        <v/>
      </c>
      <c r="CN208" s="309" t="str">
        <f t="shared" si="67"/>
        <v/>
      </c>
      <c r="CO208" s="309" t="str">
        <f t="shared" si="68"/>
        <v/>
      </c>
      <c r="CP208" s="309" t="str">
        <f t="shared" si="69"/>
        <v/>
      </c>
      <c r="CQ208" s="309" t="str">
        <f t="shared" si="70"/>
        <v/>
      </c>
      <c r="CR208" s="309" t="str">
        <f t="shared" si="71"/>
        <v/>
      </c>
      <c r="CS208" s="309" t="str">
        <f t="shared" si="72"/>
        <v/>
      </c>
      <c r="CT208" s="309" t="str">
        <f t="shared" si="73"/>
        <v/>
      </c>
    </row>
    <row r="209" spans="1:98" ht="15" customHeight="1" x14ac:dyDescent="0.15">
      <c r="A209" s="1" t="s">
        <v>23</v>
      </c>
      <c r="B209" s="308" t="s">
        <v>676</v>
      </c>
      <c r="C209" s="308" t="str">
        <f t="shared" si="75"/>
        <v>CH271</v>
      </c>
      <c r="D209" s="308" t="str">
        <f t="shared" si="76"/>
        <v>-50</v>
      </c>
      <c r="E209" s="308" t="str">
        <f t="shared" si="77"/>
        <v>SP/122N</v>
      </c>
      <c r="F209" s="308">
        <v>0</v>
      </c>
      <c r="G209" s="309" t="s">
        <v>677</v>
      </c>
      <c r="H209" s="309" t="s">
        <v>573</v>
      </c>
      <c r="I209" s="309"/>
      <c r="J209" s="309"/>
      <c r="K209" s="309" t="s">
        <v>108</v>
      </c>
      <c r="L209" s="309">
        <v>81.5</v>
      </c>
      <c r="M209" s="309"/>
      <c r="N209" s="309"/>
      <c r="O209" s="309" t="s">
        <v>677</v>
      </c>
      <c r="P209" s="309"/>
      <c r="Q209" s="310"/>
      <c r="R209" s="311" t="s">
        <v>443</v>
      </c>
      <c r="S209" s="311">
        <f t="shared" si="78"/>
        <v>2.75E-2</v>
      </c>
      <c r="T209" s="311"/>
      <c r="U209" s="311"/>
      <c r="V209" s="311"/>
      <c r="W209" s="311">
        <v>10192.36</v>
      </c>
      <c r="X209" s="311"/>
      <c r="Y209" s="311"/>
      <c r="Z209" s="311">
        <v>1</v>
      </c>
      <c r="AA209" s="311">
        <v>1</v>
      </c>
      <c r="AB209" s="311">
        <v>2</v>
      </c>
      <c r="AC209" s="311">
        <v>1</v>
      </c>
      <c r="AD209" s="311"/>
      <c r="AE209" s="311"/>
      <c r="AF209" s="311"/>
      <c r="AG209" s="311"/>
      <c r="AH209" s="311"/>
      <c r="AI209" s="311"/>
      <c r="AJ209" s="311">
        <v>1</v>
      </c>
      <c r="AK209" s="311">
        <v>1</v>
      </c>
      <c r="AL209" s="311">
        <v>1</v>
      </c>
      <c r="AM209" s="311"/>
      <c r="AN209" s="311"/>
      <c r="AO209" s="311">
        <v>0</v>
      </c>
      <c r="AP209" s="311">
        <v>0</v>
      </c>
      <c r="AQ209" s="311">
        <v>0</v>
      </c>
      <c r="AR209" s="311">
        <v>0</v>
      </c>
      <c r="AS209" s="311">
        <v>1</v>
      </c>
      <c r="AT209" s="311"/>
      <c r="AU209" s="311"/>
      <c r="AV209" s="311"/>
      <c r="AW209" s="311"/>
      <c r="AX209" s="311"/>
      <c r="AY209" s="311">
        <v>0</v>
      </c>
      <c r="AZ209" s="311">
        <v>0</v>
      </c>
      <c r="BA209" s="311">
        <v>0</v>
      </c>
      <c r="BB209" s="311">
        <v>3</v>
      </c>
      <c r="BC209" s="311">
        <v>0</v>
      </c>
      <c r="BD209" s="311">
        <v>0</v>
      </c>
      <c r="BE209" s="311">
        <v>1</v>
      </c>
      <c r="BF209" s="311">
        <v>2</v>
      </c>
      <c r="BG209" s="311">
        <v>2</v>
      </c>
      <c r="BH209" s="311">
        <v>0</v>
      </c>
      <c r="BI209" s="311">
        <v>0</v>
      </c>
      <c r="BJ209" s="465">
        <v>2</v>
      </c>
      <c r="BK209" s="309">
        <f t="shared" si="63"/>
        <v>3</v>
      </c>
      <c r="BL209" s="309">
        <f t="shared" si="64"/>
        <v>0</v>
      </c>
      <c r="BM209" s="309">
        <v>4</v>
      </c>
      <c r="BN209" s="309">
        <v>1</v>
      </c>
      <c r="BO209" s="311">
        <f t="shared" si="65"/>
        <v>3</v>
      </c>
      <c r="BP209" s="526">
        <v>2</v>
      </c>
      <c r="BQ209" s="309" t="str">
        <f t="shared" si="61"/>
        <v/>
      </c>
      <c r="BR209" s="309"/>
      <c r="BS209" s="312"/>
      <c r="BT209" s="312"/>
      <c r="BU209" s="312"/>
      <c r="BV209" s="312"/>
      <c r="BW209" s="312">
        <v>2</v>
      </c>
      <c r="BX209" s="312"/>
      <c r="BY209" s="312"/>
      <c r="BZ209" s="313"/>
      <c r="CA209" s="314"/>
      <c r="CB209" s="315">
        <f t="shared" si="74"/>
        <v>5</v>
      </c>
      <c r="CC209" s="527">
        <f t="shared" si="62"/>
        <v>2.5</v>
      </c>
      <c r="CD209" s="309" t="str">
        <f>IFERROR(IF($S209*#REF!=0,"",$S209*#REF!),"")</f>
        <v/>
      </c>
      <c r="CE209" s="309" t="str">
        <f>IFERROR(IF($S209*#REF!=0,"",$S209*#REF!),"")</f>
        <v/>
      </c>
      <c r="CF209" s="309" t="str">
        <f>IFERROR(IF($S209*#REF!=0,"",$S209*#REF!),"")</f>
        <v/>
      </c>
      <c r="CG209" s="309" t="str">
        <f>IFERROR(IF($S209*#REF!=0,"",$S209*#REF!),"")</f>
        <v/>
      </c>
      <c r="CH209" s="309" t="str">
        <f>IFERROR(IF($S209*#REF!=0,"",$S209*#REF!),"")</f>
        <v/>
      </c>
      <c r="CI209" s="309" t="str">
        <f>IFERROR(IF($S209*#REF!=0,"",$S209*#REF!),"")</f>
        <v/>
      </c>
      <c r="CJ209" s="309" t="str">
        <f>IFERROR(IF($S209*#REF!=0,"",$S209*#REF!),"")</f>
        <v/>
      </c>
      <c r="CK209" s="309" t="str">
        <f>IFERROR(IF($S209*#REF!=0,"",$S209*#REF!),"")</f>
        <v/>
      </c>
      <c r="CL209" s="309" t="str">
        <f>IFERROR(IF($S209*#REF!=0,"",$S209*#REF!),"")</f>
        <v/>
      </c>
      <c r="CM209" s="309" t="str">
        <f t="shared" si="66"/>
        <v/>
      </c>
      <c r="CN209" s="309" t="str">
        <f t="shared" si="67"/>
        <v/>
      </c>
      <c r="CO209" s="309" t="str">
        <f t="shared" si="68"/>
        <v/>
      </c>
      <c r="CP209" s="309">
        <f t="shared" si="69"/>
        <v>5.5E-2</v>
      </c>
      <c r="CQ209" s="309" t="str">
        <f t="shared" si="70"/>
        <v/>
      </c>
      <c r="CR209" s="309" t="str">
        <f t="shared" si="71"/>
        <v/>
      </c>
      <c r="CS209" s="309" t="str">
        <f t="shared" si="72"/>
        <v/>
      </c>
      <c r="CT209" s="309" t="str">
        <f t="shared" si="73"/>
        <v/>
      </c>
    </row>
    <row r="210" spans="1:98" ht="15" customHeight="1" x14ac:dyDescent="0.15">
      <c r="A210" s="1" t="s">
        <v>23</v>
      </c>
      <c r="B210" s="308" t="s">
        <v>678</v>
      </c>
      <c r="C210" s="308"/>
      <c r="D210" s="308"/>
      <c r="E210" s="308"/>
      <c r="F210" s="308"/>
      <c r="G210" s="309" t="s">
        <v>679</v>
      </c>
      <c r="H210" s="309" t="s">
        <v>573</v>
      </c>
      <c r="I210" s="309"/>
      <c r="J210" s="309"/>
      <c r="K210" s="309" t="s">
        <v>108</v>
      </c>
      <c r="L210" s="309">
        <v>71.5</v>
      </c>
      <c r="M210" s="309"/>
      <c r="N210" s="309"/>
      <c r="O210" s="309" t="s">
        <v>679</v>
      </c>
      <c r="P210" s="309"/>
      <c r="Q210" s="310"/>
      <c r="R210" s="311" t="s">
        <v>443</v>
      </c>
      <c r="S210" s="311">
        <f t="shared" si="78"/>
        <v>2.75E-2</v>
      </c>
      <c r="T210" s="311"/>
      <c r="U210" s="311"/>
      <c r="V210" s="311"/>
      <c r="W210" s="311"/>
      <c r="X210" s="311"/>
      <c r="Y210" s="311"/>
      <c r="Z210" s="311"/>
      <c r="AA210" s="311"/>
      <c r="AB210" s="311"/>
      <c r="AC210" s="311"/>
      <c r="AD210" s="311"/>
      <c r="AE210" s="311"/>
      <c r="AF210" s="311"/>
      <c r="AG210" s="311"/>
      <c r="AH210" s="311"/>
      <c r="AI210" s="311"/>
      <c r="AJ210" s="311"/>
      <c r="AK210" s="311"/>
      <c r="AL210" s="311"/>
      <c r="AM210" s="311"/>
      <c r="AN210" s="311"/>
      <c r="AO210" s="311"/>
      <c r="AP210" s="311"/>
      <c r="AQ210" s="311"/>
      <c r="AR210" s="311"/>
      <c r="AS210" s="311"/>
      <c r="AT210" s="311"/>
      <c r="AU210" s="311"/>
      <c r="AV210" s="311"/>
      <c r="AW210" s="311"/>
      <c r="AX210" s="311"/>
      <c r="AY210" s="311"/>
      <c r="AZ210" s="311"/>
      <c r="BA210" s="311"/>
      <c r="BB210" s="311"/>
      <c r="BC210" s="311"/>
      <c r="BD210" s="311">
        <v>1</v>
      </c>
      <c r="BE210" s="311">
        <v>1</v>
      </c>
      <c r="BF210" s="311">
        <v>0</v>
      </c>
      <c r="BG210" s="311">
        <v>0</v>
      </c>
      <c r="BH210" s="311">
        <v>0</v>
      </c>
      <c r="BI210" s="311">
        <v>0</v>
      </c>
      <c r="BJ210" s="465">
        <v>1</v>
      </c>
      <c r="BK210" s="309">
        <f t="shared" si="63"/>
        <v>0</v>
      </c>
      <c r="BL210" s="309">
        <f t="shared" si="64"/>
        <v>0</v>
      </c>
      <c r="BM210" s="309">
        <v>3</v>
      </c>
      <c r="BN210" s="309">
        <v>0</v>
      </c>
      <c r="BO210" s="311">
        <f t="shared" si="65"/>
        <v>3</v>
      </c>
      <c r="BP210" s="526">
        <v>2</v>
      </c>
      <c r="BQ210" s="309" t="str">
        <f t="shared" si="61"/>
        <v/>
      </c>
      <c r="BR210" s="309"/>
      <c r="BS210" s="312"/>
      <c r="BT210" s="312"/>
      <c r="BU210" s="312"/>
      <c r="BV210" s="312"/>
      <c r="BW210" s="312"/>
      <c r="BX210" s="312"/>
      <c r="BY210" s="312"/>
      <c r="BZ210" s="313"/>
      <c r="CA210" s="314"/>
      <c r="CB210" s="315">
        <f t="shared" si="74"/>
        <v>3</v>
      </c>
      <c r="CC210" s="527"/>
      <c r="CD210" s="309" t="str">
        <f>IFERROR(IF($S210*#REF!=0,"",$S210*#REF!),"")</f>
        <v/>
      </c>
      <c r="CE210" s="309" t="str">
        <f>IFERROR(IF($S210*#REF!=0,"",$S210*#REF!),"")</f>
        <v/>
      </c>
      <c r="CF210" s="309" t="str">
        <f>IFERROR(IF($S210*#REF!=0,"",$S210*#REF!),"")</f>
        <v/>
      </c>
      <c r="CG210" s="309" t="str">
        <f>IFERROR(IF($S210*#REF!=0,"",$S210*#REF!),"")</f>
        <v/>
      </c>
      <c r="CH210" s="309" t="str">
        <f>IFERROR(IF($S210*#REF!=0,"",$S210*#REF!),"")</f>
        <v/>
      </c>
      <c r="CI210" s="309" t="str">
        <f>IFERROR(IF($S210*#REF!=0,"",$S210*#REF!),"")</f>
        <v/>
      </c>
      <c r="CJ210" s="309" t="str">
        <f>IFERROR(IF($S210*#REF!=0,"",$S210*#REF!),"")</f>
        <v/>
      </c>
      <c r="CK210" s="309" t="str">
        <f>IFERROR(IF($S210*#REF!=0,"",$S210*#REF!),"")</f>
        <v/>
      </c>
      <c r="CL210" s="309" t="str">
        <f>IFERROR(IF($S210*#REF!=0,"",$S210*#REF!),"")</f>
        <v/>
      </c>
      <c r="CM210" s="309" t="str">
        <f t="shared" si="66"/>
        <v/>
      </c>
      <c r="CN210" s="309" t="str">
        <f t="shared" si="67"/>
        <v/>
      </c>
      <c r="CO210" s="309" t="str">
        <f t="shared" si="68"/>
        <v/>
      </c>
      <c r="CP210" s="309" t="str">
        <f t="shared" si="69"/>
        <v/>
      </c>
      <c r="CQ210" s="309" t="str">
        <f t="shared" si="70"/>
        <v/>
      </c>
      <c r="CR210" s="309" t="str">
        <f t="shared" si="71"/>
        <v/>
      </c>
      <c r="CS210" s="309" t="str">
        <f t="shared" si="72"/>
        <v/>
      </c>
      <c r="CT210" s="309" t="str">
        <f t="shared" si="73"/>
        <v/>
      </c>
    </row>
    <row r="211" spans="1:98" ht="15" customHeight="1" x14ac:dyDescent="0.15">
      <c r="A211" s="1" t="s">
        <v>23</v>
      </c>
      <c r="B211" s="308" t="s">
        <v>680</v>
      </c>
      <c r="C211" s="308"/>
      <c r="D211" s="308"/>
      <c r="E211" s="308"/>
      <c r="F211" s="308"/>
      <c r="G211" s="309" t="s">
        <v>681</v>
      </c>
      <c r="H211" s="309" t="s">
        <v>573</v>
      </c>
      <c r="I211" s="309"/>
      <c r="J211" s="309"/>
      <c r="K211" s="309" t="s">
        <v>108</v>
      </c>
      <c r="L211" s="309">
        <v>71.5</v>
      </c>
      <c r="M211" s="309"/>
      <c r="N211" s="309"/>
      <c r="O211" s="309" t="s">
        <v>682</v>
      </c>
      <c r="P211" s="309"/>
      <c r="Q211" s="310"/>
      <c r="R211" s="311" t="s">
        <v>443</v>
      </c>
      <c r="S211" s="311">
        <f t="shared" si="78"/>
        <v>2.75E-2</v>
      </c>
      <c r="T211" s="311"/>
      <c r="U211" s="311"/>
      <c r="V211" s="311"/>
      <c r="W211" s="311"/>
      <c r="X211" s="311"/>
      <c r="Y211" s="311"/>
      <c r="Z211" s="311"/>
      <c r="AA211" s="311"/>
      <c r="AB211" s="311"/>
      <c r="AC211" s="311"/>
      <c r="AD211" s="311"/>
      <c r="AE211" s="311"/>
      <c r="AF211" s="311"/>
      <c r="AG211" s="311"/>
      <c r="AH211" s="311"/>
      <c r="AI211" s="311"/>
      <c r="AJ211" s="311"/>
      <c r="AK211" s="311"/>
      <c r="AL211" s="311"/>
      <c r="AM211" s="311"/>
      <c r="AN211" s="311"/>
      <c r="AO211" s="311"/>
      <c r="AP211" s="311"/>
      <c r="AQ211" s="311"/>
      <c r="AR211" s="311"/>
      <c r="AS211" s="311"/>
      <c r="AT211" s="311"/>
      <c r="AU211" s="311"/>
      <c r="AV211" s="311"/>
      <c r="AW211" s="311"/>
      <c r="AX211" s="311"/>
      <c r="AY211" s="311"/>
      <c r="AZ211" s="311"/>
      <c r="BA211" s="311"/>
      <c r="BB211" s="311"/>
      <c r="BC211" s="311"/>
      <c r="BD211" s="311">
        <v>0</v>
      </c>
      <c r="BE211" s="311">
        <v>1</v>
      </c>
      <c r="BF211" s="311">
        <v>0</v>
      </c>
      <c r="BG211" s="311">
        <v>0</v>
      </c>
      <c r="BH211" s="311">
        <v>0</v>
      </c>
      <c r="BI211" s="311">
        <v>0</v>
      </c>
      <c r="BJ211" s="465">
        <v>1</v>
      </c>
      <c r="BK211" s="309">
        <f t="shared" si="63"/>
        <v>0</v>
      </c>
      <c r="BL211" s="309">
        <f t="shared" si="64"/>
        <v>0</v>
      </c>
      <c r="BM211" s="309">
        <v>3</v>
      </c>
      <c r="BN211" s="309">
        <v>0</v>
      </c>
      <c r="BO211" s="311">
        <f t="shared" si="65"/>
        <v>3</v>
      </c>
      <c r="BP211" s="526">
        <v>2</v>
      </c>
      <c r="BQ211" s="309" t="str">
        <f t="shared" si="61"/>
        <v/>
      </c>
      <c r="BR211" s="309"/>
      <c r="BS211" s="312"/>
      <c r="BT211" s="312"/>
      <c r="BU211" s="312"/>
      <c r="BV211" s="312"/>
      <c r="BW211" s="312"/>
      <c r="BX211" s="312"/>
      <c r="BY211" s="312"/>
      <c r="BZ211" s="313"/>
      <c r="CA211" s="314"/>
      <c r="CB211" s="315">
        <f t="shared" si="74"/>
        <v>3</v>
      </c>
      <c r="CC211" s="527"/>
      <c r="CD211" s="309" t="str">
        <f>IFERROR(IF($S211*#REF!=0,"",$S211*#REF!),"")</f>
        <v/>
      </c>
      <c r="CE211" s="309" t="str">
        <f>IFERROR(IF($S211*#REF!=0,"",$S211*#REF!),"")</f>
        <v/>
      </c>
      <c r="CF211" s="309" t="str">
        <f>IFERROR(IF($S211*#REF!=0,"",$S211*#REF!),"")</f>
        <v/>
      </c>
      <c r="CG211" s="309" t="str">
        <f>IFERROR(IF($S211*#REF!=0,"",$S211*#REF!),"")</f>
        <v/>
      </c>
      <c r="CH211" s="309" t="str">
        <f>IFERROR(IF($S211*#REF!=0,"",$S211*#REF!),"")</f>
        <v/>
      </c>
      <c r="CI211" s="309" t="str">
        <f>IFERROR(IF($S211*#REF!=0,"",$S211*#REF!),"")</f>
        <v/>
      </c>
      <c r="CJ211" s="309" t="str">
        <f>IFERROR(IF($S211*#REF!=0,"",$S211*#REF!),"")</f>
        <v/>
      </c>
      <c r="CK211" s="309" t="str">
        <f>IFERROR(IF($S211*#REF!=0,"",$S211*#REF!),"")</f>
        <v/>
      </c>
      <c r="CL211" s="309" t="str">
        <f>IFERROR(IF($S211*#REF!=0,"",$S211*#REF!),"")</f>
        <v/>
      </c>
      <c r="CM211" s="309" t="str">
        <f t="shared" si="66"/>
        <v/>
      </c>
      <c r="CN211" s="309" t="str">
        <f t="shared" si="67"/>
        <v/>
      </c>
      <c r="CO211" s="309" t="str">
        <f t="shared" si="68"/>
        <v/>
      </c>
      <c r="CP211" s="309" t="str">
        <f t="shared" si="69"/>
        <v/>
      </c>
      <c r="CQ211" s="309" t="str">
        <f t="shared" si="70"/>
        <v/>
      </c>
      <c r="CR211" s="309" t="str">
        <f t="shared" si="71"/>
        <v/>
      </c>
      <c r="CS211" s="309" t="str">
        <f t="shared" si="72"/>
        <v/>
      </c>
      <c r="CT211" s="309" t="str">
        <f t="shared" si="73"/>
        <v/>
      </c>
    </row>
    <row r="212" spans="1:98" ht="15" customHeight="1" x14ac:dyDescent="0.15">
      <c r="A212" s="1" t="s">
        <v>23</v>
      </c>
      <c r="B212" s="308" t="s">
        <v>683</v>
      </c>
      <c r="C212" s="308" t="str">
        <f t="shared" ref="C212:C219" si="79">MID(B212,4,5)</f>
        <v>CH271</v>
      </c>
      <c r="D212" s="308" t="str">
        <f t="shared" ref="D212:D219" si="80">MID(B212,10,3)</f>
        <v>-03</v>
      </c>
      <c r="E212" s="308" t="str">
        <f t="shared" ref="E212:E219" si="81">RIGHT(B212, LEN(B212)-FIND("S",B212,1)+1)</f>
        <v>SP/126N</v>
      </c>
      <c r="F212" s="308">
        <v>0</v>
      </c>
      <c r="G212" s="309" t="s">
        <v>684</v>
      </c>
      <c r="H212" s="309" t="s">
        <v>573</v>
      </c>
      <c r="I212" s="309"/>
      <c r="J212" s="309"/>
      <c r="K212" s="309" t="s">
        <v>108</v>
      </c>
      <c r="L212" s="309">
        <v>118.9</v>
      </c>
      <c r="M212" s="309"/>
      <c r="N212" s="309"/>
      <c r="O212" s="309" t="s">
        <v>684</v>
      </c>
      <c r="P212" s="309"/>
      <c r="Q212" s="310"/>
      <c r="R212" s="311" t="s">
        <v>443</v>
      </c>
      <c r="S212" s="311">
        <f t="shared" si="78"/>
        <v>2.75E-2</v>
      </c>
      <c r="T212" s="311"/>
      <c r="U212" s="311"/>
      <c r="V212" s="311"/>
      <c r="W212" s="311">
        <v>13751.66</v>
      </c>
      <c r="X212" s="311"/>
      <c r="Y212" s="311"/>
      <c r="Z212" s="311"/>
      <c r="AA212" s="311"/>
      <c r="AB212" s="311"/>
      <c r="AC212" s="311">
        <v>1</v>
      </c>
      <c r="AD212" s="311"/>
      <c r="AE212" s="311"/>
      <c r="AF212" s="311"/>
      <c r="AG212" s="311"/>
      <c r="AH212" s="311"/>
      <c r="AI212" s="311"/>
      <c r="AJ212" s="311"/>
      <c r="AK212" s="311">
        <v>0</v>
      </c>
      <c r="AL212" s="311">
        <v>1</v>
      </c>
      <c r="AM212" s="311"/>
      <c r="AN212" s="311"/>
      <c r="AO212" s="311">
        <v>0</v>
      </c>
      <c r="AP212" s="311">
        <v>0</v>
      </c>
      <c r="AQ212" s="311">
        <v>0</v>
      </c>
      <c r="AR212" s="311">
        <v>1</v>
      </c>
      <c r="AS212" s="311">
        <v>0</v>
      </c>
      <c r="AT212" s="311"/>
      <c r="AU212" s="311"/>
      <c r="AV212" s="311"/>
      <c r="AW212" s="311"/>
      <c r="AX212" s="311"/>
      <c r="AY212" s="311"/>
      <c r="AZ212" s="311">
        <v>0</v>
      </c>
      <c r="BA212" s="311">
        <v>0</v>
      </c>
      <c r="BB212" s="311">
        <v>0</v>
      </c>
      <c r="BC212" s="311">
        <v>0</v>
      </c>
      <c r="BD212" s="311">
        <v>1</v>
      </c>
      <c r="BE212" s="311">
        <v>0</v>
      </c>
      <c r="BF212" s="311">
        <v>1</v>
      </c>
      <c r="BG212" s="311">
        <v>0</v>
      </c>
      <c r="BH212" s="311">
        <v>0</v>
      </c>
      <c r="BI212" s="311">
        <v>0</v>
      </c>
      <c r="BJ212" s="465">
        <v>1</v>
      </c>
      <c r="BK212" s="309">
        <f t="shared" si="63"/>
        <v>1</v>
      </c>
      <c r="BL212" s="309">
        <f t="shared" si="64"/>
        <v>0</v>
      </c>
      <c r="BM212" s="309">
        <v>3</v>
      </c>
      <c r="BN212" s="309">
        <v>1</v>
      </c>
      <c r="BO212" s="311">
        <f t="shared" si="65"/>
        <v>2</v>
      </c>
      <c r="BP212" s="526">
        <v>2</v>
      </c>
      <c r="BQ212" s="309" t="str">
        <f t="shared" si="61"/>
        <v/>
      </c>
      <c r="BR212" s="309"/>
      <c r="BS212" s="312"/>
      <c r="BT212" s="312"/>
      <c r="BU212" s="312"/>
      <c r="BV212" s="312"/>
      <c r="BW212" s="312"/>
      <c r="BX212" s="312"/>
      <c r="BY212" s="312"/>
      <c r="BZ212" s="313"/>
      <c r="CA212" s="314"/>
      <c r="CB212" s="315">
        <f t="shared" si="74"/>
        <v>2</v>
      </c>
      <c r="CC212" s="527">
        <f t="shared" ref="CC212:CC219" si="82">CB212/BJ212</f>
        <v>2</v>
      </c>
      <c r="CD212" s="309" t="str">
        <f>IFERROR(IF($S212*#REF!=0,"",$S212*#REF!),"")</f>
        <v/>
      </c>
      <c r="CE212" s="309" t="str">
        <f>IFERROR(IF($S212*#REF!=0,"",$S212*#REF!),"")</f>
        <v/>
      </c>
      <c r="CF212" s="309" t="str">
        <f>IFERROR(IF($S212*#REF!=0,"",$S212*#REF!),"")</f>
        <v/>
      </c>
      <c r="CG212" s="309" t="str">
        <f>IFERROR(IF($S212*#REF!=0,"",$S212*#REF!),"")</f>
        <v/>
      </c>
      <c r="CH212" s="309" t="str">
        <f>IFERROR(IF($S212*#REF!=0,"",$S212*#REF!),"")</f>
        <v/>
      </c>
      <c r="CI212" s="309" t="str">
        <f>IFERROR(IF($S212*#REF!=0,"",$S212*#REF!),"")</f>
        <v/>
      </c>
      <c r="CJ212" s="309" t="str">
        <f>IFERROR(IF($S212*#REF!=0,"",$S212*#REF!),"")</f>
        <v/>
      </c>
      <c r="CK212" s="309" t="str">
        <f>IFERROR(IF($S212*#REF!=0,"",$S212*#REF!),"")</f>
        <v/>
      </c>
      <c r="CL212" s="309" t="str">
        <f>IFERROR(IF($S212*#REF!=0,"",$S212*#REF!),"")</f>
        <v/>
      </c>
      <c r="CM212" s="309" t="str">
        <f t="shared" si="66"/>
        <v/>
      </c>
      <c r="CN212" s="309" t="str">
        <f t="shared" si="67"/>
        <v/>
      </c>
      <c r="CO212" s="309" t="str">
        <f t="shared" si="68"/>
        <v/>
      </c>
      <c r="CP212" s="309" t="str">
        <f t="shared" si="69"/>
        <v/>
      </c>
      <c r="CQ212" s="309" t="str">
        <f t="shared" si="70"/>
        <v/>
      </c>
      <c r="CR212" s="309" t="str">
        <f t="shared" si="71"/>
        <v/>
      </c>
      <c r="CS212" s="309" t="str">
        <f t="shared" si="72"/>
        <v/>
      </c>
      <c r="CT212" s="309" t="str">
        <f t="shared" si="73"/>
        <v/>
      </c>
    </row>
    <row r="213" spans="1:98" ht="15" customHeight="1" x14ac:dyDescent="0.15">
      <c r="A213" s="1" t="s">
        <v>23</v>
      </c>
      <c r="B213" s="308" t="s">
        <v>685</v>
      </c>
      <c r="C213" s="308" t="str">
        <f t="shared" si="79"/>
        <v>CH271</v>
      </c>
      <c r="D213" s="308" t="str">
        <f t="shared" si="80"/>
        <v>-08</v>
      </c>
      <c r="E213" s="308" t="str">
        <f t="shared" si="81"/>
        <v>SP/126N</v>
      </c>
      <c r="F213" s="308">
        <v>0</v>
      </c>
      <c r="G213" s="309" t="s">
        <v>686</v>
      </c>
      <c r="H213" s="309" t="s">
        <v>573</v>
      </c>
      <c r="I213" s="309"/>
      <c r="J213" s="309"/>
      <c r="K213" s="309" t="s">
        <v>108</v>
      </c>
      <c r="L213" s="309">
        <v>88.1</v>
      </c>
      <c r="M213" s="309"/>
      <c r="N213" s="309"/>
      <c r="O213" s="309" t="s">
        <v>686</v>
      </c>
      <c r="P213" s="309"/>
      <c r="Q213" s="310"/>
      <c r="R213" s="311" t="s">
        <v>443</v>
      </c>
      <c r="S213" s="311">
        <f t="shared" si="78"/>
        <v>2.75E-2</v>
      </c>
      <c r="T213" s="311"/>
      <c r="U213" s="311"/>
      <c r="V213" s="311"/>
      <c r="W213" s="311">
        <v>10852.86</v>
      </c>
      <c r="X213" s="311"/>
      <c r="Y213" s="311"/>
      <c r="Z213" s="311">
        <v>2</v>
      </c>
      <c r="AA213" s="311"/>
      <c r="AB213" s="311">
        <v>1</v>
      </c>
      <c r="AC213" s="311">
        <v>4</v>
      </c>
      <c r="AD213" s="311"/>
      <c r="AE213" s="311"/>
      <c r="AF213" s="311"/>
      <c r="AG213" s="311"/>
      <c r="AH213" s="311"/>
      <c r="AI213" s="311">
        <v>1</v>
      </c>
      <c r="AJ213" s="311"/>
      <c r="AK213" s="311">
        <v>1</v>
      </c>
      <c r="AL213" s="311">
        <v>2</v>
      </c>
      <c r="AM213" s="311"/>
      <c r="AN213" s="311"/>
      <c r="AO213" s="311">
        <v>0</v>
      </c>
      <c r="AP213" s="311">
        <v>0</v>
      </c>
      <c r="AQ213" s="311">
        <v>0</v>
      </c>
      <c r="AR213" s="311">
        <v>0</v>
      </c>
      <c r="AS213" s="311">
        <v>1</v>
      </c>
      <c r="AT213" s="311"/>
      <c r="AU213" s="311"/>
      <c r="AV213" s="311"/>
      <c r="AW213" s="311"/>
      <c r="AX213" s="311">
        <v>0</v>
      </c>
      <c r="AY213" s="311">
        <v>1</v>
      </c>
      <c r="AZ213" s="311">
        <v>0</v>
      </c>
      <c r="BA213" s="311">
        <v>0</v>
      </c>
      <c r="BB213" s="311">
        <v>0</v>
      </c>
      <c r="BC213" s="311">
        <v>1</v>
      </c>
      <c r="BD213" s="311">
        <v>1</v>
      </c>
      <c r="BE213" s="311">
        <v>0</v>
      </c>
      <c r="BF213" s="311">
        <v>1</v>
      </c>
      <c r="BG213" s="311">
        <v>2</v>
      </c>
      <c r="BH213" s="311">
        <v>0</v>
      </c>
      <c r="BI213" s="311">
        <v>1</v>
      </c>
      <c r="BJ213" s="465">
        <v>2</v>
      </c>
      <c r="BK213" s="309">
        <f t="shared" si="63"/>
        <v>1</v>
      </c>
      <c r="BL213" s="309">
        <f t="shared" si="64"/>
        <v>0</v>
      </c>
      <c r="BM213" s="309">
        <v>6</v>
      </c>
      <c r="BN213" s="309">
        <v>1</v>
      </c>
      <c r="BO213" s="311">
        <f t="shared" si="65"/>
        <v>5</v>
      </c>
      <c r="BP213" s="526">
        <v>2</v>
      </c>
      <c r="BQ213" s="309" t="str">
        <f t="shared" si="61"/>
        <v/>
      </c>
      <c r="BR213" s="309"/>
      <c r="BS213" s="312"/>
      <c r="BT213" s="312"/>
      <c r="BU213" s="312"/>
      <c r="BV213" s="312"/>
      <c r="BW213" s="312"/>
      <c r="BX213" s="312"/>
      <c r="BY213" s="312"/>
      <c r="BZ213" s="313"/>
      <c r="CA213" s="314"/>
      <c r="CB213" s="315">
        <f t="shared" si="74"/>
        <v>5</v>
      </c>
      <c r="CC213" s="527">
        <f t="shared" si="82"/>
        <v>2.5</v>
      </c>
      <c r="CD213" s="309" t="str">
        <f>IFERROR(IF($S213*#REF!=0,"",$S213*#REF!),"")</f>
        <v/>
      </c>
      <c r="CE213" s="309" t="str">
        <f>IFERROR(IF($S213*#REF!=0,"",$S213*#REF!),"")</f>
        <v/>
      </c>
      <c r="CF213" s="309" t="str">
        <f>IFERROR(IF($S213*#REF!=0,"",$S213*#REF!),"")</f>
        <v/>
      </c>
      <c r="CG213" s="309" t="str">
        <f>IFERROR(IF($S213*#REF!=0,"",$S213*#REF!),"")</f>
        <v/>
      </c>
      <c r="CH213" s="309" t="str">
        <f>IFERROR(IF($S213*#REF!=0,"",$S213*#REF!),"")</f>
        <v/>
      </c>
      <c r="CI213" s="309" t="str">
        <f>IFERROR(IF($S213*#REF!=0,"",$S213*#REF!),"")</f>
        <v/>
      </c>
      <c r="CJ213" s="309" t="str">
        <f>IFERROR(IF($S213*#REF!=0,"",$S213*#REF!),"")</f>
        <v/>
      </c>
      <c r="CK213" s="309" t="str">
        <f>IFERROR(IF($S213*#REF!=0,"",$S213*#REF!),"")</f>
        <v/>
      </c>
      <c r="CL213" s="309" t="str">
        <f>IFERROR(IF($S213*#REF!=0,"",$S213*#REF!),"")</f>
        <v/>
      </c>
      <c r="CM213" s="309" t="str">
        <f t="shared" si="66"/>
        <v/>
      </c>
      <c r="CN213" s="309" t="str">
        <f t="shared" si="67"/>
        <v/>
      </c>
      <c r="CO213" s="309" t="str">
        <f t="shared" si="68"/>
        <v/>
      </c>
      <c r="CP213" s="309" t="str">
        <f t="shared" si="69"/>
        <v/>
      </c>
      <c r="CQ213" s="309" t="str">
        <f t="shared" si="70"/>
        <v/>
      </c>
      <c r="CR213" s="309" t="str">
        <f t="shared" si="71"/>
        <v/>
      </c>
      <c r="CS213" s="309" t="str">
        <f t="shared" si="72"/>
        <v/>
      </c>
      <c r="CT213" s="309" t="str">
        <f t="shared" si="73"/>
        <v/>
      </c>
    </row>
    <row r="214" spans="1:98" ht="15" customHeight="1" x14ac:dyDescent="0.15">
      <c r="A214" s="1" t="s">
        <v>23</v>
      </c>
      <c r="B214" s="308" t="s">
        <v>687</v>
      </c>
      <c r="C214" s="308" t="str">
        <f t="shared" si="79"/>
        <v>CH271</v>
      </c>
      <c r="D214" s="308" t="str">
        <f t="shared" si="80"/>
        <v>-09</v>
      </c>
      <c r="E214" s="308" t="str">
        <f t="shared" si="81"/>
        <v>SP/126N</v>
      </c>
      <c r="F214" s="308">
        <v>0</v>
      </c>
      <c r="G214" s="309" t="s">
        <v>688</v>
      </c>
      <c r="H214" s="309" t="s">
        <v>573</v>
      </c>
      <c r="I214" s="309"/>
      <c r="J214" s="309"/>
      <c r="K214" s="309" t="s">
        <v>108</v>
      </c>
      <c r="L214" s="309">
        <v>88.1</v>
      </c>
      <c r="M214" s="309"/>
      <c r="N214" s="309"/>
      <c r="O214" s="309" t="s">
        <v>688</v>
      </c>
      <c r="P214" s="309"/>
      <c r="Q214" s="310"/>
      <c r="R214" s="311" t="s">
        <v>443</v>
      </c>
      <c r="S214" s="311">
        <f t="shared" si="78"/>
        <v>2.75E-2</v>
      </c>
      <c r="T214" s="311"/>
      <c r="U214" s="311"/>
      <c r="V214" s="311"/>
      <c r="W214" s="311">
        <v>10775.57</v>
      </c>
      <c r="X214" s="311"/>
      <c r="Y214" s="311"/>
      <c r="Z214" s="311">
        <v>2</v>
      </c>
      <c r="AA214" s="311"/>
      <c r="AB214" s="311"/>
      <c r="AC214" s="311">
        <v>2</v>
      </c>
      <c r="AD214" s="311"/>
      <c r="AE214" s="311"/>
      <c r="AF214" s="311"/>
      <c r="AG214" s="311"/>
      <c r="AH214" s="311"/>
      <c r="AI214" s="311"/>
      <c r="AJ214" s="311"/>
      <c r="AK214" s="311">
        <v>1</v>
      </c>
      <c r="AL214" s="311"/>
      <c r="AM214" s="311"/>
      <c r="AN214" s="311"/>
      <c r="AO214" s="311">
        <v>0</v>
      </c>
      <c r="AP214" s="311">
        <v>0</v>
      </c>
      <c r="AQ214" s="311">
        <v>0</v>
      </c>
      <c r="AR214" s="311">
        <v>1</v>
      </c>
      <c r="AS214" s="311">
        <v>1</v>
      </c>
      <c r="AT214" s="311"/>
      <c r="AU214" s="311"/>
      <c r="AV214" s="311"/>
      <c r="AW214" s="311"/>
      <c r="AX214" s="311"/>
      <c r="AY214" s="311">
        <v>0</v>
      </c>
      <c r="AZ214" s="311">
        <v>0</v>
      </c>
      <c r="BA214" s="311">
        <v>0</v>
      </c>
      <c r="BB214" s="311">
        <v>0</v>
      </c>
      <c r="BC214" s="311">
        <v>0</v>
      </c>
      <c r="BD214" s="311">
        <v>1</v>
      </c>
      <c r="BE214" s="311">
        <v>1</v>
      </c>
      <c r="BF214" s="311">
        <v>1</v>
      </c>
      <c r="BG214" s="311">
        <v>0</v>
      </c>
      <c r="BH214" s="311">
        <v>0</v>
      </c>
      <c r="BI214" s="311">
        <v>0</v>
      </c>
      <c r="BJ214" s="465">
        <v>2</v>
      </c>
      <c r="BK214" s="309">
        <f t="shared" si="63"/>
        <v>1</v>
      </c>
      <c r="BL214" s="309">
        <f t="shared" si="64"/>
        <v>0</v>
      </c>
      <c r="BM214" s="309">
        <v>4</v>
      </c>
      <c r="BN214" s="309">
        <v>0</v>
      </c>
      <c r="BO214" s="311">
        <f t="shared" si="65"/>
        <v>4</v>
      </c>
      <c r="BP214" s="526">
        <v>2</v>
      </c>
      <c r="BQ214" s="309" t="str">
        <f t="shared" si="61"/>
        <v/>
      </c>
      <c r="BR214" s="309"/>
      <c r="BS214" s="312"/>
      <c r="BT214" s="312"/>
      <c r="BU214" s="312"/>
      <c r="BV214" s="312"/>
      <c r="BW214" s="312"/>
      <c r="BX214" s="312"/>
      <c r="BY214" s="312"/>
      <c r="BZ214" s="313"/>
      <c r="CA214" s="314"/>
      <c r="CB214" s="315">
        <f t="shared" si="74"/>
        <v>4</v>
      </c>
      <c r="CC214" s="527">
        <f t="shared" si="82"/>
        <v>2</v>
      </c>
      <c r="CD214" s="309" t="str">
        <f>IFERROR(IF($S214*#REF!=0,"",$S214*#REF!),"")</f>
        <v/>
      </c>
      <c r="CE214" s="309" t="str">
        <f>IFERROR(IF($S214*#REF!=0,"",$S214*#REF!),"")</f>
        <v/>
      </c>
      <c r="CF214" s="309" t="str">
        <f>IFERROR(IF($S214*#REF!=0,"",$S214*#REF!),"")</f>
        <v/>
      </c>
      <c r="CG214" s="309" t="str">
        <f>IFERROR(IF($S214*#REF!=0,"",$S214*#REF!),"")</f>
        <v/>
      </c>
      <c r="CH214" s="309" t="str">
        <f>IFERROR(IF($S214*#REF!=0,"",$S214*#REF!),"")</f>
        <v/>
      </c>
      <c r="CI214" s="309" t="str">
        <f>IFERROR(IF($S214*#REF!=0,"",$S214*#REF!),"")</f>
        <v/>
      </c>
      <c r="CJ214" s="309" t="str">
        <f>IFERROR(IF($S214*#REF!=0,"",$S214*#REF!),"")</f>
        <v/>
      </c>
      <c r="CK214" s="309" t="str">
        <f>IFERROR(IF($S214*#REF!=0,"",$S214*#REF!),"")</f>
        <v/>
      </c>
      <c r="CL214" s="309" t="str">
        <f>IFERROR(IF($S214*#REF!=0,"",$S214*#REF!),"")</f>
        <v/>
      </c>
      <c r="CM214" s="309" t="str">
        <f t="shared" si="66"/>
        <v/>
      </c>
      <c r="CN214" s="309" t="str">
        <f t="shared" si="67"/>
        <v/>
      </c>
      <c r="CO214" s="309" t="str">
        <f t="shared" si="68"/>
        <v/>
      </c>
      <c r="CP214" s="309" t="str">
        <f t="shared" si="69"/>
        <v/>
      </c>
      <c r="CQ214" s="309" t="str">
        <f t="shared" si="70"/>
        <v/>
      </c>
      <c r="CR214" s="309" t="str">
        <f t="shared" si="71"/>
        <v/>
      </c>
      <c r="CS214" s="309" t="str">
        <f t="shared" si="72"/>
        <v/>
      </c>
      <c r="CT214" s="309" t="str">
        <f t="shared" si="73"/>
        <v/>
      </c>
    </row>
    <row r="215" spans="1:98" ht="15" customHeight="1" x14ac:dyDescent="0.15">
      <c r="A215" s="1" t="s">
        <v>23</v>
      </c>
      <c r="B215" s="308" t="s">
        <v>689</v>
      </c>
      <c r="C215" s="308" t="str">
        <f t="shared" si="79"/>
        <v>CH271</v>
      </c>
      <c r="D215" s="308" t="str">
        <f t="shared" si="80"/>
        <v>-17</v>
      </c>
      <c r="E215" s="308" t="str">
        <f t="shared" si="81"/>
        <v>SP/126N</v>
      </c>
      <c r="F215" s="308">
        <v>0</v>
      </c>
      <c r="G215" s="309" t="s">
        <v>690</v>
      </c>
      <c r="H215" s="309" t="s">
        <v>573</v>
      </c>
      <c r="I215" s="309"/>
      <c r="J215" s="309"/>
      <c r="K215" s="309" t="s">
        <v>108</v>
      </c>
      <c r="L215" s="309">
        <v>23.5</v>
      </c>
      <c r="M215" s="309"/>
      <c r="N215" s="309"/>
      <c r="O215" s="309" t="s">
        <v>690</v>
      </c>
      <c r="P215" s="309"/>
      <c r="Q215" s="310"/>
      <c r="R215" s="311" t="s">
        <v>443</v>
      </c>
      <c r="S215" s="311">
        <f>0.11/10</f>
        <v>1.0999999999999999E-2</v>
      </c>
      <c r="T215" s="311"/>
      <c r="U215" s="311"/>
      <c r="V215" s="311"/>
      <c r="W215" s="311">
        <v>2753.63</v>
      </c>
      <c r="X215" s="311"/>
      <c r="Y215" s="311"/>
      <c r="Z215" s="311"/>
      <c r="AA215" s="311"/>
      <c r="AB215" s="311"/>
      <c r="AC215" s="311">
        <v>1</v>
      </c>
      <c r="AD215" s="311"/>
      <c r="AE215" s="311"/>
      <c r="AF215" s="311"/>
      <c r="AG215" s="311"/>
      <c r="AH215" s="311"/>
      <c r="AI215" s="311"/>
      <c r="AJ215" s="311">
        <v>1</v>
      </c>
      <c r="AK215" s="311">
        <v>0</v>
      </c>
      <c r="AL215" s="311">
        <v>3</v>
      </c>
      <c r="AM215" s="311"/>
      <c r="AN215" s="311"/>
      <c r="AO215" s="311">
        <v>0</v>
      </c>
      <c r="AP215" s="311">
        <v>0</v>
      </c>
      <c r="AQ215" s="311">
        <v>0</v>
      </c>
      <c r="AR215" s="311">
        <v>2</v>
      </c>
      <c r="AS215" s="311">
        <v>0</v>
      </c>
      <c r="AT215" s="311"/>
      <c r="AU215" s="311"/>
      <c r="AV215" s="311"/>
      <c r="AW215" s="311">
        <v>0</v>
      </c>
      <c r="AX215" s="311">
        <v>0</v>
      </c>
      <c r="AY215" s="311">
        <v>0</v>
      </c>
      <c r="AZ215" s="311">
        <v>0</v>
      </c>
      <c r="BA215" s="311">
        <v>0</v>
      </c>
      <c r="BB215" s="311">
        <v>0</v>
      </c>
      <c r="BC215" s="311">
        <v>0</v>
      </c>
      <c r="BD215" s="311">
        <v>0</v>
      </c>
      <c r="BE215" s="311">
        <v>0</v>
      </c>
      <c r="BF215" s="311">
        <v>0</v>
      </c>
      <c r="BG215" s="311">
        <v>0</v>
      </c>
      <c r="BH215" s="311">
        <v>0</v>
      </c>
      <c r="BI215" s="311">
        <v>2</v>
      </c>
      <c r="BJ215" s="465">
        <v>1</v>
      </c>
      <c r="BK215" s="309">
        <f t="shared" si="63"/>
        <v>2</v>
      </c>
      <c r="BL215" s="309">
        <f t="shared" si="64"/>
        <v>0</v>
      </c>
      <c r="BM215" s="309">
        <v>3</v>
      </c>
      <c r="BN215" s="309">
        <v>0</v>
      </c>
      <c r="BO215" s="311">
        <f t="shared" si="65"/>
        <v>3</v>
      </c>
      <c r="BP215" s="526">
        <v>2</v>
      </c>
      <c r="BQ215" s="309" t="str">
        <f t="shared" si="61"/>
        <v/>
      </c>
      <c r="BR215" s="309"/>
      <c r="BS215" s="312"/>
      <c r="BT215" s="312"/>
      <c r="BU215" s="312"/>
      <c r="BV215" s="312"/>
      <c r="BW215" s="312"/>
      <c r="BX215" s="312"/>
      <c r="BY215" s="312"/>
      <c r="BZ215" s="313"/>
      <c r="CA215" s="314"/>
      <c r="CB215" s="315">
        <f t="shared" si="74"/>
        <v>3</v>
      </c>
      <c r="CC215" s="527">
        <f t="shared" si="82"/>
        <v>3</v>
      </c>
      <c r="CD215" s="309" t="str">
        <f>IFERROR(IF($S215*#REF!=0,"",$S215*#REF!),"")</f>
        <v/>
      </c>
      <c r="CE215" s="309" t="str">
        <f>IFERROR(IF($S215*#REF!=0,"",$S215*#REF!),"")</f>
        <v/>
      </c>
      <c r="CF215" s="309" t="str">
        <f>IFERROR(IF($S215*#REF!=0,"",$S215*#REF!),"")</f>
        <v/>
      </c>
      <c r="CG215" s="309" t="str">
        <f>IFERROR(IF($S215*#REF!=0,"",$S215*#REF!),"")</f>
        <v/>
      </c>
      <c r="CH215" s="309" t="str">
        <f>IFERROR(IF($S215*#REF!=0,"",$S215*#REF!),"")</f>
        <v/>
      </c>
      <c r="CI215" s="309" t="str">
        <f>IFERROR(IF($S215*#REF!=0,"",$S215*#REF!),"")</f>
        <v/>
      </c>
      <c r="CJ215" s="309" t="str">
        <f>IFERROR(IF($S215*#REF!=0,"",$S215*#REF!),"")</f>
        <v/>
      </c>
      <c r="CK215" s="309" t="str">
        <f>IFERROR(IF($S215*#REF!=0,"",$S215*#REF!),"")</f>
        <v/>
      </c>
      <c r="CL215" s="309" t="str">
        <f>IFERROR(IF($S215*#REF!=0,"",$S215*#REF!),"")</f>
        <v/>
      </c>
      <c r="CM215" s="309" t="str">
        <f t="shared" si="66"/>
        <v/>
      </c>
      <c r="CN215" s="309" t="str">
        <f t="shared" si="67"/>
        <v/>
      </c>
      <c r="CO215" s="309" t="str">
        <f t="shared" si="68"/>
        <v/>
      </c>
      <c r="CP215" s="309" t="str">
        <f t="shared" si="69"/>
        <v/>
      </c>
      <c r="CQ215" s="309" t="str">
        <f t="shared" si="70"/>
        <v/>
      </c>
      <c r="CR215" s="309" t="str">
        <f t="shared" si="71"/>
        <v/>
      </c>
      <c r="CS215" s="309" t="str">
        <f t="shared" si="72"/>
        <v/>
      </c>
      <c r="CT215" s="309" t="str">
        <f t="shared" si="73"/>
        <v/>
      </c>
    </row>
    <row r="216" spans="1:98" ht="15" customHeight="1" x14ac:dyDescent="0.15">
      <c r="A216" s="1" t="s">
        <v>23</v>
      </c>
      <c r="B216" s="308" t="s">
        <v>691</v>
      </c>
      <c r="C216" s="308" t="str">
        <f t="shared" si="79"/>
        <v>CH271</v>
      </c>
      <c r="D216" s="308" t="str">
        <f t="shared" si="80"/>
        <v>35C</v>
      </c>
      <c r="E216" s="308" t="str">
        <f t="shared" si="81"/>
        <v>SP/126N</v>
      </c>
      <c r="F216" s="308">
        <v>0</v>
      </c>
      <c r="G216" s="309" t="s">
        <v>692</v>
      </c>
      <c r="H216" s="309" t="s">
        <v>573</v>
      </c>
      <c r="I216" s="309"/>
      <c r="J216" s="309"/>
      <c r="K216" s="309" t="s">
        <v>100</v>
      </c>
      <c r="L216" s="309">
        <v>5.8</v>
      </c>
      <c r="M216" s="309"/>
      <c r="N216" s="309"/>
      <c r="O216" s="309" t="s">
        <v>692</v>
      </c>
      <c r="P216" s="309"/>
      <c r="Q216" s="310"/>
      <c r="R216" s="311" t="s">
        <v>443</v>
      </c>
      <c r="S216" s="311">
        <f>0.11/20</f>
        <v>5.4999999999999997E-3</v>
      </c>
      <c r="T216" s="311"/>
      <c r="U216" s="311"/>
      <c r="V216" s="311"/>
      <c r="W216" s="311">
        <v>668.32</v>
      </c>
      <c r="X216" s="311"/>
      <c r="Y216" s="311"/>
      <c r="Z216" s="311">
        <v>4</v>
      </c>
      <c r="AA216" s="311"/>
      <c r="AB216" s="311">
        <v>4</v>
      </c>
      <c r="AC216" s="311">
        <v>5</v>
      </c>
      <c r="AD216" s="311"/>
      <c r="AE216" s="311"/>
      <c r="AF216" s="311"/>
      <c r="AG216" s="311"/>
      <c r="AH216" s="311"/>
      <c r="AI216" s="311"/>
      <c r="AJ216" s="311">
        <v>4</v>
      </c>
      <c r="AK216" s="311">
        <v>2</v>
      </c>
      <c r="AL216" s="311">
        <v>2</v>
      </c>
      <c r="AM216" s="311"/>
      <c r="AN216" s="311"/>
      <c r="AO216" s="311">
        <v>0</v>
      </c>
      <c r="AP216" s="311">
        <v>0</v>
      </c>
      <c r="AQ216" s="311">
        <v>1</v>
      </c>
      <c r="AR216" s="311">
        <v>1</v>
      </c>
      <c r="AS216" s="311">
        <v>0</v>
      </c>
      <c r="AT216" s="311">
        <v>4</v>
      </c>
      <c r="AU216" s="311">
        <v>0</v>
      </c>
      <c r="AV216" s="311">
        <v>0</v>
      </c>
      <c r="AW216" s="311">
        <v>0</v>
      </c>
      <c r="AX216" s="311">
        <v>0</v>
      </c>
      <c r="AY216" s="311">
        <v>4</v>
      </c>
      <c r="AZ216" s="311">
        <v>0</v>
      </c>
      <c r="BA216" s="311">
        <v>0</v>
      </c>
      <c r="BB216" s="311">
        <v>4</v>
      </c>
      <c r="BC216" s="311">
        <v>0</v>
      </c>
      <c r="BD216" s="311">
        <v>0</v>
      </c>
      <c r="BE216" s="311">
        <v>0</v>
      </c>
      <c r="BF216" s="311">
        <v>5</v>
      </c>
      <c r="BG216" s="311">
        <v>1</v>
      </c>
      <c r="BH216" s="311">
        <v>0</v>
      </c>
      <c r="BI216" s="311">
        <v>3</v>
      </c>
      <c r="BJ216" s="465">
        <v>0</v>
      </c>
      <c r="BK216" s="309">
        <f t="shared" si="63"/>
        <v>4</v>
      </c>
      <c r="BL216" s="309">
        <f t="shared" si="64"/>
        <v>0</v>
      </c>
      <c r="BM216" s="309">
        <v>5</v>
      </c>
      <c r="BN216" s="309">
        <v>3</v>
      </c>
      <c r="BO216" s="311">
        <f t="shared" si="65"/>
        <v>2</v>
      </c>
      <c r="BP216" s="526">
        <v>2</v>
      </c>
      <c r="BQ216" s="309" t="str">
        <f t="shared" si="61"/>
        <v/>
      </c>
      <c r="BR216" s="309"/>
      <c r="BS216" s="312"/>
      <c r="BT216" s="312"/>
      <c r="BU216" s="312"/>
      <c r="BV216" s="312"/>
      <c r="BW216" s="312"/>
      <c r="BX216" s="312"/>
      <c r="BY216" s="312"/>
      <c r="BZ216" s="313"/>
      <c r="CA216" s="314"/>
      <c r="CB216" s="315">
        <f t="shared" si="74"/>
        <v>2</v>
      </c>
      <c r="CC216" s="527" t="e">
        <f t="shared" si="82"/>
        <v>#DIV/0!</v>
      </c>
      <c r="CD216" s="309" t="str">
        <f>IFERROR(IF($S216*#REF!=0,"",$S216*#REF!),"")</f>
        <v/>
      </c>
      <c r="CE216" s="309" t="str">
        <f>IFERROR(IF($S216*#REF!=0,"",$S216*#REF!),"")</f>
        <v/>
      </c>
      <c r="CF216" s="309" t="str">
        <f>IFERROR(IF($S216*#REF!=0,"",$S216*#REF!),"")</f>
        <v/>
      </c>
      <c r="CG216" s="309" t="str">
        <f>IFERROR(IF($S216*#REF!=0,"",$S216*#REF!),"")</f>
        <v/>
      </c>
      <c r="CH216" s="309" t="str">
        <f>IFERROR(IF($S216*#REF!=0,"",$S216*#REF!),"")</f>
        <v/>
      </c>
      <c r="CI216" s="309" t="str">
        <f>IFERROR(IF($S216*#REF!=0,"",$S216*#REF!),"")</f>
        <v/>
      </c>
      <c r="CJ216" s="309" t="str">
        <f>IFERROR(IF($S216*#REF!=0,"",$S216*#REF!),"")</f>
        <v/>
      </c>
      <c r="CK216" s="309" t="str">
        <f>IFERROR(IF($S216*#REF!=0,"",$S216*#REF!),"")</f>
        <v/>
      </c>
      <c r="CL216" s="309" t="str">
        <f>IFERROR(IF($S216*#REF!=0,"",$S216*#REF!),"")</f>
        <v/>
      </c>
      <c r="CM216" s="309" t="str">
        <f t="shared" si="66"/>
        <v/>
      </c>
      <c r="CN216" s="309" t="str">
        <f t="shared" si="67"/>
        <v/>
      </c>
      <c r="CO216" s="309" t="str">
        <f t="shared" si="68"/>
        <v/>
      </c>
      <c r="CP216" s="309" t="str">
        <f t="shared" si="69"/>
        <v/>
      </c>
      <c r="CQ216" s="309" t="str">
        <f t="shared" si="70"/>
        <v/>
      </c>
      <c r="CR216" s="309" t="str">
        <f t="shared" si="71"/>
        <v/>
      </c>
      <c r="CS216" s="309" t="str">
        <f t="shared" si="72"/>
        <v/>
      </c>
      <c r="CT216" s="309" t="str">
        <f t="shared" si="73"/>
        <v/>
      </c>
    </row>
    <row r="217" spans="1:98" ht="15" customHeight="1" x14ac:dyDescent="0.15">
      <c r="A217" s="1" t="s">
        <v>23</v>
      </c>
      <c r="B217" s="308" t="s">
        <v>693</v>
      </c>
      <c r="C217" s="308" t="str">
        <f t="shared" si="79"/>
        <v>CH271</v>
      </c>
      <c r="D217" s="308" t="str">
        <f t="shared" si="80"/>
        <v>37C</v>
      </c>
      <c r="E217" s="308" t="str">
        <f t="shared" si="81"/>
        <v>SP/126N</v>
      </c>
      <c r="F217" s="308">
        <v>0</v>
      </c>
      <c r="G217" s="309" t="s">
        <v>694</v>
      </c>
      <c r="H217" s="309" t="s">
        <v>573</v>
      </c>
      <c r="I217" s="309"/>
      <c r="J217" s="309"/>
      <c r="K217" s="309" t="s">
        <v>100</v>
      </c>
      <c r="L217" s="309">
        <v>12.3</v>
      </c>
      <c r="M217" s="309"/>
      <c r="N217" s="309"/>
      <c r="O217" s="309" t="s">
        <v>694</v>
      </c>
      <c r="P217" s="309"/>
      <c r="Q217" s="310"/>
      <c r="R217" s="311" t="s">
        <v>443</v>
      </c>
      <c r="S217" s="311">
        <f>0.11/20</f>
        <v>5.4999999999999997E-3</v>
      </c>
      <c r="T217" s="311"/>
      <c r="U217" s="311"/>
      <c r="V217" s="311"/>
      <c r="W217" s="311">
        <v>1581.25</v>
      </c>
      <c r="X217" s="311"/>
      <c r="Y217" s="311"/>
      <c r="Z217" s="311">
        <v>9</v>
      </c>
      <c r="AA217" s="311"/>
      <c r="AB217" s="311">
        <v>2</v>
      </c>
      <c r="AC217" s="311">
        <v>15</v>
      </c>
      <c r="AD217" s="311"/>
      <c r="AE217" s="311"/>
      <c r="AF217" s="311"/>
      <c r="AG217" s="311"/>
      <c r="AH217" s="311"/>
      <c r="AI217" s="311"/>
      <c r="AJ217" s="311"/>
      <c r="AK217" s="311">
        <v>4</v>
      </c>
      <c r="AL217" s="311">
        <v>7</v>
      </c>
      <c r="AM217" s="311"/>
      <c r="AN217" s="311"/>
      <c r="AO217" s="311">
        <v>2</v>
      </c>
      <c r="AP217" s="311">
        <v>6</v>
      </c>
      <c r="AQ217" s="311">
        <v>0</v>
      </c>
      <c r="AR217" s="311">
        <v>4</v>
      </c>
      <c r="AS217" s="311">
        <v>4</v>
      </c>
      <c r="AT217" s="311">
        <v>4</v>
      </c>
      <c r="AU217" s="311">
        <v>2</v>
      </c>
      <c r="AV217" s="311">
        <v>0</v>
      </c>
      <c r="AW217" s="311">
        <v>0</v>
      </c>
      <c r="AX217" s="311">
        <v>5</v>
      </c>
      <c r="AY217" s="311">
        <v>4</v>
      </c>
      <c r="AZ217" s="311">
        <v>0</v>
      </c>
      <c r="BA217" s="311">
        <v>0</v>
      </c>
      <c r="BB217" s="311">
        <v>0</v>
      </c>
      <c r="BC217" s="311">
        <v>0</v>
      </c>
      <c r="BD217" s="311">
        <v>0</v>
      </c>
      <c r="BE217" s="311">
        <v>0</v>
      </c>
      <c r="BF217" s="311">
        <v>4</v>
      </c>
      <c r="BG217" s="311">
        <v>6</v>
      </c>
      <c r="BH217" s="311">
        <v>0</v>
      </c>
      <c r="BI217" s="311">
        <v>4</v>
      </c>
      <c r="BJ217" s="465">
        <f>BJ212*2+BJ213*1+BJ214*1</f>
        <v>6</v>
      </c>
      <c r="BK217" s="309">
        <f t="shared" si="63"/>
        <v>5</v>
      </c>
      <c r="BL217" s="309">
        <f t="shared" si="64"/>
        <v>0</v>
      </c>
      <c r="BM217" s="309">
        <v>17</v>
      </c>
      <c r="BN217" s="309">
        <v>2</v>
      </c>
      <c r="BO217" s="311">
        <f t="shared" si="65"/>
        <v>15</v>
      </c>
      <c r="BP217" s="526">
        <v>2</v>
      </c>
      <c r="BQ217" s="309" t="str">
        <f t="shared" si="61"/>
        <v/>
      </c>
      <c r="BR217" s="309"/>
      <c r="BS217" s="312"/>
      <c r="BT217" s="312"/>
      <c r="BU217" s="312"/>
      <c r="BV217" s="312"/>
      <c r="BW217" s="312"/>
      <c r="BX217" s="312"/>
      <c r="BY217" s="312"/>
      <c r="BZ217" s="313"/>
      <c r="CA217" s="314"/>
      <c r="CB217" s="315">
        <f t="shared" si="74"/>
        <v>15</v>
      </c>
      <c r="CC217" s="527">
        <f t="shared" si="82"/>
        <v>2.5</v>
      </c>
      <c r="CD217" s="309" t="str">
        <f>IFERROR(IF($S217*#REF!=0,"",$S217*#REF!),"")</f>
        <v/>
      </c>
      <c r="CE217" s="309" t="str">
        <f>IFERROR(IF($S217*#REF!=0,"",$S217*#REF!),"")</f>
        <v/>
      </c>
      <c r="CF217" s="309" t="str">
        <f>IFERROR(IF($S217*#REF!=0,"",$S217*#REF!),"")</f>
        <v/>
      </c>
      <c r="CG217" s="309" t="str">
        <f>IFERROR(IF($S217*#REF!=0,"",$S217*#REF!),"")</f>
        <v/>
      </c>
      <c r="CH217" s="309" t="str">
        <f>IFERROR(IF($S217*#REF!=0,"",$S217*#REF!),"")</f>
        <v/>
      </c>
      <c r="CI217" s="309" t="str">
        <f>IFERROR(IF($S217*#REF!=0,"",$S217*#REF!),"")</f>
        <v/>
      </c>
      <c r="CJ217" s="309" t="str">
        <f>IFERROR(IF($S217*#REF!=0,"",$S217*#REF!),"")</f>
        <v/>
      </c>
      <c r="CK217" s="309" t="str">
        <f>IFERROR(IF($S217*#REF!=0,"",$S217*#REF!),"")</f>
        <v/>
      </c>
      <c r="CL217" s="309" t="str">
        <f>IFERROR(IF($S217*#REF!=0,"",$S217*#REF!),"")</f>
        <v/>
      </c>
      <c r="CM217" s="309" t="str">
        <f t="shared" si="66"/>
        <v/>
      </c>
      <c r="CN217" s="309" t="str">
        <f t="shared" si="67"/>
        <v/>
      </c>
      <c r="CO217" s="309" t="str">
        <f t="shared" si="68"/>
        <v/>
      </c>
      <c r="CP217" s="309" t="str">
        <f t="shared" si="69"/>
        <v/>
      </c>
      <c r="CQ217" s="309" t="str">
        <f t="shared" si="70"/>
        <v/>
      </c>
      <c r="CR217" s="309" t="str">
        <f t="shared" si="71"/>
        <v/>
      </c>
      <c r="CS217" s="309" t="str">
        <f t="shared" si="72"/>
        <v/>
      </c>
      <c r="CT217" s="309" t="str">
        <f t="shared" si="73"/>
        <v/>
      </c>
    </row>
    <row r="218" spans="1:98" ht="15" customHeight="1" x14ac:dyDescent="0.15">
      <c r="A218" s="1" t="s">
        <v>23</v>
      </c>
      <c r="B218" s="308" t="s">
        <v>695</v>
      </c>
      <c r="C218" s="308" t="str">
        <f t="shared" si="79"/>
        <v>CH271</v>
      </c>
      <c r="D218" s="308" t="str">
        <f t="shared" si="80"/>
        <v>-49</v>
      </c>
      <c r="E218" s="308" t="str">
        <f t="shared" si="81"/>
        <v>SP/126N</v>
      </c>
      <c r="F218" s="308">
        <v>0</v>
      </c>
      <c r="G218" s="309" t="s">
        <v>696</v>
      </c>
      <c r="H218" s="309" t="s">
        <v>573</v>
      </c>
      <c r="I218" s="309"/>
      <c r="J218" s="309"/>
      <c r="K218" s="309" t="s">
        <v>108</v>
      </c>
      <c r="L218" s="309">
        <v>81.5</v>
      </c>
      <c r="M218" s="309"/>
      <c r="N218" s="309"/>
      <c r="O218" s="309" t="s">
        <v>696</v>
      </c>
      <c r="P218" s="309"/>
      <c r="Q218" s="310"/>
      <c r="R218" s="311" t="s">
        <v>443</v>
      </c>
      <c r="S218" s="311">
        <f t="shared" ref="S218:S224" si="83">0.11/4</f>
        <v>2.75E-2</v>
      </c>
      <c r="T218" s="311"/>
      <c r="U218" s="311"/>
      <c r="V218" s="311"/>
      <c r="W218" s="311">
        <v>9699.1200000000008</v>
      </c>
      <c r="X218" s="311"/>
      <c r="Y218" s="311"/>
      <c r="Z218" s="311">
        <v>2</v>
      </c>
      <c r="AA218" s="311"/>
      <c r="AB218" s="311"/>
      <c r="AC218" s="311">
        <v>2</v>
      </c>
      <c r="AD218" s="311"/>
      <c r="AE218" s="311"/>
      <c r="AF218" s="311"/>
      <c r="AG218" s="311"/>
      <c r="AH218" s="311"/>
      <c r="AI218" s="311"/>
      <c r="AJ218" s="311"/>
      <c r="AK218" s="311">
        <v>1</v>
      </c>
      <c r="AL218" s="311"/>
      <c r="AM218" s="311"/>
      <c r="AN218" s="311"/>
      <c r="AO218" s="311">
        <v>0</v>
      </c>
      <c r="AP218" s="311">
        <v>0</v>
      </c>
      <c r="AQ218" s="311">
        <v>0</v>
      </c>
      <c r="AR218" s="311">
        <v>1</v>
      </c>
      <c r="AS218" s="311">
        <v>1</v>
      </c>
      <c r="AT218" s="311"/>
      <c r="AU218" s="311"/>
      <c r="AV218" s="311"/>
      <c r="AW218" s="311"/>
      <c r="AX218" s="311"/>
      <c r="AY218" s="311"/>
      <c r="AZ218" s="311">
        <v>0</v>
      </c>
      <c r="BA218" s="311">
        <v>0</v>
      </c>
      <c r="BB218" s="311">
        <v>0</v>
      </c>
      <c r="BC218" s="311">
        <v>0</v>
      </c>
      <c r="BD218" s="311">
        <v>1</v>
      </c>
      <c r="BE218" s="311">
        <v>1</v>
      </c>
      <c r="BF218" s="311">
        <v>2</v>
      </c>
      <c r="BG218" s="311">
        <v>0</v>
      </c>
      <c r="BH218" s="311">
        <v>0</v>
      </c>
      <c r="BI218" s="311">
        <v>1</v>
      </c>
      <c r="BJ218" s="465">
        <v>1</v>
      </c>
      <c r="BK218" s="309">
        <f t="shared" si="63"/>
        <v>1</v>
      </c>
      <c r="BL218" s="309">
        <f t="shared" si="64"/>
        <v>0</v>
      </c>
      <c r="BM218" s="309">
        <v>4</v>
      </c>
      <c r="BN218" s="309">
        <v>0</v>
      </c>
      <c r="BO218" s="311">
        <f t="shared" si="65"/>
        <v>4</v>
      </c>
      <c r="BP218" s="526">
        <v>2</v>
      </c>
      <c r="BQ218" s="309" t="str">
        <f t="shared" si="61"/>
        <v/>
      </c>
      <c r="BR218" s="309"/>
      <c r="BS218" s="312"/>
      <c r="BT218" s="312"/>
      <c r="BU218" s="312"/>
      <c r="BV218" s="312"/>
      <c r="BW218" s="312"/>
      <c r="BX218" s="312"/>
      <c r="BY218" s="312"/>
      <c r="BZ218" s="313"/>
      <c r="CA218" s="314"/>
      <c r="CB218" s="315">
        <f t="shared" si="74"/>
        <v>4</v>
      </c>
      <c r="CC218" s="527">
        <f t="shared" si="82"/>
        <v>4</v>
      </c>
      <c r="CD218" s="309" t="str">
        <f>IFERROR(IF($S218*#REF!=0,"",$S218*#REF!),"")</f>
        <v/>
      </c>
      <c r="CE218" s="309" t="str">
        <f>IFERROR(IF($S218*#REF!=0,"",$S218*#REF!),"")</f>
        <v/>
      </c>
      <c r="CF218" s="309" t="str">
        <f>IFERROR(IF($S218*#REF!=0,"",$S218*#REF!),"")</f>
        <v/>
      </c>
      <c r="CG218" s="309" t="str">
        <f>IFERROR(IF($S218*#REF!=0,"",$S218*#REF!),"")</f>
        <v/>
      </c>
      <c r="CH218" s="309" t="str">
        <f>IFERROR(IF($S218*#REF!=0,"",$S218*#REF!),"")</f>
        <v/>
      </c>
      <c r="CI218" s="309" t="str">
        <f>IFERROR(IF($S218*#REF!=0,"",$S218*#REF!),"")</f>
        <v/>
      </c>
      <c r="CJ218" s="309" t="str">
        <f>IFERROR(IF($S218*#REF!=0,"",$S218*#REF!),"")</f>
        <v/>
      </c>
      <c r="CK218" s="309" t="str">
        <f>IFERROR(IF($S218*#REF!=0,"",$S218*#REF!),"")</f>
        <v/>
      </c>
      <c r="CL218" s="309" t="str">
        <f>IFERROR(IF($S218*#REF!=0,"",$S218*#REF!),"")</f>
        <v/>
      </c>
      <c r="CM218" s="309" t="str">
        <f t="shared" si="66"/>
        <v/>
      </c>
      <c r="CN218" s="309" t="str">
        <f t="shared" si="67"/>
        <v/>
      </c>
      <c r="CO218" s="309" t="str">
        <f t="shared" si="68"/>
        <v/>
      </c>
      <c r="CP218" s="309" t="str">
        <f t="shared" si="69"/>
        <v/>
      </c>
      <c r="CQ218" s="309" t="str">
        <f t="shared" si="70"/>
        <v/>
      </c>
      <c r="CR218" s="309" t="str">
        <f t="shared" si="71"/>
        <v/>
      </c>
      <c r="CS218" s="309" t="str">
        <f t="shared" si="72"/>
        <v/>
      </c>
      <c r="CT218" s="309" t="str">
        <f t="shared" si="73"/>
        <v/>
      </c>
    </row>
    <row r="219" spans="1:98" ht="15" customHeight="1" x14ac:dyDescent="0.15">
      <c r="A219" s="1" t="s">
        <v>23</v>
      </c>
      <c r="B219" s="308" t="s">
        <v>697</v>
      </c>
      <c r="C219" s="308" t="str">
        <f t="shared" si="79"/>
        <v>CH271</v>
      </c>
      <c r="D219" s="308" t="str">
        <f t="shared" si="80"/>
        <v>-50</v>
      </c>
      <c r="E219" s="308" t="str">
        <f t="shared" si="81"/>
        <v>SP/126N</v>
      </c>
      <c r="F219" s="308">
        <v>0</v>
      </c>
      <c r="G219" s="309" t="s">
        <v>698</v>
      </c>
      <c r="H219" s="309" t="s">
        <v>573</v>
      </c>
      <c r="I219" s="309"/>
      <c r="J219" s="309"/>
      <c r="K219" s="309" t="s">
        <v>108</v>
      </c>
      <c r="L219" s="309">
        <v>81.5</v>
      </c>
      <c r="M219" s="309"/>
      <c r="N219" s="309"/>
      <c r="O219" s="309" t="s">
        <v>698</v>
      </c>
      <c r="P219" s="309"/>
      <c r="Q219" s="310"/>
      <c r="R219" s="311" t="s">
        <v>443</v>
      </c>
      <c r="S219" s="311">
        <f t="shared" si="83"/>
        <v>2.75E-2</v>
      </c>
      <c r="T219" s="311"/>
      <c r="U219" s="311"/>
      <c r="V219" s="311"/>
      <c r="W219" s="311">
        <v>9729.42</v>
      </c>
      <c r="X219" s="311"/>
      <c r="Y219" s="311"/>
      <c r="Z219" s="311">
        <v>2</v>
      </c>
      <c r="AA219" s="311"/>
      <c r="AB219" s="311">
        <v>1</v>
      </c>
      <c r="AC219" s="311">
        <v>4</v>
      </c>
      <c r="AD219" s="311"/>
      <c r="AE219" s="311"/>
      <c r="AF219" s="311"/>
      <c r="AG219" s="311"/>
      <c r="AH219" s="311"/>
      <c r="AI219" s="311">
        <v>1</v>
      </c>
      <c r="AJ219" s="311"/>
      <c r="AK219" s="311">
        <v>1</v>
      </c>
      <c r="AL219" s="311">
        <v>2</v>
      </c>
      <c r="AM219" s="311"/>
      <c r="AN219" s="311"/>
      <c r="AO219" s="311">
        <v>0</v>
      </c>
      <c r="AP219" s="311">
        <v>0</v>
      </c>
      <c r="AQ219" s="311">
        <v>0</v>
      </c>
      <c r="AR219" s="311">
        <v>0</v>
      </c>
      <c r="AS219" s="311">
        <v>1</v>
      </c>
      <c r="AT219" s="311"/>
      <c r="AU219" s="311"/>
      <c r="AV219" s="311"/>
      <c r="AW219" s="311"/>
      <c r="AX219" s="311">
        <v>0</v>
      </c>
      <c r="AY219" s="311">
        <v>0</v>
      </c>
      <c r="AZ219" s="311">
        <v>2</v>
      </c>
      <c r="BA219" s="311"/>
      <c r="BB219" s="311">
        <v>0</v>
      </c>
      <c r="BC219" s="311">
        <v>1</v>
      </c>
      <c r="BD219" s="311">
        <v>1</v>
      </c>
      <c r="BE219" s="311">
        <v>0</v>
      </c>
      <c r="BF219" s="311">
        <v>2</v>
      </c>
      <c r="BG219" s="311">
        <v>2</v>
      </c>
      <c r="BH219" s="311">
        <v>0</v>
      </c>
      <c r="BI219" s="311">
        <v>2</v>
      </c>
      <c r="BJ219" s="465">
        <v>2</v>
      </c>
      <c r="BK219" s="309">
        <f t="shared" si="63"/>
        <v>2</v>
      </c>
      <c r="BL219" s="309">
        <f t="shared" si="64"/>
        <v>0</v>
      </c>
      <c r="BM219" s="309">
        <v>7</v>
      </c>
      <c r="BN219" s="309">
        <v>1</v>
      </c>
      <c r="BO219" s="311">
        <f t="shared" si="65"/>
        <v>6</v>
      </c>
      <c r="BP219" s="526">
        <v>2</v>
      </c>
      <c r="BQ219" s="309" t="str">
        <f t="shared" si="61"/>
        <v/>
      </c>
      <c r="BR219" s="309"/>
      <c r="BS219" s="312"/>
      <c r="BT219" s="312"/>
      <c r="BU219" s="312"/>
      <c r="BV219" s="312"/>
      <c r="BW219" s="312"/>
      <c r="BX219" s="312"/>
      <c r="BY219" s="312"/>
      <c r="BZ219" s="313"/>
      <c r="CA219" s="314"/>
      <c r="CB219" s="315">
        <f t="shared" si="74"/>
        <v>6</v>
      </c>
      <c r="CC219" s="527">
        <f t="shared" si="82"/>
        <v>3</v>
      </c>
      <c r="CD219" s="309" t="str">
        <f>IFERROR(IF($S219*#REF!=0,"",$S219*#REF!),"")</f>
        <v/>
      </c>
      <c r="CE219" s="309" t="str">
        <f>IFERROR(IF($S219*#REF!=0,"",$S219*#REF!),"")</f>
        <v/>
      </c>
      <c r="CF219" s="309" t="str">
        <f>IFERROR(IF($S219*#REF!=0,"",$S219*#REF!),"")</f>
        <v/>
      </c>
      <c r="CG219" s="309" t="str">
        <f>IFERROR(IF($S219*#REF!=0,"",$S219*#REF!),"")</f>
        <v/>
      </c>
      <c r="CH219" s="309" t="str">
        <f>IFERROR(IF($S219*#REF!=0,"",$S219*#REF!),"")</f>
        <v/>
      </c>
      <c r="CI219" s="309" t="str">
        <f>IFERROR(IF($S219*#REF!=0,"",$S219*#REF!),"")</f>
        <v/>
      </c>
      <c r="CJ219" s="309" t="str">
        <f>IFERROR(IF($S219*#REF!=0,"",$S219*#REF!),"")</f>
        <v/>
      </c>
      <c r="CK219" s="309" t="str">
        <f>IFERROR(IF($S219*#REF!=0,"",$S219*#REF!),"")</f>
        <v/>
      </c>
      <c r="CL219" s="309" t="str">
        <f>IFERROR(IF($S219*#REF!=0,"",$S219*#REF!),"")</f>
        <v/>
      </c>
      <c r="CM219" s="309" t="str">
        <f t="shared" si="66"/>
        <v/>
      </c>
      <c r="CN219" s="309" t="str">
        <f t="shared" si="67"/>
        <v/>
      </c>
      <c r="CO219" s="309" t="str">
        <f t="shared" si="68"/>
        <v/>
      </c>
      <c r="CP219" s="309" t="str">
        <f t="shared" si="69"/>
        <v/>
      </c>
      <c r="CQ219" s="309" t="str">
        <f t="shared" si="70"/>
        <v/>
      </c>
      <c r="CR219" s="309" t="str">
        <f t="shared" si="71"/>
        <v/>
      </c>
      <c r="CS219" s="309" t="str">
        <f t="shared" si="72"/>
        <v/>
      </c>
      <c r="CT219" s="309" t="str">
        <f t="shared" si="73"/>
        <v/>
      </c>
    </row>
    <row r="220" spans="1:98" ht="15" customHeight="1" x14ac:dyDescent="0.15">
      <c r="A220" s="1" t="s">
        <v>23</v>
      </c>
      <c r="B220" s="308" t="s">
        <v>699</v>
      </c>
      <c r="C220" s="308"/>
      <c r="D220" s="308"/>
      <c r="E220" s="308"/>
      <c r="F220" s="308"/>
      <c r="G220" s="309" t="s">
        <v>700</v>
      </c>
      <c r="H220" s="309" t="s">
        <v>573</v>
      </c>
      <c r="I220" s="309"/>
      <c r="J220" s="309"/>
      <c r="K220" s="309" t="s">
        <v>108</v>
      </c>
      <c r="L220" s="309">
        <v>71.5</v>
      </c>
      <c r="M220" s="309"/>
      <c r="N220" s="309"/>
      <c r="O220" s="309" t="s">
        <v>700</v>
      </c>
      <c r="P220" s="309"/>
      <c r="Q220" s="310"/>
      <c r="R220" s="311" t="s">
        <v>443</v>
      </c>
      <c r="S220" s="311">
        <f t="shared" si="83"/>
        <v>2.75E-2</v>
      </c>
      <c r="T220" s="311"/>
      <c r="U220" s="311"/>
      <c r="V220" s="311"/>
      <c r="W220" s="311"/>
      <c r="X220" s="311"/>
      <c r="Y220" s="311"/>
      <c r="Z220" s="311"/>
      <c r="AA220" s="311"/>
      <c r="AB220" s="311"/>
      <c r="AC220" s="311"/>
      <c r="AD220" s="311"/>
      <c r="AE220" s="311"/>
      <c r="AF220" s="311"/>
      <c r="AG220" s="311"/>
      <c r="AH220" s="311"/>
      <c r="AI220" s="311"/>
      <c r="AJ220" s="311"/>
      <c r="AK220" s="311"/>
      <c r="AL220" s="311"/>
      <c r="AM220" s="311"/>
      <c r="AN220" s="311"/>
      <c r="AO220" s="311"/>
      <c r="AP220" s="311"/>
      <c r="AQ220" s="311"/>
      <c r="AR220" s="311"/>
      <c r="AS220" s="311"/>
      <c r="AT220" s="311"/>
      <c r="AU220" s="311"/>
      <c r="AV220" s="311"/>
      <c r="AW220" s="311"/>
      <c r="AX220" s="311"/>
      <c r="AY220" s="311"/>
      <c r="AZ220" s="311"/>
      <c r="BA220" s="311"/>
      <c r="BB220" s="311"/>
      <c r="BC220" s="311"/>
      <c r="BD220" s="311">
        <v>0</v>
      </c>
      <c r="BE220" s="311">
        <v>0</v>
      </c>
      <c r="BF220" s="311">
        <v>0</v>
      </c>
      <c r="BG220" s="311">
        <v>0</v>
      </c>
      <c r="BH220" s="311">
        <v>0</v>
      </c>
      <c r="BI220" s="311">
        <v>0</v>
      </c>
      <c r="BJ220" s="465">
        <v>1</v>
      </c>
      <c r="BK220" s="309">
        <f t="shared" si="63"/>
        <v>0</v>
      </c>
      <c r="BL220" s="309">
        <f t="shared" si="64"/>
        <v>0</v>
      </c>
      <c r="BM220" s="309">
        <v>5</v>
      </c>
      <c r="BN220" s="309">
        <v>0</v>
      </c>
      <c r="BO220" s="311">
        <f t="shared" si="65"/>
        <v>5</v>
      </c>
      <c r="BP220" s="526">
        <v>2</v>
      </c>
      <c r="BQ220" s="309" t="str">
        <f t="shared" si="61"/>
        <v/>
      </c>
      <c r="BR220" s="309"/>
      <c r="BS220" s="312"/>
      <c r="BT220" s="312"/>
      <c r="BU220" s="312"/>
      <c r="BV220" s="312"/>
      <c r="BW220" s="312"/>
      <c r="BX220" s="312"/>
      <c r="BY220" s="312"/>
      <c r="BZ220" s="313"/>
      <c r="CA220" s="314"/>
      <c r="CB220" s="315">
        <f t="shared" si="74"/>
        <v>5</v>
      </c>
      <c r="CC220" s="527"/>
      <c r="CD220" s="309" t="str">
        <f>IFERROR(IF($S220*#REF!=0,"",$S220*#REF!),"")</f>
        <v/>
      </c>
      <c r="CE220" s="309" t="str">
        <f>IFERROR(IF($S220*#REF!=0,"",$S220*#REF!),"")</f>
        <v/>
      </c>
      <c r="CF220" s="309" t="str">
        <f>IFERROR(IF($S220*#REF!=0,"",$S220*#REF!),"")</f>
        <v/>
      </c>
      <c r="CG220" s="309" t="str">
        <f>IFERROR(IF($S220*#REF!=0,"",$S220*#REF!),"")</f>
        <v/>
      </c>
      <c r="CH220" s="309" t="str">
        <f>IFERROR(IF($S220*#REF!=0,"",$S220*#REF!),"")</f>
        <v/>
      </c>
      <c r="CI220" s="309" t="str">
        <f>IFERROR(IF($S220*#REF!=0,"",$S220*#REF!),"")</f>
        <v/>
      </c>
      <c r="CJ220" s="309" t="str">
        <f>IFERROR(IF($S220*#REF!=0,"",$S220*#REF!),"")</f>
        <v/>
      </c>
      <c r="CK220" s="309" t="str">
        <f>IFERROR(IF($S220*#REF!=0,"",$S220*#REF!),"")</f>
        <v/>
      </c>
      <c r="CL220" s="309" t="str">
        <f>IFERROR(IF($S220*#REF!=0,"",$S220*#REF!),"")</f>
        <v/>
      </c>
      <c r="CM220" s="309" t="str">
        <f t="shared" si="66"/>
        <v/>
      </c>
      <c r="CN220" s="309" t="str">
        <f t="shared" si="67"/>
        <v/>
      </c>
      <c r="CO220" s="309" t="str">
        <f t="shared" si="68"/>
        <v/>
      </c>
      <c r="CP220" s="309" t="str">
        <f t="shared" si="69"/>
        <v/>
      </c>
      <c r="CQ220" s="309" t="str">
        <f t="shared" si="70"/>
        <v/>
      </c>
      <c r="CR220" s="309" t="str">
        <f t="shared" si="71"/>
        <v/>
      </c>
      <c r="CS220" s="309" t="str">
        <f t="shared" si="72"/>
        <v/>
      </c>
      <c r="CT220" s="309" t="str">
        <f t="shared" si="73"/>
        <v/>
      </c>
    </row>
    <row r="221" spans="1:98" ht="15" customHeight="1" x14ac:dyDescent="0.15">
      <c r="A221" s="1" t="s">
        <v>23</v>
      </c>
      <c r="B221" s="308" t="s">
        <v>701</v>
      </c>
      <c r="C221" s="308"/>
      <c r="D221" s="308"/>
      <c r="E221" s="308"/>
      <c r="F221" s="308"/>
      <c r="G221" s="309" t="s">
        <v>702</v>
      </c>
      <c r="H221" s="309" t="s">
        <v>573</v>
      </c>
      <c r="I221" s="309"/>
      <c r="J221" s="309"/>
      <c r="K221" s="309" t="s">
        <v>108</v>
      </c>
      <c r="L221" s="309">
        <v>71.5</v>
      </c>
      <c r="M221" s="309"/>
      <c r="N221" s="309"/>
      <c r="O221" s="309" t="s">
        <v>702</v>
      </c>
      <c r="P221" s="309"/>
      <c r="Q221" s="310"/>
      <c r="R221" s="311" t="s">
        <v>443</v>
      </c>
      <c r="S221" s="311">
        <f t="shared" si="83"/>
        <v>2.75E-2</v>
      </c>
      <c r="T221" s="311"/>
      <c r="U221" s="311"/>
      <c r="V221" s="311"/>
      <c r="W221" s="311"/>
      <c r="X221" s="311"/>
      <c r="Y221" s="311"/>
      <c r="Z221" s="311"/>
      <c r="AA221" s="311"/>
      <c r="AB221" s="311"/>
      <c r="AC221" s="311"/>
      <c r="AD221" s="311"/>
      <c r="AE221" s="311"/>
      <c r="AF221" s="311"/>
      <c r="AG221" s="311"/>
      <c r="AH221" s="311"/>
      <c r="AI221" s="311"/>
      <c r="AJ221" s="311"/>
      <c r="AK221" s="311"/>
      <c r="AL221" s="311"/>
      <c r="AM221" s="311"/>
      <c r="AN221" s="311"/>
      <c r="AO221" s="311"/>
      <c r="AP221" s="311"/>
      <c r="AQ221" s="311"/>
      <c r="AR221" s="311"/>
      <c r="AS221" s="311"/>
      <c r="AT221" s="311"/>
      <c r="AU221" s="311"/>
      <c r="AV221" s="311"/>
      <c r="AW221" s="311"/>
      <c r="AX221" s="311"/>
      <c r="AY221" s="311"/>
      <c r="AZ221" s="311"/>
      <c r="BA221" s="311"/>
      <c r="BB221" s="311"/>
      <c r="BC221" s="311"/>
      <c r="BD221" s="311">
        <v>0</v>
      </c>
      <c r="BE221" s="311">
        <v>0</v>
      </c>
      <c r="BF221" s="311">
        <v>1</v>
      </c>
      <c r="BG221" s="311">
        <v>0</v>
      </c>
      <c r="BH221" s="311">
        <v>0</v>
      </c>
      <c r="BI221" s="311">
        <v>0</v>
      </c>
      <c r="BJ221" s="465">
        <v>1</v>
      </c>
      <c r="BK221" s="309">
        <f t="shared" si="63"/>
        <v>0</v>
      </c>
      <c r="BL221" s="309">
        <f t="shared" si="64"/>
        <v>0</v>
      </c>
      <c r="BM221" s="309">
        <v>4</v>
      </c>
      <c r="BN221" s="309">
        <v>0</v>
      </c>
      <c r="BO221" s="311">
        <f t="shared" si="65"/>
        <v>4</v>
      </c>
      <c r="BP221" s="526">
        <v>2</v>
      </c>
      <c r="BQ221" s="309" t="str">
        <f t="shared" si="61"/>
        <v/>
      </c>
      <c r="BR221" s="309"/>
      <c r="BS221" s="312"/>
      <c r="BT221" s="312"/>
      <c r="BU221" s="312"/>
      <c r="BV221" s="312"/>
      <c r="BW221" s="312"/>
      <c r="BX221" s="312"/>
      <c r="BY221" s="312"/>
      <c r="BZ221" s="313"/>
      <c r="CA221" s="314"/>
      <c r="CB221" s="315">
        <f t="shared" si="74"/>
        <v>4</v>
      </c>
      <c r="CC221" s="527"/>
      <c r="CD221" s="309" t="str">
        <f>IFERROR(IF($S221*#REF!=0,"",$S221*#REF!),"")</f>
        <v/>
      </c>
      <c r="CE221" s="309" t="str">
        <f>IFERROR(IF($S221*#REF!=0,"",$S221*#REF!),"")</f>
        <v/>
      </c>
      <c r="CF221" s="309" t="str">
        <f>IFERROR(IF($S221*#REF!=0,"",$S221*#REF!),"")</f>
        <v/>
      </c>
      <c r="CG221" s="309" t="str">
        <f>IFERROR(IF($S221*#REF!=0,"",$S221*#REF!),"")</f>
        <v/>
      </c>
      <c r="CH221" s="309" t="str">
        <f>IFERROR(IF($S221*#REF!=0,"",$S221*#REF!),"")</f>
        <v/>
      </c>
      <c r="CI221" s="309" t="str">
        <f>IFERROR(IF($S221*#REF!=0,"",$S221*#REF!),"")</f>
        <v/>
      </c>
      <c r="CJ221" s="309" t="str">
        <f>IFERROR(IF($S221*#REF!=0,"",$S221*#REF!),"")</f>
        <v/>
      </c>
      <c r="CK221" s="309" t="str">
        <f>IFERROR(IF($S221*#REF!=0,"",$S221*#REF!),"")</f>
        <v/>
      </c>
      <c r="CL221" s="309" t="str">
        <f>IFERROR(IF($S221*#REF!=0,"",$S221*#REF!),"")</f>
        <v/>
      </c>
      <c r="CM221" s="309" t="str">
        <f t="shared" si="66"/>
        <v/>
      </c>
      <c r="CN221" s="309" t="str">
        <f t="shared" si="67"/>
        <v/>
      </c>
      <c r="CO221" s="309" t="str">
        <f t="shared" si="68"/>
        <v/>
      </c>
      <c r="CP221" s="309" t="str">
        <f t="shared" si="69"/>
        <v/>
      </c>
      <c r="CQ221" s="309" t="str">
        <f t="shared" si="70"/>
        <v/>
      </c>
      <c r="CR221" s="309" t="str">
        <f t="shared" si="71"/>
        <v/>
      </c>
      <c r="CS221" s="309" t="str">
        <f t="shared" si="72"/>
        <v/>
      </c>
      <c r="CT221" s="309" t="str">
        <f t="shared" si="73"/>
        <v/>
      </c>
    </row>
    <row r="222" spans="1:98" ht="15" customHeight="1" x14ac:dyDescent="0.15">
      <c r="A222" s="1" t="s">
        <v>23</v>
      </c>
      <c r="B222" s="308" t="s">
        <v>703</v>
      </c>
      <c r="C222" s="308" t="str">
        <f t="shared" ref="C222:C229" si="84">MID(B222,4,5)</f>
        <v>CH271</v>
      </c>
      <c r="D222" s="308" t="str">
        <f t="shared" ref="D222:D229" si="85">MID(B222,10,3)</f>
        <v>-03</v>
      </c>
      <c r="E222" s="308" t="str">
        <f t="shared" ref="E222:E229" si="86">RIGHT(B222, LEN(B222)-FIND("S",B222,1)+1)</f>
        <v>SP/180</v>
      </c>
      <c r="F222" s="308">
        <v>0</v>
      </c>
      <c r="G222" s="309" t="s">
        <v>704</v>
      </c>
      <c r="H222" s="309" t="s">
        <v>573</v>
      </c>
      <c r="I222" s="309"/>
      <c r="J222" s="309"/>
      <c r="K222" s="309" t="s">
        <v>108</v>
      </c>
      <c r="L222" s="309">
        <v>87.4</v>
      </c>
      <c r="M222" s="309"/>
      <c r="N222" s="309"/>
      <c r="O222" s="309" t="s">
        <v>704</v>
      </c>
      <c r="P222" s="309"/>
      <c r="Q222" s="310"/>
      <c r="R222" s="311" t="s">
        <v>443</v>
      </c>
      <c r="S222" s="311">
        <f t="shared" si="83"/>
        <v>2.75E-2</v>
      </c>
      <c r="T222" s="311"/>
      <c r="U222" s="311"/>
      <c r="V222" s="311"/>
      <c r="W222" s="311">
        <v>11088.94</v>
      </c>
      <c r="X222" s="311"/>
      <c r="Y222" s="311"/>
      <c r="Z222" s="311"/>
      <c r="AA222" s="311"/>
      <c r="AB222" s="311">
        <v>2</v>
      </c>
      <c r="AC222" s="311"/>
      <c r="AD222" s="311"/>
      <c r="AE222" s="311"/>
      <c r="AF222" s="311"/>
      <c r="AG222" s="311"/>
      <c r="AH222" s="311"/>
      <c r="AI222" s="311"/>
      <c r="AJ222" s="311"/>
      <c r="AK222" s="311">
        <v>0</v>
      </c>
      <c r="AL222" s="311"/>
      <c r="AM222" s="311"/>
      <c r="AN222" s="311"/>
      <c r="AO222" s="311">
        <v>0</v>
      </c>
      <c r="AP222" s="311">
        <v>0</v>
      </c>
      <c r="AQ222" s="311">
        <v>0</v>
      </c>
      <c r="AR222" s="311">
        <v>0</v>
      </c>
      <c r="AS222" s="311">
        <v>0</v>
      </c>
      <c r="AT222" s="311"/>
      <c r="AU222" s="311"/>
      <c r="AV222" s="311"/>
      <c r="AW222" s="311"/>
      <c r="AX222" s="311">
        <v>0</v>
      </c>
      <c r="AY222" s="311">
        <v>1</v>
      </c>
      <c r="AZ222" s="311">
        <v>0</v>
      </c>
      <c r="BA222" s="311">
        <v>0</v>
      </c>
      <c r="BB222" s="311">
        <v>0</v>
      </c>
      <c r="BC222" s="311">
        <v>0</v>
      </c>
      <c r="BD222" s="311">
        <v>0</v>
      </c>
      <c r="BE222" s="311">
        <v>0</v>
      </c>
      <c r="BF222" s="311">
        <v>1</v>
      </c>
      <c r="BG222" s="311">
        <v>0</v>
      </c>
      <c r="BH222" s="311">
        <v>0</v>
      </c>
      <c r="BI222" s="311">
        <v>2</v>
      </c>
      <c r="BJ222" s="465">
        <v>2</v>
      </c>
      <c r="BK222" s="309">
        <f t="shared" si="63"/>
        <v>1</v>
      </c>
      <c r="BL222" s="309">
        <f t="shared" si="64"/>
        <v>0</v>
      </c>
      <c r="BM222" s="309">
        <v>2</v>
      </c>
      <c r="BN222" s="309">
        <v>2</v>
      </c>
      <c r="BO222" s="311">
        <f t="shared" si="65"/>
        <v>0</v>
      </c>
      <c r="BP222" s="526">
        <v>2</v>
      </c>
      <c r="BQ222" s="309" t="str">
        <f t="shared" si="61"/>
        <v/>
      </c>
      <c r="BR222" s="309"/>
      <c r="BS222" s="312"/>
      <c r="BT222" s="312">
        <v>2</v>
      </c>
      <c r="BU222" s="312">
        <v>3</v>
      </c>
      <c r="BV222" s="312"/>
      <c r="BW222" s="312"/>
      <c r="BX222" s="312"/>
      <c r="BY222" s="312"/>
      <c r="BZ222" s="313"/>
      <c r="CA222" s="314"/>
      <c r="CB222" s="315">
        <f t="shared" si="74"/>
        <v>5</v>
      </c>
      <c r="CC222" s="527">
        <f t="shared" ref="CC222:CC229" si="87">CB222/BJ222</f>
        <v>2.5</v>
      </c>
      <c r="CD222" s="309" t="str">
        <f>IFERROR(IF($S222*#REF!=0,"",$S222*#REF!),"")</f>
        <v/>
      </c>
      <c r="CE222" s="309" t="str">
        <f>IFERROR(IF($S222*#REF!=0,"",$S222*#REF!),"")</f>
        <v/>
      </c>
      <c r="CF222" s="309" t="str">
        <f>IFERROR(IF($S222*#REF!=0,"",$S222*#REF!),"")</f>
        <v/>
      </c>
      <c r="CG222" s="309" t="str">
        <f>IFERROR(IF($S222*#REF!=0,"",$S222*#REF!),"")</f>
        <v/>
      </c>
      <c r="CH222" s="309" t="str">
        <f>IFERROR(IF($S222*#REF!=0,"",$S222*#REF!),"")</f>
        <v/>
      </c>
      <c r="CI222" s="309" t="str">
        <f>IFERROR(IF($S222*#REF!=0,"",$S222*#REF!),"")</f>
        <v/>
      </c>
      <c r="CJ222" s="309" t="str">
        <f>IFERROR(IF($S222*#REF!=0,"",$S222*#REF!),"")</f>
        <v/>
      </c>
      <c r="CK222" s="309" t="str">
        <f>IFERROR(IF($S222*#REF!=0,"",$S222*#REF!),"")</f>
        <v/>
      </c>
      <c r="CL222" s="309" t="str">
        <f>IFERROR(IF($S222*#REF!=0,"",$S222*#REF!),"")</f>
        <v/>
      </c>
      <c r="CM222" s="309">
        <f t="shared" si="66"/>
        <v>5.5E-2</v>
      </c>
      <c r="CN222" s="309">
        <f t="shared" si="67"/>
        <v>8.2500000000000004E-2</v>
      </c>
      <c r="CO222" s="309" t="str">
        <f t="shared" si="68"/>
        <v/>
      </c>
      <c r="CP222" s="309" t="str">
        <f t="shared" si="69"/>
        <v/>
      </c>
      <c r="CQ222" s="309" t="str">
        <f t="shared" si="70"/>
        <v/>
      </c>
      <c r="CR222" s="309" t="str">
        <f t="shared" si="71"/>
        <v/>
      </c>
      <c r="CS222" s="309" t="str">
        <f t="shared" si="72"/>
        <v/>
      </c>
      <c r="CT222" s="309" t="str">
        <f t="shared" si="73"/>
        <v/>
      </c>
    </row>
    <row r="223" spans="1:98" ht="15" customHeight="1" x14ac:dyDescent="0.15">
      <c r="A223" s="1" t="s">
        <v>23</v>
      </c>
      <c r="B223" s="308" t="s">
        <v>705</v>
      </c>
      <c r="C223" s="308" t="str">
        <f t="shared" si="84"/>
        <v>CH271</v>
      </c>
      <c r="D223" s="308" t="str">
        <f t="shared" si="85"/>
        <v>-08</v>
      </c>
      <c r="E223" s="308" t="str">
        <f t="shared" si="86"/>
        <v>SP/180</v>
      </c>
      <c r="F223" s="308">
        <v>0</v>
      </c>
      <c r="G223" s="309" t="s">
        <v>706</v>
      </c>
      <c r="H223" s="309" t="s">
        <v>573</v>
      </c>
      <c r="I223" s="309"/>
      <c r="J223" s="309"/>
      <c r="K223" s="309" t="s">
        <v>108</v>
      </c>
      <c r="L223" s="309">
        <v>69.3</v>
      </c>
      <c r="M223" s="309"/>
      <c r="N223" s="309"/>
      <c r="O223" s="309" t="s">
        <v>706</v>
      </c>
      <c r="P223" s="309"/>
      <c r="Q223" s="310"/>
      <c r="R223" s="311" t="s">
        <v>443</v>
      </c>
      <c r="S223" s="311">
        <f t="shared" si="83"/>
        <v>2.75E-2</v>
      </c>
      <c r="T223" s="311"/>
      <c r="U223" s="311"/>
      <c r="V223" s="311"/>
      <c r="W223" s="311">
        <v>8775.25</v>
      </c>
      <c r="X223" s="311"/>
      <c r="Y223" s="311"/>
      <c r="Z223" s="311">
        <v>4</v>
      </c>
      <c r="AA223" s="311">
        <v>1</v>
      </c>
      <c r="AB223" s="311"/>
      <c r="AC223" s="311">
        <v>2</v>
      </c>
      <c r="AD223" s="311"/>
      <c r="AE223" s="311"/>
      <c r="AF223" s="311"/>
      <c r="AG223" s="311"/>
      <c r="AH223" s="311"/>
      <c r="AI223" s="311"/>
      <c r="AJ223" s="311">
        <v>1</v>
      </c>
      <c r="AK223" s="311">
        <v>1</v>
      </c>
      <c r="AL223" s="311"/>
      <c r="AM223" s="311"/>
      <c r="AN223" s="311"/>
      <c r="AO223" s="311">
        <v>0</v>
      </c>
      <c r="AP223" s="311">
        <v>0</v>
      </c>
      <c r="AQ223" s="311">
        <v>5</v>
      </c>
      <c r="AR223" s="311">
        <v>1</v>
      </c>
      <c r="AS223" s="311">
        <v>0</v>
      </c>
      <c r="AT223" s="311"/>
      <c r="AU223" s="311"/>
      <c r="AV223" s="311"/>
      <c r="AW223" s="311"/>
      <c r="AX223" s="311">
        <v>0</v>
      </c>
      <c r="AY223" s="311">
        <v>0</v>
      </c>
      <c r="AZ223" s="311">
        <v>4</v>
      </c>
      <c r="BA223" s="311">
        <v>2</v>
      </c>
      <c r="BB223" s="311">
        <v>0</v>
      </c>
      <c r="BC223" s="311">
        <v>1</v>
      </c>
      <c r="BD223" s="311">
        <v>0</v>
      </c>
      <c r="BE223" s="311">
        <v>2</v>
      </c>
      <c r="BF223" s="311">
        <v>0</v>
      </c>
      <c r="BG223" s="311">
        <v>0</v>
      </c>
      <c r="BH223" s="311">
        <v>0</v>
      </c>
      <c r="BI223" s="311">
        <v>0</v>
      </c>
      <c r="BJ223" s="465">
        <v>2</v>
      </c>
      <c r="BK223" s="309">
        <f t="shared" si="63"/>
        <v>5</v>
      </c>
      <c r="BL223" s="309">
        <f t="shared" si="64"/>
        <v>0</v>
      </c>
      <c r="BM223" s="309">
        <v>1</v>
      </c>
      <c r="BN223" s="309">
        <v>1</v>
      </c>
      <c r="BO223" s="311">
        <f t="shared" si="65"/>
        <v>0</v>
      </c>
      <c r="BP223" s="526">
        <v>2</v>
      </c>
      <c r="BQ223" s="309" t="str">
        <f t="shared" si="61"/>
        <v/>
      </c>
      <c r="BR223" s="309"/>
      <c r="BS223" s="312"/>
      <c r="BT223" s="312">
        <v>2</v>
      </c>
      <c r="BU223" s="312"/>
      <c r="BV223" s="312"/>
      <c r="BW223" s="312"/>
      <c r="BX223" s="312"/>
      <c r="BY223" s="312"/>
      <c r="BZ223" s="313">
        <v>2</v>
      </c>
      <c r="CA223" s="314"/>
      <c r="CB223" s="315">
        <f t="shared" si="74"/>
        <v>4</v>
      </c>
      <c r="CC223" s="527">
        <f t="shared" si="87"/>
        <v>2</v>
      </c>
      <c r="CD223" s="309" t="str">
        <f>IFERROR(IF($S223*#REF!=0,"",$S223*#REF!),"")</f>
        <v/>
      </c>
      <c r="CE223" s="309" t="str">
        <f>IFERROR(IF($S223*#REF!=0,"",$S223*#REF!),"")</f>
        <v/>
      </c>
      <c r="CF223" s="309" t="str">
        <f>IFERROR(IF($S223*#REF!=0,"",$S223*#REF!),"")</f>
        <v/>
      </c>
      <c r="CG223" s="309" t="str">
        <f>IFERROR(IF($S223*#REF!=0,"",$S223*#REF!),"")</f>
        <v/>
      </c>
      <c r="CH223" s="309" t="str">
        <f>IFERROR(IF($S223*#REF!=0,"",$S223*#REF!),"")</f>
        <v/>
      </c>
      <c r="CI223" s="309" t="str">
        <f>IFERROR(IF($S223*#REF!=0,"",$S223*#REF!),"")</f>
        <v/>
      </c>
      <c r="CJ223" s="309" t="str">
        <f>IFERROR(IF($S223*#REF!=0,"",$S223*#REF!),"")</f>
        <v/>
      </c>
      <c r="CK223" s="309" t="str">
        <f>IFERROR(IF($S223*#REF!=0,"",$S223*#REF!),"")</f>
        <v/>
      </c>
      <c r="CL223" s="309" t="str">
        <f>IFERROR(IF($S223*#REF!=0,"",$S223*#REF!),"")</f>
        <v/>
      </c>
      <c r="CM223" s="309">
        <f t="shared" si="66"/>
        <v>5.5E-2</v>
      </c>
      <c r="CN223" s="309" t="str">
        <f t="shared" si="67"/>
        <v/>
      </c>
      <c r="CO223" s="309" t="str">
        <f t="shared" si="68"/>
        <v/>
      </c>
      <c r="CP223" s="309" t="str">
        <f t="shared" si="69"/>
        <v/>
      </c>
      <c r="CQ223" s="309" t="str">
        <f t="shared" si="70"/>
        <v/>
      </c>
      <c r="CR223" s="309" t="str">
        <f t="shared" si="71"/>
        <v/>
      </c>
      <c r="CS223" s="309">
        <f t="shared" si="72"/>
        <v>5.5E-2</v>
      </c>
      <c r="CT223" s="309" t="str">
        <f t="shared" si="73"/>
        <v/>
      </c>
    </row>
    <row r="224" spans="1:98" ht="15" customHeight="1" x14ac:dyDescent="0.15">
      <c r="A224" s="1" t="s">
        <v>23</v>
      </c>
      <c r="B224" s="308" t="s">
        <v>707</v>
      </c>
      <c r="C224" s="308" t="str">
        <f t="shared" si="84"/>
        <v>CH271</v>
      </c>
      <c r="D224" s="308" t="str">
        <f t="shared" si="85"/>
        <v>-09</v>
      </c>
      <c r="E224" s="308" t="str">
        <f t="shared" si="86"/>
        <v>SP/180</v>
      </c>
      <c r="F224" s="308">
        <v>0</v>
      </c>
      <c r="G224" s="309" t="s">
        <v>708</v>
      </c>
      <c r="H224" s="309" t="s">
        <v>573</v>
      </c>
      <c r="I224" s="309"/>
      <c r="J224" s="309"/>
      <c r="K224" s="309" t="s">
        <v>108</v>
      </c>
      <c r="L224" s="309">
        <v>69.3</v>
      </c>
      <c r="M224" s="309"/>
      <c r="N224" s="309"/>
      <c r="O224" s="309" t="s">
        <v>708</v>
      </c>
      <c r="P224" s="309"/>
      <c r="Q224" s="310"/>
      <c r="R224" s="311" t="s">
        <v>443</v>
      </c>
      <c r="S224" s="311">
        <f t="shared" si="83"/>
        <v>2.75E-2</v>
      </c>
      <c r="T224" s="311"/>
      <c r="U224" s="311"/>
      <c r="V224" s="311"/>
      <c r="W224" s="311">
        <v>8371.5</v>
      </c>
      <c r="X224" s="311"/>
      <c r="Y224" s="311"/>
      <c r="Z224" s="311"/>
      <c r="AA224" s="311"/>
      <c r="AB224" s="311"/>
      <c r="AC224" s="311"/>
      <c r="AD224" s="311"/>
      <c r="AE224" s="311"/>
      <c r="AF224" s="311"/>
      <c r="AG224" s="311"/>
      <c r="AH224" s="311"/>
      <c r="AI224" s="311">
        <v>2</v>
      </c>
      <c r="AJ224" s="311">
        <v>2</v>
      </c>
      <c r="AK224" s="311">
        <v>1</v>
      </c>
      <c r="AL224" s="311"/>
      <c r="AM224" s="311"/>
      <c r="AN224" s="311"/>
      <c r="AO224" s="311">
        <v>0</v>
      </c>
      <c r="AP224" s="311">
        <v>0</v>
      </c>
      <c r="AQ224" s="311">
        <v>1</v>
      </c>
      <c r="AR224" s="311">
        <v>0</v>
      </c>
      <c r="AS224" s="311">
        <v>1</v>
      </c>
      <c r="AT224" s="311"/>
      <c r="AU224" s="311"/>
      <c r="AV224" s="311"/>
      <c r="AW224" s="311">
        <v>0</v>
      </c>
      <c r="AX224" s="311">
        <v>0</v>
      </c>
      <c r="AY224" s="311">
        <v>1</v>
      </c>
      <c r="AZ224" s="311">
        <v>1</v>
      </c>
      <c r="BA224" s="311">
        <v>2</v>
      </c>
      <c r="BB224" s="311">
        <v>0</v>
      </c>
      <c r="BC224" s="311">
        <v>2</v>
      </c>
      <c r="BD224" s="311">
        <v>0</v>
      </c>
      <c r="BE224" s="311">
        <v>1</v>
      </c>
      <c r="BF224" s="311">
        <v>0</v>
      </c>
      <c r="BG224" s="311">
        <v>0</v>
      </c>
      <c r="BH224" s="311">
        <v>0</v>
      </c>
      <c r="BI224" s="311">
        <v>0</v>
      </c>
      <c r="BJ224" s="465">
        <v>2</v>
      </c>
      <c r="BK224" s="309">
        <f t="shared" si="63"/>
        <v>2</v>
      </c>
      <c r="BL224" s="309">
        <f t="shared" si="64"/>
        <v>0</v>
      </c>
      <c r="BM224" s="309">
        <v>2</v>
      </c>
      <c r="BN224" s="309">
        <v>1</v>
      </c>
      <c r="BO224" s="311">
        <f t="shared" si="65"/>
        <v>1</v>
      </c>
      <c r="BP224" s="526">
        <v>2</v>
      </c>
      <c r="BQ224" s="309" t="str">
        <f t="shared" si="61"/>
        <v/>
      </c>
      <c r="BR224" s="309"/>
      <c r="BS224" s="312"/>
      <c r="BT224" s="312">
        <v>2</v>
      </c>
      <c r="BU224" s="312"/>
      <c r="BV224" s="312">
        <v>2</v>
      </c>
      <c r="BW224" s="312"/>
      <c r="BX224" s="312"/>
      <c r="BY224" s="312"/>
      <c r="BZ224" s="313"/>
      <c r="CA224" s="314"/>
      <c r="CB224" s="315">
        <f t="shared" si="74"/>
        <v>5</v>
      </c>
      <c r="CC224" s="527">
        <f t="shared" si="87"/>
        <v>2.5</v>
      </c>
      <c r="CD224" s="309" t="str">
        <f>IFERROR(IF($S224*#REF!=0,"",$S224*#REF!),"")</f>
        <v/>
      </c>
      <c r="CE224" s="309" t="str">
        <f>IFERROR(IF($S224*#REF!=0,"",$S224*#REF!),"")</f>
        <v/>
      </c>
      <c r="CF224" s="309" t="str">
        <f>IFERROR(IF($S224*#REF!=0,"",$S224*#REF!),"")</f>
        <v/>
      </c>
      <c r="CG224" s="309" t="str">
        <f>IFERROR(IF($S224*#REF!=0,"",$S224*#REF!),"")</f>
        <v/>
      </c>
      <c r="CH224" s="309" t="str">
        <f>IFERROR(IF($S224*#REF!=0,"",$S224*#REF!),"")</f>
        <v/>
      </c>
      <c r="CI224" s="309" t="str">
        <f>IFERROR(IF($S224*#REF!=0,"",$S224*#REF!),"")</f>
        <v/>
      </c>
      <c r="CJ224" s="309" t="str">
        <f>IFERROR(IF($S224*#REF!=0,"",$S224*#REF!),"")</f>
        <v/>
      </c>
      <c r="CK224" s="309" t="str">
        <f>IFERROR(IF($S224*#REF!=0,"",$S224*#REF!),"")</f>
        <v/>
      </c>
      <c r="CL224" s="309" t="str">
        <f>IFERROR(IF($S224*#REF!=0,"",$S224*#REF!),"")</f>
        <v/>
      </c>
      <c r="CM224" s="309">
        <f t="shared" si="66"/>
        <v>5.5E-2</v>
      </c>
      <c r="CN224" s="309" t="str">
        <f t="shared" si="67"/>
        <v/>
      </c>
      <c r="CO224" s="309">
        <f t="shared" si="68"/>
        <v>5.5E-2</v>
      </c>
      <c r="CP224" s="309" t="str">
        <f t="shared" si="69"/>
        <v/>
      </c>
      <c r="CQ224" s="309" t="str">
        <f t="shared" si="70"/>
        <v/>
      </c>
      <c r="CR224" s="309" t="str">
        <f t="shared" si="71"/>
        <v/>
      </c>
      <c r="CS224" s="309" t="str">
        <f t="shared" si="72"/>
        <v/>
      </c>
      <c r="CT224" s="309" t="str">
        <f t="shared" si="73"/>
        <v/>
      </c>
    </row>
    <row r="225" spans="1:98" ht="15" customHeight="1" x14ac:dyDescent="0.15">
      <c r="A225" s="1" t="s">
        <v>23</v>
      </c>
      <c r="B225" s="308" t="s">
        <v>709</v>
      </c>
      <c r="C225" s="308" t="str">
        <f t="shared" si="84"/>
        <v>CH271</v>
      </c>
      <c r="D225" s="308" t="str">
        <f t="shared" si="85"/>
        <v>-17</v>
      </c>
      <c r="E225" s="308" t="str">
        <f t="shared" si="86"/>
        <v>SP/180</v>
      </c>
      <c r="F225" s="308">
        <v>0</v>
      </c>
      <c r="G225" s="309" t="s">
        <v>710</v>
      </c>
      <c r="H225" s="309" t="s">
        <v>573</v>
      </c>
      <c r="I225" s="309"/>
      <c r="J225" s="309">
        <v>2</v>
      </c>
      <c r="K225" s="309" t="s">
        <v>108</v>
      </c>
      <c r="L225" s="309">
        <v>22.9</v>
      </c>
      <c r="M225" s="309"/>
      <c r="N225" s="309"/>
      <c r="O225" s="309" t="s">
        <v>710</v>
      </c>
      <c r="P225" s="309"/>
      <c r="Q225" s="310"/>
      <c r="R225" s="311" t="s">
        <v>443</v>
      </c>
      <c r="S225" s="311">
        <f>0.11/10</f>
        <v>1.0999999999999999E-2</v>
      </c>
      <c r="T225" s="311"/>
      <c r="U225" s="311"/>
      <c r="V225" s="311"/>
      <c r="W225" s="311">
        <v>2884.75</v>
      </c>
      <c r="X225" s="311"/>
      <c r="Y225" s="311"/>
      <c r="Z225" s="311"/>
      <c r="AA225" s="311"/>
      <c r="AB225" s="311"/>
      <c r="AC225" s="311">
        <v>2</v>
      </c>
      <c r="AD225" s="311"/>
      <c r="AE225" s="311"/>
      <c r="AF225" s="311"/>
      <c r="AG225" s="311"/>
      <c r="AH225" s="311"/>
      <c r="AI225" s="311">
        <v>2</v>
      </c>
      <c r="AJ225" s="311">
        <v>1</v>
      </c>
      <c r="AK225" s="311">
        <v>0</v>
      </c>
      <c r="AL225" s="311"/>
      <c r="AM225" s="311"/>
      <c r="AN225" s="311"/>
      <c r="AO225" s="311">
        <v>0</v>
      </c>
      <c r="AP225" s="311">
        <v>0</v>
      </c>
      <c r="AQ225" s="311">
        <v>4</v>
      </c>
      <c r="AR225" s="311">
        <v>2</v>
      </c>
      <c r="AS225" s="311">
        <v>0</v>
      </c>
      <c r="AT225" s="311"/>
      <c r="AU225" s="311"/>
      <c r="AV225" s="311"/>
      <c r="AW225" s="311"/>
      <c r="AX225" s="311">
        <v>0</v>
      </c>
      <c r="AY225" s="311">
        <v>2</v>
      </c>
      <c r="AZ225" s="311">
        <v>2</v>
      </c>
      <c r="BA225" s="311">
        <v>3</v>
      </c>
      <c r="BB225" s="311"/>
      <c r="BC225" s="311">
        <v>1</v>
      </c>
      <c r="BD225" s="311">
        <v>0</v>
      </c>
      <c r="BE225" s="311">
        <v>2</v>
      </c>
      <c r="BF225" s="311">
        <v>1</v>
      </c>
      <c r="BG225" s="311">
        <v>0</v>
      </c>
      <c r="BH225" s="311">
        <v>0</v>
      </c>
      <c r="BI225" s="311">
        <v>1</v>
      </c>
      <c r="BJ225" s="465">
        <v>2</v>
      </c>
      <c r="BK225" s="309">
        <f t="shared" si="63"/>
        <v>4</v>
      </c>
      <c r="BL225" s="309">
        <f t="shared" si="64"/>
        <v>0</v>
      </c>
      <c r="BM225" s="309">
        <v>2</v>
      </c>
      <c r="BN225" s="309">
        <v>2</v>
      </c>
      <c r="BO225" s="311">
        <f t="shared" si="65"/>
        <v>0</v>
      </c>
      <c r="BP225" s="526">
        <v>2</v>
      </c>
      <c r="BQ225" s="309" t="str">
        <f t="shared" si="61"/>
        <v/>
      </c>
      <c r="BR225" s="309"/>
      <c r="BS225" s="312"/>
      <c r="BT225" s="312"/>
      <c r="BU225" s="312">
        <v>3</v>
      </c>
      <c r="BV225" s="312"/>
      <c r="BW225" s="312"/>
      <c r="BX225" s="312">
        <v>2</v>
      </c>
      <c r="BY225" s="312"/>
      <c r="BZ225" s="313"/>
      <c r="CA225" s="314"/>
      <c r="CB225" s="315">
        <f t="shared" si="74"/>
        <v>5</v>
      </c>
      <c r="CC225" s="527">
        <f t="shared" si="87"/>
        <v>2.5</v>
      </c>
      <c r="CD225" s="309" t="str">
        <f>IFERROR(IF($S225*#REF!=0,"",$S225*#REF!),"")</f>
        <v/>
      </c>
      <c r="CE225" s="309" t="str">
        <f>IFERROR(IF($S225*#REF!=0,"",$S225*#REF!),"")</f>
        <v/>
      </c>
      <c r="CF225" s="309" t="str">
        <f>IFERROR(IF($S225*#REF!=0,"",$S225*#REF!),"")</f>
        <v/>
      </c>
      <c r="CG225" s="309" t="str">
        <f>IFERROR(IF($S225*#REF!=0,"",$S225*#REF!),"")</f>
        <v/>
      </c>
      <c r="CH225" s="309" t="str">
        <f>IFERROR(IF($S225*#REF!=0,"",$S225*#REF!),"")</f>
        <v/>
      </c>
      <c r="CI225" s="309" t="str">
        <f>IFERROR(IF($S225*#REF!=0,"",$S225*#REF!),"")</f>
        <v/>
      </c>
      <c r="CJ225" s="309" t="str">
        <f>IFERROR(IF($S225*#REF!=0,"",$S225*#REF!),"")</f>
        <v/>
      </c>
      <c r="CK225" s="309" t="str">
        <f>IFERROR(IF($S225*#REF!=0,"",$S225*#REF!),"")</f>
        <v/>
      </c>
      <c r="CL225" s="309" t="str">
        <f>IFERROR(IF($S225*#REF!=0,"",$S225*#REF!),"")</f>
        <v/>
      </c>
      <c r="CM225" s="309" t="str">
        <f t="shared" si="66"/>
        <v/>
      </c>
      <c r="CN225" s="309">
        <f t="shared" si="67"/>
        <v>3.3000000000000002E-2</v>
      </c>
      <c r="CO225" s="309" t="str">
        <f t="shared" si="68"/>
        <v/>
      </c>
      <c r="CP225" s="309" t="str">
        <f t="shared" si="69"/>
        <v/>
      </c>
      <c r="CQ225" s="309">
        <f t="shared" si="70"/>
        <v>2.1999999999999999E-2</v>
      </c>
      <c r="CR225" s="309" t="str">
        <f t="shared" si="71"/>
        <v/>
      </c>
      <c r="CS225" s="309" t="str">
        <f t="shared" si="72"/>
        <v/>
      </c>
      <c r="CT225" s="309" t="str">
        <f t="shared" si="73"/>
        <v/>
      </c>
    </row>
    <row r="226" spans="1:98" ht="15" customHeight="1" x14ac:dyDescent="0.15">
      <c r="A226" s="1" t="s">
        <v>23</v>
      </c>
      <c r="B226" s="308" t="s">
        <v>711</v>
      </c>
      <c r="C226" s="308" t="str">
        <f t="shared" si="84"/>
        <v>CH271</v>
      </c>
      <c r="D226" s="308" t="str">
        <f t="shared" si="85"/>
        <v>35C</v>
      </c>
      <c r="E226" s="308" t="str">
        <f t="shared" si="86"/>
        <v>SP/180</v>
      </c>
      <c r="F226" s="308">
        <v>0</v>
      </c>
      <c r="G226" s="309" t="s">
        <v>712</v>
      </c>
      <c r="H226" s="309" t="s">
        <v>573</v>
      </c>
      <c r="I226" s="309"/>
      <c r="J226" s="309"/>
      <c r="K226" s="309" t="s">
        <v>100</v>
      </c>
      <c r="L226" s="309">
        <v>9.1999999999999993</v>
      </c>
      <c r="M226" s="309"/>
      <c r="N226" s="309"/>
      <c r="O226" s="309" t="s">
        <v>712</v>
      </c>
      <c r="P226" s="309"/>
      <c r="Q226" s="310"/>
      <c r="R226" s="311" t="s">
        <v>443</v>
      </c>
      <c r="S226" s="311">
        <f>0.11/20</f>
        <v>5.4999999999999997E-3</v>
      </c>
      <c r="T226" s="311"/>
      <c r="U226" s="311"/>
      <c r="V226" s="311"/>
      <c r="W226" s="311">
        <v>1172.54</v>
      </c>
      <c r="X226" s="311"/>
      <c r="Y226" s="311"/>
      <c r="Z226" s="311">
        <v>13</v>
      </c>
      <c r="AA226" s="311">
        <v>5</v>
      </c>
      <c r="AB226" s="311"/>
      <c r="AC226" s="311"/>
      <c r="AD226" s="311"/>
      <c r="AE226" s="311"/>
      <c r="AF226" s="311"/>
      <c r="AG226" s="311"/>
      <c r="AH226" s="311"/>
      <c r="AI226" s="311">
        <v>2</v>
      </c>
      <c r="AJ226" s="311">
        <v>7</v>
      </c>
      <c r="AK226" s="311">
        <v>0</v>
      </c>
      <c r="AL226" s="311"/>
      <c r="AM226" s="311"/>
      <c r="AN226" s="311"/>
      <c r="AO226" s="311">
        <v>3</v>
      </c>
      <c r="AP226" s="311">
        <v>0</v>
      </c>
      <c r="AQ226" s="311">
        <v>6</v>
      </c>
      <c r="AR226" s="311">
        <v>0</v>
      </c>
      <c r="AS226" s="311">
        <v>2</v>
      </c>
      <c r="AT226" s="311">
        <v>0</v>
      </c>
      <c r="AU226" s="311">
        <v>4</v>
      </c>
      <c r="AV226" s="311">
        <v>2</v>
      </c>
      <c r="AW226" s="311">
        <v>0</v>
      </c>
      <c r="AX226" s="311">
        <v>3</v>
      </c>
      <c r="AY226" s="311">
        <v>2</v>
      </c>
      <c r="AZ226" s="311">
        <v>3</v>
      </c>
      <c r="BA226" s="311">
        <v>5</v>
      </c>
      <c r="BB226" s="311">
        <v>5</v>
      </c>
      <c r="BC226" s="311">
        <v>0</v>
      </c>
      <c r="BD226" s="311">
        <v>1</v>
      </c>
      <c r="BE226" s="311">
        <v>7</v>
      </c>
      <c r="BF226" s="311">
        <v>7</v>
      </c>
      <c r="BG226" s="311">
        <v>1</v>
      </c>
      <c r="BH226" s="311">
        <v>0</v>
      </c>
      <c r="BI226" s="311">
        <v>7</v>
      </c>
      <c r="BJ226" s="465">
        <v>0</v>
      </c>
      <c r="BK226" s="309">
        <f t="shared" si="63"/>
        <v>6</v>
      </c>
      <c r="BL226" s="309">
        <f t="shared" si="64"/>
        <v>0</v>
      </c>
      <c r="BM226" s="309">
        <v>4</v>
      </c>
      <c r="BN226" s="309">
        <v>0</v>
      </c>
      <c r="BO226" s="311">
        <f t="shared" si="65"/>
        <v>4</v>
      </c>
      <c r="BP226" s="526">
        <v>2</v>
      </c>
      <c r="BQ226" s="309" t="str">
        <f t="shared" si="61"/>
        <v/>
      </c>
      <c r="BR226" s="309"/>
      <c r="BS226" s="312"/>
      <c r="BT226" s="312">
        <v>10</v>
      </c>
      <c r="BU226" s="312"/>
      <c r="BV226" s="312"/>
      <c r="BW226" s="312"/>
      <c r="BX226" s="312"/>
      <c r="BY226" s="312"/>
      <c r="BZ226" s="313"/>
      <c r="CA226" s="314"/>
      <c r="CB226" s="315">
        <f t="shared" si="74"/>
        <v>14</v>
      </c>
      <c r="CC226" s="527" t="e">
        <f t="shared" si="87"/>
        <v>#DIV/0!</v>
      </c>
      <c r="CD226" s="309" t="str">
        <f>IFERROR(IF($S226*#REF!=0,"",$S226*#REF!),"")</f>
        <v/>
      </c>
      <c r="CE226" s="309" t="str">
        <f>IFERROR(IF($S226*#REF!=0,"",$S226*#REF!),"")</f>
        <v/>
      </c>
      <c r="CF226" s="309" t="str">
        <f>IFERROR(IF($S226*#REF!=0,"",$S226*#REF!),"")</f>
        <v/>
      </c>
      <c r="CG226" s="309" t="str">
        <f>IFERROR(IF($S226*#REF!=0,"",$S226*#REF!),"")</f>
        <v/>
      </c>
      <c r="CH226" s="309" t="str">
        <f>IFERROR(IF($S226*#REF!=0,"",$S226*#REF!),"")</f>
        <v/>
      </c>
      <c r="CI226" s="309" t="str">
        <f>IFERROR(IF($S226*#REF!=0,"",$S226*#REF!),"")</f>
        <v/>
      </c>
      <c r="CJ226" s="309" t="str">
        <f>IFERROR(IF($S226*#REF!=0,"",$S226*#REF!),"")</f>
        <v/>
      </c>
      <c r="CK226" s="309" t="str">
        <f>IFERROR(IF($S226*#REF!=0,"",$S226*#REF!),"")</f>
        <v/>
      </c>
      <c r="CL226" s="309" t="str">
        <f>IFERROR(IF($S226*#REF!=0,"",$S226*#REF!),"")</f>
        <v/>
      </c>
      <c r="CM226" s="309">
        <f t="shared" si="66"/>
        <v>5.4999999999999993E-2</v>
      </c>
      <c r="CN226" s="309" t="str">
        <f t="shared" si="67"/>
        <v/>
      </c>
      <c r="CO226" s="309" t="str">
        <f t="shared" si="68"/>
        <v/>
      </c>
      <c r="CP226" s="309" t="str">
        <f t="shared" si="69"/>
        <v/>
      </c>
      <c r="CQ226" s="309" t="str">
        <f t="shared" si="70"/>
        <v/>
      </c>
      <c r="CR226" s="309" t="str">
        <f t="shared" si="71"/>
        <v/>
      </c>
      <c r="CS226" s="309" t="str">
        <f t="shared" si="72"/>
        <v/>
      </c>
      <c r="CT226" s="309" t="str">
        <f t="shared" si="73"/>
        <v/>
      </c>
    </row>
    <row r="227" spans="1:98" ht="15" customHeight="1" x14ac:dyDescent="0.15">
      <c r="A227" s="1" t="s">
        <v>23</v>
      </c>
      <c r="B227" s="308" t="s">
        <v>713</v>
      </c>
      <c r="C227" s="308" t="str">
        <f t="shared" si="84"/>
        <v>CH271</v>
      </c>
      <c r="D227" s="308" t="str">
        <f t="shared" si="85"/>
        <v>37C</v>
      </c>
      <c r="E227" s="308" t="str">
        <f t="shared" si="86"/>
        <v>SP/180</v>
      </c>
      <c r="F227" s="308">
        <v>0</v>
      </c>
      <c r="G227" s="309" t="s">
        <v>714</v>
      </c>
      <c r="H227" s="309" t="s">
        <v>573</v>
      </c>
      <c r="I227" s="309"/>
      <c r="J227" s="309">
        <v>10</v>
      </c>
      <c r="K227" s="309" t="s">
        <v>100</v>
      </c>
      <c r="L227" s="309">
        <v>12.7</v>
      </c>
      <c r="M227" s="309"/>
      <c r="N227" s="309"/>
      <c r="O227" s="309" t="s">
        <v>714</v>
      </c>
      <c r="P227" s="309"/>
      <c r="Q227" s="310"/>
      <c r="R227" s="311" t="s">
        <v>443</v>
      </c>
      <c r="S227" s="311">
        <f>0.11/20</f>
        <v>5.4999999999999997E-3</v>
      </c>
      <c r="T227" s="311"/>
      <c r="U227" s="311"/>
      <c r="V227" s="311"/>
      <c r="W227" s="311">
        <v>1583.5</v>
      </c>
      <c r="X227" s="311"/>
      <c r="Y227" s="311"/>
      <c r="Z227" s="311">
        <v>10</v>
      </c>
      <c r="AA227" s="311">
        <v>9</v>
      </c>
      <c r="AB227" s="311">
        <v>6</v>
      </c>
      <c r="AC227" s="311">
        <v>5</v>
      </c>
      <c r="AD227" s="311"/>
      <c r="AE227" s="311"/>
      <c r="AF227" s="311"/>
      <c r="AG227" s="311"/>
      <c r="AH227" s="311"/>
      <c r="AI227" s="311">
        <v>7</v>
      </c>
      <c r="AJ227" s="311">
        <v>7</v>
      </c>
      <c r="AK227" s="311">
        <v>0</v>
      </c>
      <c r="AL227" s="311"/>
      <c r="AM227" s="311"/>
      <c r="AN227" s="311"/>
      <c r="AO227" s="311">
        <v>10</v>
      </c>
      <c r="AP227" s="311">
        <v>3</v>
      </c>
      <c r="AQ227" s="311">
        <v>12</v>
      </c>
      <c r="AR227" s="311">
        <v>2</v>
      </c>
      <c r="AS227" s="311">
        <v>2</v>
      </c>
      <c r="AT227" s="311">
        <v>5</v>
      </c>
      <c r="AU227" s="311">
        <v>5</v>
      </c>
      <c r="AV227" s="311">
        <v>11</v>
      </c>
      <c r="AW227" s="311">
        <v>6</v>
      </c>
      <c r="AX227" s="311">
        <v>3</v>
      </c>
      <c r="AY227" s="311">
        <v>8</v>
      </c>
      <c r="AZ227" s="311">
        <v>8</v>
      </c>
      <c r="BA227" s="311">
        <v>8</v>
      </c>
      <c r="BB227" s="311">
        <v>2</v>
      </c>
      <c r="BC227" s="311">
        <v>8</v>
      </c>
      <c r="BD227" s="311">
        <v>2</v>
      </c>
      <c r="BE227" s="311">
        <v>16</v>
      </c>
      <c r="BF227" s="311">
        <v>6</v>
      </c>
      <c r="BG227" s="311">
        <v>2</v>
      </c>
      <c r="BH227" s="311">
        <v>6</v>
      </c>
      <c r="BI227" s="311">
        <v>10</v>
      </c>
      <c r="BJ227" s="465">
        <f>BJ222*2+BJ223*1+BJ224*1</f>
        <v>8</v>
      </c>
      <c r="BK227" s="309">
        <f t="shared" si="63"/>
        <v>12</v>
      </c>
      <c r="BL227" s="309">
        <f t="shared" si="64"/>
        <v>2</v>
      </c>
      <c r="BM227" s="309">
        <v>10</v>
      </c>
      <c r="BN227" s="309">
        <v>18</v>
      </c>
      <c r="BO227" s="311">
        <f t="shared" si="65"/>
        <v>-8</v>
      </c>
      <c r="BP227" s="526">
        <v>2</v>
      </c>
      <c r="BQ227" s="309" t="str">
        <f t="shared" si="61"/>
        <v/>
      </c>
      <c r="BR227" s="309"/>
      <c r="BS227" s="312"/>
      <c r="BT227" s="312">
        <v>10</v>
      </c>
      <c r="BU227" s="312"/>
      <c r="BV227" s="312"/>
      <c r="BW227" s="312"/>
      <c r="BX227" s="312">
        <v>10</v>
      </c>
      <c r="BY227" s="312"/>
      <c r="BZ227" s="313"/>
      <c r="CA227" s="314">
        <v>10</v>
      </c>
      <c r="CB227" s="315">
        <f t="shared" si="74"/>
        <v>22</v>
      </c>
      <c r="CC227" s="527">
        <f t="shared" si="87"/>
        <v>2.75</v>
      </c>
      <c r="CD227" s="309" t="str">
        <f>IFERROR(IF($S227*#REF!=0,"",$S227*#REF!),"")</f>
        <v/>
      </c>
      <c r="CE227" s="309" t="str">
        <f>IFERROR(IF($S227*#REF!=0,"",$S227*#REF!),"")</f>
        <v/>
      </c>
      <c r="CF227" s="309" t="str">
        <f>IFERROR(IF($S227*#REF!=0,"",$S227*#REF!),"")</f>
        <v/>
      </c>
      <c r="CG227" s="309" t="str">
        <f>IFERROR(IF($S227*#REF!=0,"",$S227*#REF!),"")</f>
        <v/>
      </c>
      <c r="CH227" s="309" t="str">
        <f>IFERROR(IF($S227*#REF!=0,"",$S227*#REF!),"")</f>
        <v/>
      </c>
      <c r="CI227" s="309" t="str">
        <f>IFERROR(IF($S227*#REF!=0,"",$S227*#REF!),"")</f>
        <v/>
      </c>
      <c r="CJ227" s="309" t="str">
        <f>IFERROR(IF($S227*#REF!=0,"",$S227*#REF!),"")</f>
        <v/>
      </c>
      <c r="CK227" s="309" t="str">
        <f>IFERROR(IF($S227*#REF!=0,"",$S227*#REF!),"")</f>
        <v/>
      </c>
      <c r="CL227" s="309" t="str">
        <f>IFERROR(IF($S227*#REF!=0,"",$S227*#REF!),"")</f>
        <v/>
      </c>
      <c r="CM227" s="309">
        <f t="shared" si="66"/>
        <v>5.4999999999999993E-2</v>
      </c>
      <c r="CN227" s="309" t="str">
        <f t="shared" si="67"/>
        <v/>
      </c>
      <c r="CO227" s="309" t="str">
        <f t="shared" si="68"/>
        <v/>
      </c>
      <c r="CP227" s="309" t="str">
        <f t="shared" si="69"/>
        <v/>
      </c>
      <c r="CQ227" s="309">
        <f t="shared" si="70"/>
        <v>5.4999999999999993E-2</v>
      </c>
      <c r="CR227" s="309" t="str">
        <f t="shared" si="71"/>
        <v/>
      </c>
      <c r="CS227" s="309" t="str">
        <f t="shared" si="72"/>
        <v/>
      </c>
      <c r="CT227" s="309">
        <f t="shared" si="73"/>
        <v>5.4999999999999993E-2</v>
      </c>
    </row>
    <row r="228" spans="1:98" ht="15" customHeight="1" x14ac:dyDescent="0.15">
      <c r="A228" s="1" t="s">
        <v>23</v>
      </c>
      <c r="B228" s="308" t="s">
        <v>715</v>
      </c>
      <c r="C228" s="308" t="str">
        <f t="shared" si="84"/>
        <v>CH271</v>
      </c>
      <c r="D228" s="308" t="str">
        <f t="shared" si="85"/>
        <v>-49</v>
      </c>
      <c r="E228" s="308" t="str">
        <f t="shared" si="86"/>
        <v>SP/180</v>
      </c>
      <c r="F228" s="308">
        <v>0</v>
      </c>
      <c r="G228" s="309" t="s">
        <v>716</v>
      </c>
      <c r="H228" s="309" t="s">
        <v>573</v>
      </c>
      <c r="I228" s="309"/>
      <c r="J228" s="309">
        <v>2</v>
      </c>
      <c r="K228" s="309" t="s">
        <v>108</v>
      </c>
      <c r="L228" s="309">
        <v>66.3</v>
      </c>
      <c r="M228" s="309"/>
      <c r="N228" s="309"/>
      <c r="O228" s="309" t="s">
        <v>716</v>
      </c>
      <c r="P228" s="309"/>
      <c r="Q228" s="310"/>
      <c r="R228" s="311" t="s">
        <v>443</v>
      </c>
      <c r="S228" s="311">
        <f t="shared" ref="S228:S234" si="88">0.11/4</f>
        <v>2.75E-2</v>
      </c>
      <c r="T228" s="311"/>
      <c r="U228" s="311"/>
      <c r="V228" s="311"/>
      <c r="W228" s="311">
        <v>8078.6</v>
      </c>
      <c r="X228" s="311"/>
      <c r="Y228" s="311"/>
      <c r="Z228" s="311"/>
      <c r="AA228" s="311"/>
      <c r="AB228" s="311"/>
      <c r="AC228" s="311"/>
      <c r="AD228" s="311"/>
      <c r="AE228" s="311"/>
      <c r="AF228" s="311"/>
      <c r="AG228" s="311"/>
      <c r="AH228" s="311"/>
      <c r="AI228" s="311">
        <v>1</v>
      </c>
      <c r="AJ228" s="311">
        <v>2</v>
      </c>
      <c r="AK228" s="311">
        <v>1</v>
      </c>
      <c r="AL228" s="311"/>
      <c r="AM228" s="311"/>
      <c r="AN228" s="311"/>
      <c r="AO228" s="311">
        <v>0</v>
      </c>
      <c r="AP228" s="311">
        <v>0</v>
      </c>
      <c r="AQ228" s="311">
        <v>1</v>
      </c>
      <c r="AR228" s="311">
        <v>0</v>
      </c>
      <c r="AS228" s="311">
        <v>1</v>
      </c>
      <c r="AT228" s="311"/>
      <c r="AU228" s="311"/>
      <c r="AV228" s="311"/>
      <c r="AW228" s="311"/>
      <c r="AX228" s="311"/>
      <c r="AY228" s="311">
        <v>0</v>
      </c>
      <c r="AZ228" s="311">
        <v>1</v>
      </c>
      <c r="BA228" s="311">
        <v>2</v>
      </c>
      <c r="BB228" s="311">
        <v>0</v>
      </c>
      <c r="BC228" s="311">
        <v>2</v>
      </c>
      <c r="BD228" s="311">
        <v>1</v>
      </c>
      <c r="BE228" s="311">
        <v>2</v>
      </c>
      <c r="BF228" s="311">
        <v>0</v>
      </c>
      <c r="BG228" s="311">
        <v>1</v>
      </c>
      <c r="BH228" s="311">
        <v>1</v>
      </c>
      <c r="BI228" s="311">
        <v>1</v>
      </c>
      <c r="BJ228" s="465">
        <v>2</v>
      </c>
      <c r="BK228" s="309">
        <f t="shared" si="63"/>
        <v>2</v>
      </c>
      <c r="BL228" s="309">
        <f t="shared" si="64"/>
        <v>0</v>
      </c>
      <c r="BM228" s="309">
        <v>1</v>
      </c>
      <c r="BN228" s="309">
        <v>2</v>
      </c>
      <c r="BO228" s="311">
        <f t="shared" si="65"/>
        <v>-1</v>
      </c>
      <c r="BP228" s="526">
        <v>2</v>
      </c>
      <c r="BQ228" s="309" t="str">
        <f t="shared" ref="BQ228:BQ291" si="89">IF(((BP228*BJ228)-CB228)&lt;0.99,"",INT((BP228*BJ228)-CB228))</f>
        <v/>
      </c>
      <c r="BR228" s="309"/>
      <c r="BS228" s="312"/>
      <c r="BT228" s="312">
        <v>3</v>
      </c>
      <c r="BU228" s="312"/>
      <c r="BV228" s="312">
        <v>2</v>
      </c>
      <c r="BW228" s="312"/>
      <c r="BX228" s="312">
        <v>2</v>
      </c>
      <c r="BY228" s="312"/>
      <c r="BZ228" s="313"/>
      <c r="CA228" s="314"/>
      <c r="CB228" s="315">
        <f t="shared" si="74"/>
        <v>6</v>
      </c>
      <c r="CC228" s="527">
        <f t="shared" si="87"/>
        <v>3</v>
      </c>
      <c r="CD228" s="309" t="str">
        <f>IFERROR(IF($S228*#REF!=0,"",$S228*#REF!),"")</f>
        <v/>
      </c>
      <c r="CE228" s="309" t="str">
        <f>IFERROR(IF($S228*#REF!=0,"",$S228*#REF!),"")</f>
        <v/>
      </c>
      <c r="CF228" s="309" t="str">
        <f>IFERROR(IF($S228*#REF!=0,"",$S228*#REF!),"")</f>
        <v/>
      </c>
      <c r="CG228" s="309" t="str">
        <f>IFERROR(IF($S228*#REF!=0,"",$S228*#REF!),"")</f>
        <v/>
      </c>
      <c r="CH228" s="309" t="str">
        <f>IFERROR(IF($S228*#REF!=0,"",$S228*#REF!),"")</f>
        <v/>
      </c>
      <c r="CI228" s="309" t="str">
        <f>IFERROR(IF($S228*#REF!=0,"",$S228*#REF!),"")</f>
        <v/>
      </c>
      <c r="CJ228" s="309" t="str">
        <f>IFERROR(IF($S228*#REF!=0,"",$S228*#REF!),"")</f>
        <v/>
      </c>
      <c r="CK228" s="309" t="str">
        <f>IFERROR(IF($S228*#REF!=0,"",$S228*#REF!),"")</f>
        <v/>
      </c>
      <c r="CL228" s="309" t="str">
        <f>IFERROR(IF($S228*#REF!=0,"",$S228*#REF!),"")</f>
        <v/>
      </c>
      <c r="CM228" s="309">
        <f t="shared" si="66"/>
        <v>8.2500000000000004E-2</v>
      </c>
      <c r="CN228" s="309" t="str">
        <f t="shared" si="67"/>
        <v/>
      </c>
      <c r="CO228" s="309">
        <f t="shared" si="68"/>
        <v>5.5E-2</v>
      </c>
      <c r="CP228" s="309" t="str">
        <f t="shared" si="69"/>
        <v/>
      </c>
      <c r="CQ228" s="309">
        <f t="shared" si="70"/>
        <v>5.5E-2</v>
      </c>
      <c r="CR228" s="309" t="str">
        <f t="shared" si="71"/>
        <v/>
      </c>
      <c r="CS228" s="309" t="str">
        <f t="shared" si="72"/>
        <v/>
      </c>
      <c r="CT228" s="309" t="str">
        <f t="shared" si="73"/>
        <v/>
      </c>
    </row>
    <row r="229" spans="1:98" ht="15" customHeight="1" x14ac:dyDescent="0.15">
      <c r="A229" s="1" t="s">
        <v>23</v>
      </c>
      <c r="B229" s="308" t="s">
        <v>717</v>
      </c>
      <c r="C229" s="308" t="str">
        <f t="shared" si="84"/>
        <v>CH271</v>
      </c>
      <c r="D229" s="308" t="str">
        <f t="shared" si="85"/>
        <v>-50</v>
      </c>
      <c r="E229" s="308" t="str">
        <f t="shared" si="86"/>
        <v>SP/180</v>
      </c>
      <c r="F229" s="308">
        <v>0</v>
      </c>
      <c r="G229" s="309" t="s">
        <v>718</v>
      </c>
      <c r="H229" s="309" t="s">
        <v>573</v>
      </c>
      <c r="I229" s="309"/>
      <c r="J229" s="309">
        <v>2</v>
      </c>
      <c r="K229" s="309" t="s">
        <v>108</v>
      </c>
      <c r="L229" s="309">
        <v>66.3</v>
      </c>
      <c r="M229" s="309"/>
      <c r="N229" s="309"/>
      <c r="O229" s="309" t="s">
        <v>718</v>
      </c>
      <c r="P229" s="309"/>
      <c r="Q229" s="310"/>
      <c r="R229" s="311" t="s">
        <v>443</v>
      </c>
      <c r="S229" s="311">
        <f t="shared" si="88"/>
        <v>2.75E-2</v>
      </c>
      <c r="T229" s="311"/>
      <c r="U229" s="311"/>
      <c r="V229" s="311"/>
      <c r="W229" s="311">
        <v>8523.5</v>
      </c>
      <c r="X229" s="311"/>
      <c r="Y229" s="311"/>
      <c r="Z229" s="311">
        <v>4</v>
      </c>
      <c r="AA229" s="311">
        <v>1</v>
      </c>
      <c r="AB229" s="311"/>
      <c r="AC229" s="311"/>
      <c r="AD229" s="311"/>
      <c r="AE229" s="311"/>
      <c r="AF229" s="311"/>
      <c r="AG229" s="311"/>
      <c r="AH229" s="311"/>
      <c r="AI229" s="311"/>
      <c r="AJ229" s="311">
        <v>1</v>
      </c>
      <c r="AK229" s="311">
        <v>1</v>
      </c>
      <c r="AL229" s="311"/>
      <c r="AM229" s="311"/>
      <c r="AN229" s="311"/>
      <c r="AO229" s="311">
        <v>0</v>
      </c>
      <c r="AP229" s="311">
        <v>0</v>
      </c>
      <c r="AQ229" s="311">
        <v>5</v>
      </c>
      <c r="AR229" s="311">
        <v>1</v>
      </c>
      <c r="AS229" s="311">
        <v>0</v>
      </c>
      <c r="AT229" s="311"/>
      <c r="AU229" s="311"/>
      <c r="AV229" s="311"/>
      <c r="AW229" s="311"/>
      <c r="AX229" s="311">
        <v>0</v>
      </c>
      <c r="AY229" s="311">
        <v>0</v>
      </c>
      <c r="AZ229" s="311">
        <v>4</v>
      </c>
      <c r="BA229" s="311">
        <v>2</v>
      </c>
      <c r="BB229" s="311">
        <v>2</v>
      </c>
      <c r="BC229" s="311">
        <v>1</v>
      </c>
      <c r="BD229" s="311">
        <v>0</v>
      </c>
      <c r="BE229" s="311">
        <v>4</v>
      </c>
      <c r="BF229" s="311">
        <v>0</v>
      </c>
      <c r="BG229" s="311">
        <v>0</v>
      </c>
      <c r="BH229" s="311">
        <v>2</v>
      </c>
      <c r="BI229" s="311">
        <v>2</v>
      </c>
      <c r="BJ229" s="465">
        <v>2</v>
      </c>
      <c r="BK229" s="309">
        <f t="shared" si="63"/>
        <v>5</v>
      </c>
      <c r="BL229" s="309">
        <f t="shared" si="64"/>
        <v>0</v>
      </c>
      <c r="BM229" s="309">
        <v>2</v>
      </c>
      <c r="BN229" s="309">
        <v>5</v>
      </c>
      <c r="BO229" s="311">
        <f t="shared" si="65"/>
        <v>-3</v>
      </c>
      <c r="BP229" s="526">
        <v>2</v>
      </c>
      <c r="BQ229" s="309" t="str">
        <f t="shared" si="89"/>
        <v/>
      </c>
      <c r="BR229" s="309"/>
      <c r="BS229" s="312"/>
      <c r="BT229" s="312">
        <v>3</v>
      </c>
      <c r="BU229" s="312"/>
      <c r="BV229" s="312"/>
      <c r="BW229" s="312">
        <v>2</v>
      </c>
      <c r="BX229" s="312">
        <v>2</v>
      </c>
      <c r="BY229" s="312"/>
      <c r="BZ229" s="313"/>
      <c r="CA229" s="314"/>
      <c r="CB229" s="315">
        <f t="shared" si="74"/>
        <v>4</v>
      </c>
      <c r="CC229" s="527">
        <f t="shared" si="87"/>
        <v>2</v>
      </c>
      <c r="CD229" s="309" t="str">
        <f>IFERROR(IF($S229*#REF!=0,"",$S229*#REF!),"")</f>
        <v/>
      </c>
      <c r="CE229" s="309" t="str">
        <f>IFERROR(IF($S229*#REF!=0,"",$S229*#REF!),"")</f>
        <v/>
      </c>
      <c r="CF229" s="309" t="str">
        <f>IFERROR(IF($S229*#REF!=0,"",$S229*#REF!),"")</f>
        <v/>
      </c>
      <c r="CG229" s="309" t="str">
        <f>IFERROR(IF($S229*#REF!=0,"",$S229*#REF!),"")</f>
        <v/>
      </c>
      <c r="CH229" s="309" t="str">
        <f>IFERROR(IF($S229*#REF!=0,"",$S229*#REF!),"")</f>
        <v/>
      </c>
      <c r="CI229" s="309" t="str">
        <f>IFERROR(IF($S229*#REF!=0,"",$S229*#REF!),"")</f>
        <v/>
      </c>
      <c r="CJ229" s="309" t="str">
        <f>IFERROR(IF($S229*#REF!=0,"",$S229*#REF!),"")</f>
        <v/>
      </c>
      <c r="CK229" s="309" t="str">
        <f>IFERROR(IF($S229*#REF!=0,"",$S229*#REF!),"")</f>
        <v/>
      </c>
      <c r="CL229" s="309" t="str">
        <f>IFERROR(IF($S229*#REF!=0,"",$S229*#REF!),"")</f>
        <v/>
      </c>
      <c r="CM229" s="309">
        <f t="shared" si="66"/>
        <v>8.2500000000000004E-2</v>
      </c>
      <c r="CN229" s="309" t="str">
        <f t="shared" si="67"/>
        <v/>
      </c>
      <c r="CO229" s="309" t="str">
        <f t="shared" si="68"/>
        <v/>
      </c>
      <c r="CP229" s="309">
        <f t="shared" si="69"/>
        <v>5.5E-2</v>
      </c>
      <c r="CQ229" s="309">
        <f t="shared" si="70"/>
        <v>5.5E-2</v>
      </c>
      <c r="CR229" s="309" t="str">
        <f t="shared" si="71"/>
        <v/>
      </c>
      <c r="CS229" s="309" t="str">
        <f t="shared" si="72"/>
        <v/>
      </c>
      <c r="CT229" s="309" t="str">
        <f t="shared" si="73"/>
        <v/>
      </c>
    </row>
    <row r="230" spans="1:98" ht="15" customHeight="1" x14ac:dyDescent="0.15">
      <c r="A230" s="1" t="s">
        <v>23</v>
      </c>
      <c r="B230" s="308" t="s">
        <v>719</v>
      </c>
      <c r="C230" s="308"/>
      <c r="D230" s="308"/>
      <c r="E230" s="308"/>
      <c r="F230" s="308"/>
      <c r="G230" s="309" t="s">
        <v>1064</v>
      </c>
      <c r="H230" s="309" t="s">
        <v>573</v>
      </c>
      <c r="I230" s="309"/>
      <c r="J230" s="309"/>
      <c r="K230" s="309" t="s">
        <v>108</v>
      </c>
      <c r="L230" s="309">
        <v>61.9</v>
      </c>
      <c r="M230" s="309"/>
      <c r="N230" s="309"/>
      <c r="O230" s="309" t="s">
        <v>719</v>
      </c>
      <c r="P230" s="309"/>
      <c r="Q230" s="310"/>
      <c r="R230" s="311" t="s">
        <v>443</v>
      </c>
      <c r="S230" s="311">
        <f t="shared" si="88"/>
        <v>2.75E-2</v>
      </c>
      <c r="T230" s="311"/>
      <c r="U230" s="311"/>
      <c r="V230" s="311"/>
      <c r="W230" s="311"/>
      <c r="X230" s="311"/>
      <c r="Y230" s="311"/>
      <c r="Z230" s="311"/>
      <c r="AA230" s="311"/>
      <c r="AB230" s="311"/>
      <c r="AC230" s="311"/>
      <c r="AD230" s="311"/>
      <c r="AE230" s="311"/>
      <c r="AF230" s="311"/>
      <c r="AG230" s="311"/>
      <c r="AH230" s="311"/>
      <c r="AI230" s="311"/>
      <c r="AJ230" s="311"/>
      <c r="AK230" s="311"/>
      <c r="AL230" s="311"/>
      <c r="AM230" s="311"/>
      <c r="AN230" s="311"/>
      <c r="AO230" s="311"/>
      <c r="AP230" s="311"/>
      <c r="AQ230" s="311"/>
      <c r="AR230" s="311"/>
      <c r="AS230" s="311"/>
      <c r="AT230" s="311"/>
      <c r="AU230" s="311"/>
      <c r="AV230" s="311"/>
      <c r="AW230" s="311"/>
      <c r="AX230" s="311"/>
      <c r="AY230" s="311"/>
      <c r="AZ230" s="311"/>
      <c r="BA230" s="311"/>
      <c r="BB230" s="311"/>
      <c r="BC230" s="311">
        <v>1</v>
      </c>
      <c r="BD230" s="311">
        <v>1</v>
      </c>
      <c r="BE230" s="311">
        <v>1</v>
      </c>
      <c r="BF230" s="311">
        <v>0</v>
      </c>
      <c r="BG230" s="311">
        <v>1</v>
      </c>
      <c r="BH230" s="311">
        <v>1</v>
      </c>
      <c r="BI230" s="311">
        <v>1</v>
      </c>
      <c r="BJ230" s="465">
        <v>2</v>
      </c>
      <c r="BK230" s="309">
        <f t="shared" si="63"/>
        <v>0</v>
      </c>
      <c r="BL230" s="309">
        <f t="shared" si="64"/>
        <v>0</v>
      </c>
      <c r="BM230" s="309">
        <v>6</v>
      </c>
      <c r="BN230" s="309">
        <v>0</v>
      </c>
      <c r="BO230" s="311">
        <f t="shared" si="65"/>
        <v>6</v>
      </c>
      <c r="BP230" s="526">
        <v>2</v>
      </c>
      <c r="BQ230" s="309" t="str">
        <f t="shared" si="89"/>
        <v/>
      </c>
      <c r="BR230" s="309"/>
      <c r="BS230" s="312"/>
      <c r="BT230" s="312"/>
      <c r="BU230" s="312"/>
      <c r="BV230" s="312"/>
      <c r="BW230" s="312"/>
      <c r="BX230" s="312"/>
      <c r="BY230" s="312"/>
      <c r="BZ230" s="313"/>
      <c r="CA230" s="314"/>
      <c r="CB230" s="315">
        <f t="shared" si="74"/>
        <v>6</v>
      </c>
      <c r="CC230" s="527"/>
      <c r="CD230" s="309" t="str">
        <f>IFERROR(IF($S230*#REF!=0,"",$S230*#REF!),"")</f>
        <v/>
      </c>
      <c r="CE230" s="309" t="str">
        <f>IFERROR(IF($S230*#REF!=0,"",$S230*#REF!),"")</f>
        <v/>
      </c>
      <c r="CF230" s="309" t="str">
        <f>IFERROR(IF($S230*#REF!=0,"",$S230*#REF!),"")</f>
        <v/>
      </c>
      <c r="CG230" s="309" t="str">
        <f>IFERROR(IF($S230*#REF!=0,"",$S230*#REF!),"")</f>
        <v/>
      </c>
      <c r="CH230" s="309" t="str">
        <f>IFERROR(IF($S230*#REF!=0,"",$S230*#REF!),"")</f>
        <v/>
      </c>
      <c r="CI230" s="309" t="str">
        <f>IFERROR(IF($S230*#REF!=0,"",$S230*#REF!),"")</f>
        <v/>
      </c>
      <c r="CJ230" s="309" t="str">
        <f>IFERROR(IF($S230*#REF!=0,"",$S230*#REF!),"")</f>
        <v/>
      </c>
      <c r="CK230" s="309" t="str">
        <f>IFERROR(IF($S230*#REF!=0,"",$S230*#REF!),"")</f>
        <v/>
      </c>
      <c r="CL230" s="309" t="str">
        <f>IFERROR(IF($S230*#REF!=0,"",$S230*#REF!),"")</f>
        <v/>
      </c>
      <c r="CM230" s="309" t="str">
        <f t="shared" si="66"/>
        <v/>
      </c>
      <c r="CN230" s="309" t="str">
        <f t="shared" si="67"/>
        <v/>
      </c>
      <c r="CO230" s="309" t="str">
        <f t="shared" si="68"/>
        <v/>
      </c>
      <c r="CP230" s="309" t="str">
        <f t="shared" si="69"/>
        <v/>
      </c>
      <c r="CQ230" s="309" t="str">
        <f t="shared" si="70"/>
        <v/>
      </c>
      <c r="CR230" s="309" t="str">
        <f t="shared" si="71"/>
        <v/>
      </c>
      <c r="CS230" s="309" t="str">
        <f t="shared" si="72"/>
        <v/>
      </c>
      <c r="CT230" s="309" t="str">
        <f t="shared" si="73"/>
        <v/>
      </c>
    </row>
    <row r="231" spans="1:98" ht="15" customHeight="1" x14ac:dyDescent="0.15">
      <c r="A231" s="1" t="s">
        <v>23</v>
      </c>
      <c r="B231" s="308" t="s">
        <v>720</v>
      </c>
      <c r="C231" s="308"/>
      <c r="D231" s="308"/>
      <c r="E231" s="308"/>
      <c r="F231" s="308"/>
      <c r="G231" s="309" t="s">
        <v>1065</v>
      </c>
      <c r="H231" s="309" t="s">
        <v>573</v>
      </c>
      <c r="I231" s="309"/>
      <c r="J231" s="309">
        <v>6</v>
      </c>
      <c r="K231" s="309" t="s">
        <v>108</v>
      </c>
      <c r="L231" s="309">
        <v>61.9</v>
      </c>
      <c r="M231" s="309"/>
      <c r="N231" s="309"/>
      <c r="O231" s="309" t="s">
        <v>720</v>
      </c>
      <c r="P231" s="309"/>
      <c r="Q231" s="310"/>
      <c r="R231" s="311" t="s">
        <v>443</v>
      </c>
      <c r="S231" s="311">
        <f t="shared" si="88"/>
        <v>2.75E-2</v>
      </c>
      <c r="T231" s="311"/>
      <c r="U231" s="311"/>
      <c r="V231" s="311"/>
      <c r="W231" s="311"/>
      <c r="X231" s="311"/>
      <c r="Y231" s="311"/>
      <c r="Z231" s="311"/>
      <c r="AA231" s="311"/>
      <c r="AB231" s="311"/>
      <c r="AC231" s="311"/>
      <c r="AD231" s="311"/>
      <c r="AE231" s="311"/>
      <c r="AF231" s="311"/>
      <c r="AG231" s="311"/>
      <c r="AH231" s="311"/>
      <c r="AI231" s="311"/>
      <c r="AJ231" s="311"/>
      <c r="AK231" s="311"/>
      <c r="AL231" s="311"/>
      <c r="AM231" s="311"/>
      <c r="AN231" s="311"/>
      <c r="AO231" s="311"/>
      <c r="AP231" s="311"/>
      <c r="AQ231" s="311"/>
      <c r="AR231" s="311"/>
      <c r="AS231" s="311"/>
      <c r="AT231" s="311"/>
      <c r="AU231" s="311"/>
      <c r="AV231" s="311"/>
      <c r="AW231" s="311"/>
      <c r="AX231" s="311"/>
      <c r="AY231" s="311"/>
      <c r="AZ231" s="311"/>
      <c r="BA231" s="311"/>
      <c r="BB231" s="311"/>
      <c r="BC231" s="311"/>
      <c r="BD231" s="311">
        <v>0</v>
      </c>
      <c r="BE231" s="311">
        <v>2</v>
      </c>
      <c r="BF231" s="311">
        <v>0</v>
      </c>
      <c r="BG231" s="311">
        <v>0</v>
      </c>
      <c r="BH231" s="311">
        <v>2</v>
      </c>
      <c r="BI231" s="311">
        <v>2</v>
      </c>
      <c r="BJ231" s="465">
        <v>2</v>
      </c>
      <c r="BK231" s="309">
        <f t="shared" si="63"/>
        <v>0</v>
      </c>
      <c r="BL231" s="309">
        <f t="shared" si="64"/>
        <v>0</v>
      </c>
      <c r="BM231" s="309">
        <v>2</v>
      </c>
      <c r="BN231" s="309">
        <v>5</v>
      </c>
      <c r="BO231" s="311">
        <f t="shared" si="65"/>
        <v>-3</v>
      </c>
      <c r="BP231" s="526">
        <v>2</v>
      </c>
      <c r="BQ231" s="309" t="str">
        <f t="shared" si="89"/>
        <v/>
      </c>
      <c r="BR231" s="309"/>
      <c r="BS231" s="312"/>
      <c r="BT231" s="312"/>
      <c r="BU231" s="312"/>
      <c r="BV231" s="312"/>
      <c r="BW231" s="312"/>
      <c r="BX231" s="312">
        <v>6</v>
      </c>
      <c r="BY231" s="312"/>
      <c r="BZ231" s="313"/>
      <c r="CA231" s="314">
        <v>2</v>
      </c>
      <c r="CB231" s="315">
        <f t="shared" si="74"/>
        <v>5</v>
      </c>
      <c r="CC231" s="527">
        <f t="shared" ref="CC231:CC239" si="90">CB231/BJ231</f>
        <v>2.5</v>
      </c>
      <c r="CD231" s="309" t="str">
        <f>IFERROR(IF($S231*#REF!=0,"",$S231*#REF!),"")</f>
        <v/>
      </c>
      <c r="CE231" s="309" t="str">
        <f>IFERROR(IF($S231*#REF!=0,"",$S231*#REF!),"")</f>
        <v/>
      </c>
      <c r="CF231" s="309" t="str">
        <f>IFERROR(IF($S231*#REF!=0,"",$S231*#REF!),"")</f>
        <v/>
      </c>
      <c r="CG231" s="309" t="str">
        <f>IFERROR(IF($S231*#REF!=0,"",$S231*#REF!),"")</f>
        <v/>
      </c>
      <c r="CH231" s="309" t="str">
        <f>IFERROR(IF($S231*#REF!=0,"",$S231*#REF!),"")</f>
        <v/>
      </c>
      <c r="CI231" s="309" t="str">
        <f>IFERROR(IF($S231*#REF!=0,"",$S231*#REF!),"")</f>
        <v/>
      </c>
      <c r="CJ231" s="309" t="str">
        <f>IFERROR(IF($S231*#REF!=0,"",$S231*#REF!),"")</f>
        <v/>
      </c>
      <c r="CK231" s="309" t="str">
        <f>IFERROR(IF($S231*#REF!=0,"",$S231*#REF!),"")</f>
        <v/>
      </c>
      <c r="CL231" s="309" t="str">
        <f>IFERROR(IF($S231*#REF!=0,"",$S231*#REF!),"")</f>
        <v/>
      </c>
      <c r="CM231" s="309" t="str">
        <f t="shared" si="66"/>
        <v/>
      </c>
      <c r="CN231" s="309" t="str">
        <f t="shared" si="67"/>
        <v/>
      </c>
      <c r="CO231" s="309" t="str">
        <f t="shared" si="68"/>
        <v/>
      </c>
      <c r="CP231" s="309" t="str">
        <f t="shared" si="69"/>
        <v/>
      </c>
      <c r="CQ231" s="309">
        <f t="shared" si="70"/>
        <v>0.16500000000000001</v>
      </c>
      <c r="CR231" s="309" t="str">
        <f t="shared" si="71"/>
        <v/>
      </c>
      <c r="CS231" s="309" t="str">
        <f t="shared" si="72"/>
        <v/>
      </c>
      <c r="CT231" s="309">
        <f t="shared" si="73"/>
        <v>5.5E-2</v>
      </c>
    </row>
    <row r="232" spans="1:98" ht="15" customHeight="1" x14ac:dyDescent="0.15">
      <c r="A232" s="1" t="s">
        <v>23</v>
      </c>
      <c r="B232" s="308" t="s">
        <v>721</v>
      </c>
      <c r="C232" s="308" t="str">
        <f t="shared" ref="C232:C239" si="91">MID(B232,4,5)</f>
        <v>CH271</v>
      </c>
      <c r="D232" s="308" t="str">
        <f t="shared" ref="D232:D239" si="92">MID(B232,10,3)</f>
        <v>-03</v>
      </c>
      <c r="E232" s="308" t="str">
        <f t="shared" ref="E232:E239" si="93">RIGHT(B232, LEN(B232)-FIND("S",B232,1)+1)</f>
        <v>SP/181</v>
      </c>
      <c r="F232" s="308">
        <v>0</v>
      </c>
      <c r="G232" s="309" t="s">
        <v>722</v>
      </c>
      <c r="H232" s="309" t="s">
        <v>573</v>
      </c>
      <c r="I232" s="309"/>
      <c r="J232" s="309"/>
      <c r="K232" s="309" t="s">
        <v>108</v>
      </c>
      <c r="L232" s="309">
        <v>87.4</v>
      </c>
      <c r="M232" s="309"/>
      <c r="N232" s="309"/>
      <c r="O232" s="309" t="s">
        <v>722</v>
      </c>
      <c r="P232" s="309"/>
      <c r="Q232" s="310"/>
      <c r="R232" s="311" t="s">
        <v>443</v>
      </c>
      <c r="S232" s="311">
        <f t="shared" si="88"/>
        <v>2.75E-2</v>
      </c>
      <c r="T232" s="311"/>
      <c r="U232" s="311"/>
      <c r="V232" s="311"/>
      <c r="W232" s="311">
        <v>10898.67</v>
      </c>
      <c r="X232" s="311"/>
      <c r="Y232" s="311"/>
      <c r="Z232" s="311">
        <v>2</v>
      </c>
      <c r="AA232" s="311">
        <v>1</v>
      </c>
      <c r="AB232" s="311">
        <v>1</v>
      </c>
      <c r="AC232" s="311">
        <v>1</v>
      </c>
      <c r="AD232" s="311"/>
      <c r="AE232" s="311"/>
      <c r="AF232" s="311"/>
      <c r="AG232" s="311"/>
      <c r="AH232" s="311"/>
      <c r="AI232" s="311"/>
      <c r="AJ232" s="311"/>
      <c r="AK232" s="311">
        <v>0</v>
      </c>
      <c r="AL232" s="311"/>
      <c r="AM232" s="311"/>
      <c r="AN232" s="311"/>
      <c r="AO232" s="311">
        <v>0</v>
      </c>
      <c r="AP232" s="311">
        <v>0</v>
      </c>
      <c r="AQ232" s="311">
        <v>1</v>
      </c>
      <c r="AR232" s="311">
        <v>0</v>
      </c>
      <c r="AS232" s="311">
        <v>2</v>
      </c>
      <c r="AT232" s="311"/>
      <c r="AU232" s="311"/>
      <c r="AV232" s="311"/>
      <c r="AW232" s="311"/>
      <c r="AX232" s="311">
        <v>0</v>
      </c>
      <c r="AY232" s="311">
        <v>0</v>
      </c>
      <c r="AZ232" s="311">
        <v>0</v>
      </c>
      <c r="BA232" s="311">
        <v>0</v>
      </c>
      <c r="BB232" s="311">
        <v>0</v>
      </c>
      <c r="BC232" s="311">
        <v>0</v>
      </c>
      <c r="BD232" s="311">
        <v>1</v>
      </c>
      <c r="BE232" s="311">
        <v>1</v>
      </c>
      <c r="BF232" s="311">
        <v>2</v>
      </c>
      <c r="BG232" s="311">
        <v>0</v>
      </c>
      <c r="BH232" s="311">
        <v>1</v>
      </c>
      <c r="BI232" s="311">
        <v>2</v>
      </c>
      <c r="BJ232" s="465">
        <v>2</v>
      </c>
      <c r="BK232" s="309">
        <f t="shared" si="63"/>
        <v>2</v>
      </c>
      <c r="BL232" s="309">
        <f t="shared" si="64"/>
        <v>0</v>
      </c>
      <c r="BM232" s="309">
        <v>4</v>
      </c>
      <c r="BN232" s="309">
        <v>1</v>
      </c>
      <c r="BO232" s="311">
        <f t="shared" si="65"/>
        <v>3</v>
      </c>
      <c r="BP232" s="526">
        <v>2</v>
      </c>
      <c r="BQ232" s="309" t="str">
        <f t="shared" si="89"/>
        <v/>
      </c>
      <c r="BR232" s="309"/>
      <c r="BS232" s="312"/>
      <c r="BT232" s="312">
        <v>2</v>
      </c>
      <c r="BU232" s="312"/>
      <c r="BV232" s="312"/>
      <c r="BW232" s="312"/>
      <c r="BX232" s="312"/>
      <c r="BY232" s="312"/>
      <c r="BZ232" s="313"/>
      <c r="CA232" s="314"/>
      <c r="CB232" s="315">
        <f t="shared" si="74"/>
        <v>5</v>
      </c>
      <c r="CC232" s="527">
        <f t="shared" si="90"/>
        <v>2.5</v>
      </c>
      <c r="CD232" s="309" t="str">
        <f>IFERROR(IF($S232*#REF!=0,"",$S232*#REF!),"")</f>
        <v/>
      </c>
      <c r="CE232" s="309" t="str">
        <f>IFERROR(IF($S232*#REF!=0,"",$S232*#REF!),"")</f>
        <v/>
      </c>
      <c r="CF232" s="309" t="str">
        <f>IFERROR(IF($S232*#REF!=0,"",$S232*#REF!),"")</f>
        <v/>
      </c>
      <c r="CG232" s="309" t="str">
        <f>IFERROR(IF($S232*#REF!=0,"",$S232*#REF!),"")</f>
        <v/>
      </c>
      <c r="CH232" s="309" t="str">
        <f>IFERROR(IF($S232*#REF!=0,"",$S232*#REF!),"")</f>
        <v/>
      </c>
      <c r="CI232" s="309" t="str">
        <f>IFERROR(IF($S232*#REF!=0,"",$S232*#REF!),"")</f>
        <v/>
      </c>
      <c r="CJ232" s="309" t="str">
        <f>IFERROR(IF($S232*#REF!=0,"",$S232*#REF!),"")</f>
        <v/>
      </c>
      <c r="CK232" s="309" t="str">
        <f>IFERROR(IF($S232*#REF!=0,"",$S232*#REF!),"")</f>
        <v/>
      </c>
      <c r="CL232" s="309" t="str">
        <f>IFERROR(IF($S232*#REF!=0,"",$S232*#REF!),"")</f>
        <v/>
      </c>
      <c r="CM232" s="309">
        <f t="shared" si="66"/>
        <v>5.5E-2</v>
      </c>
      <c r="CN232" s="309" t="str">
        <f t="shared" si="67"/>
        <v/>
      </c>
      <c r="CO232" s="309" t="str">
        <f t="shared" si="68"/>
        <v/>
      </c>
      <c r="CP232" s="309" t="str">
        <f t="shared" si="69"/>
        <v/>
      </c>
      <c r="CQ232" s="309" t="str">
        <f t="shared" si="70"/>
        <v/>
      </c>
      <c r="CR232" s="309" t="str">
        <f t="shared" si="71"/>
        <v/>
      </c>
      <c r="CS232" s="309" t="str">
        <f t="shared" si="72"/>
        <v/>
      </c>
      <c r="CT232" s="309" t="str">
        <f t="shared" si="73"/>
        <v/>
      </c>
    </row>
    <row r="233" spans="1:98" ht="15" customHeight="1" x14ac:dyDescent="0.15">
      <c r="A233" s="1" t="s">
        <v>23</v>
      </c>
      <c r="B233" s="308" t="s">
        <v>723</v>
      </c>
      <c r="C233" s="308" t="str">
        <f t="shared" si="91"/>
        <v>CH271</v>
      </c>
      <c r="D233" s="308" t="str">
        <f t="shared" si="92"/>
        <v>-08</v>
      </c>
      <c r="E233" s="308" t="str">
        <f t="shared" si="93"/>
        <v>SP/181</v>
      </c>
      <c r="F233" s="308">
        <v>0</v>
      </c>
      <c r="G233" s="309" t="s">
        <v>724</v>
      </c>
      <c r="H233" s="309" t="s">
        <v>573</v>
      </c>
      <c r="I233" s="309"/>
      <c r="J233" s="309"/>
      <c r="K233" s="309" t="s">
        <v>108</v>
      </c>
      <c r="L233" s="309">
        <v>69.3</v>
      </c>
      <c r="M233" s="309"/>
      <c r="N233" s="309"/>
      <c r="O233" s="309" t="s">
        <v>724</v>
      </c>
      <c r="P233" s="309"/>
      <c r="Q233" s="310"/>
      <c r="R233" s="311" t="s">
        <v>443</v>
      </c>
      <c r="S233" s="311">
        <f t="shared" si="88"/>
        <v>2.75E-2</v>
      </c>
      <c r="T233" s="311"/>
      <c r="U233" s="311"/>
      <c r="V233" s="311"/>
      <c r="W233" s="311">
        <v>8658.76</v>
      </c>
      <c r="X233" s="311"/>
      <c r="Y233" s="311"/>
      <c r="Z233" s="311">
        <v>4</v>
      </c>
      <c r="AA233" s="311"/>
      <c r="AB233" s="311">
        <v>2</v>
      </c>
      <c r="AC233" s="311">
        <v>1</v>
      </c>
      <c r="AD233" s="311"/>
      <c r="AE233" s="311"/>
      <c r="AF233" s="311"/>
      <c r="AG233" s="311"/>
      <c r="AH233" s="311"/>
      <c r="AI233" s="311">
        <v>3</v>
      </c>
      <c r="AJ233" s="311"/>
      <c r="AK233" s="311">
        <v>1</v>
      </c>
      <c r="AL233" s="311">
        <v>4</v>
      </c>
      <c r="AM233" s="311"/>
      <c r="AN233" s="311"/>
      <c r="AO233" s="311">
        <v>0</v>
      </c>
      <c r="AP233" s="311">
        <v>0</v>
      </c>
      <c r="AQ233" s="311">
        <v>3</v>
      </c>
      <c r="AR233" s="311">
        <v>2</v>
      </c>
      <c r="AS233" s="311">
        <v>4</v>
      </c>
      <c r="AT233" s="311"/>
      <c r="AU233" s="311"/>
      <c r="AV233" s="311"/>
      <c r="AW233" s="311"/>
      <c r="AX233" s="311">
        <v>0</v>
      </c>
      <c r="AY233" s="311">
        <v>1</v>
      </c>
      <c r="AZ233" s="311">
        <v>1</v>
      </c>
      <c r="BA233" s="311">
        <v>1</v>
      </c>
      <c r="BB233" s="311">
        <v>6</v>
      </c>
      <c r="BC233" s="311">
        <v>1</v>
      </c>
      <c r="BD233" s="311">
        <v>1</v>
      </c>
      <c r="BE233" s="311">
        <v>3</v>
      </c>
      <c r="BF233" s="311">
        <v>0</v>
      </c>
      <c r="BG233" s="311">
        <v>2</v>
      </c>
      <c r="BH233" s="311">
        <v>2</v>
      </c>
      <c r="BI233" s="311">
        <v>1</v>
      </c>
      <c r="BJ233" s="465">
        <v>2</v>
      </c>
      <c r="BK233" s="309">
        <f t="shared" si="63"/>
        <v>6</v>
      </c>
      <c r="BL233" s="309">
        <f t="shared" si="64"/>
        <v>0</v>
      </c>
      <c r="BM233" s="309">
        <v>3</v>
      </c>
      <c r="BN233" s="309">
        <v>4</v>
      </c>
      <c r="BO233" s="311">
        <f t="shared" si="65"/>
        <v>-1</v>
      </c>
      <c r="BP233" s="526">
        <v>2</v>
      </c>
      <c r="BQ233" s="309" t="str">
        <f t="shared" si="89"/>
        <v/>
      </c>
      <c r="BR233" s="309"/>
      <c r="BS233" s="312"/>
      <c r="BT233" s="312">
        <v>2</v>
      </c>
      <c r="BU233" s="312"/>
      <c r="BV233" s="312"/>
      <c r="BW233" s="312">
        <v>2</v>
      </c>
      <c r="BX233" s="312"/>
      <c r="BY233" s="312"/>
      <c r="BZ233" s="313"/>
      <c r="CA233" s="314">
        <v>2</v>
      </c>
      <c r="CB233" s="315">
        <f t="shared" si="74"/>
        <v>5</v>
      </c>
      <c r="CC233" s="527">
        <f t="shared" si="90"/>
        <v>2.5</v>
      </c>
      <c r="CD233" s="309" t="str">
        <f>IFERROR(IF($S233*#REF!=0,"",$S233*#REF!),"")</f>
        <v/>
      </c>
      <c r="CE233" s="309" t="str">
        <f>IFERROR(IF($S233*#REF!=0,"",$S233*#REF!),"")</f>
        <v/>
      </c>
      <c r="CF233" s="309" t="str">
        <f>IFERROR(IF($S233*#REF!=0,"",$S233*#REF!),"")</f>
        <v/>
      </c>
      <c r="CG233" s="309" t="str">
        <f>IFERROR(IF($S233*#REF!=0,"",$S233*#REF!),"")</f>
        <v/>
      </c>
      <c r="CH233" s="309" t="str">
        <f>IFERROR(IF($S233*#REF!=0,"",$S233*#REF!),"")</f>
        <v/>
      </c>
      <c r="CI233" s="309" t="str">
        <f>IFERROR(IF($S233*#REF!=0,"",$S233*#REF!),"")</f>
        <v/>
      </c>
      <c r="CJ233" s="309" t="str">
        <f>IFERROR(IF($S233*#REF!=0,"",$S233*#REF!),"")</f>
        <v/>
      </c>
      <c r="CK233" s="309" t="str">
        <f>IFERROR(IF($S233*#REF!=0,"",$S233*#REF!),"")</f>
        <v/>
      </c>
      <c r="CL233" s="309" t="str">
        <f>IFERROR(IF($S233*#REF!=0,"",$S233*#REF!),"")</f>
        <v/>
      </c>
      <c r="CM233" s="309">
        <f t="shared" si="66"/>
        <v>5.5E-2</v>
      </c>
      <c r="CN233" s="309" t="str">
        <f t="shared" si="67"/>
        <v/>
      </c>
      <c r="CO233" s="309" t="str">
        <f t="shared" si="68"/>
        <v/>
      </c>
      <c r="CP233" s="309">
        <f t="shared" si="69"/>
        <v>5.5E-2</v>
      </c>
      <c r="CQ233" s="309" t="str">
        <f t="shared" si="70"/>
        <v/>
      </c>
      <c r="CR233" s="309" t="str">
        <f t="shared" si="71"/>
        <v/>
      </c>
      <c r="CS233" s="309" t="str">
        <f t="shared" si="72"/>
        <v/>
      </c>
      <c r="CT233" s="309">
        <f t="shared" si="73"/>
        <v>5.5E-2</v>
      </c>
    </row>
    <row r="234" spans="1:98" ht="15" customHeight="1" x14ac:dyDescent="0.15">
      <c r="A234" s="1" t="s">
        <v>23</v>
      </c>
      <c r="B234" s="308" t="s">
        <v>725</v>
      </c>
      <c r="C234" s="308" t="str">
        <f t="shared" si="91"/>
        <v>CH271</v>
      </c>
      <c r="D234" s="308" t="str">
        <f t="shared" si="92"/>
        <v>-09</v>
      </c>
      <c r="E234" s="308" t="str">
        <f t="shared" si="93"/>
        <v>SP/181</v>
      </c>
      <c r="F234" s="308">
        <v>0</v>
      </c>
      <c r="G234" s="309" t="s">
        <v>726</v>
      </c>
      <c r="H234" s="309" t="s">
        <v>573</v>
      </c>
      <c r="I234" s="309"/>
      <c r="J234" s="309"/>
      <c r="K234" s="309" t="s">
        <v>108</v>
      </c>
      <c r="L234" s="309">
        <v>69.3</v>
      </c>
      <c r="M234" s="309"/>
      <c r="N234" s="309"/>
      <c r="O234" s="309" t="s">
        <v>726</v>
      </c>
      <c r="P234" s="309"/>
      <c r="Q234" s="310"/>
      <c r="R234" s="311" t="s">
        <v>443</v>
      </c>
      <c r="S234" s="311">
        <f t="shared" si="88"/>
        <v>2.75E-2</v>
      </c>
      <c r="T234" s="311"/>
      <c r="U234" s="311"/>
      <c r="V234" s="311"/>
      <c r="W234" s="311">
        <v>8748.6</v>
      </c>
      <c r="X234" s="311"/>
      <c r="Y234" s="311"/>
      <c r="Z234" s="311">
        <v>2</v>
      </c>
      <c r="AA234" s="311"/>
      <c r="AB234" s="311">
        <v>1</v>
      </c>
      <c r="AC234" s="311">
        <v>1</v>
      </c>
      <c r="AD234" s="311"/>
      <c r="AE234" s="311"/>
      <c r="AF234" s="311"/>
      <c r="AG234" s="311"/>
      <c r="AH234" s="311"/>
      <c r="AI234" s="311"/>
      <c r="AJ234" s="311"/>
      <c r="AK234" s="311">
        <v>0</v>
      </c>
      <c r="AL234" s="311">
        <v>2</v>
      </c>
      <c r="AM234" s="311"/>
      <c r="AN234" s="311"/>
      <c r="AO234" s="311">
        <v>0</v>
      </c>
      <c r="AP234" s="311">
        <v>0</v>
      </c>
      <c r="AQ234" s="311">
        <v>0</v>
      </c>
      <c r="AR234" s="311">
        <v>2</v>
      </c>
      <c r="AS234" s="311">
        <v>0</v>
      </c>
      <c r="AT234" s="311"/>
      <c r="AU234" s="311"/>
      <c r="AV234" s="311"/>
      <c r="AW234" s="311">
        <v>0</v>
      </c>
      <c r="AX234" s="311">
        <v>0</v>
      </c>
      <c r="AY234" s="311">
        <v>2</v>
      </c>
      <c r="AZ234" s="311">
        <v>0</v>
      </c>
      <c r="BA234" s="311">
        <v>0</v>
      </c>
      <c r="BB234" s="311">
        <v>0</v>
      </c>
      <c r="BC234" s="311">
        <v>1</v>
      </c>
      <c r="BD234" s="311">
        <v>0</v>
      </c>
      <c r="BE234" s="311">
        <v>2</v>
      </c>
      <c r="BF234" s="311">
        <v>1</v>
      </c>
      <c r="BG234" s="311">
        <v>1</v>
      </c>
      <c r="BH234" s="311">
        <v>0</v>
      </c>
      <c r="BI234" s="311">
        <v>1</v>
      </c>
      <c r="BJ234" s="465">
        <v>2</v>
      </c>
      <c r="BK234" s="309">
        <f t="shared" si="63"/>
        <v>2</v>
      </c>
      <c r="BL234" s="309">
        <f t="shared" si="64"/>
        <v>0</v>
      </c>
      <c r="BM234" s="309">
        <v>3</v>
      </c>
      <c r="BN234" s="309">
        <v>2</v>
      </c>
      <c r="BO234" s="311">
        <f t="shared" si="65"/>
        <v>1</v>
      </c>
      <c r="BP234" s="526">
        <v>2</v>
      </c>
      <c r="BQ234" s="309" t="str">
        <f t="shared" si="89"/>
        <v/>
      </c>
      <c r="BR234" s="309"/>
      <c r="BS234" s="312"/>
      <c r="BT234" s="312">
        <v>2</v>
      </c>
      <c r="BU234" s="312"/>
      <c r="BV234" s="312"/>
      <c r="BW234" s="312"/>
      <c r="BX234" s="312"/>
      <c r="BY234" s="312"/>
      <c r="BZ234" s="313">
        <v>1</v>
      </c>
      <c r="CA234" s="314"/>
      <c r="CB234" s="315">
        <f t="shared" si="74"/>
        <v>4</v>
      </c>
      <c r="CC234" s="527">
        <f t="shared" si="90"/>
        <v>2</v>
      </c>
      <c r="CD234" s="309" t="str">
        <f>IFERROR(IF($S234*#REF!=0,"",$S234*#REF!),"")</f>
        <v/>
      </c>
      <c r="CE234" s="309" t="str">
        <f>IFERROR(IF($S234*#REF!=0,"",$S234*#REF!),"")</f>
        <v/>
      </c>
      <c r="CF234" s="309" t="str">
        <f>IFERROR(IF($S234*#REF!=0,"",$S234*#REF!),"")</f>
        <v/>
      </c>
      <c r="CG234" s="309" t="str">
        <f>IFERROR(IF($S234*#REF!=0,"",$S234*#REF!),"")</f>
        <v/>
      </c>
      <c r="CH234" s="309" t="str">
        <f>IFERROR(IF($S234*#REF!=0,"",$S234*#REF!),"")</f>
        <v/>
      </c>
      <c r="CI234" s="309" t="str">
        <f>IFERROR(IF($S234*#REF!=0,"",$S234*#REF!),"")</f>
        <v/>
      </c>
      <c r="CJ234" s="309" t="str">
        <f>IFERROR(IF($S234*#REF!=0,"",$S234*#REF!),"")</f>
        <v/>
      </c>
      <c r="CK234" s="309" t="str">
        <f>IFERROR(IF($S234*#REF!=0,"",$S234*#REF!),"")</f>
        <v/>
      </c>
      <c r="CL234" s="309" t="str">
        <f>IFERROR(IF($S234*#REF!=0,"",$S234*#REF!),"")</f>
        <v/>
      </c>
      <c r="CM234" s="309">
        <f t="shared" si="66"/>
        <v>5.5E-2</v>
      </c>
      <c r="CN234" s="309" t="str">
        <f t="shared" si="67"/>
        <v/>
      </c>
      <c r="CO234" s="309" t="str">
        <f t="shared" si="68"/>
        <v/>
      </c>
      <c r="CP234" s="309" t="str">
        <f t="shared" si="69"/>
        <v/>
      </c>
      <c r="CQ234" s="309" t="str">
        <f t="shared" si="70"/>
        <v/>
      </c>
      <c r="CR234" s="309" t="str">
        <f t="shared" si="71"/>
        <v/>
      </c>
      <c r="CS234" s="309">
        <f t="shared" si="72"/>
        <v>2.75E-2</v>
      </c>
      <c r="CT234" s="309" t="str">
        <f t="shared" si="73"/>
        <v/>
      </c>
    </row>
    <row r="235" spans="1:98" ht="15" customHeight="1" x14ac:dyDescent="0.15">
      <c r="A235" s="1" t="s">
        <v>23</v>
      </c>
      <c r="B235" s="308" t="s">
        <v>727</v>
      </c>
      <c r="C235" s="308" t="str">
        <f t="shared" si="91"/>
        <v>CH271</v>
      </c>
      <c r="D235" s="308" t="str">
        <f t="shared" si="92"/>
        <v>-17</v>
      </c>
      <c r="E235" s="308" t="str">
        <f t="shared" si="93"/>
        <v>SP/181</v>
      </c>
      <c r="F235" s="308">
        <v>0</v>
      </c>
      <c r="G235" s="309" t="s">
        <v>728</v>
      </c>
      <c r="H235" s="309" t="s">
        <v>573</v>
      </c>
      <c r="I235" s="309"/>
      <c r="J235" s="309"/>
      <c r="K235" s="309" t="s">
        <v>108</v>
      </c>
      <c r="L235" s="309">
        <v>22.9</v>
      </c>
      <c r="M235" s="309"/>
      <c r="N235" s="309"/>
      <c r="O235" s="309" t="s">
        <v>728</v>
      </c>
      <c r="P235" s="309"/>
      <c r="Q235" s="310"/>
      <c r="R235" s="311" t="s">
        <v>443</v>
      </c>
      <c r="S235" s="311">
        <f>0.11/10</f>
        <v>1.0999999999999999E-2</v>
      </c>
      <c r="T235" s="311"/>
      <c r="U235" s="311"/>
      <c r="V235" s="311"/>
      <c r="W235" s="311">
        <v>2944</v>
      </c>
      <c r="X235" s="311"/>
      <c r="Y235" s="311"/>
      <c r="Z235" s="311">
        <v>5</v>
      </c>
      <c r="AA235" s="311"/>
      <c r="AB235" s="311">
        <v>1</v>
      </c>
      <c r="AC235" s="311">
        <v>2</v>
      </c>
      <c r="AD235" s="311"/>
      <c r="AE235" s="311"/>
      <c r="AF235" s="311"/>
      <c r="AG235" s="311"/>
      <c r="AH235" s="311"/>
      <c r="AI235" s="311"/>
      <c r="AJ235" s="311"/>
      <c r="AK235" s="311">
        <v>0</v>
      </c>
      <c r="AL235" s="311">
        <v>1</v>
      </c>
      <c r="AM235" s="311"/>
      <c r="AN235" s="311"/>
      <c r="AO235" s="311">
        <v>0</v>
      </c>
      <c r="AP235" s="311">
        <v>0</v>
      </c>
      <c r="AQ235" s="311">
        <v>2</v>
      </c>
      <c r="AR235" s="311">
        <v>1</v>
      </c>
      <c r="AS235" s="311">
        <v>0</v>
      </c>
      <c r="AT235" s="311"/>
      <c r="AU235" s="311"/>
      <c r="AV235" s="311"/>
      <c r="AW235" s="311"/>
      <c r="AX235" s="311">
        <v>0</v>
      </c>
      <c r="AY235" s="311">
        <v>1</v>
      </c>
      <c r="AZ235" s="311">
        <v>0</v>
      </c>
      <c r="BA235" s="311">
        <v>0</v>
      </c>
      <c r="BB235" s="311">
        <v>2</v>
      </c>
      <c r="BC235" s="311">
        <v>1</v>
      </c>
      <c r="BD235" s="311">
        <v>1</v>
      </c>
      <c r="BE235" s="311">
        <v>1</v>
      </c>
      <c r="BF235" s="311">
        <v>0</v>
      </c>
      <c r="BG235" s="311">
        <v>1</v>
      </c>
      <c r="BH235" s="311">
        <v>1</v>
      </c>
      <c r="BI235" s="311">
        <v>2</v>
      </c>
      <c r="BJ235" s="465">
        <v>2</v>
      </c>
      <c r="BK235" s="309">
        <f t="shared" si="63"/>
        <v>2</v>
      </c>
      <c r="BL235" s="309">
        <f t="shared" si="64"/>
        <v>0</v>
      </c>
      <c r="BM235" s="309">
        <v>2</v>
      </c>
      <c r="BN235" s="309">
        <v>1</v>
      </c>
      <c r="BO235" s="311">
        <f t="shared" si="65"/>
        <v>1</v>
      </c>
      <c r="BP235" s="526">
        <v>2</v>
      </c>
      <c r="BQ235" s="309" t="str">
        <f t="shared" si="89"/>
        <v/>
      </c>
      <c r="BR235" s="309"/>
      <c r="BS235" s="312"/>
      <c r="BT235" s="312">
        <v>2</v>
      </c>
      <c r="BU235" s="312"/>
      <c r="BV235" s="312"/>
      <c r="BW235" s="312"/>
      <c r="BX235" s="312"/>
      <c r="BY235" s="312"/>
      <c r="BZ235" s="313">
        <v>1</v>
      </c>
      <c r="CA235" s="314"/>
      <c r="CB235" s="315">
        <f t="shared" si="74"/>
        <v>4</v>
      </c>
      <c r="CC235" s="527">
        <f t="shared" si="90"/>
        <v>2</v>
      </c>
      <c r="CD235" s="309" t="str">
        <f>IFERROR(IF($S235*#REF!=0,"",$S235*#REF!),"")</f>
        <v/>
      </c>
      <c r="CE235" s="309" t="str">
        <f>IFERROR(IF($S235*#REF!=0,"",$S235*#REF!),"")</f>
        <v/>
      </c>
      <c r="CF235" s="309" t="str">
        <f>IFERROR(IF($S235*#REF!=0,"",$S235*#REF!),"")</f>
        <v/>
      </c>
      <c r="CG235" s="309" t="str">
        <f>IFERROR(IF($S235*#REF!=0,"",$S235*#REF!),"")</f>
        <v/>
      </c>
      <c r="CH235" s="309" t="str">
        <f>IFERROR(IF($S235*#REF!=0,"",$S235*#REF!),"")</f>
        <v/>
      </c>
      <c r="CI235" s="309" t="str">
        <f>IFERROR(IF($S235*#REF!=0,"",$S235*#REF!),"")</f>
        <v/>
      </c>
      <c r="CJ235" s="309" t="str">
        <f>IFERROR(IF($S235*#REF!=0,"",$S235*#REF!),"")</f>
        <v/>
      </c>
      <c r="CK235" s="309" t="str">
        <f>IFERROR(IF($S235*#REF!=0,"",$S235*#REF!),"")</f>
        <v/>
      </c>
      <c r="CL235" s="309" t="str">
        <f>IFERROR(IF($S235*#REF!=0,"",$S235*#REF!),"")</f>
        <v/>
      </c>
      <c r="CM235" s="309">
        <f t="shared" si="66"/>
        <v>2.1999999999999999E-2</v>
      </c>
      <c r="CN235" s="309" t="str">
        <f t="shared" si="67"/>
        <v/>
      </c>
      <c r="CO235" s="309" t="str">
        <f t="shared" si="68"/>
        <v/>
      </c>
      <c r="CP235" s="309" t="str">
        <f t="shared" si="69"/>
        <v/>
      </c>
      <c r="CQ235" s="309" t="str">
        <f t="shared" si="70"/>
        <v/>
      </c>
      <c r="CR235" s="309" t="str">
        <f t="shared" si="71"/>
        <v/>
      </c>
      <c r="CS235" s="309">
        <f t="shared" si="72"/>
        <v>1.0999999999999999E-2</v>
      </c>
      <c r="CT235" s="309" t="str">
        <f t="shared" si="73"/>
        <v/>
      </c>
    </row>
    <row r="236" spans="1:98" ht="15" customHeight="1" x14ac:dyDescent="0.15">
      <c r="A236" s="1" t="s">
        <v>23</v>
      </c>
      <c r="B236" s="308" t="s">
        <v>729</v>
      </c>
      <c r="C236" s="308" t="str">
        <f t="shared" si="91"/>
        <v>CH271</v>
      </c>
      <c r="D236" s="308" t="str">
        <f t="shared" si="92"/>
        <v>35C</v>
      </c>
      <c r="E236" s="308" t="str">
        <f t="shared" si="93"/>
        <v>SP/181</v>
      </c>
      <c r="F236" s="308">
        <v>0</v>
      </c>
      <c r="G236" s="309" t="s">
        <v>730</v>
      </c>
      <c r="H236" s="309" t="s">
        <v>573</v>
      </c>
      <c r="I236" s="309"/>
      <c r="J236" s="309"/>
      <c r="K236" s="309" t="s">
        <v>100</v>
      </c>
      <c r="L236" s="309">
        <v>9.1999999999999993</v>
      </c>
      <c r="M236" s="309"/>
      <c r="N236" s="309"/>
      <c r="O236" s="309" t="s">
        <v>730</v>
      </c>
      <c r="P236" s="309"/>
      <c r="Q236" s="310"/>
      <c r="R236" s="311" t="s">
        <v>443</v>
      </c>
      <c r="S236" s="311">
        <f>0.11/20</f>
        <v>5.4999999999999997E-3</v>
      </c>
      <c r="T236" s="311"/>
      <c r="U236" s="311"/>
      <c r="V236" s="311"/>
      <c r="W236" s="311">
        <v>1150.72</v>
      </c>
      <c r="X236" s="311"/>
      <c r="Y236" s="311"/>
      <c r="Z236" s="311"/>
      <c r="AA236" s="311"/>
      <c r="AB236" s="311"/>
      <c r="AC236" s="311">
        <v>2</v>
      </c>
      <c r="AD236" s="311"/>
      <c r="AE236" s="311"/>
      <c r="AF236" s="311"/>
      <c r="AG236" s="311"/>
      <c r="AH236" s="311"/>
      <c r="AI236" s="311">
        <v>1</v>
      </c>
      <c r="AJ236" s="311">
        <v>1</v>
      </c>
      <c r="AK236" s="311">
        <v>4</v>
      </c>
      <c r="AL236" s="311"/>
      <c r="AM236" s="311"/>
      <c r="AN236" s="311"/>
      <c r="AO236" s="311">
        <v>2</v>
      </c>
      <c r="AP236" s="311">
        <v>1</v>
      </c>
      <c r="AQ236" s="311">
        <v>2</v>
      </c>
      <c r="AR236" s="311">
        <v>5</v>
      </c>
      <c r="AS236" s="311">
        <v>6</v>
      </c>
      <c r="AT236" s="311">
        <v>0</v>
      </c>
      <c r="AU236" s="311">
        <v>3</v>
      </c>
      <c r="AV236" s="311">
        <v>1</v>
      </c>
      <c r="AW236" s="311">
        <v>0</v>
      </c>
      <c r="AX236" s="311">
        <v>0</v>
      </c>
      <c r="AY236" s="311">
        <v>0</v>
      </c>
      <c r="AZ236" s="311">
        <v>2</v>
      </c>
      <c r="BA236" s="311">
        <v>2</v>
      </c>
      <c r="BB236" s="311">
        <v>1</v>
      </c>
      <c r="BC236" s="311">
        <v>3</v>
      </c>
      <c r="BD236" s="311">
        <v>0</v>
      </c>
      <c r="BE236" s="311">
        <v>2</v>
      </c>
      <c r="BF236" s="311">
        <v>5</v>
      </c>
      <c r="BG236" s="311">
        <v>0</v>
      </c>
      <c r="BH236" s="311">
        <v>0</v>
      </c>
      <c r="BI236" s="311">
        <v>3</v>
      </c>
      <c r="BJ236" s="465">
        <v>0</v>
      </c>
      <c r="BK236" s="309">
        <f t="shared" si="63"/>
        <v>6</v>
      </c>
      <c r="BL236" s="309">
        <f t="shared" si="64"/>
        <v>0</v>
      </c>
      <c r="BM236" s="309">
        <v>0</v>
      </c>
      <c r="BN236" s="309">
        <v>1</v>
      </c>
      <c r="BO236" s="311">
        <f t="shared" si="65"/>
        <v>-1</v>
      </c>
      <c r="BP236" s="526">
        <v>2</v>
      </c>
      <c r="BQ236" s="309" t="str">
        <f t="shared" si="89"/>
        <v/>
      </c>
      <c r="BR236" s="309"/>
      <c r="BS236" s="312"/>
      <c r="BT236" s="312"/>
      <c r="BU236" s="312"/>
      <c r="BV236" s="312"/>
      <c r="BW236" s="312"/>
      <c r="BX236" s="312"/>
      <c r="BY236" s="312">
        <v>5</v>
      </c>
      <c r="BZ236" s="313"/>
      <c r="CA236" s="314"/>
      <c r="CB236" s="315">
        <f t="shared" si="74"/>
        <v>4</v>
      </c>
      <c r="CC236" s="527" t="e">
        <f t="shared" si="90"/>
        <v>#DIV/0!</v>
      </c>
      <c r="CD236" s="309" t="str">
        <f>IFERROR(IF($S236*#REF!=0,"",$S236*#REF!),"")</f>
        <v/>
      </c>
      <c r="CE236" s="309" t="str">
        <f>IFERROR(IF($S236*#REF!=0,"",$S236*#REF!),"")</f>
        <v/>
      </c>
      <c r="CF236" s="309" t="str">
        <f>IFERROR(IF($S236*#REF!=0,"",$S236*#REF!),"")</f>
        <v/>
      </c>
      <c r="CG236" s="309" t="str">
        <f>IFERROR(IF($S236*#REF!=0,"",$S236*#REF!),"")</f>
        <v/>
      </c>
      <c r="CH236" s="309" t="str">
        <f>IFERROR(IF($S236*#REF!=0,"",$S236*#REF!),"")</f>
        <v/>
      </c>
      <c r="CI236" s="309" t="str">
        <f>IFERROR(IF($S236*#REF!=0,"",$S236*#REF!),"")</f>
        <v/>
      </c>
      <c r="CJ236" s="309" t="str">
        <f>IFERROR(IF($S236*#REF!=0,"",$S236*#REF!),"")</f>
        <v/>
      </c>
      <c r="CK236" s="309" t="str">
        <f>IFERROR(IF($S236*#REF!=0,"",$S236*#REF!),"")</f>
        <v/>
      </c>
      <c r="CL236" s="309" t="str">
        <f>IFERROR(IF($S236*#REF!=0,"",$S236*#REF!),"")</f>
        <v/>
      </c>
      <c r="CM236" s="309" t="str">
        <f t="shared" si="66"/>
        <v/>
      </c>
      <c r="CN236" s="309" t="str">
        <f t="shared" si="67"/>
        <v/>
      </c>
      <c r="CO236" s="309" t="str">
        <f t="shared" si="68"/>
        <v/>
      </c>
      <c r="CP236" s="309" t="str">
        <f t="shared" si="69"/>
        <v/>
      </c>
      <c r="CQ236" s="309" t="str">
        <f t="shared" si="70"/>
        <v/>
      </c>
      <c r="CR236" s="309">
        <f t="shared" si="71"/>
        <v>2.7499999999999997E-2</v>
      </c>
      <c r="CS236" s="309" t="str">
        <f t="shared" si="72"/>
        <v/>
      </c>
      <c r="CT236" s="309" t="str">
        <f t="shared" si="73"/>
        <v/>
      </c>
    </row>
    <row r="237" spans="1:98" ht="15" customHeight="1" x14ac:dyDescent="0.15">
      <c r="A237" s="1" t="s">
        <v>23</v>
      </c>
      <c r="B237" s="308" t="s">
        <v>731</v>
      </c>
      <c r="C237" s="308" t="str">
        <f t="shared" si="91"/>
        <v>CH271</v>
      </c>
      <c r="D237" s="308" t="str">
        <f t="shared" si="92"/>
        <v>37C</v>
      </c>
      <c r="E237" s="308" t="str">
        <f t="shared" si="93"/>
        <v>SP/181</v>
      </c>
      <c r="F237" s="308">
        <v>0</v>
      </c>
      <c r="G237" s="309" t="s">
        <v>732</v>
      </c>
      <c r="H237" s="309" t="s">
        <v>573</v>
      </c>
      <c r="I237" s="309"/>
      <c r="J237" s="309"/>
      <c r="K237" s="309" t="s">
        <v>100</v>
      </c>
      <c r="L237" s="309">
        <v>12.7</v>
      </c>
      <c r="M237" s="309"/>
      <c r="N237" s="309"/>
      <c r="O237" s="309" t="s">
        <v>732</v>
      </c>
      <c r="P237" s="309"/>
      <c r="Q237" s="310"/>
      <c r="R237" s="311" t="s">
        <v>443</v>
      </c>
      <c r="S237" s="311">
        <f>0.11/20</f>
        <v>5.4999999999999997E-3</v>
      </c>
      <c r="T237" s="311"/>
      <c r="U237" s="311"/>
      <c r="V237" s="311"/>
      <c r="W237" s="311">
        <v>1583.68</v>
      </c>
      <c r="X237" s="311"/>
      <c r="Y237" s="311"/>
      <c r="Z237" s="311">
        <v>17</v>
      </c>
      <c r="AA237" s="311"/>
      <c r="AB237" s="311">
        <v>8</v>
      </c>
      <c r="AC237" s="311">
        <v>13</v>
      </c>
      <c r="AD237" s="311"/>
      <c r="AE237" s="311"/>
      <c r="AF237" s="311"/>
      <c r="AG237" s="311"/>
      <c r="AH237" s="311"/>
      <c r="AI237" s="311">
        <v>6</v>
      </c>
      <c r="AJ237" s="311">
        <v>13</v>
      </c>
      <c r="AK237" s="311">
        <v>0</v>
      </c>
      <c r="AL237" s="311">
        <v>13</v>
      </c>
      <c r="AM237" s="311"/>
      <c r="AN237" s="311"/>
      <c r="AO237" s="311">
        <v>7</v>
      </c>
      <c r="AP237" s="311">
        <v>12</v>
      </c>
      <c r="AQ237" s="311">
        <v>12</v>
      </c>
      <c r="AR237" s="311">
        <v>4</v>
      </c>
      <c r="AS237" s="311">
        <v>13</v>
      </c>
      <c r="AT237" s="311">
        <v>1</v>
      </c>
      <c r="AU237" s="311">
        <v>6</v>
      </c>
      <c r="AV237" s="311">
        <v>7</v>
      </c>
      <c r="AW237" s="311">
        <v>0</v>
      </c>
      <c r="AX237" s="311">
        <v>0</v>
      </c>
      <c r="AY237" s="311">
        <v>0</v>
      </c>
      <c r="AZ237" s="311">
        <v>2</v>
      </c>
      <c r="BA237" s="311">
        <v>2</v>
      </c>
      <c r="BB237" s="311">
        <v>18</v>
      </c>
      <c r="BC237" s="311">
        <v>12</v>
      </c>
      <c r="BD237" s="311">
        <v>4</v>
      </c>
      <c r="BE237" s="311">
        <v>10</v>
      </c>
      <c r="BF237" s="311">
        <v>6</v>
      </c>
      <c r="BG237" s="311">
        <v>12</v>
      </c>
      <c r="BH237" s="311">
        <v>2</v>
      </c>
      <c r="BI237" s="311">
        <v>8</v>
      </c>
      <c r="BJ237" s="465">
        <f>BJ232*2+BJ233*1+BJ234*1</f>
        <v>8</v>
      </c>
      <c r="BK237" s="309">
        <f t="shared" si="63"/>
        <v>18</v>
      </c>
      <c r="BL237" s="309">
        <f t="shared" si="64"/>
        <v>0</v>
      </c>
      <c r="BM237" s="309">
        <v>18</v>
      </c>
      <c r="BN237" s="309">
        <v>17</v>
      </c>
      <c r="BO237" s="311">
        <f t="shared" si="65"/>
        <v>1</v>
      </c>
      <c r="BP237" s="526">
        <v>2</v>
      </c>
      <c r="BQ237" s="309" t="str">
        <f t="shared" si="89"/>
        <v/>
      </c>
      <c r="BR237" s="309"/>
      <c r="BS237" s="312"/>
      <c r="BT237" s="312">
        <v>10</v>
      </c>
      <c r="BU237" s="312"/>
      <c r="BV237" s="312"/>
      <c r="BW237" s="312"/>
      <c r="BX237" s="312"/>
      <c r="BY237" s="312"/>
      <c r="BZ237" s="313"/>
      <c r="CA237" s="314">
        <v>10</v>
      </c>
      <c r="CB237" s="315">
        <f t="shared" si="74"/>
        <v>21</v>
      </c>
      <c r="CC237" s="527">
        <f t="shared" si="90"/>
        <v>2.625</v>
      </c>
      <c r="CD237" s="309" t="str">
        <f>IFERROR(IF($S237*#REF!=0,"",$S237*#REF!),"")</f>
        <v/>
      </c>
      <c r="CE237" s="309" t="str">
        <f>IFERROR(IF($S237*#REF!=0,"",$S237*#REF!),"")</f>
        <v/>
      </c>
      <c r="CF237" s="309" t="str">
        <f>IFERROR(IF($S237*#REF!=0,"",$S237*#REF!),"")</f>
        <v/>
      </c>
      <c r="CG237" s="309" t="str">
        <f>IFERROR(IF($S237*#REF!=0,"",$S237*#REF!),"")</f>
        <v/>
      </c>
      <c r="CH237" s="309" t="str">
        <f>IFERROR(IF($S237*#REF!=0,"",$S237*#REF!),"")</f>
        <v/>
      </c>
      <c r="CI237" s="309" t="str">
        <f>IFERROR(IF($S237*#REF!=0,"",$S237*#REF!),"")</f>
        <v/>
      </c>
      <c r="CJ237" s="309" t="str">
        <f>IFERROR(IF($S237*#REF!=0,"",$S237*#REF!),"")</f>
        <v/>
      </c>
      <c r="CK237" s="309" t="str">
        <f>IFERROR(IF($S237*#REF!=0,"",$S237*#REF!),"")</f>
        <v/>
      </c>
      <c r="CL237" s="309" t="str">
        <f>IFERROR(IF($S237*#REF!=0,"",$S237*#REF!),"")</f>
        <v/>
      </c>
      <c r="CM237" s="309">
        <f t="shared" si="66"/>
        <v>5.4999999999999993E-2</v>
      </c>
      <c r="CN237" s="309" t="str">
        <f t="shared" si="67"/>
        <v/>
      </c>
      <c r="CO237" s="309" t="str">
        <f t="shared" si="68"/>
        <v/>
      </c>
      <c r="CP237" s="309" t="str">
        <f t="shared" si="69"/>
        <v/>
      </c>
      <c r="CQ237" s="309" t="str">
        <f t="shared" si="70"/>
        <v/>
      </c>
      <c r="CR237" s="309" t="str">
        <f t="shared" si="71"/>
        <v/>
      </c>
      <c r="CS237" s="309" t="str">
        <f t="shared" si="72"/>
        <v/>
      </c>
      <c r="CT237" s="309">
        <f t="shared" si="73"/>
        <v>5.4999999999999993E-2</v>
      </c>
    </row>
    <row r="238" spans="1:98" ht="15" customHeight="1" x14ac:dyDescent="0.15">
      <c r="A238" s="1" t="s">
        <v>23</v>
      </c>
      <c r="B238" s="308" t="s">
        <v>733</v>
      </c>
      <c r="C238" s="308" t="str">
        <f t="shared" si="91"/>
        <v>CH271</v>
      </c>
      <c r="D238" s="308" t="str">
        <f t="shared" si="92"/>
        <v>-49</v>
      </c>
      <c r="E238" s="308" t="str">
        <f t="shared" si="93"/>
        <v>SP/181</v>
      </c>
      <c r="F238" s="308">
        <v>0</v>
      </c>
      <c r="G238" s="309" t="s">
        <v>734</v>
      </c>
      <c r="H238" s="309" t="s">
        <v>573</v>
      </c>
      <c r="I238" s="309"/>
      <c r="J238" s="309"/>
      <c r="K238" s="309" t="s">
        <v>108</v>
      </c>
      <c r="L238" s="309">
        <v>66.3</v>
      </c>
      <c r="M238" s="309"/>
      <c r="N238" s="309"/>
      <c r="O238" s="309" t="s">
        <v>734</v>
      </c>
      <c r="P238" s="309"/>
      <c r="Q238" s="310"/>
      <c r="R238" s="311" t="s">
        <v>443</v>
      </c>
      <c r="S238" s="311">
        <f t="shared" ref="S238:S244" si="94">0.11/4</f>
        <v>2.75E-2</v>
      </c>
      <c r="T238" s="311"/>
      <c r="U238" s="311"/>
      <c r="V238" s="311"/>
      <c r="W238" s="311">
        <v>8204.4699999999993</v>
      </c>
      <c r="X238" s="311"/>
      <c r="Y238" s="311"/>
      <c r="Z238" s="311">
        <v>2</v>
      </c>
      <c r="AA238" s="311"/>
      <c r="AB238" s="311">
        <v>1</v>
      </c>
      <c r="AC238" s="311">
        <v>1</v>
      </c>
      <c r="AD238" s="311"/>
      <c r="AE238" s="311"/>
      <c r="AF238" s="311"/>
      <c r="AG238" s="311"/>
      <c r="AH238" s="311"/>
      <c r="AI238" s="311"/>
      <c r="AJ238" s="311">
        <v>2</v>
      </c>
      <c r="AK238" s="311">
        <v>0</v>
      </c>
      <c r="AL238" s="311">
        <v>1</v>
      </c>
      <c r="AM238" s="311"/>
      <c r="AN238" s="311"/>
      <c r="AO238" s="311">
        <v>0</v>
      </c>
      <c r="AP238" s="311">
        <v>0</v>
      </c>
      <c r="AQ238" s="311">
        <v>2</v>
      </c>
      <c r="AR238" s="311">
        <v>0</v>
      </c>
      <c r="AS238" s="311">
        <v>0</v>
      </c>
      <c r="AT238" s="311"/>
      <c r="AU238" s="311"/>
      <c r="AV238" s="311"/>
      <c r="AW238" s="311">
        <v>0</v>
      </c>
      <c r="AX238" s="311">
        <v>0</v>
      </c>
      <c r="AY238" s="311">
        <v>3</v>
      </c>
      <c r="AZ238" s="311">
        <v>0</v>
      </c>
      <c r="BA238" s="311">
        <v>0</v>
      </c>
      <c r="BB238" s="311">
        <v>1</v>
      </c>
      <c r="BC238" s="311">
        <v>2</v>
      </c>
      <c r="BD238" s="311">
        <v>0</v>
      </c>
      <c r="BE238" s="311">
        <v>2</v>
      </c>
      <c r="BF238" s="311">
        <v>1</v>
      </c>
      <c r="BG238" s="311">
        <v>4</v>
      </c>
      <c r="BH238" s="311">
        <v>0</v>
      </c>
      <c r="BI238" s="311">
        <v>2</v>
      </c>
      <c r="BJ238" s="465">
        <v>2</v>
      </c>
      <c r="BK238" s="309">
        <f t="shared" si="63"/>
        <v>3</v>
      </c>
      <c r="BL238" s="309">
        <f t="shared" si="64"/>
        <v>0</v>
      </c>
      <c r="BM238" s="309">
        <v>3</v>
      </c>
      <c r="BN238" s="309">
        <v>1</v>
      </c>
      <c r="BO238" s="311">
        <f t="shared" si="65"/>
        <v>2</v>
      </c>
      <c r="BP238" s="526">
        <v>2</v>
      </c>
      <c r="BQ238" s="309" t="str">
        <f t="shared" si="89"/>
        <v/>
      </c>
      <c r="BR238" s="309"/>
      <c r="BS238" s="312"/>
      <c r="BT238" s="312">
        <v>2</v>
      </c>
      <c r="BU238" s="312"/>
      <c r="BV238" s="312"/>
      <c r="BW238" s="312"/>
      <c r="BX238" s="312"/>
      <c r="BY238" s="312"/>
      <c r="BZ238" s="313"/>
      <c r="CA238" s="314"/>
      <c r="CB238" s="315">
        <f t="shared" si="74"/>
        <v>4</v>
      </c>
      <c r="CC238" s="527">
        <f t="shared" si="90"/>
        <v>2</v>
      </c>
      <c r="CD238" s="309" t="str">
        <f>IFERROR(IF($S238*#REF!=0,"",$S238*#REF!),"")</f>
        <v/>
      </c>
      <c r="CE238" s="309" t="str">
        <f>IFERROR(IF($S238*#REF!=0,"",$S238*#REF!),"")</f>
        <v/>
      </c>
      <c r="CF238" s="309" t="str">
        <f>IFERROR(IF($S238*#REF!=0,"",$S238*#REF!),"")</f>
        <v/>
      </c>
      <c r="CG238" s="309" t="str">
        <f>IFERROR(IF($S238*#REF!=0,"",$S238*#REF!),"")</f>
        <v/>
      </c>
      <c r="CH238" s="309" t="str">
        <f>IFERROR(IF($S238*#REF!=0,"",$S238*#REF!),"")</f>
        <v/>
      </c>
      <c r="CI238" s="309" t="str">
        <f>IFERROR(IF($S238*#REF!=0,"",$S238*#REF!),"")</f>
        <v/>
      </c>
      <c r="CJ238" s="309" t="str">
        <f>IFERROR(IF($S238*#REF!=0,"",$S238*#REF!),"")</f>
        <v/>
      </c>
      <c r="CK238" s="309" t="str">
        <f>IFERROR(IF($S238*#REF!=0,"",$S238*#REF!),"")</f>
        <v/>
      </c>
      <c r="CL238" s="309" t="str">
        <f>IFERROR(IF($S238*#REF!=0,"",$S238*#REF!),"")</f>
        <v/>
      </c>
      <c r="CM238" s="309">
        <f t="shared" si="66"/>
        <v>5.5E-2</v>
      </c>
      <c r="CN238" s="309" t="str">
        <f t="shared" si="67"/>
        <v/>
      </c>
      <c r="CO238" s="309" t="str">
        <f t="shared" si="68"/>
        <v/>
      </c>
      <c r="CP238" s="309" t="str">
        <f t="shared" si="69"/>
        <v/>
      </c>
      <c r="CQ238" s="309" t="str">
        <f t="shared" si="70"/>
        <v/>
      </c>
      <c r="CR238" s="309" t="str">
        <f t="shared" si="71"/>
        <v/>
      </c>
      <c r="CS238" s="309" t="str">
        <f t="shared" si="72"/>
        <v/>
      </c>
      <c r="CT238" s="309" t="str">
        <f t="shared" si="73"/>
        <v/>
      </c>
    </row>
    <row r="239" spans="1:98" ht="15" customHeight="1" x14ac:dyDescent="0.15">
      <c r="A239" s="1" t="s">
        <v>23</v>
      </c>
      <c r="B239" s="308" t="s">
        <v>735</v>
      </c>
      <c r="C239" s="308" t="str">
        <f t="shared" si="91"/>
        <v>CH271</v>
      </c>
      <c r="D239" s="308" t="str">
        <f t="shared" si="92"/>
        <v>-50</v>
      </c>
      <c r="E239" s="308" t="str">
        <f t="shared" si="93"/>
        <v>SP/181</v>
      </c>
      <c r="F239" s="308">
        <v>0</v>
      </c>
      <c r="G239" s="309" t="s">
        <v>736</v>
      </c>
      <c r="H239" s="309" t="s">
        <v>573</v>
      </c>
      <c r="I239" s="309"/>
      <c r="J239" s="309">
        <v>2</v>
      </c>
      <c r="K239" s="309" t="s">
        <v>108</v>
      </c>
      <c r="L239" s="309">
        <v>66.3</v>
      </c>
      <c r="M239" s="309"/>
      <c r="N239" s="309"/>
      <c r="O239" s="309" t="s">
        <v>736</v>
      </c>
      <c r="P239" s="309"/>
      <c r="Q239" s="310"/>
      <c r="R239" s="311" t="s">
        <v>443</v>
      </c>
      <c r="S239" s="311">
        <f t="shared" si="94"/>
        <v>2.75E-2</v>
      </c>
      <c r="T239" s="311"/>
      <c r="U239" s="311"/>
      <c r="V239" s="311"/>
      <c r="W239" s="311">
        <v>8347.9599999999991</v>
      </c>
      <c r="X239" s="311"/>
      <c r="Y239" s="311"/>
      <c r="Z239" s="311">
        <v>4</v>
      </c>
      <c r="AA239" s="311"/>
      <c r="AB239" s="311">
        <v>2</v>
      </c>
      <c r="AC239" s="311">
        <v>1</v>
      </c>
      <c r="AD239" s="311"/>
      <c r="AE239" s="311"/>
      <c r="AF239" s="311"/>
      <c r="AG239" s="311"/>
      <c r="AH239" s="311"/>
      <c r="AI239" s="311">
        <v>3</v>
      </c>
      <c r="AJ239" s="311"/>
      <c r="AK239" s="311">
        <v>1</v>
      </c>
      <c r="AL239" s="311">
        <v>3</v>
      </c>
      <c r="AM239" s="311"/>
      <c r="AN239" s="311"/>
      <c r="AO239" s="311">
        <v>0</v>
      </c>
      <c r="AP239" s="311">
        <v>0</v>
      </c>
      <c r="AQ239" s="311">
        <v>2</v>
      </c>
      <c r="AR239" s="311">
        <v>0</v>
      </c>
      <c r="AS239" s="311">
        <v>5</v>
      </c>
      <c r="AT239" s="311"/>
      <c r="AU239" s="311"/>
      <c r="AV239" s="311"/>
      <c r="AW239" s="311"/>
      <c r="AX239" s="311">
        <v>1</v>
      </c>
      <c r="AY239" s="311">
        <v>0</v>
      </c>
      <c r="AZ239" s="311">
        <v>1</v>
      </c>
      <c r="BA239" s="311"/>
      <c r="BB239" s="311">
        <v>3</v>
      </c>
      <c r="BC239" s="311">
        <v>2</v>
      </c>
      <c r="BD239" s="311">
        <v>1</v>
      </c>
      <c r="BE239" s="311">
        <v>2</v>
      </c>
      <c r="BF239" s="311">
        <v>0</v>
      </c>
      <c r="BG239" s="311">
        <v>1</v>
      </c>
      <c r="BH239" s="311">
        <v>1</v>
      </c>
      <c r="BI239" s="311">
        <v>1</v>
      </c>
      <c r="BJ239" s="465">
        <v>2</v>
      </c>
      <c r="BK239" s="309">
        <f t="shared" si="63"/>
        <v>5</v>
      </c>
      <c r="BL239" s="309">
        <f t="shared" si="64"/>
        <v>0</v>
      </c>
      <c r="BM239" s="309">
        <v>3</v>
      </c>
      <c r="BN239" s="309">
        <v>6</v>
      </c>
      <c r="BO239" s="311">
        <f t="shared" si="65"/>
        <v>-3</v>
      </c>
      <c r="BP239" s="526">
        <v>2</v>
      </c>
      <c r="BQ239" s="309" t="str">
        <f t="shared" si="89"/>
        <v/>
      </c>
      <c r="BR239" s="309"/>
      <c r="BS239" s="312"/>
      <c r="BT239" s="312">
        <v>3</v>
      </c>
      <c r="BU239" s="312"/>
      <c r="BV239" s="312"/>
      <c r="BW239" s="312"/>
      <c r="BX239" s="312">
        <v>2</v>
      </c>
      <c r="BY239" s="312"/>
      <c r="BZ239" s="313">
        <v>1</v>
      </c>
      <c r="CA239" s="314">
        <v>2</v>
      </c>
      <c r="CB239" s="315">
        <f t="shared" si="74"/>
        <v>5</v>
      </c>
      <c r="CC239" s="527">
        <f t="shared" si="90"/>
        <v>2.5</v>
      </c>
      <c r="CD239" s="309" t="str">
        <f>IFERROR(IF($S239*#REF!=0,"",$S239*#REF!),"")</f>
        <v/>
      </c>
      <c r="CE239" s="309" t="str">
        <f>IFERROR(IF($S239*#REF!=0,"",$S239*#REF!),"")</f>
        <v/>
      </c>
      <c r="CF239" s="309" t="str">
        <f>IFERROR(IF($S239*#REF!=0,"",$S239*#REF!),"")</f>
        <v/>
      </c>
      <c r="CG239" s="309" t="str">
        <f>IFERROR(IF($S239*#REF!=0,"",$S239*#REF!),"")</f>
        <v/>
      </c>
      <c r="CH239" s="309" t="str">
        <f>IFERROR(IF($S239*#REF!=0,"",$S239*#REF!),"")</f>
        <v/>
      </c>
      <c r="CI239" s="309" t="str">
        <f>IFERROR(IF($S239*#REF!=0,"",$S239*#REF!),"")</f>
        <v/>
      </c>
      <c r="CJ239" s="309" t="str">
        <f>IFERROR(IF($S239*#REF!=0,"",$S239*#REF!),"")</f>
        <v/>
      </c>
      <c r="CK239" s="309" t="str">
        <f>IFERROR(IF($S239*#REF!=0,"",$S239*#REF!),"")</f>
        <v/>
      </c>
      <c r="CL239" s="309" t="str">
        <f>IFERROR(IF($S239*#REF!=0,"",$S239*#REF!),"")</f>
        <v/>
      </c>
      <c r="CM239" s="309">
        <f t="shared" si="66"/>
        <v>8.2500000000000004E-2</v>
      </c>
      <c r="CN239" s="309" t="str">
        <f t="shared" si="67"/>
        <v/>
      </c>
      <c r="CO239" s="309" t="str">
        <f t="shared" si="68"/>
        <v/>
      </c>
      <c r="CP239" s="309" t="str">
        <f t="shared" si="69"/>
        <v/>
      </c>
      <c r="CQ239" s="309">
        <f t="shared" si="70"/>
        <v>5.5E-2</v>
      </c>
      <c r="CR239" s="309" t="str">
        <f t="shared" si="71"/>
        <v/>
      </c>
      <c r="CS239" s="309">
        <f t="shared" si="72"/>
        <v>2.75E-2</v>
      </c>
      <c r="CT239" s="309">
        <f t="shared" si="73"/>
        <v>5.5E-2</v>
      </c>
    </row>
    <row r="240" spans="1:98" ht="15" customHeight="1" x14ac:dyDescent="0.15">
      <c r="A240" s="1" t="s">
        <v>23</v>
      </c>
      <c r="B240" s="308" t="s">
        <v>737</v>
      </c>
      <c r="C240" s="308"/>
      <c r="D240" s="308"/>
      <c r="E240" s="308"/>
      <c r="F240" s="308"/>
      <c r="G240" s="309" t="s">
        <v>738</v>
      </c>
      <c r="H240" s="309" t="s">
        <v>573</v>
      </c>
      <c r="I240" s="309"/>
      <c r="J240" s="309"/>
      <c r="K240" s="309" t="s">
        <v>108</v>
      </c>
      <c r="L240" s="309">
        <v>61.9</v>
      </c>
      <c r="M240" s="309"/>
      <c r="N240" s="309"/>
      <c r="O240" s="309" t="s">
        <v>738</v>
      </c>
      <c r="P240" s="309"/>
      <c r="Q240" s="310"/>
      <c r="R240" s="311" t="s">
        <v>443</v>
      </c>
      <c r="S240" s="311">
        <f t="shared" si="94"/>
        <v>2.75E-2</v>
      </c>
      <c r="T240" s="311"/>
      <c r="U240" s="311"/>
      <c r="V240" s="311"/>
      <c r="W240" s="311"/>
      <c r="X240" s="311"/>
      <c r="Y240" s="311"/>
      <c r="Z240" s="311"/>
      <c r="AA240" s="311"/>
      <c r="AB240" s="311"/>
      <c r="AC240" s="311"/>
      <c r="AD240" s="311"/>
      <c r="AE240" s="311"/>
      <c r="AF240" s="311"/>
      <c r="AG240" s="311"/>
      <c r="AH240" s="311"/>
      <c r="AI240" s="311"/>
      <c r="AJ240" s="311"/>
      <c r="AK240" s="311"/>
      <c r="AL240" s="311"/>
      <c r="AM240" s="311"/>
      <c r="AN240" s="311"/>
      <c r="AO240" s="311"/>
      <c r="AP240" s="311"/>
      <c r="AQ240" s="311"/>
      <c r="AR240" s="311"/>
      <c r="AS240" s="311"/>
      <c r="AT240" s="311"/>
      <c r="AU240" s="311"/>
      <c r="AV240" s="311"/>
      <c r="AW240" s="311"/>
      <c r="AX240" s="311"/>
      <c r="AY240" s="311"/>
      <c r="AZ240" s="311"/>
      <c r="BA240" s="311"/>
      <c r="BB240" s="311"/>
      <c r="BC240" s="311">
        <v>1</v>
      </c>
      <c r="BD240" s="311">
        <v>0</v>
      </c>
      <c r="BE240" s="311">
        <v>1</v>
      </c>
      <c r="BF240" s="311">
        <v>0</v>
      </c>
      <c r="BG240" s="311">
        <v>3</v>
      </c>
      <c r="BH240" s="311">
        <v>0</v>
      </c>
      <c r="BI240" s="311">
        <v>1</v>
      </c>
      <c r="BJ240" s="465">
        <v>2</v>
      </c>
      <c r="BK240" s="309">
        <f t="shared" si="63"/>
        <v>0</v>
      </c>
      <c r="BL240" s="309">
        <f t="shared" si="64"/>
        <v>0</v>
      </c>
      <c r="BM240" s="309">
        <v>5</v>
      </c>
      <c r="BN240" s="309">
        <v>0</v>
      </c>
      <c r="BO240" s="311">
        <f t="shared" si="65"/>
        <v>5</v>
      </c>
      <c r="BP240" s="526">
        <v>2</v>
      </c>
      <c r="BQ240" s="309" t="str">
        <f t="shared" si="89"/>
        <v/>
      </c>
      <c r="BR240" s="309"/>
      <c r="BS240" s="312"/>
      <c r="BT240" s="312"/>
      <c r="BU240" s="312"/>
      <c r="BV240" s="312"/>
      <c r="BW240" s="312"/>
      <c r="BX240" s="312"/>
      <c r="BY240" s="312"/>
      <c r="BZ240" s="313"/>
      <c r="CA240" s="314"/>
      <c r="CB240" s="315">
        <f t="shared" si="74"/>
        <v>5</v>
      </c>
      <c r="CC240" s="527"/>
      <c r="CD240" s="309" t="str">
        <f>IFERROR(IF($S240*#REF!=0,"",$S240*#REF!),"")</f>
        <v/>
      </c>
      <c r="CE240" s="309" t="str">
        <f>IFERROR(IF($S240*#REF!=0,"",$S240*#REF!),"")</f>
        <v/>
      </c>
      <c r="CF240" s="309" t="str">
        <f>IFERROR(IF($S240*#REF!=0,"",$S240*#REF!),"")</f>
        <v/>
      </c>
      <c r="CG240" s="309" t="str">
        <f>IFERROR(IF($S240*#REF!=0,"",$S240*#REF!),"")</f>
        <v/>
      </c>
      <c r="CH240" s="309" t="str">
        <f>IFERROR(IF($S240*#REF!=0,"",$S240*#REF!),"")</f>
        <v/>
      </c>
      <c r="CI240" s="309" t="str">
        <f>IFERROR(IF($S240*#REF!=0,"",$S240*#REF!),"")</f>
        <v/>
      </c>
      <c r="CJ240" s="309" t="str">
        <f>IFERROR(IF($S240*#REF!=0,"",$S240*#REF!),"")</f>
        <v/>
      </c>
      <c r="CK240" s="309" t="str">
        <f>IFERROR(IF($S240*#REF!=0,"",$S240*#REF!),"")</f>
        <v/>
      </c>
      <c r="CL240" s="309" t="str">
        <f>IFERROR(IF($S240*#REF!=0,"",$S240*#REF!),"")</f>
        <v/>
      </c>
      <c r="CM240" s="309" t="str">
        <f t="shared" si="66"/>
        <v/>
      </c>
      <c r="CN240" s="309" t="str">
        <f t="shared" si="67"/>
        <v/>
      </c>
      <c r="CO240" s="309" t="str">
        <f t="shared" si="68"/>
        <v/>
      </c>
      <c r="CP240" s="309" t="str">
        <f t="shared" si="69"/>
        <v/>
      </c>
      <c r="CQ240" s="309" t="str">
        <f t="shared" si="70"/>
        <v/>
      </c>
      <c r="CR240" s="309" t="str">
        <f t="shared" si="71"/>
        <v/>
      </c>
      <c r="CS240" s="309" t="str">
        <f t="shared" si="72"/>
        <v/>
      </c>
      <c r="CT240" s="309" t="str">
        <f t="shared" si="73"/>
        <v/>
      </c>
    </row>
    <row r="241" spans="1:98" ht="15" customHeight="1" x14ac:dyDescent="0.15">
      <c r="A241" s="1" t="s">
        <v>23</v>
      </c>
      <c r="B241" s="308" t="s">
        <v>739</v>
      </c>
      <c r="C241" s="308"/>
      <c r="D241" s="308"/>
      <c r="E241" s="308"/>
      <c r="F241" s="308"/>
      <c r="G241" s="309" t="s">
        <v>1066</v>
      </c>
      <c r="H241" s="309" t="s">
        <v>573</v>
      </c>
      <c r="I241" s="309"/>
      <c r="J241" s="309">
        <v>2</v>
      </c>
      <c r="K241" s="309" t="s">
        <v>108</v>
      </c>
      <c r="L241" s="309">
        <v>61.9</v>
      </c>
      <c r="M241" s="309"/>
      <c r="N241" s="309"/>
      <c r="O241" s="309" t="s">
        <v>740</v>
      </c>
      <c r="P241" s="309"/>
      <c r="Q241" s="310"/>
      <c r="R241" s="311" t="s">
        <v>443</v>
      </c>
      <c r="S241" s="311">
        <f t="shared" si="94"/>
        <v>2.75E-2</v>
      </c>
      <c r="T241" s="311"/>
      <c r="U241" s="311"/>
      <c r="V241" s="311"/>
      <c r="W241" s="311"/>
      <c r="X241" s="311"/>
      <c r="Y241" s="311"/>
      <c r="Z241" s="311"/>
      <c r="AA241" s="311"/>
      <c r="AB241" s="311"/>
      <c r="AC241" s="311"/>
      <c r="AD241" s="311"/>
      <c r="AE241" s="311"/>
      <c r="AF241" s="311"/>
      <c r="AG241" s="311"/>
      <c r="AH241" s="311"/>
      <c r="AI241" s="311"/>
      <c r="AJ241" s="311"/>
      <c r="AK241" s="311"/>
      <c r="AL241" s="311"/>
      <c r="AM241" s="311"/>
      <c r="AN241" s="311"/>
      <c r="AO241" s="311"/>
      <c r="AP241" s="311"/>
      <c r="AQ241" s="311"/>
      <c r="AR241" s="311"/>
      <c r="AS241" s="311"/>
      <c r="AT241" s="311"/>
      <c r="AU241" s="311"/>
      <c r="AV241" s="311"/>
      <c r="AW241" s="311"/>
      <c r="AX241" s="311"/>
      <c r="AY241" s="311"/>
      <c r="AZ241" s="311"/>
      <c r="BA241" s="311"/>
      <c r="BB241" s="311"/>
      <c r="BC241" s="311"/>
      <c r="BD241" s="311">
        <v>0</v>
      </c>
      <c r="BE241" s="311">
        <v>0</v>
      </c>
      <c r="BF241" s="311">
        <v>0</v>
      </c>
      <c r="BG241" s="311">
        <v>0</v>
      </c>
      <c r="BH241" s="311">
        <v>0</v>
      </c>
      <c r="BI241" s="311">
        <v>0</v>
      </c>
      <c r="BJ241" s="465">
        <v>2</v>
      </c>
      <c r="BK241" s="309">
        <f t="shared" si="63"/>
        <v>0</v>
      </c>
      <c r="BL241" s="309">
        <f t="shared" si="64"/>
        <v>0</v>
      </c>
      <c r="BM241" s="309">
        <v>2</v>
      </c>
      <c r="BN241" s="309">
        <v>1</v>
      </c>
      <c r="BO241" s="311">
        <f t="shared" si="65"/>
        <v>1</v>
      </c>
      <c r="BP241" s="526">
        <v>2</v>
      </c>
      <c r="BQ241" s="309" t="str">
        <f t="shared" si="89"/>
        <v/>
      </c>
      <c r="BR241" s="309"/>
      <c r="BS241" s="312"/>
      <c r="BT241" s="312"/>
      <c r="BU241" s="312"/>
      <c r="BV241" s="312"/>
      <c r="BW241" s="312"/>
      <c r="BX241" s="312"/>
      <c r="BY241" s="312"/>
      <c r="BZ241" s="313">
        <v>1</v>
      </c>
      <c r="CA241" s="314">
        <v>2</v>
      </c>
      <c r="CB241" s="315">
        <f t="shared" si="74"/>
        <v>4</v>
      </c>
      <c r="CC241" s="527"/>
      <c r="CD241" s="309" t="str">
        <f>IFERROR(IF($S241*#REF!=0,"",$S241*#REF!),"")</f>
        <v/>
      </c>
      <c r="CE241" s="309" t="str">
        <f>IFERROR(IF($S241*#REF!=0,"",$S241*#REF!),"")</f>
        <v/>
      </c>
      <c r="CF241" s="309" t="str">
        <f>IFERROR(IF($S241*#REF!=0,"",$S241*#REF!),"")</f>
        <v/>
      </c>
      <c r="CG241" s="309" t="str">
        <f>IFERROR(IF($S241*#REF!=0,"",$S241*#REF!),"")</f>
        <v/>
      </c>
      <c r="CH241" s="309" t="str">
        <f>IFERROR(IF($S241*#REF!=0,"",$S241*#REF!),"")</f>
        <v/>
      </c>
      <c r="CI241" s="309" t="str">
        <f>IFERROR(IF($S241*#REF!=0,"",$S241*#REF!),"")</f>
        <v/>
      </c>
      <c r="CJ241" s="309" t="str">
        <f>IFERROR(IF($S241*#REF!=0,"",$S241*#REF!),"")</f>
        <v/>
      </c>
      <c r="CK241" s="309" t="str">
        <f>IFERROR(IF($S241*#REF!=0,"",$S241*#REF!),"")</f>
        <v/>
      </c>
      <c r="CL241" s="309" t="str">
        <f>IFERROR(IF($S241*#REF!=0,"",$S241*#REF!),"")</f>
        <v/>
      </c>
      <c r="CM241" s="309" t="str">
        <f t="shared" si="66"/>
        <v/>
      </c>
      <c r="CN241" s="309" t="str">
        <f t="shared" si="67"/>
        <v/>
      </c>
      <c r="CO241" s="309" t="str">
        <f t="shared" si="68"/>
        <v/>
      </c>
      <c r="CP241" s="309" t="str">
        <f t="shared" si="69"/>
        <v/>
      </c>
      <c r="CQ241" s="309" t="str">
        <f t="shared" si="70"/>
        <v/>
      </c>
      <c r="CR241" s="309" t="str">
        <f t="shared" si="71"/>
        <v/>
      </c>
      <c r="CS241" s="309">
        <f t="shared" si="72"/>
        <v>2.75E-2</v>
      </c>
      <c r="CT241" s="309">
        <f t="shared" si="73"/>
        <v>5.5E-2</v>
      </c>
    </row>
    <row r="242" spans="1:98" ht="15" customHeight="1" x14ac:dyDescent="0.15">
      <c r="A242" s="1" t="s">
        <v>23</v>
      </c>
      <c r="B242" s="308" t="s">
        <v>741</v>
      </c>
      <c r="C242" s="308" t="str">
        <f t="shared" ref="C242:C249" si="95">MID(B242,4,5)</f>
        <v>CH271</v>
      </c>
      <c r="D242" s="308" t="str">
        <f t="shared" ref="D242:D249" si="96">MID(B242,10,3)</f>
        <v>-03</v>
      </c>
      <c r="E242" s="308" t="str">
        <f t="shared" ref="E242:E249" si="97">RIGHT(B242, LEN(B242)-FIND("S",B242,1)+1)</f>
        <v>SP/182</v>
      </c>
      <c r="F242" s="308">
        <v>0</v>
      </c>
      <c r="G242" s="309" t="s">
        <v>742</v>
      </c>
      <c r="H242" s="309" t="s">
        <v>573</v>
      </c>
      <c r="I242" s="309"/>
      <c r="J242" s="309"/>
      <c r="K242" s="309" t="s">
        <v>108</v>
      </c>
      <c r="L242" s="309">
        <v>87.4</v>
      </c>
      <c r="M242" s="309"/>
      <c r="N242" s="309"/>
      <c r="O242" s="309" t="s">
        <v>742</v>
      </c>
      <c r="P242" s="309"/>
      <c r="Q242" s="310"/>
      <c r="R242" s="311" t="s">
        <v>443</v>
      </c>
      <c r="S242" s="311">
        <f t="shared" si="94"/>
        <v>2.75E-2</v>
      </c>
      <c r="T242" s="311"/>
      <c r="U242" s="311"/>
      <c r="V242" s="311"/>
      <c r="W242" s="311">
        <v>10954.6</v>
      </c>
      <c r="X242" s="311"/>
      <c r="Y242" s="311"/>
      <c r="Z242" s="311"/>
      <c r="AA242" s="311">
        <v>1</v>
      </c>
      <c r="AB242" s="311"/>
      <c r="AC242" s="311"/>
      <c r="AD242" s="311"/>
      <c r="AE242" s="311"/>
      <c r="AF242" s="311"/>
      <c r="AG242" s="311"/>
      <c r="AH242" s="311"/>
      <c r="AI242" s="311"/>
      <c r="AJ242" s="311"/>
      <c r="AK242" s="311">
        <v>0</v>
      </c>
      <c r="AL242" s="311"/>
      <c r="AM242" s="311"/>
      <c r="AN242" s="311"/>
      <c r="AO242" s="311">
        <v>0</v>
      </c>
      <c r="AP242" s="311">
        <v>0</v>
      </c>
      <c r="AQ242" s="311">
        <v>2</v>
      </c>
      <c r="AR242" s="311">
        <v>1</v>
      </c>
      <c r="AS242" s="311">
        <v>3</v>
      </c>
      <c r="AT242" s="311"/>
      <c r="AU242" s="311"/>
      <c r="AV242" s="311"/>
      <c r="AW242" s="311">
        <v>0</v>
      </c>
      <c r="AX242" s="311">
        <v>0</v>
      </c>
      <c r="AY242" s="311">
        <v>0</v>
      </c>
      <c r="AZ242" s="311">
        <v>0</v>
      </c>
      <c r="BA242" s="311">
        <v>0</v>
      </c>
      <c r="BB242" s="311">
        <v>0</v>
      </c>
      <c r="BC242" s="311">
        <v>1</v>
      </c>
      <c r="BD242" s="311">
        <v>1</v>
      </c>
      <c r="BE242" s="311">
        <v>0</v>
      </c>
      <c r="BF242" s="311">
        <v>0</v>
      </c>
      <c r="BG242" s="311">
        <v>1</v>
      </c>
      <c r="BH242" s="311">
        <v>0</v>
      </c>
      <c r="BI242" s="311">
        <v>0</v>
      </c>
      <c r="BJ242" s="465">
        <v>2</v>
      </c>
      <c r="BK242" s="309">
        <f t="shared" si="63"/>
        <v>3</v>
      </c>
      <c r="BL242" s="309">
        <f t="shared" si="64"/>
        <v>0</v>
      </c>
      <c r="BM242" s="309">
        <v>5</v>
      </c>
      <c r="BN242" s="309">
        <v>0</v>
      </c>
      <c r="BO242" s="311">
        <f t="shared" si="65"/>
        <v>5</v>
      </c>
      <c r="BP242" s="526">
        <v>2</v>
      </c>
      <c r="BQ242" s="309" t="str">
        <f t="shared" si="89"/>
        <v/>
      </c>
      <c r="BR242" s="309"/>
      <c r="BS242" s="312"/>
      <c r="BT242" s="312"/>
      <c r="BU242" s="312"/>
      <c r="BV242" s="312"/>
      <c r="BW242" s="312"/>
      <c r="BX242" s="312"/>
      <c r="BY242" s="312"/>
      <c r="BZ242" s="313"/>
      <c r="CA242" s="314"/>
      <c r="CB242" s="315">
        <f t="shared" si="74"/>
        <v>5</v>
      </c>
      <c r="CC242" s="527">
        <f t="shared" ref="CC242:CC249" si="98">CB242/BJ242</f>
        <v>2.5</v>
      </c>
      <c r="CD242" s="309" t="str">
        <f>IFERROR(IF($S242*#REF!=0,"",$S242*#REF!),"")</f>
        <v/>
      </c>
      <c r="CE242" s="309" t="str">
        <f>IFERROR(IF($S242*#REF!=0,"",$S242*#REF!),"")</f>
        <v/>
      </c>
      <c r="CF242" s="309" t="str">
        <f>IFERROR(IF($S242*#REF!=0,"",$S242*#REF!),"")</f>
        <v/>
      </c>
      <c r="CG242" s="309" t="str">
        <f>IFERROR(IF($S242*#REF!=0,"",$S242*#REF!),"")</f>
        <v/>
      </c>
      <c r="CH242" s="309" t="str">
        <f>IFERROR(IF($S242*#REF!=0,"",$S242*#REF!),"")</f>
        <v/>
      </c>
      <c r="CI242" s="309" t="str">
        <f>IFERROR(IF($S242*#REF!=0,"",$S242*#REF!),"")</f>
        <v/>
      </c>
      <c r="CJ242" s="309" t="str">
        <f>IFERROR(IF($S242*#REF!=0,"",$S242*#REF!),"")</f>
        <v/>
      </c>
      <c r="CK242" s="309" t="str">
        <f>IFERROR(IF($S242*#REF!=0,"",$S242*#REF!),"")</f>
        <v/>
      </c>
      <c r="CL242" s="309" t="str">
        <f>IFERROR(IF($S242*#REF!=0,"",$S242*#REF!),"")</f>
        <v/>
      </c>
      <c r="CM242" s="309" t="str">
        <f t="shared" si="66"/>
        <v/>
      </c>
      <c r="CN242" s="309" t="str">
        <f t="shared" si="67"/>
        <v/>
      </c>
      <c r="CO242" s="309" t="str">
        <f t="shared" si="68"/>
        <v/>
      </c>
      <c r="CP242" s="309" t="str">
        <f t="shared" si="69"/>
        <v/>
      </c>
      <c r="CQ242" s="309" t="str">
        <f t="shared" si="70"/>
        <v/>
      </c>
      <c r="CR242" s="309" t="str">
        <f t="shared" si="71"/>
        <v/>
      </c>
      <c r="CS242" s="309" t="str">
        <f t="shared" si="72"/>
        <v/>
      </c>
      <c r="CT242" s="309" t="str">
        <f t="shared" si="73"/>
        <v/>
      </c>
    </row>
    <row r="243" spans="1:98" ht="15" customHeight="1" x14ac:dyDescent="0.15">
      <c r="A243" s="1" t="s">
        <v>23</v>
      </c>
      <c r="B243" s="308" t="s">
        <v>743</v>
      </c>
      <c r="C243" s="308" t="str">
        <f t="shared" si="95"/>
        <v>CH271</v>
      </c>
      <c r="D243" s="308" t="str">
        <f t="shared" si="96"/>
        <v>-08</v>
      </c>
      <c r="E243" s="308" t="str">
        <f t="shared" si="97"/>
        <v>SP/182</v>
      </c>
      <c r="F243" s="308">
        <v>0</v>
      </c>
      <c r="G243" s="309" t="s">
        <v>744</v>
      </c>
      <c r="H243" s="309" t="s">
        <v>573</v>
      </c>
      <c r="I243" s="309"/>
      <c r="J243" s="309">
        <v>2</v>
      </c>
      <c r="K243" s="309" t="s">
        <v>108</v>
      </c>
      <c r="L243" s="309">
        <v>69.3</v>
      </c>
      <c r="M243" s="309"/>
      <c r="N243" s="309"/>
      <c r="O243" s="309" t="s">
        <v>744</v>
      </c>
      <c r="P243" s="309"/>
      <c r="Q243" s="310"/>
      <c r="R243" s="311" t="s">
        <v>443</v>
      </c>
      <c r="S243" s="311">
        <f t="shared" si="94"/>
        <v>2.75E-2</v>
      </c>
      <c r="T243" s="311"/>
      <c r="U243" s="311"/>
      <c r="V243" s="311"/>
      <c r="W243" s="311">
        <v>8653.32</v>
      </c>
      <c r="X243" s="311"/>
      <c r="Y243" s="311"/>
      <c r="Z243" s="311"/>
      <c r="AA243" s="311"/>
      <c r="AB243" s="311"/>
      <c r="AC243" s="311"/>
      <c r="AD243" s="311"/>
      <c r="AE243" s="311"/>
      <c r="AF243" s="311"/>
      <c r="AG243" s="311"/>
      <c r="AH243" s="311"/>
      <c r="AI243" s="311"/>
      <c r="AJ243" s="311"/>
      <c r="AK243" s="311">
        <v>0</v>
      </c>
      <c r="AL243" s="311">
        <v>1</v>
      </c>
      <c r="AM243" s="311"/>
      <c r="AN243" s="311"/>
      <c r="AO243" s="311">
        <v>0</v>
      </c>
      <c r="AP243" s="311">
        <v>0</v>
      </c>
      <c r="AQ243" s="311">
        <v>0</v>
      </c>
      <c r="AR243" s="311">
        <v>0</v>
      </c>
      <c r="AS243" s="311">
        <v>2</v>
      </c>
      <c r="AT243" s="311"/>
      <c r="AU243" s="311"/>
      <c r="AV243" s="311"/>
      <c r="AW243" s="311"/>
      <c r="AX243" s="311"/>
      <c r="AY243" s="311"/>
      <c r="AZ243" s="311">
        <v>0</v>
      </c>
      <c r="BA243" s="311">
        <v>2</v>
      </c>
      <c r="BB243" s="311">
        <v>0</v>
      </c>
      <c r="BC243" s="311"/>
      <c r="BD243" s="311">
        <v>1</v>
      </c>
      <c r="BE243" s="311"/>
      <c r="BF243" s="311">
        <v>0</v>
      </c>
      <c r="BG243" s="311">
        <v>0</v>
      </c>
      <c r="BH243" s="311">
        <v>0</v>
      </c>
      <c r="BI243" s="311">
        <v>1</v>
      </c>
      <c r="BJ243" s="465">
        <v>2</v>
      </c>
      <c r="BK243" s="309">
        <f t="shared" si="63"/>
        <v>2</v>
      </c>
      <c r="BL243" s="309">
        <f t="shared" si="64"/>
        <v>0</v>
      </c>
      <c r="BM243" s="309">
        <v>3</v>
      </c>
      <c r="BN243" s="309">
        <v>1</v>
      </c>
      <c r="BO243" s="311">
        <f t="shared" si="65"/>
        <v>2</v>
      </c>
      <c r="BP243" s="526">
        <v>2</v>
      </c>
      <c r="BQ243" s="309" t="str">
        <f t="shared" si="89"/>
        <v/>
      </c>
      <c r="BR243" s="309"/>
      <c r="BS243" s="312"/>
      <c r="BT243" s="312"/>
      <c r="BU243" s="312"/>
      <c r="BV243" s="312"/>
      <c r="BW243" s="312"/>
      <c r="BX243" s="312">
        <v>2</v>
      </c>
      <c r="BY243" s="312"/>
      <c r="BZ243" s="313"/>
      <c r="CA243" s="314"/>
      <c r="CB243" s="315">
        <f t="shared" si="74"/>
        <v>4</v>
      </c>
      <c r="CC243" s="527">
        <f t="shared" si="98"/>
        <v>2</v>
      </c>
      <c r="CD243" s="309" t="str">
        <f>IFERROR(IF($S243*#REF!=0,"",$S243*#REF!),"")</f>
        <v/>
      </c>
      <c r="CE243" s="309" t="str">
        <f>IFERROR(IF($S243*#REF!=0,"",$S243*#REF!),"")</f>
        <v/>
      </c>
      <c r="CF243" s="309" t="str">
        <f>IFERROR(IF($S243*#REF!=0,"",$S243*#REF!),"")</f>
        <v/>
      </c>
      <c r="CG243" s="309" t="str">
        <f>IFERROR(IF($S243*#REF!=0,"",$S243*#REF!),"")</f>
        <v/>
      </c>
      <c r="CH243" s="309" t="str">
        <f>IFERROR(IF($S243*#REF!=0,"",$S243*#REF!),"")</f>
        <v/>
      </c>
      <c r="CI243" s="309" t="str">
        <f>IFERROR(IF($S243*#REF!=0,"",$S243*#REF!),"")</f>
        <v/>
      </c>
      <c r="CJ243" s="309" t="str">
        <f>IFERROR(IF($S243*#REF!=0,"",$S243*#REF!),"")</f>
        <v/>
      </c>
      <c r="CK243" s="309" t="str">
        <f>IFERROR(IF($S243*#REF!=0,"",$S243*#REF!),"")</f>
        <v/>
      </c>
      <c r="CL243" s="309" t="str">
        <f>IFERROR(IF($S243*#REF!=0,"",$S243*#REF!),"")</f>
        <v/>
      </c>
      <c r="CM243" s="309" t="str">
        <f t="shared" si="66"/>
        <v/>
      </c>
      <c r="CN243" s="309" t="str">
        <f t="shared" si="67"/>
        <v/>
      </c>
      <c r="CO243" s="309" t="str">
        <f t="shared" si="68"/>
        <v/>
      </c>
      <c r="CP243" s="309" t="str">
        <f t="shared" si="69"/>
        <v/>
      </c>
      <c r="CQ243" s="309">
        <f t="shared" si="70"/>
        <v>5.5E-2</v>
      </c>
      <c r="CR243" s="309" t="str">
        <f t="shared" si="71"/>
        <v/>
      </c>
      <c r="CS243" s="309" t="str">
        <f t="shared" si="72"/>
        <v/>
      </c>
      <c r="CT243" s="309" t="str">
        <f t="shared" si="73"/>
        <v/>
      </c>
    </row>
    <row r="244" spans="1:98" ht="15" customHeight="1" x14ac:dyDescent="0.15">
      <c r="A244" s="1" t="s">
        <v>23</v>
      </c>
      <c r="B244" s="308" t="s">
        <v>745</v>
      </c>
      <c r="C244" s="308" t="str">
        <f t="shared" si="95"/>
        <v>CH271</v>
      </c>
      <c r="D244" s="308" t="str">
        <f t="shared" si="96"/>
        <v>-09</v>
      </c>
      <c r="E244" s="308" t="str">
        <f t="shared" si="97"/>
        <v>SP/182</v>
      </c>
      <c r="F244" s="308">
        <v>0</v>
      </c>
      <c r="G244" s="309" t="s">
        <v>746</v>
      </c>
      <c r="H244" s="309" t="s">
        <v>573</v>
      </c>
      <c r="I244" s="309"/>
      <c r="J244" s="309"/>
      <c r="K244" s="309" t="s">
        <v>108</v>
      </c>
      <c r="L244" s="309">
        <v>69.3</v>
      </c>
      <c r="M244" s="309"/>
      <c r="N244" s="309"/>
      <c r="O244" s="309" t="s">
        <v>746</v>
      </c>
      <c r="P244" s="309"/>
      <c r="Q244" s="310"/>
      <c r="R244" s="311" t="s">
        <v>443</v>
      </c>
      <c r="S244" s="311">
        <f t="shared" si="94"/>
        <v>2.75E-2</v>
      </c>
      <c r="T244" s="311"/>
      <c r="U244" s="311"/>
      <c r="V244" s="311"/>
      <c r="W244" s="311">
        <v>8731.7900000000009</v>
      </c>
      <c r="X244" s="311"/>
      <c r="Y244" s="311"/>
      <c r="Z244" s="311"/>
      <c r="AA244" s="311">
        <v>1</v>
      </c>
      <c r="AB244" s="311"/>
      <c r="AC244" s="311"/>
      <c r="AD244" s="311"/>
      <c r="AE244" s="311"/>
      <c r="AF244" s="311"/>
      <c r="AG244" s="311"/>
      <c r="AH244" s="311"/>
      <c r="AI244" s="311"/>
      <c r="AJ244" s="311">
        <v>1</v>
      </c>
      <c r="AK244" s="311">
        <v>0</v>
      </c>
      <c r="AL244" s="311">
        <v>1</v>
      </c>
      <c r="AM244" s="311"/>
      <c r="AN244" s="311"/>
      <c r="AO244" s="311">
        <v>0</v>
      </c>
      <c r="AP244" s="311">
        <v>0</v>
      </c>
      <c r="AQ244" s="311">
        <v>0</v>
      </c>
      <c r="AR244" s="311">
        <v>0</v>
      </c>
      <c r="AS244" s="311">
        <v>0</v>
      </c>
      <c r="AT244" s="311"/>
      <c r="AU244" s="311"/>
      <c r="AV244" s="311"/>
      <c r="AW244" s="311"/>
      <c r="AX244" s="311">
        <v>0</v>
      </c>
      <c r="AY244" s="311">
        <v>0</v>
      </c>
      <c r="AZ244" s="311">
        <v>0</v>
      </c>
      <c r="BA244" s="311">
        <v>0</v>
      </c>
      <c r="BB244" s="311">
        <v>1</v>
      </c>
      <c r="BC244" s="311"/>
      <c r="BD244" s="311"/>
      <c r="BE244" s="311">
        <v>2</v>
      </c>
      <c r="BF244" s="311">
        <v>3</v>
      </c>
      <c r="BG244" s="311">
        <v>1</v>
      </c>
      <c r="BH244" s="311">
        <v>0</v>
      </c>
      <c r="BI244" s="311">
        <v>0</v>
      </c>
      <c r="BJ244" s="465">
        <v>2</v>
      </c>
      <c r="BK244" s="309">
        <f t="shared" si="63"/>
        <v>1</v>
      </c>
      <c r="BL244" s="309">
        <f t="shared" si="64"/>
        <v>0</v>
      </c>
      <c r="BM244" s="309">
        <v>3</v>
      </c>
      <c r="BN244" s="309">
        <v>0</v>
      </c>
      <c r="BO244" s="311">
        <f t="shared" si="65"/>
        <v>3</v>
      </c>
      <c r="BP244" s="526">
        <v>2</v>
      </c>
      <c r="BQ244" s="309" t="str">
        <f t="shared" si="89"/>
        <v/>
      </c>
      <c r="BR244" s="309"/>
      <c r="BS244" s="312"/>
      <c r="BT244" s="312"/>
      <c r="BU244" s="312"/>
      <c r="BV244" s="312"/>
      <c r="BW244" s="312"/>
      <c r="BX244" s="312"/>
      <c r="BY244" s="312"/>
      <c r="BZ244" s="313"/>
      <c r="CA244" s="314">
        <v>2</v>
      </c>
      <c r="CB244" s="315">
        <f t="shared" si="74"/>
        <v>5</v>
      </c>
      <c r="CC244" s="527">
        <f t="shared" si="98"/>
        <v>2.5</v>
      </c>
      <c r="CD244" s="309" t="str">
        <f>IFERROR(IF($S244*#REF!=0,"",$S244*#REF!),"")</f>
        <v/>
      </c>
      <c r="CE244" s="309" t="str">
        <f>IFERROR(IF($S244*#REF!=0,"",$S244*#REF!),"")</f>
        <v/>
      </c>
      <c r="CF244" s="309" t="str">
        <f>IFERROR(IF($S244*#REF!=0,"",$S244*#REF!),"")</f>
        <v/>
      </c>
      <c r="CG244" s="309" t="str">
        <f>IFERROR(IF($S244*#REF!=0,"",$S244*#REF!),"")</f>
        <v/>
      </c>
      <c r="CH244" s="309" t="str">
        <f>IFERROR(IF($S244*#REF!=0,"",$S244*#REF!),"")</f>
        <v/>
      </c>
      <c r="CI244" s="309" t="str">
        <f>IFERROR(IF($S244*#REF!=0,"",$S244*#REF!),"")</f>
        <v/>
      </c>
      <c r="CJ244" s="309" t="str">
        <f>IFERROR(IF($S244*#REF!=0,"",$S244*#REF!),"")</f>
        <v/>
      </c>
      <c r="CK244" s="309" t="str">
        <f>IFERROR(IF($S244*#REF!=0,"",$S244*#REF!),"")</f>
        <v/>
      </c>
      <c r="CL244" s="309" t="str">
        <f>IFERROR(IF($S244*#REF!=0,"",$S244*#REF!),"")</f>
        <v/>
      </c>
      <c r="CM244" s="309" t="str">
        <f t="shared" si="66"/>
        <v/>
      </c>
      <c r="CN244" s="309" t="str">
        <f t="shared" si="67"/>
        <v/>
      </c>
      <c r="CO244" s="309" t="str">
        <f t="shared" si="68"/>
        <v/>
      </c>
      <c r="CP244" s="309" t="str">
        <f t="shared" si="69"/>
        <v/>
      </c>
      <c r="CQ244" s="309" t="str">
        <f t="shared" si="70"/>
        <v/>
      </c>
      <c r="CR244" s="309" t="str">
        <f t="shared" si="71"/>
        <v/>
      </c>
      <c r="CS244" s="309" t="str">
        <f t="shared" si="72"/>
        <v/>
      </c>
      <c r="CT244" s="309">
        <f t="shared" si="73"/>
        <v>5.5E-2</v>
      </c>
    </row>
    <row r="245" spans="1:98" ht="15" customHeight="1" x14ac:dyDescent="0.15">
      <c r="A245" s="1" t="s">
        <v>23</v>
      </c>
      <c r="B245" s="308" t="s">
        <v>747</v>
      </c>
      <c r="C245" s="308" t="str">
        <f t="shared" si="95"/>
        <v>CH271</v>
      </c>
      <c r="D245" s="308" t="str">
        <f t="shared" si="96"/>
        <v>-17</v>
      </c>
      <c r="E245" s="308" t="str">
        <f t="shared" si="97"/>
        <v>SP/182</v>
      </c>
      <c r="F245" s="308">
        <v>0</v>
      </c>
      <c r="G245" s="309" t="s">
        <v>748</v>
      </c>
      <c r="H245" s="309" t="s">
        <v>573</v>
      </c>
      <c r="I245" s="309"/>
      <c r="J245" s="309"/>
      <c r="K245" s="309" t="s">
        <v>108</v>
      </c>
      <c r="L245" s="309">
        <v>22.9</v>
      </c>
      <c r="M245" s="309"/>
      <c r="N245" s="309"/>
      <c r="O245" s="309" t="s">
        <v>748</v>
      </c>
      <c r="P245" s="309"/>
      <c r="Q245" s="310"/>
      <c r="R245" s="311" t="s">
        <v>443</v>
      </c>
      <c r="S245" s="311">
        <f>0.11/10</f>
        <v>1.0999999999999999E-2</v>
      </c>
      <c r="T245" s="311"/>
      <c r="U245" s="311"/>
      <c r="V245" s="311"/>
      <c r="W245" s="311">
        <v>2896.24</v>
      </c>
      <c r="X245" s="311"/>
      <c r="Y245" s="311"/>
      <c r="Z245" s="311"/>
      <c r="AA245" s="311">
        <v>1</v>
      </c>
      <c r="AB245" s="311"/>
      <c r="AC245" s="311"/>
      <c r="AD245" s="311"/>
      <c r="AE245" s="311"/>
      <c r="AF245" s="311"/>
      <c r="AG245" s="311"/>
      <c r="AH245" s="311"/>
      <c r="AI245" s="311"/>
      <c r="AJ245" s="311"/>
      <c r="AK245" s="311">
        <v>0</v>
      </c>
      <c r="AL245" s="311"/>
      <c r="AM245" s="311"/>
      <c r="AN245" s="311"/>
      <c r="AO245" s="311">
        <v>0</v>
      </c>
      <c r="AP245" s="311">
        <v>0</v>
      </c>
      <c r="AQ245" s="311">
        <v>0</v>
      </c>
      <c r="AR245" s="311">
        <v>0</v>
      </c>
      <c r="AS245" s="311">
        <v>5</v>
      </c>
      <c r="AT245" s="311"/>
      <c r="AU245" s="311"/>
      <c r="AV245" s="311"/>
      <c r="AW245" s="311">
        <v>0</v>
      </c>
      <c r="AX245" s="311">
        <v>0</v>
      </c>
      <c r="AY245" s="311">
        <v>0</v>
      </c>
      <c r="AZ245" s="311">
        <v>0</v>
      </c>
      <c r="BA245" s="311">
        <v>1</v>
      </c>
      <c r="BB245" s="311">
        <v>1</v>
      </c>
      <c r="BC245" s="311">
        <v>0</v>
      </c>
      <c r="BD245" s="311">
        <v>1</v>
      </c>
      <c r="BE245" s="311">
        <v>1</v>
      </c>
      <c r="BF245" s="311">
        <v>0</v>
      </c>
      <c r="BG245" s="311">
        <v>1</v>
      </c>
      <c r="BH245" s="311">
        <v>0</v>
      </c>
      <c r="BI245" s="311">
        <v>0</v>
      </c>
      <c r="BJ245" s="465">
        <v>2</v>
      </c>
      <c r="BK245" s="309">
        <f t="shared" si="63"/>
        <v>5</v>
      </c>
      <c r="BL245" s="309">
        <f t="shared" si="64"/>
        <v>0</v>
      </c>
      <c r="BM245" s="309">
        <v>4</v>
      </c>
      <c r="BN245" s="309">
        <v>0</v>
      </c>
      <c r="BO245" s="311">
        <f t="shared" si="65"/>
        <v>4</v>
      </c>
      <c r="BP245" s="526">
        <v>2</v>
      </c>
      <c r="BQ245" s="309" t="str">
        <f t="shared" si="89"/>
        <v/>
      </c>
      <c r="BR245" s="309"/>
      <c r="BS245" s="312"/>
      <c r="BT245" s="312"/>
      <c r="BU245" s="312"/>
      <c r="BV245" s="312"/>
      <c r="BW245" s="312"/>
      <c r="BX245" s="312"/>
      <c r="BY245" s="312"/>
      <c r="BZ245" s="313"/>
      <c r="CA245" s="314"/>
      <c r="CB245" s="315">
        <f t="shared" si="74"/>
        <v>4</v>
      </c>
      <c r="CC245" s="527">
        <f t="shared" si="98"/>
        <v>2</v>
      </c>
      <c r="CD245" s="309" t="str">
        <f>IFERROR(IF($S245*#REF!=0,"",$S245*#REF!),"")</f>
        <v/>
      </c>
      <c r="CE245" s="309" t="str">
        <f>IFERROR(IF($S245*#REF!=0,"",$S245*#REF!),"")</f>
        <v/>
      </c>
      <c r="CF245" s="309" t="str">
        <f>IFERROR(IF($S245*#REF!=0,"",$S245*#REF!),"")</f>
        <v/>
      </c>
      <c r="CG245" s="309" t="str">
        <f>IFERROR(IF($S245*#REF!=0,"",$S245*#REF!),"")</f>
        <v/>
      </c>
      <c r="CH245" s="309" t="str">
        <f>IFERROR(IF($S245*#REF!=0,"",$S245*#REF!),"")</f>
        <v/>
      </c>
      <c r="CI245" s="309" t="str">
        <f>IFERROR(IF($S245*#REF!=0,"",$S245*#REF!),"")</f>
        <v/>
      </c>
      <c r="CJ245" s="309" t="str">
        <f>IFERROR(IF($S245*#REF!=0,"",$S245*#REF!),"")</f>
        <v/>
      </c>
      <c r="CK245" s="309" t="str">
        <f>IFERROR(IF($S245*#REF!=0,"",$S245*#REF!),"")</f>
        <v/>
      </c>
      <c r="CL245" s="309" t="str">
        <f>IFERROR(IF($S245*#REF!=0,"",$S245*#REF!),"")</f>
        <v/>
      </c>
      <c r="CM245" s="309" t="str">
        <f t="shared" si="66"/>
        <v/>
      </c>
      <c r="CN245" s="309" t="str">
        <f t="shared" si="67"/>
        <v/>
      </c>
      <c r="CO245" s="309" t="str">
        <f t="shared" si="68"/>
        <v/>
      </c>
      <c r="CP245" s="309" t="str">
        <f t="shared" si="69"/>
        <v/>
      </c>
      <c r="CQ245" s="309" t="str">
        <f t="shared" si="70"/>
        <v/>
      </c>
      <c r="CR245" s="309" t="str">
        <f t="shared" si="71"/>
        <v/>
      </c>
      <c r="CS245" s="309" t="str">
        <f t="shared" si="72"/>
        <v/>
      </c>
      <c r="CT245" s="309" t="str">
        <f t="shared" si="73"/>
        <v/>
      </c>
    </row>
    <row r="246" spans="1:98" ht="15" customHeight="1" x14ac:dyDescent="0.15">
      <c r="A246" s="1" t="s">
        <v>23</v>
      </c>
      <c r="B246" s="308" t="s">
        <v>749</v>
      </c>
      <c r="C246" s="308" t="str">
        <f t="shared" si="95"/>
        <v>CH271</v>
      </c>
      <c r="D246" s="308" t="str">
        <f t="shared" si="96"/>
        <v>35C</v>
      </c>
      <c r="E246" s="308" t="str">
        <f t="shared" si="97"/>
        <v>SP/182</v>
      </c>
      <c r="F246" s="308">
        <v>0</v>
      </c>
      <c r="G246" s="309" t="s">
        <v>750</v>
      </c>
      <c r="H246" s="309" t="s">
        <v>573</v>
      </c>
      <c r="I246" s="309"/>
      <c r="J246" s="309"/>
      <c r="K246" s="309" t="s">
        <v>100</v>
      </c>
      <c r="L246" s="309">
        <v>9.1999999999999993</v>
      </c>
      <c r="M246" s="309"/>
      <c r="N246" s="309"/>
      <c r="O246" s="309" t="s">
        <v>750</v>
      </c>
      <c r="P246" s="309"/>
      <c r="Q246" s="310"/>
      <c r="R246" s="311" t="s">
        <v>443</v>
      </c>
      <c r="S246" s="311">
        <f>0.11/20</f>
        <v>5.4999999999999997E-3</v>
      </c>
      <c r="T246" s="311"/>
      <c r="U246" s="311"/>
      <c r="V246" s="311"/>
      <c r="W246" s="311">
        <v>1156.19</v>
      </c>
      <c r="X246" s="311"/>
      <c r="Y246" s="311"/>
      <c r="Z246" s="311">
        <v>11</v>
      </c>
      <c r="AA246" s="311">
        <v>5</v>
      </c>
      <c r="AB246" s="311">
        <v>5</v>
      </c>
      <c r="AC246" s="311">
        <v>2</v>
      </c>
      <c r="AD246" s="311"/>
      <c r="AE246" s="311"/>
      <c r="AF246" s="311"/>
      <c r="AG246" s="311"/>
      <c r="AH246" s="311"/>
      <c r="AI246" s="311">
        <v>1</v>
      </c>
      <c r="AJ246" s="311">
        <v>10</v>
      </c>
      <c r="AK246" s="311">
        <v>0</v>
      </c>
      <c r="AL246" s="311">
        <v>4</v>
      </c>
      <c r="AM246" s="311"/>
      <c r="AN246" s="311"/>
      <c r="AO246" s="311">
        <v>0</v>
      </c>
      <c r="AP246" s="311">
        <v>0</v>
      </c>
      <c r="AQ246" s="311">
        <v>14</v>
      </c>
      <c r="AR246" s="311">
        <v>0</v>
      </c>
      <c r="AS246" s="311">
        <v>0</v>
      </c>
      <c r="AT246" s="311">
        <v>4</v>
      </c>
      <c r="AU246" s="311">
        <v>2</v>
      </c>
      <c r="AV246" s="311">
        <v>8</v>
      </c>
      <c r="AW246" s="311">
        <v>1</v>
      </c>
      <c r="AX246" s="311">
        <v>1</v>
      </c>
      <c r="AY246" s="311">
        <v>2</v>
      </c>
      <c r="AZ246" s="311">
        <v>5</v>
      </c>
      <c r="BA246" s="311">
        <v>1</v>
      </c>
      <c r="BB246" s="311">
        <v>5</v>
      </c>
      <c r="BC246" s="311">
        <v>1</v>
      </c>
      <c r="BD246" s="311">
        <v>3</v>
      </c>
      <c r="BE246" s="311">
        <v>2</v>
      </c>
      <c r="BF246" s="311">
        <v>4</v>
      </c>
      <c r="BG246" s="311">
        <v>2</v>
      </c>
      <c r="BH246" s="311">
        <v>2</v>
      </c>
      <c r="BI246" s="311">
        <v>2</v>
      </c>
      <c r="BJ246" s="465">
        <v>0</v>
      </c>
      <c r="BK246" s="309">
        <f t="shared" si="63"/>
        <v>14</v>
      </c>
      <c r="BL246" s="309">
        <f t="shared" si="64"/>
        <v>0</v>
      </c>
      <c r="BM246" s="309">
        <v>4</v>
      </c>
      <c r="BN246" s="309">
        <v>2</v>
      </c>
      <c r="BO246" s="311">
        <f t="shared" si="65"/>
        <v>2</v>
      </c>
      <c r="BP246" s="526">
        <v>2</v>
      </c>
      <c r="BQ246" s="309" t="str">
        <f t="shared" si="89"/>
        <v/>
      </c>
      <c r="BR246" s="309"/>
      <c r="BS246" s="312"/>
      <c r="BT246" s="312"/>
      <c r="BU246" s="312"/>
      <c r="BV246" s="312"/>
      <c r="BW246" s="312"/>
      <c r="BX246" s="312"/>
      <c r="BY246" s="312"/>
      <c r="BZ246" s="313"/>
      <c r="CA246" s="314"/>
      <c r="CB246" s="315">
        <f t="shared" si="74"/>
        <v>2</v>
      </c>
      <c r="CC246" s="527" t="e">
        <f t="shared" si="98"/>
        <v>#DIV/0!</v>
      </c>
      <c r="CD246" s="309" t="str">
        <f>IFERROR(IF($S246*#REF!=0,"",$S246*#REF!),"")</f>
        <v/>
      </c>
      <c r="CE246" s="309" t="str">
        <f>IFERROR(IF($S246*#REF!=0,"",$S246*#REF!),"")</f>
        <v/>
      </c>
      <c r="CF246" s="309" t="str">
        <f>IFERROR(IF($S246*#REF!=0,"",$S246*#REF!),"")</f>
        <v/>
      </c>
      <c r="CG246" s="309" t="str">
        <f>IFERROR(IF($S246*#REF!=0,"",$S246*#REF!),"")</f>
        <v/>
      </c>
      <c r="CH246" s="309" t="str">
        <f>IFERROR(IF($S246*#REF!=0,"",$S246*#REF!),"")</f>
        <v/>
      </c>
      <c r="CI246" s="309" t="str">
        <f>IFERROR(IF($S246*#REF!=0,"",$S246*#REF!),"")</f>
        <v/>
      </c>
      <c r="CJ246" s="309" t="str">
        <f>IFERROR(IF($S246*#REF!=0,"",$S246*#REF!),"")</f>
        <v/>
      </c>
      <c r="CK246" s="309" t="str">
        <f>IFERROR(IF($S246*#REF!=0,"",$S246*#REF!),"")</f>
        <v/>
      </c>
      <c r="CL246" s="309" t="str">
        <f>IFERROR(IF($S246*#REF!=0,"",$S246*#REF!),"")</f>
        <v/>
      </c>
      <c r="CM246" s="309" t="str">
        <f t="shared" si="66"/>
        <v/>
      </c>
      <c r="CN246" s="309" t="str">
        <f t="shared" si="67"/>
        <v/>
      </c>
      <c r="CO246" s="309" t="str">
        <f t="shared" si="68"/>
        <v/>
      </c>
      <c r="CP246" s="309" t="str">
        <f t="shared" si="69"/>
        <v/>
      </c>
      <c r="CQ246" s="309" t="str">
        <f t="shared" si="70"/>
        <v/>
      </c>
      <c r="CR246" s="309" t="str">
        <f t="shared" si="71"/>
        <v/>
      </c>
      <c r="CS246" s="309" t="str">
        <f t="shared" si="72"/>
        <v/>
      </c>
      <c r="CT246" s="309" t="str">
        <f t="shared" si="73"/>
        <v/>
      </c>
    </row>
    <row r="247" spans="1:98" ht="15" customHeight="1" x14ac:dyDescent="0.15">
      <c r="A247" s="1" t="s">
        <v>23</v>
      </c>
      <c r="B247" s="308" t="s">
        <v>751</v>
      </c>
      <c r="C247" s="308" t="str">
        <f t="shared" si="95"/>
        <v>CH271</v>
      </c>
      <c r="D247" s="308" t="str">
        <f t="shared" si="96"/>
        <v>37C</v>
      </c>
      <c r="E247" s="308" t="str">
        <f t="shared" si="97"/>
        <v>SP/182</v>
      </c>
      <c r="F247" s="308">
        <v>0</v>
      </c>
      <c r="G247" s="309" t="s">
        <v>752</v>
      </c>
      <c r="H247" s="309" t="s">
        <v>573</v>
      </c>
      <c r="I247" s="309"/>
      <c r="J247" s="309"/>
      <c r="K247" s="309" t="s">
        <v>100</v>
      </c>
      <c r="L247" s="309">
        <v>12.7</v>
      </c>
      <c r="M247" s="309"/>
      <c r="N247" s="309"/>
      <c r="O247" s="309" t="s">
        <v>752</v>
      </c>
      <c r="P247" s="309"/>
      <c r="Q247" s="310"/>
      <c r="R247" s="311" t="s">
        <v>443</v>
      </c>
      <c r="S247" s="311">
        <f>0.11/20</f>
        <v>5.4999999999999997E-3</v>
      </c>
      <c r="T247" s="311"/>
      <c r="U247" s="311"/>
      <c r="V247" s="311"/>
      <c r="W247" s="311">
        <v>1583.64</v>
      </c>
      <c r="X247" s="311"/>
      <c r="Y247" s="311"/>
      <c r="Z247" s="311">
        <v>1</v>
      </c>
      <c r="AA247" s="311">
        <v>5</v>
      </c>
      <c r="AB247" s="311"/>
      <c r="AC247" s="311">
        <v>1</v>
      </c>
      <c r="AD247" s="311"/>
      <c r="AE247" s="311"/>
      <c r="AF247" s="311"/>
      <c r="AG247" s="311"/>
      <c r="AH247" s="311"/>
      <c r="AI247" s="311">
        <v>4</v>
      </c>
      <c r="AJ247" s="311">
        <v>4</v>
      </c>
      <c r="AK247" s="311">
        <v>0</v>
      </c>
      <c r="AL247" s="311">
        <v>4</v>
      </c>
      <c r="AM247" s="311"/>
      <c r="AN247" s="311"/>
      <c r="AO247" s="311">
        <v>6</v>
      </c>
      <c r="AP247" s="311">
        <v>3</v>
      </c>
      <c r="AQ247" s="311">
        <v>15</v>
      </c>
      <c r="AR247" s="311">
        <v>4</v>
      </c>
      <c r="AS247" s="311">
        <v>11</v>
      </c>
      <c r="AT247" s="311">
        <v>4</v>
      </c>
      <c r="AU247" s="311">
        <v>8</v>
      </c>
      <c r="AV247" s="311">
        <v>4</v>
      </c>
      <c r="AW247" s="311">
        <v>0</v>
      </c>
      <c r="AX247" s="311">
        <v>0</v>
      </c>
      <c r="AY247" s="311">
        <v>0</v>
      </c>
      <c r="AZ247" s="311">
        <v>0</v>
      </c>
      <c r="BA247" s="311">
        <v>4</v>
      </c>
      <c r="BB247" s="311">
        <v>0</v>
      </c>
      <c r="BC247" s="311">
        <v>0</v>
      </c>
      <c r="BD247" s="311">
        <v>5</v>
      </c>
      <c r="BE247" s="311">
        <v>4</v>
      </c>
      <c r="BF247" s="311">
        <v>2</v>
      </c>
      <c r="BG247" s="311">
        <v>4</v>
      </c>
      <c r="BH247" s="311"/>
      <c r="BI247" s="311">
        <v>0</v>
      </c>
      <c r="BJ247" s="465">
        <f>BJ242*2+BJ243*1+BJ244*1</f>
        <v>8</v>
      </c>
      <c r="BK247" s="309">
        <f t="shared" si="63"/>
        <v>15</v>
      </c>
      <c r="BL247" s="309">
        <f t="shared" si="64"/>
        <v>0</v>
      </c>
      <c r="BM247" s="309">
        <v>13</v>
      </c>
      <c r="BN247" s="309">
        <v>1</v>
      </c>
      <c r="BO247" s="311">
        <f t="shared" si="65"/>
        <v>12</v>
      </c>
      <c r="BP247" s="526">
        <v>2</v>
      </c>
      <c r="BQ247" s="309" t="str">
        <f t="shared" si="89"/>
        <v/>
      </c>
      <c r="BR247" s="309"/>
      <c r="BS247" s="312"/>
      <c r="BT247" s="312"/>
      <c r="BU247" s="312"/>
      <c r="BV247" s="312"/>
      <c r="BW247" s="312"/>
      <c r="BX247" s="312"/>
      <c r="BY247" s="312"/>
      <c r="BZ247" s="313"/>
      <c r="CA247" s="314">
        <v>10</v>
      </c>
      <c r="CB247" s="315">
        <f t="shared" si="74"/>
        <v>22</v>
      </c>
      <c r="CC247" s="527">
        <f t="shared" si="98"/>
        <v>2.75</v>
      </c>
      <c r="CD247" s="309" t="str">
        <f>IFERROR(IF($S247*#REF!=0,"",$S247*#REF!),"")</f>
        <v/>
      </c>
      <c r="CE247" s="309" t="str">
        <f>IFERROR(IF($S247*#REF!=0,"",$S247*#REF!),"")</f>
        <v/>
      </c>
      <c r="CF247" s="309" t="str">
        <f>IFERROR(IF($S247*#REF!=0,"",$S247*#REF!),"")</f>
        <v/>
      </c>
      <c r="CG247" s="309" t="str">
        <f>IFERROR(IF($S247*#REF!=0,"",$S247*#REF!),"")</f>
        <v/>
      </c>
      <c r="CH247" s="309" t="str">
        <f>IFERROR(IF($S247*#REF!=0,"",$S247*#REF!),"")</f>
        <v/>
      </c>
      <c r="CI247" s="309" t="str">
        <f>IFERROR(IF($S247*#REF!=0,"",$S247*#REF!),"")</f>
        <v/>
      </c>
      <c r="CJ247" s="309" t="str">
        <f>IFERROR(IF($S247*#REF!=0,"",$S247*#REF!),"")</f>
        <v/>
      </c>
      <c r="CK247" s="309" t="str">
        <f>IFERROR(IF($S247*#REF!=0,"",$S247*#REF!),"")</f>
        <v/>
      </c>
      <c r="CL247" s="309" t="str">
        <f>IFERROR(IF($S247*#REF!=0,"",$S247*#REF!),"")</f>
        <v/>
      </c>
      <c r="CM247" s="309" t="str">
        <f t="shared" si="66"/>
        <v/>
      </c>
      <c r="CN247" s="309" t="str">
        <f t="shared" si="67"/>
        <v/>
      </c>
      <c r="CO247" s="309" t="str">
        <f t="shared" si="68"/>
        <v/>
      </c>
      <c r="CP247" s="309" t="str">
        <f t="shared" si="69"/>
        <v/>
      </c>
      <c r="CQ247" s="309" t="str">
        <f t="shared" si="70"/>
        <v/>
      </c>
      <c r="CR247" s="309" t="str">
        <f t="shared" si="71"/>
        <v/>
      </c>
      <c r="CS247" s="309" t="str">
        <f t="shared" si="72"/>
        <v/>
      </c>
      <c r="CT247" s="309">
        <f t="shared" si="73"/>
        <v>5.4999999999999993E-2</v>
      </c>
    </row>
    <row r="248" spans="1:98" ht="15" customHeight="1" x14ac:dyDescent="0.15">
      <c r="A248" s="1" t="s">
        <v>23</v>
      </c>
      <c r="B248" s="308" t="s">
        <v>753</v>
      </c>
      <c r="C248" s="308" t="str">
        <f t="shared" si="95"/>
        <v>CH271</v>
      </c>
      <c r="D248" s="308" t="str">
        <f t="shared" si="96"/>
        <v>-49</v>
      </c>
      <c r="E248" s="308" t="str">
        <f t="shared" si="97"/>
        <v>SP/182</v>
      </c>
      <c r="F248" s="308">
        <v>0</v>
      </c>
      <c r="G248" s="309" t="s">
        <v>754</v>
      </c>
      <c r="H248" s="309" t="s">
        <v>573</v>
      </c>
      <c r="I248" s="309"/>
      <c r="J248" s="309"/>
      <c r="K248" s="309" t="s">
        <v>108</v>
      </c>
      <c r="L248" s="309">
        <v>66.3</v>
      </c>
      <c r="M248" s="309"/>
      <c r="N248" s="309"/>
      <c r="O248" s="309" t="s">
        <v>754</v>
      </c>
      <c r="P248" s="309"/>
      <c r="Q248" s="310"/>
      <c r="R248" s="311" t="s">
        <v>443</v>
      </c>
      <c r="S248" s="311">
        <f t="shared" ref="S248:S254" si="99">0.11/4</f>
        <v>2.75E-2</v>
      </c>
      <c r="T248" s="311"/>
      <c r="U248" s="311"/>
      <c r="V248" s="311"/>
      <c r="W248" s="311">
        <v>8319.2099999999991</v>
      </c>
      <c r="X248" s="311"/>
      <c r="Y248" s="311"/>
      <c r="Z248" s="311"/>
      <c r="AA248" s="311">
        <v>1</v>
      </c>
      <c r="AB248" s="311"/>
      <c r="AC248" s="311"/>
      <c r="AD248" s="311"/>
      <c r="AE248" s="311"/>
      <c r="AF248" s="311"/>
      <c r="AG248" s="311"/>
      <c r="AH248" s="311"/>
      <c r="AI248" s="311"/>
      <c r="AJ248" s="311"/>
      <c r="AK248" s="311">
        <v>0</v>
      </c>
      <c r="AL248" s="311">
        <v>1</v>
      </c>
      <c r="AM248" s="311"/>
      <c r="AN248" s="311"/>
      <c r="AO248" s="311">
        <v>0</v>
      </c>
      <c r="AP248" s="311">
        <v>0</v>
      </c>
      <c r="AQ248" s="311">
        <v>1</v>
      </c>
      <c r="AR248" s="311">
        <v>1</v>
      </c>
      <c r="AS248" s="311">
        <v>0</v>
      </c>
      <c r="AT248" s="311"/>
      <c r="AU248" s="311"/>
      <c r="AV248" s="311"/>
      <c r="AW248" s="311"/>
      <c r="AX248" s="311">
        <v>0</v>
      </c>
      <c r="AY248" s="311">
        <v>0</v>
      </c>
      <c r="AZ248" s="311">
        <v>0</v>
      </c>
      <c r="BA248" s="311">
        <v>0</v>
      </c>
      <c r="BB248" s="311">
        <v>0</v>
      </c>
      <c r="BC248" s="311">
        <v>0</v>
      </c>
      <c r="BD248" s="311">
        <v>0</v>
      </c>
      <c r="BE248" s="311">
        <v>2</v>
      </c>
      <c r="BF248" s="311">
        <v>1</v>
      </c>
      <c r="BG248" s="311">
        <v>2</v>
      </c>
      <c r="BH248" s="311">
        <v>0</v>
      </c>
      <c r="BI248" s="311">
        <v>0</v>
      </c>
      <c r="BJ248" s="465">
        <v>2</v>
      </c>
      <c r="BK248" s="309">
        <f t="shared" si="63"/>
        <v>1</v>
      </c>
      <c r="BL248" s="309">
        <f t="shared" si="64"/>
        <v>0</v>
      </c>
      <c r="BM248" s="309">
        <v>4</v>
      </c>
      <c r="BN248" s="309">
        <v>0</v>
      </c>
      <c r="BO248" s="311">
        <f t="shared" si="65"/>
        <v>4</v>
      </c>
      <c r="BP248" s="526">
        <v>2</v>
      </c>
      <c r="BQ248" s="309" t="str">
        <f t="shared" si="89"/>
        <v/>
      </c>
      <c r="BR248" s="309"/>
      <c r="BS248" s="312"/>
      <c r="BT248" s="312"/>
      <c r="BU248" s="312"/>
      <c r="BV248" s="312"/>
      <c r="BW248" s="312"/>
      <c r="BX248" s="312"/>
      <c r="BY248" s="312"/>
      <c r="BZ248" s="313"/>
      <c r="CA248" s="314"/>
      <c r="CB248" s="315">
        <f t="shared" si="74"/>
        <v>4</v>
      </c>
      <c r="CC248" s="527">
        <f t="shared" si="98"/>
        <v>2</v>
      </c>
      <c r="CD248" s="309" t="str">
        <f>IFERROR(IF($S248*#REF!=0,"",$S248*#REF!),"")</f>
        <v/>
      </c>
      <c r="CE248" s="309" t="str">
        <f>IFERROR(IF($S248*#REF!=0,"",$S248*#REF!),"")</f>
        <v/>
      </c>
      <c r="CF248" s="309" t="str">
        <f>IFERROR(IF($S248*#REF!=0,"",$S248*#REF!),"")</f>
        <v/>
      </c>
      <c r="CG248" s="309" t="str">
        <f>IFERROR(IF($S248*#REF!=0,"",$S248*#REF!),"")</f>
        <v/>
      </c>
      <c r="CH248" s="309" t="str">
        <f>IFERROR(IF($S248*#REF!=0,"",$S248*#REF!),"")</f>
        <v/>
      </c>
      <c r="CI248" s="309" t="str">
        <f>IFERROR(IF($S248*#REF!=0,"",$S248*#REF!),"")</f>
        <v/>
      </c>
      <c r="CJ248" s="309" t="str">
        <f>IFERROR(IF($S248*#REF!=0,"",$S248*#REF!),"")</f>
        <v/>
      </c>
      <c r="CK248" s="309" t="str">
        <f>IFERROR(IF($S248*#REF!=0,"",$S248*#REF!),"")</f>
        <v/>
      </c>
      <c r="CL248" s="309" t="str">
        <f>IFERROR(IF($S248*#REF!=0,"",$S248*#REF!),"")</f>
        <v/>
      </c>
      <c r="CM248" s="309" t="str">
        <f t="shared" si="66"/>
        <v/>
      </c>
      <c r="CN248" s="309" t="str">
        <f t="shared" si="67"/>
        <v/>
      </c>
      <c r="CO248" s="309" t="str">
        <f t="shared" si="68"/>
        <v/>
      </c>
      <c r="CP248" s="309" t="str">
        <f t="shared" si="69"/>
        <v/>
      </c>
      <c r="CQ248" s="309" t="str">
        <f t="shared" si="70"/>
        <v/>
      </c>
      <c r="CR248" s="309" t="str">
        <f t="shared" si="71"/>
        <v/>
      </c>
      <c r="CS248" s="309" t="str">
        <f t="shared" si="72"/>
        <v/>
      </c>
      <c r="CT248" s="309" t="str">
        <f t="shared" si="73"/>
        <v/>
      </c>
    </row>
    <row r="249" spans="1:98" ht="15" customHeight="1" x14ac:dyDescent="0.15">
      <c r="A249" s="1" t="s">
        <v>23</v>
      </c>
      <c r="B249" s="308" t="s">
        <v>755</v>
      </c>
      <c r="C249" s="308" t="str">
        <f t="shared" si="95"/>
        <v>CH271</v>
      </c>
      <c r="D249" s="308" t="str">
        <f t="shared" si="96"/>
        <v>-50</v>
      </c>
      <c r="E249" s="308" t="str">
        <f t="shared" si="97"/>
        <v>SP/182</v>
      </c>
      <c r="F249" s="308">
        <v>0</v>
      </c>
      <c r="G249" s="309" t="s">
        <v>756</v>
      </c>
      <c r="H249" s="309" t="s">
        <v>573</v>
      </c>
      <c r="I249" s="309"/>
      <c r="J249" s="309"/>
      <c r="K249" s="309" t="s">
        <v>108</v>
      </c>
      <c r="L249" s="309">
        <v>66.3</v>
      </c>
      <c r="M249" s="309"/>
      <c r="N249" s="309"/>
      <c r="O249" s="309" t="s">
        <v>756</v>
      </c>
      <c r="P249" s="309"/>
      <c r="Q249" s="310"/>
      <c r="R249" s="311" t="s">
        <v>443</v>
      </c>
      <c r="S249" s="311">
        <f t="shared" si="99"/>
        <v>2.75E-2</v>
      </c>
      <c r="T249" s="311"/>
      <c r="U249" s="311"/>
      <c r="V249" s="311"/>
      <c r="W249" s="311">
        <v>8269</v>
      </c>
      <c r="X249" s="311"/>
      <c r="Y249" s="311"/>
      <c r="Z249" s="311"/>
      <c r="AA249" s="311"/>
      <c r="AB249" s="311"/>
      <c r="AC249" s="311"/>
      <c r="AD249" s="311"/>
      <c r="AE249" s="311"/>
      <c r="AF249" s="311"/>
      <c r="AG249" s="311"/>
      <c r="AH249" s="311"/>
      <c r="AI249" s="311"/>
      <c r="AJ249" s="311"/>
      <c r="AK249" s="311">
        <v>0</v>
      </c>
      <c r="AL249" s="311">
        <v>1</v>
      </c>
      <c r="AM249" s="311"/>
      <c r="AN249" s="311"/>
      <c r="AO249" s="311">
        <v>0</v>
      </c>
      <c r="AP249" s="311">
        <v>0</v>
      </c>
      <c r="AQ249" s="311">
        <v>0</v>
      </c>
      <c r="AR249" s="311">
        <v>0</v>
      </c>
      <c r="AS249" s="311">
        <v>1</v>
      </c>
      <c r="AT249" s="311"/>
      <c r="AU249" s="311"/>
      <c r="AV249" s="311"/>
      <c r="AW249" s="311"/>
      <c r="AX249" s="311">
        <v>1</v>
      </c>
      <c r="AY249" s="311">
        <v>0</v>
      </c>
      <c r="AZ249" s="311">
        <v>0</v>
      </c>
      <c r="BA249" s="311">
        <v>3</v>
      </c>
      <c r="BB249" s="311">
        <v>0</v>
      </c>
      <c r="BC249" s="311">
        <v>0</v>
      </c>
      <c r="BD249" s="311">
        <v>1</v>
      </c>
      <c r="BE249" s="311">
        <v>0</v>
      </c>
      <c r="BF249" s="311">
        <v>1</v>
      </c>
      <c r="BG249" s="311">
        <v>0</v>
      </c>
      <c r="BH249" s="311">
        <v>0</v>
      </c>
      <c r="BI249" s="311">
        <v>1</v>
      </c>
      <c r="BJ249" s="465">
        <v>2</v>
      </c>
      <c r="BK249" s="309">
        <f t="shared" si="63"/>
        <v>3</v>
      </c>
      <c r="BL249" s="309">
        <f t="shared" si="64"/>
        <v>0</v>
      </c>
      <c r="BM249" s="309">
        <v>5</v>
      </c>
      <c r="BN249" s="309">
        <v>0</v>
      </c>
      <c r="BO249" s="311">
        <f t="shared" si="65"/>
        <v>5</v>
      </c>
      <c r="BP249" s="526">
        <v>2</v>
      </c>
      <c r="BQ249" s="309" t="str">
        <f t="shared" si="89"/>
        <v/>
      </c>
      <c r="BR249" s="309"/>
      <c r="BS249" s="312"/>
      <c r="BT249" s="312"/>
      <c r="BU249" s="312"/>
      <c r="BV249" s="312"/>
      <c r="BW249" s="312"/>
      <c r="BX249" s="312"/>
      <c r="BY249" s="312"/>
      <c r="BZ249" s="313"/>
      <c r="CA249" s="314"/>
      <c r="CB249" s="315">
        <f t="shared" si="74"/>
        <v>5</v>
      </c>
      <c r="CC249" s="527">
        <f t="shared" si="98"/>
        <v>2.5</v>
      </c>
      <c r="CD249" s="309" t="str">
        <f>IFERROR(IF($S249*#REF!=0,"",$S249*#REF!),"")</f>
        <v/>
      </c>
      <c r="CE249" s="309" t="str">
        <f>IFERROR(IF($S249*#REF!=0,"",$S249*#REF!),"")</f>
        <v/>
      </c>
      <c r="CF249" s="309" t="str">
        <f>IFERROR(IF($S249*#REF!=0,"",$S249*#REF!),"")</f>
        <v/>
      </c>
      <c r="CG249" s="309" t="str">
        <f>IFERROR(IF($S249*#REF!=0,"",$S249*#REF!),"")</f>
        <v/>
      </c>
      <c r="CH249" s="309" t="str">
        <f>IFERROR(IF($S249*#REF!=0,"",$S249*#REF!),"")</f>
        <v/>
      </c>
      <c r="CI249" s="309" t="str">
        <f>IFERROR(IF($S249*#REF!=0,"",$S249*#REF!),"")</f>
        <v/>
      </c>
      <c r="CJ249" s="309" t="str">
        <f>IFERROR(IF($S249*#REF!=0,"",$S249*#REF!),"")</f>
        <v/>
      </c>
      <c r="CK249" s="309" t="str">
        <f>IFERROR(IF($S249*#REF!=0,"",$S249*#REF!),"")</f>
        <v/>
      </c>
      <c r="CL249" s="309" t="str">
        <f>IFERROR(IF($S249*#REF!=0,"",$S249*#REF!),"")</f>
        <v/>
      </c>
      <c r="CM249" s="309" t="str">
        <f t="shared" si="66"/>
        <v/>
      </c>
      <c r="CN249" s="309" t="str">
        <f t="shared" si="67"/>
        <v/>
      </c>
      <c r="CO249" s="309" t="str">
        <f t="shared" si="68"/>
        <v/>
      </c>
      <c r="CP249" s="309" t="str">
        <f t="shared" si="69"/>
        <v/>
      </c>
      <c r="CQ249" s="309" t="str">
        <f t="shared" si="70"/>
        <v/>
      </c>
      <c r="CR249" s="309" t="str">
        <f t="shared" si="71"/>
        <v/>
      </c>
      <c r="CS249" s="309" t="str">
        <f t="shared" si="72"/>
        <v/>
      </c>
      <c r="CT249" s="309" t="str">
        <f t="shared" si="73"/>
        <v/>
      </c>
    </row>
    <row r="250" spans="1:98" ht="15" customHeight="1" x14ac:dyDescent="0.15">
      <c r="A250" s="1" t="s">
        <v>23</v>
      </c>
      <c r="B250" s="308" t="s">
        <v>757</v>
      </c>
      <c r="C250" s="308"/>
      <c r="D250" s="308"/>
      <c r="E250" s="308"/>
      <c r="F250" s="308"/>
      <c r="G250" s="309" t="s">
        <v>1067</v>
      </c>
      <c r="H250" s="309" t="s">
        <v>573</v>
      </c>
      <c r="I250" s="309"/>
      <c r="J250" s="309"/>
      <c r="K250" s="309" t="s">
        <v>108</v>
      </c>
      <c r="L250" s="309">
        <v>61.9</v>
      </c>
      <c r="M250" s="309"/>
      <c r="N250" s="309"/>
      <c r="O250" s="309" t="s">
        <v>758</v>
      </c>
      <c r="P250" s="309"/>
      <c r="Q250" s="310"/>
      <c r="R250" s="311" t="s">
        <v>443</v>
      </c>
      <c r="S250" s="311">
        <f t="shared" si="99"/>
        <v>2.75E-2</v>
      </c>
      <c r="T250" s="311"/>
      <c r="U250" s="311"/>
      <c r="V250" s="311"/>
      <c r="W250" s="311"/>
      <c r="X250" s="311"/>
      <c r="Y250" s="311"/>
      <c r="Z250" s="311"/>
      <c r="AA250" s="311"/>
      <c r="AB250" s="311"/>
      <c r="AC250" s="311"/>
      <c r="AD250" s="311"/>
      <c r="AE250" s="311"/>
      <c r="AF250" s="311"/>
      <c r="AG250" s="311"/>
      <c r="AH250" s="311"/>
      <c r="AI250" s="311"/>
      <c r="AJ250" s="311"/>
      <c r="AK250" s="311"/>
      <c r="AL250" s="311"/>
      <c r="AM250" s="311"/>
      <c r="AN250" s="311"/>
      <c r="AO250" s="311"/>
      <c r="AP250" s="311"/>
      <c r="AQ250" s="311"/>
      <c r="AR250" s="311"/>
      <c r="AS250" s="311"/>
      <c r="AT250" s="311"/>
      <c r="AU250" s="311"/>
      <c r="AV250" s="311"/>
      <c r="AW250" s="311"/>
      <c r="AX250" s="311"/>
      <c r="AY250" s="311"/>
      <c r="AZ250" s="311"/>
      <c r="BA250" s="311"/>
      <c r="BB250" s="311"/>
      <c r="BC250" s="311"/>
      <c r="BD250" s="311">
        <v>0</v>
      </c>
      <c r="BE250" s="311">
        <v>0</v>
      </c>
      <c r="BF250" s="311">
        <v>0</v>
      </c>
      <c r="BG250" s="311">
        <v>1</v>
      </c>
      <c r="BH250" s="311">
        <v>0</v>
      </c>
      <c r="BI250" s="311">
        <v>0</v>
      </c>
      <c r="BJ250" s="465">
        <v>2</v>
      </c>
      <c r="BK250" s="309">
        <f t="shared" si="63"/>
        <v>0</v>
      </c>
      <c r="BL250" s="309">
        <f t="shared" si="64"/>
        <v>0</v>
      </c>
      <c r="BM250" s="309">
        <v>5</v>
      </c>
      <c r="BN250" s="309">
        <v>0</v>
      </c>
      <c r="BO250" s="311">
        <f t="shared" si="65"/>
        <v>5</v>
      </c>
      <c r="BP250" s="526">
        <v>2</v>
      </c>
      <c r="BQ250" s="309" t="str">
        <f t="shared" si="89"/>
        <v/>
      </c>
      <c r="BR250" s="309"/>
      <c r="BS250" s="312"/>
      <c r="BT250" s="312"/>
      <c r="BU250" s="312"/>
      <c r="BV250" s="312"/>
      <c r="BW250" s="312"/>
      <c r="BX250" s="312"/>
      <c r="BY250" s="312"/>
      <c r="BZ250" s="313"/>
      <c r="CA250" s="314"/>
      <c r="CB250" s="315">
        <f t="shared" si="74"/>
        <v>5</v>
      </c>
      <c r="CC250" s="527"/>
      <c r="CD250" s="309" t="str">
        <f>IFERROR(IF($S250*#REF!=0,"",$S250*#REF!),"")</f>
        <v/>
      </c>
      <c r="CE250" s="309" t="str">
        <f>IFERROR(IF($S250*#REF!=0,"",$S250*#REF!),"")</f>
        <v/>
      </c>
      <c r="CF250" s="309" t="str">
        <f>IFERROR(IF($S250*#REF!=0,"",$S250*#REF!),"")</f>
        <v/>
      </c>
      <c r="CG250" s="309" t="str">
        <f>IFERROR(IF($S250*#REF!=0,"",$S250*#REF!),"")</f>
        <v/>
      </c>
      <c r="CH250" s="309" t="str">
        <f>IFERROR(IF($S250*#REF!=0,"",$S250*#REF!),"")</f>
        <v/>
      </c>
      <c r="CI250" s="309" t="str">
        <f>IFERROR(IF($S250*#REF!=0,"",$S250*#REF!),"")</f>
        <v/>
      </c>
      <c r="CJ250" s="309" t="str">
        <f>IFERROR(IF($S250*#REF!=0,"",$S250*#REF!),"")</f>
        <v/>
      </c>
      <c r="CK250" s="309" t="str">
        <f>IFERROR(IF($S250*#REF!=0,"",$S250*#REF!),"")</f>
        <v/>
      </c>
      <c r="CL250" s="309" t="str">
        <f>IFERROR(IF($S250*#REF!=0,"",$S250*#REF!),"")</f>
        <v/>
      </c>
      <c r="CM250" s="309" t="str">
        <f t="shared" si="66"/>
        <v/>
      </c>
      <c r="CN250" s="309" t="str">
        <f t="shared" si="67"/>
        <v/>
      </c>
      <c r="CO250" s="309" t="str">
        <f t="shared" si="68"/>
        <v/>
      </c>
      <c r="CP250" s="309" t="str">
        <f t="shared" si="69"/>
        <v/>
      </c>
      <c r="CQ250" s="309" t="str">
        <f t="shared" si="70"/>
        <v/>
      </c>
      <c r="CR250" s="309" t="str">
        <f t="shared" si="71"/>
        <v/>
      </c>
      <c r="CS250" s="309" t="str">
        <f t="shared" si="72"/>
        <v/>
      </c>
      <c r="CT250" s="309" t="str">
        <f t="shared" si="73"/>
        <v/>
      </c>
    </row>
    <row r="251" spans="1:98" ht="15" customHeight="1" x14ac:dyDescent="0.15">
      <c r="A251" s="1" t="s">
        <v>23</v>
      </c>
      <c r="B251" s="308" t="s">
        <v>759</v>
      </c>
      <c r="C251" s="308"/>
      <c r="D251" s="308"/>
      <c r="E251" s="308"/>
      <c r="F251" s="308"/>
      <c r="G251" s="309" t="s">
        <v>1068</v>
      </c>
      <c r="H251" s="309" t="s">
        <v>573</v>
      </c>
      <c r="I251" s="309"/>
      <c r="J251" s="309"/>
      <c r="K251" s="309" t="s">
        <v>108</v>
      </c>
      <c r="L251" s="309">
        <v>61.9</v>
      </c>
      <c r="M251" s="309"/>
      <c r="N251" s="309"/>
      <c r="O251" s="309" t="s">
        <v>760</v>
      </c>
      <c r="P251" s="309"/>
      <c r="Q251" s="310"/>
      <c r="R251" s="311" t="s">
        <v>443</v>
      </c>
      <c r="S251" s="311">
        <f t="shared" si="99"/>
        <v>2.75E-2</v>
      </c>
      <c r="T251" s="311"/>
      <c r="U251" s="311"/>
      <c r="V251" s="311"/>
      <c r="W251" s="311"/>
      <c r="X251" s="311"/>
      <c r="Y251" s="311"/>
      <c r="Z251" s="311"/>
      <c r="AA251" s="311"/>
      <c r="AB251" s="311"/>
      <c r="AC251" s="311"/>
      <c r="AD251" s="311"/>
      <c r="AE251" s="311"/>
      <c r="AF251" s="311"/>
      <c r="AG251" s="311"/>
      <c r="AH251" s="311"/>
      <c r="AI251" s="311"/>
      <c r="AJ251" s="311"/>
      <c r="AK251" s="311"/>
      <c r="AL251" s="311"/>
      <c r="AM251" s="311"/>
      <c r="AN251" s="311"/>
      <c r="AO251" s="311"/>
      <c r="AP251" s="311"/>
      <c r="AQ251" s="311"/>
      <c r="AR251" s="311"/>
      <c r="AS251" s="311"/>
      <c r="AT251" s="311"/>
      <c r="AU251" s="311"/>
      <c r="AV251" s="311"/>
      <c r="AW251" s="311"/>
      <c r="AX251" s="311"/>
      <c r="AY251" s="311"/>
      <c r="AZ251" s="311"/>
      <c r="BA251" s="311"/>
      <c r="BB251" s="311"/>
      <c r="BC251" s="311"/>
      <c r="BD251" s="311">
        <v>0</v>
      </c>
      <c r="BE251" s="311">
        <v>0</v>
      </c>
      <c r="BF251" s="311">
        <v>0</v>
      </c>
      <c r="BG251" s="311">
        <v>0</v>
      </c>
      <c r="BH251" s="311">
        <v>0</v>
      </c>
      <c r="BI251" s="311">
        <v>0</v>
      </c>
      <c r="BJ251" s="465">
        <v>2</v>
      </c>
      <c r="BK251" s="309">
        <f t="shared" si="63"/>
        <v>0</v>
      </c>
      <c r="BL251" s="309">
        <f t="shared" si="64"/>
        <v>0</v>
      </c>
      <c r="BM251" s="309">
        <v>4</v>
      </c>
      <c r="BN251" s="309">
        <v>0</v>
      </c>
      <c r="BO251" s="311">
        <f t="shared" si="65"/>
        <v>4</v>
      </c>
      <c r="BP251" s="526">
        <v>2</v>
      </c>
      <c r="BQ251" s="309" t="str">
        <f t="shared" si="89"/>
        <v/>
      </c>
      <c r="BR251" s="309"/>
      <c r="BS251" s="312"/>
      <c r="BT251" s="312"/>
      <c r="BU251" s="312"/>
      <c r="BV251" s="312"/>
      <c r="BW251" s="312"/>
      <c r="BX251" s="312"/>
      <c r="BY251" s="312"/>
      <c r="BZ251" s="313"/>
      <c r="CA251" s="314"/>
      <c r="CB251" s="315">
        <f t="shared" si="74"/>
        <v>4</v>
      </c>
      <c r="CC251" s="527"/>
      <c r="CD251" s="309" t="str">
        <f>IFERROR(IF($S251*#REF!=0,"",$S251*#REF!),"")</f>
        <v/>
      </c>
      <c r="CE251" s="309" t="str">
        <f>IFERROR(IF($S251*#REF!=0,"",$S251*#REF!),"")</f>
        <v/>
      </c>
      <c r="CF251" s="309" t="str">
        <f>IFERROR(IF($S251*#REF!=0,"",$S251*#REF!),"")</f>
        <v/>
      </c>
      <c r="CG251" s="309" t="str">
        <f>IFERROR(IF($S251*#REF!=0,"",$S251*#REF!),"")</f>
        <v/>
      </c>
      <c r="CH251" s="309" t="str">
        <f>IFERROR(IF($S251*#REF!=0,"",$S251*#REF!),"")</f>
        <v/>
      </c>
      <c r="CI251" s="309" t="str">
        <f>IFERROR(IF($S251*#REF!=0,"",$S251*#REF!),"")</f>
        <v/>
      </c>
      <c r="CJ251" s="309" t="str">
        <f>IFERROR(IF($S251*#REF!=0,"",$S251*#REF!),"")</f>
        <v/>
      </c>
      <c r="CK251" s="309" t="str">
        <f>IFERROR(IF($S251*#REF!=0,"",$S251*#REF!),"")</f>
        <v/>
      </c>
      <c r="CL251" s="309" t="str">
        <f>IFERROR(IF($S251*#REF!=0,"",$S251*#REF!),"")</f>
        <v/>
      </c>
      <c r="CM251" s="309" t="str">
        <f t="shared" si="66"/>
        <v/>
      </c>
      <c r="CN251" s="309" t="str">
        <f t="shared" si="67"/>
        <v/>
      </c>
      <c r="CO251" s="309" t="str">
        <f t="shared" si="68"/>
        <v/>
      </c>
      <c r="CP251" s="309" t="str">
        <f t="shared" si="69"/>
        <v/>
      </c>
      <c r="CQ251" s="309" t="str">
        <f t="shared" si="70"/>
        <v/>
      </c>
      <c r="CR251" s="309" t="str">
        <f t="shared" si="71"/>
        <v/>
      </c>
      <c r="CS251" s="309" t="str">
        <f t="shared" si="72"/>
        <v/>
      </c>
      <c r="CT251" s="309" t="str">
        <f t="shared" si="73"/>
        <v/>
      </c>
    </row>
    <row r="252" spans="1:98" ht="15" customHeight="1" x14ac:dyDescent="0.15">
      <c r="A252" s="1" t="s">
        <v>23</v>
      </c>
      <c r="B252" s="281" t="s">
        <v>761</v>
      </c>
      <c r="C252" s="281" t="str">
        <f t="shared" ref="C252:C259" si="100">MID(B252,4,5)</f>
        <v>CH271</v>
      </c>
      <c r="D252" s="281" t="str">
        <f t="shared" ref="D252:D259" si="101">MID(B252,10,3)</f>
        <v>-03</v>
      </c>
      <c r="E252" s="281" t="str">
        <f t="shared" ref="E252:E259" si="102">RIGHT(B252, LEN(B252)-FIND("S",B252,1)+1)</f>
        <v>SP/183</v>
      </c>
      <c r="F252" s="281">
        <v>0</v>
      </c>
      <c r="G252" s="282" t="s">
        <v>762</v>
      </c>
      <c r="H252" s="282" t="s">
        <v>573</v>
      </c>
      <c r="I252" s="282"/>
      <c r="J252" s="282"/>
      <c r="K252" s="282" t="s">
        <v>108</v>
      </c>
      <c r="L252" s="282">
        <v>87.4</v>
      </c>
      <c r="M252" s="282"/>
      <c r="N252" s="282"/>
      <c r="O252" s="282" t="s">
        <v>762</v>
      </c>
      <c r="P252" s="282"/>
      <c r="Q252" s="283"/>
      <c r="R252" s="284" t="s">
        <v>443</v>
      </c>
      <c r="S252" s="284">
        <f t="shared" si="99"/>
        <v>2.75E-2</v>
      </c>
      <c r="T252" s="284"/>
      <c r="U252" s="284"/>
      <c r="V252" s="284"/>
      <c r="W252" s="284">
        <v>10898.67</v>
      </c>
      <c r="X252" s="284"/>
      <c r="Y252" s="284"/>
      <c r="Z252" s="284"/>
      <c r="AA252" s="284"/>
      <c r="AB252" s="284">
        <v>1</v>
      </c>
      <c r="AC252" s="284">
        <v>2</v>
      </c>
      <c r="AD252" s="284"/>
      <c r="AE252" s="284"/>
      <c r="AF252" s="284"/>
      <c r="AG252" s="284"/>
      <c r="AH252" s="284"/>
      <c r="AI252" s="284">
        <v>2</v>
      </c>
      <c r="AJ252" s="284"/>
      <c r="AK252" s="284">
        <v>0</v>
      </c>
      <c r="AL252" s="284">
        <v>1</v>
      </c>
      <c r="AM252" s="284"/>
      <c r="AN252" s="284"/>
      <c r="AO252" s="284">
        <v>0</v>
      </c>
      <c r="AP252" s="284">
        <v>0</v>
      </c>
      <c r="AQ252" s="284">
        <v>4</v>
      </c>
      <c r="AR252" s="284">
        <v>1</v>
      </c>
      <c r="AS252" s="284">
        <v>3</v>
      </c>
      <c r="AT252" s="284"/>
      <c r="AU252" s="284"/>
      <c r="AV252" s="284"/>
      <c r="AW252" s="284"/>
      <c r="AX252" s="284">
        <v>1</v>
      </c>
      <c r="AY252" s="284">
        <v>4</v>
      </c>
      <c r="AZ252" s="284">
        <v>2</v>
      </c>
      <c r="BA252" s="284">
        <v>4</v>
      </c>
      <c r="BB252" s="284">
        <v>4</v>
      </c>
      <c r="BC252" s="284">
        <v>7</v>
      </c>
      <c r="BD252" s="284">
        <v>2</v>
      </c>
      <c r="BE252" s="284">
        <v>2</v>
      </c>
      <c r="BF252" s="284">
        <v>8</v>
      </c>
      <c r="BG252" s="284">
        <v>4</v>
      </c>
      <c r="BH252" s="284">
        <v>3</v>
      </c>
      <c r="BI252" s="284">
        <v>4</v>
      </c>
      <c r="BJ252" s="450">
        <v>5</v>
      </c>
      <c r="BK252" s="282">
        <f t="shared" si="63"/>
        <v>4</v>
      </c>
      <c r="BL252" s="282">
        <f t="shared" si="64"/>
        <v>1</v>
      </c>
      <c r="BM252" s="282">
        <v>6</v>
      </c>
      <c r="BN252" s="282">
        <v>5</v>
      </c>
      <c r="BO252" s="284">
        <f t="shared" si="65"/>
        <v>1</v>
      </c>
      <c r="BP252" s="516">
        <v>2</v>
      </c>
      <c r="BQ252" s="282" t="str">
        <f t="shared" si="89"/>
        <v/>
      </c>
      <c r="BR252" s="282"/>
      <c r="BS252" s="285"/>
      <c r="BT252" s="285">
        <v>4</v>
      </c>
      <c r="BU252" s="285">
        <v>3</v>
      </c>
      <c r="BV252" s="285"/>
      <c r="BW252" s="285"/>
      <c r="BX252" s="285"/>
      <c r="BY252" s="285"/>
      <c r="BZ252" s="286"/>
      <c r="CA252" s="287">
        <v>2</v>
      </c>
      <c r="CB252" s="288">
        <f t="shared" si="74"/>
        <v>10</v>
      </c>
      <c r="CC252" s="518">
        <f t="shared" ref="CC252:CC283" si="103">CB252/BJ252</f>
        <v>2</v>
      </c>
      <c r="CD252" s="282" t="str">
        <f>IFERROR(IF($S252*#REF!=0,"",$S252*#REF!),"")</f>
        <v/>
      </c>
      <c r="CE252" s="282" t="str">
        <f>IFERROR(IF($S252*#REF!=0,"",$S252*#REF!),"")</f>
        <v/>
      </c>
      <c r="CF252" s="282" t="str">
        <f>IFERROR(IF($S252*#REF!=0,"",$S252*#REF!),"")</f>
        <v/>
      </c>
      <c r="CG252" s="282" t="str">
        <f>IFERROR(IF($S252*#REF!=0,"",$S252*#REF!),"")</f>
        <v/>
      </c>
      <c r="CH252" s="282" t="str">
        <f>IFERROR(IF($S252*#REF!=0,"",$S252*#REF!),"")</f>
        <v/>
      </c>
      <c r="CI252" s="282" t="str">
        <f>IFERROR(IF($S252*#REF!=0,"",$S252*#REF!),"")</f>
        <v/>
      </c>
      <c r="CJ252" s="282" t="str">
        <f>IFERROR(IF($S252*#REF!=0,"",$S252*#REF!),"")</f>
        <v/>
      </c>
      <c r="CK252" s="282" t="str">
        <f>IFERROR(IF($S252*#REF!=0,"",$S252*#REF!),"")</f>
        <v/>
      </c>
      <c r="CL252" s="282" t="str">
        <f>IFERROR(IF($S252*#REF!=0,"",$S252*#REF!),"")</f>
        <v/>
      </c>
      <c r="CM252" s="282">
        <f t="shared" si="66"/>
        <v>0.11</v>
      </c>
      <c r="CN252" s="282">
        <f t="shared" si="67"/>
        <v>8.2500000000000004E-2</v>
      </c>
      <c r="CO252" s="282" t="str">
        <f t="shared" si="68"/>
        <v/>
      </c>
      <c r="CP252" s="282" t="str">
        <f t="shared" si="69"/>
        <v/>
      </c>
      <c r="CQ252" s="282" t="str">
        <f t="shared" si="70"/>
        <v/>
      </c>
      <c r="CR252" s="282" t="str">
        <f t="shared" si="71"/>
        <v/>
      </c>
      <c r="CS252" s="282" t="str">
        <f t="shared" si="72"/>
        <v/>
      </c>
      <c r="CT252" s="282">
        <f t="shared" si="73"/>
        <v>5.5E-2</v>
      </c>
    </row>
    <row r="253" spans="1:98" ht="15" customHeight="1" x14ac:dyDescent="0.15">
      <c r="A253" s="1" t="s">
        <v>23</v>
      </c>
      <c r="B253" s="281" t="s">
        <v>763</v>
      </c>
      <c r="C253" s="281" t="str">
        <f t="shared" si="100"/>
        <v>CH271</v>
      </c>
      <c r="D253" s="281" t="str">
        <f t="shared" si="101"/>
        <v>-08</v>
      </c>
      <c r="E253" s="281" t="str">
        <f t="shared" si="102"/>
        <v>SP/183</v>
      </c>
      <c r="F253" s="281">
        <v>0</v>
      </c>
      <c r="G253" s="282" t="s">
        <v>764</v>
      </c>
      <c r="H253" s="282" t="s">
        <v>573</v>
      </c>
      <c r="I253" s="282"/>
      <c r="J253" s="282">
        <v>4</v>
      </c>
      <c r="K253" s="282" t="s">
        <v>108</v>
      </c>
      <c r="L253" s="282">
        <v>69.3</v>
      </c>
      <c r="M253" s="282"/>
      <c r="N253" s="282"/>
      <c r="O253" s="282" t="s">
        <v>764</v>
      </c>
      <c r="P253" s="282"/>
      <c r="Q253" s="283"/>
      <c r="R253" s="284" t="s">
        <v>443</v>
      </c>
      <c r="S253" s="284">
        <f t="shared" si="99"/>
        <v>2.75E-2</v>
      </c>
      <c r="T253" s="284"/>
      <c r="U253" s="284"/>
      <c r="V253" s="284"/>
      <c r="W253" s="284">
        <v>8909.4</v>
      </c>
      <c r="X253" s="284"/>
      <c r="Y253" s="284"/>
      <c r="Z253" s="284">
        <v>2</v>
      </c>
      <c r="AA253" s="284">
        <v>4</v>
      </c>
      <c r="AB253" s="284">
        <v>1</v>
      </c>
      <c r="AC253" s="284">
        <v>2</v>
      </c>
      <c r="AD253" s="284"/>
      <c r="AE253" s="284"/>
      <c r="AF253" s="284"/>
      <c r="AG253" s="284"/>
      <c r="AH253" s="284"/>
      <c r="AI253" s="284"/>
      <c r="AJ253" s="284">
        <v>4</v>
      </c>
      <c r="AK253" s="284">
        <v>1</v>
      </c>
      <c r="AL253" s="284">
        <v>2</v>
      </c>
      <c r="AM253" s="284"/>
      <c r="AN253" s="284"/>
      <c r="AO253" s="284">
        <v>0</v>
      </c>
      <c r="AP253" s="284">
        <v>0</v>
      </c>
      <c r="AQ253" s="284">
        <v>6</v>
      </c>
      <c r="AR253" s="284">
        <v>5</v>
      </c>
      <c r="AS253" s="284">
        <v>7</v>
      </c>
      <c r="AT253" s="284"/>
      <c r="AU253" s="284"/>
      <c r="AV253" s="284"/>
      <c r="AW253" s="284"/>
      <c r="AX253" s="284">
        <v>1</v>
      </c>
      <c r="AY253" s="284">
        <v>5</v>
      </c>
      <c r="AZ253" s="284">
        <v>2</v>
      </c>
      <c r="BA253" s="284">
        <v>2</v>
      </c>
      <c r="BB253" s="284">
        <v>2</v>
      </c>
      <c r="BC253" s="284">
        <v>6</v>
      </c>
      <c r="BD253" s="284">
        <v>2</v>
      </c>
      <c r="BE253" s="284">
        <v>5</v>
      </c>
      <c r="BF253" s="284">
        <v>7</v>
      </c>
      <c r="BG253" s="284">
        <v>2</v>
      </c>
      <c r="BH253" s="284">
        <v>4</v>
      </c>
      <c r="BI253" s="284">
        <v>8</v>
      </c>
      <c r="BJ253" s="450">
        <v>5</v>
      </c>
      <c r="BK253" s="282">
        <f t="shared" si="63"/>
        <v>7</v>
      </c>
      <c r="BL253" s="282">
        <f t="shared" si="64"/>
        <v>1</v>
      </c>
      <c r="BM253" s="282">
        <v>8</v>
      </c>
      <c r="BN253" s="282">
        <v>6</v>
      </c>
      <c r="BO253" s="284">
        <f t="shared" si="65"/>
        <v>2</v>
      </c>
      <c r="BP253" s="516">
        <v>2</v>
      </c>
      <c r="BQ253" s="282" t="str">
        <f t="shared" si="89"/>
        <v/>
      </c>
      <c r="BR253" s="282"/>
      <c r="BS253" s="285"/>
      <c r="BT253" s="285"/>
      <c r="BU253" s="285"/>
      <c r="BV253" s="285"/>
      <c r="BW253" s="285"/>
      <c r="BX253" s="285">
        <v>4</v>
      </c>
      <c r="BY253" s="285">
        <v>3</v>
      </c>
      <c r="BZ253" s="286">
        <v>2</v>
      </c>
      <c r="CA253" s="287"/>
      <c r="CB253" s="288">
        <f t="shared" si="74"/>
        <v>11</v>
      </c>
      <c r="CC253" s="518">
        <f t="shared" si="103"/>
        <v>2.2000000000000002</v>
      </c>
      <c r="CD253" s="282" t="str">
        <f>IFERROR(IF($S253*#REF!=0,"",$S253*#REF!),"")</f>
        <v/>
      </c>
      <c r="CE253" s="282" t="str">
        <f>IFERROR(IF($S253*#REF!=0,"",$S253*#REF!),"")</f>
        <v/>
      </c>
      <c r="CF253" s="282" t="str">
        <f>IFERROR(IF($S253*#REF!=0,"",$S253*#REF!),"")</f>
        <v/>
      </c>
      <c r="CG253" s="282" t="str">
        <f>IFERROR(IF($S253*#REF!=0,"",$S253*#REF!),"")</f>
        <v/>
      </c>
      <c r="CH253" s="282" t="str">
        <f>IFERROR(IF($S253*#REF!=0,"",$S253*#REF!),"")</f>
        <v/>
      </c>
      <c r="CI253" s="282" t="str">
        <f>IFERROR(IF($S253*#REF!=0,"",$S253*#REF!),"")</f>
        <v/>
      </c>
      <c r="CJ253" s="282" t="str">
        <f>IFERROR(IF($S253*#REF!=0,"",$S253*#REF!),"")</f>
        <v/>
      </c>
      <c r="CK253" s="282" t="str">
        <f>IFERROR(IF($S253*#REF!=0,"",$S253*#REF!),"")</f>
        <v/>
      </c>
      <c r="CL253" s="282" t="str">
        <f>IFERROR(IF($S253*#REF!=0,"",$S253*#REF!),"")</f>
        <v/>
      </c>
      <c r="CM253" s="282" t="str">
        <f t="shared" si="66"/>
        <v/>
      </c>
      <c r="CN253" s="282" t="str">
        <f t="shared" si="67"/>
        <v/>
      </c>
      <c r="CO253" s="282" t="str">
        <f t="shared" si="68"/>
        <v/>
      </c>
      <c r="CP253" s="282" t="str">
        <f t="shared" si="69"/>
        <v/>
      </c>
      <c r="CQ253" s="282">
        <f t="shared" si="70"/>
        <v>0.11</v>
      </c>
      <c r="CR253" s="282">
        <f t="shared" si="71"/>
        <v>8.2500000000000004E-2</v>
      </c>
      <c r="CS253" s="282">
        <f t="shared" si="72"/>
        <v>5.5E-2</v>
      </c>
      <c r="CT253" s="282" t="str">
        <f t="shared" si="73"/>
        <v/>
      </c>
    </row>
    <row r="254" spans="1:98" ht="15" customHeight="1" x14ac:dyDescent="0.15">
      <c r="A254" s="1" t="s">
        <v>23</v>
      </c>
      <c r="B254" s="281" t="s">
        <v>765</v>
      </c>
      <c r="C254" s="281" t="str">
        <f t="shared" si="100"/>
        <v>CH271</v>
      </c>
      <c r="D254" s="281" t="str">
        <f t="shared" si="101"/>
        <v>-09</v>
      </c>
      <c r="E254" s="281" t="str">
        <f t="shared" si="102"/>
        <v>SP/183</v>
      </c>
      <c r="F254" s="281">
        <v>0</v>
      </c>
      <c r="G254" s="282" t="s">
        <v>766</v>
      </c>
      <c r="H254" s="282" t="s">
        <v>573</v>
      </c>
      <c r="I254" s="282"/>
      <c r="J254" s="282">
        <v>2</v>
      </c>
      <c r="K254" s="282" t="s">
        <v>108</v>
      </c>
      <c r="L254" s="282">
        <v>69.3</v>
      </c>
      <c r="M254" s="282"/>
      <c r="N254" s="282"/>
      <c r="O254" s="282" t="s">
        <v>766</v>
      </c>
      <c r="P254" s="282"/>
      <c r="Q254" s="283"/>
      <c r="R254" s="284" t="s">
        <v>443</v>
      </c>
      <c r="S254" s="284">
        <f t="shared" si="99"/>
        <v>2.75E-2</v>
      </c>
      <c r="T254" s="284"/>
      <c r="U254" s="284"/>
      <c r="V254" s="284"/>
      <c r="W254" s="284">
        <v>8641.33</v>
      </c>
      <c r="X254" s="284"/>
      <c r="Y254" s="284"/>
      <c r="Z254" s="284">
        <v>3</v>
      </c>
      <c r="AA254" s="284">
        <v>2</v>
      </c>
      <c r="AB254" s="284">
        <v>1</v>
      </c>
      <c r="AC254" s="284">
        <v>2</v>
      </c>
      <c r="AD254" s="284"/>
      <c r="AE254" s="284"/>
      <c r="AF254" s="284"/>
      <c r="AG254" s="284"/>
      <c r="AH254" s="284"/>
      <c r="AI254" s="284">
        <v>1</v>
      </c>
      <c r="AJ254" s="284">
        <v>3</v>
      </c>
      <c r="AK254" s="284">
        <v>1</v>
      </c>
      <c r="AL254" s="284"/>
      <c r="AM254" s="284"/>
      <c r="AN254" s="284"/>
      <c r="AO254" s="284">
        <v>0</v>
      </c>
      <c r="AP254" s="284">
        <v>0</v>
      </c>
      <c r="AQ254" s="284">
        <v>3</v>
      </c>
      <c r="AR254" s="284">
        <v>0</v>
      </c>
      <c r="AS254" s="284">
        <v>4</v>
      </c>
      <c r="AT254" s="284"/>
      <c r="AU254" s="284"/>
      <c r="AV254" s="284"/>
      <c r="AW254" s="284">
        <v>0</v>
      </c>
      <c r="AX254" s="284">
        <v>0</v>
      </c>
      <c r="AY254" s="284">
        <v>4</v>
      </c>
      <c r="AZ254" s="284">
        <v>4</v>
      </c>
      <c r="BA254" s="284">
        <v>2</v>
      </c>
      <c r="BB254" s="284">
        <v>3</v>
      </c>
      <c r="BC254" s="284">
        <v>5</v>
      </c>
      <c r="BD254" s="284">
        <v>4</v>
      </c>
      <c r="BE254" s="284">
        <v>6</v>
      </c>
      <c r="BF254" s="284">
        <v>9</v>
      </c>
      <c r="BG254" s="284">
        <v>2</v>
      </c>
      <c r="BH254" s="284">
        <v>3</v>
      </c>
      <c r="BI254" s="284">
        <v>8</v>
      </c>
      <c r="BJ254" s="450">
        <v>5</v>
      </c>
      <c r="BK254" s="282">
        <f t="shared" si="63"/>
        <v>4</v>
      </c>
      <c r="BL254" s="282">
        <f t="shared" si="64"/>
        <v>0</v>
      </c>
      <c r="BM254" s="282">
        <v>8</v>
      </c>
      <c r="BN254" s="282">
        <v>4</v>
      </c>
      <c r="BO254" s="284">
        <f t="shared" si="65"/>
        <v>4</v>
      </c>
      <c r="BP254" s="516">
        <v>2</v>
      </c>
      <c r="BQ254" s="282" t="str">
        <f t="shared" si="89"/>
        <v/>
      </c>
      <c r="BR254" s="282"/>
      <c r="BS254" s="285"/>
      <c r="BT254" s="285"/>
      <c r="BU254" s="285"/>
      <c r="BV254" s="285">
        <v>2</v>
      </c>
      <c r="BW254" s="285"/>
      <c r="BX254" s="285">
        <v>2</v>
      </c>
      <c r="BY254" s="285"/>
      <c r="BZ254" s="286">
        <v>2</v>
      </c>
      <c r="CA254" s="287"/>
      <c r="CB254" s="288">
        <f t="shared" si="74"/>
        <v>10</v>
      </c>
      <c r="CC254" s="518">
        <f t="shared" si="103"/>
        <v>2</v>
      </c>
      <c r="CD254" s="282" t="str">
        <f>IFERROR(IF($S254*#REF!=0,"",$S254*#REF!),"")</f>
        <v/>
      </c>
      <c r="CE254" s="282" t="str">
        <f>IFERROR(IF($S254*#REF!=0,"",$S254*#REF!),"")</f>
        <v/>
      </c>
      <c r="CF254" s="282" t="str">
        <f>IFERROR(IF($S254*#REF!=0,"",$S254*#REF!),"")</f>
        <v/>
      </c>
      <c r="CG254" s="282" t="str">
        <f>IFERROR(IF($S254*#REF!=0,"",$S254*#REF!),"")</f>
        <v/>
      </c>
      <c r="CH254" s="282" t="str">
        <f>IFERROR(IF($S254*#REF!=0,"",$S254*#REF!),"")</f>
        <v/>
      </c>
      <c r="CI254" s="282" t="str">
        <f>IFERROR(IF($S254*#REF!=0,"",$S254*#REF!),"")</f>
        <v/>
      </c>
      <c r="CJ254" s="282" t="str">
        <f>IFERROR(IF($S254*#REF!=0,"",$S254*#REF!),"")</f>
        <v/>
      </c>
      <c r="CK254" s="282" t="str">
        <f>IFERROR(IF($S254*#REF!=0,"",$S254*#REF!),"")</f>
        <v/>
      </c>
      <c r="CL254" s="282" t="str">
        <f>IFERROR(IF($S254*#REF!=0,"",$S254*#REF!),"")</f>
        <v/>
      </c>
      <c r="CM254" s="282" t="str">
        <f t="shared" si="66"/>
        <v/>
      </c>
      <c r="CN254" s="282" t="str">
        <f t="shared" si="67"/>
        <v/>
      </c>
      <c r="CO254" s="282">
        <f t="shared" si="68"/>
        <v>5.5E-2</v>
      </c>
      <c r="CP254" s="282" t="str">
        <f t="shared" si="69"/>
        <v/>
      </c>
      <c r="CQ254" s="282">
        <f t="shared" si="70"/>
        <v>5.5E-2</v>
      </c>
      <c r="CR254" s="282" t="str">
        <f t="shared" si="71"/>
        <v/>
      </c>
      <c r="CS254" s="282">
        <f t="shared" si="72"/>
        <v>5.5E-2</v>
      </c>
      <c r="CT254" s="282" t="str">
        <f t="shared" si="73"/>
        <v/>
      </c>
    </row>
    <row r="255" spans="1:98" ht="15" customHeight="1" x14ac:dyDescent="0.15">
      <c r="A255" s="1" t="s">
        <v>23</v>
      </c>
      <c r="B255" s="281" t="s">
        <v>767</v>
      </c>
      <c r="C255" s="281" t="str">
        <f t="shared" si="100"/>
        <v>CH271</v>
      </c>
      <c r="D255" s="281" t="str">
        <f t="shared" si="101"/>
        <v>-17</v>
      </c>
      <c r="E255" s="281" t="str">
        <f t="shared" si="102"/>
        <v>SP/183</v>
      </c>
      <c r="F255" s="281">
        <v>0</v>
      </c>
      <c r="G255" s="282" t="s">
        <v>768</v>
      </c>
      <c r="H255" s="282" t="s">
        <v>573</v>
      </c>
      <c r="I255" s="282"/>
      <c r="J255" s="282">
        <v>4</v>
      </c>
      <c r="K255" s="282" t="s">
        <v>108</v>
      </c>
      <c r="L255" s="282">
        <v>22.9</v>
      </c>
      <c r="M255" s="282"/>
      <c r="N255" s="282"/>
      <c r="O255" s="282" t="s">
        <v>768</v>
      </c>
      <c r="P255" s="282"/>
      <c r="Q255" s="283"/>
      <c r="R255" s="284" t="s">
        <v>443</v>
      </c>
      <c r="S255" s="284">
        <f>0.11/10</f>
        <v>1.0999999999999999E-2</v>
      </c>
      <c r="T255" s="284"/>
      <c r="U255" s="284"/>
      <c r="V255" s="284"/>
      <c r="W255" s="284">
        <v>2944</v>
      </c>
      <c r="X255" s="284"/>
      <c r="Y255" s="284"/>
      <c r="Z255" s="284"/>
      <c r="AA255" s="284"/>
      <c r="AB255" s="284">
        <v>1</v>
      </c>
      <c r="AC255" s="284">
        <v>1</v>
      </c>
      <c r="AD255" s="284"/>
      <c r="AE255" s="284"/>
      <c r="AF255" s="284"/>
      <c r="AG255" s="284"/>
      <c r="AH255" s="284"/>
      <c r="AI255" s="284"/>
      <c r="AJ255" s="284">
        <v>4</v>
      </c>
      <c r="AK255" s="284">
        <v>0</v>
      </c>
      <c r="AL255" s="284">
        <v>2</v>
      </c>
      <c r="AM255" s="284"/>
      <c r="AN255" s="284"/>
      <c r="AO255" s="284">
        <v>0</v>
      </c>
      <c r="AP255" s="284">
        <v>0</v>
      </c>
      <c r="AQ255" s="284">
        <v>4</v>
      </c>
      <c r="AR255" s="284">
        <v>0</v>
      </c>
      <c r="AS255" s="284">
        <v>2</v>
      </c>
      <c r="AT255" s="284"/>
      <c r="AU255" s="284"/>
      <c r="AV255" s="284"/>
      <c r="AW255" s="284"/>
      <c r="AX255" s="284">
        <v>0</v>
      </c>
      <c r="AY255" s="284">
        <v>6</v>
      </c>
      <c r="AZ255" s="284">
        <v>7</v>
      </c>
      <c r="BA255" s="284">
        <v>4</v>
      </c>
      <c r="BB255" s="284">
        <v>2</v>
      </c>
      <c r="BC255" s="284">
        <v>6</v>
      </c>
      <c r="BD255" s="284">
        <v>2</v>
      </c>
      <c r="BE255" s="284">
        <v>5</v>
      </c>
      <c r="BF255" s="284">
        <v>5</v>
      </c>
      <c r="BG255" s="284">
        <v>3</v>
      </c>
      <c r="BH255" s="284">
        <v>2</v>
      </c>
      <c r="BI255" s="284">
        <v>5</v>
      </c>
      <c r="BJ255" s="450">
        <v>5</v>
      </c>
      <c r="BK255" s="282">
        <f t="shared" si="63"/>
        <v>7</v>
      </c>
      <c r="BL255" s="282">
        <f t="shared" si="64"/>
        <v>0</v>
      </c>
      <c r="BM255" s="282">
        <v>4</v>
      </c>
      <c r="BN255" s="282">
        <v>3</v>
      </c>
      <c r="BO255" s="284">
        <f t="shared" si="65"/>
        <v>1</v>
      </c>
      <c r="BP255" s="516">
        <v>2</v>
      </c>
      <c r="BQ255" s="282" t="str">
        <f t="shared" si="89"/>
        <v/>
      </c>
      <c r="BR255" s="282"/>
      <c r="BS255" s="285"/>
      <c r="BT255" s="285">
        <v>2</v>
      </c>
      <c r="BU255" s="285">
        <v>2</v>
      </c>
      <c r="BV255" s="285"/>
      <c r="BW255" s="285"/>
      <c r="BX255" s="285">
        <v>4</v>
      </c>
      <c r="BY255" s="285"/>
      <c r="BZ255" s="286"/>
      <c r="CA255" s="287">
        <v>2</v>
      </c>
      <c r="CB255" s="288">
        <f t="shared" si="74"/>
        <v>11</v>
      </c>
      <c r="CC255" s="518">
        <f t="shared" si="103"/>
        <v>2.2000000000000002</v>
      </c>
      <c r="CD255" s="282" t="str">
        <f>IFERROR(IF($S255*#REF!=0,"",$S255*#REF!),"")</f>
        <v/>
      </c>
      <c r="CE255" s="282" t="str">
        <f>IFERROR(IF($S255*#REF!=0,"",$S255*#REF!),"")</f>
        <v/>
      </c>
      <c r="CF255" s="282" t="str">
        <f>IFERROR(IF($S255*#REF!=0,"",$S255*#REF!),"")</f>
        <v/>
      </c>
      <c r="CG255" s="282" t="str">
        <f>IFERROR(IF($S255*#REF!=0,"",$S255*#REF!),"")</f>
        <v/>
      </c>
      <c r="CH255" s="282" t="str">
        <f>IFERROR(IF($S255*#REF!=0,"",$S255*#REF!),"")</f>
        <v/>
      </c>
      <c r="CI255" s="282" t="str">
        <f>IFERROR(IF($S255*#REF!=0,"",$S255*#REF!),"")</f>
        <v/>
      </c>
      <c r="CJ255" s="282" t="str">
        <f>IFERROR(IF($S255*#REF!=0,"",$S255*#REF!),"")</f>
        <v/>
      </c>
      <c r="CK255" s="282" t="str">
        <f>IFERROR(IF($S255*#REF!=0,"",$S255*#REF!),"")</f>
        <v/>
      </c>
      <c r="CL255" s="282" t="str">
        <f>IFERROR(IF($S255*#REF!=0,"",$S255*#REF!),"")</f>
        <v/>
      </c>
      <c r="CM255" s="282">
        <f t="shared" si="66"/>
        <v>2.1999999999999999E-2</v>
      </c>
      <c r="CN255" s="282">
        <f t="shared" si="67"/>
        <v>2.1999999999999999E-2</v>
      </c>
      <c r="CO255" s="282" t="str">
        <f t="shared" si="68"/>
        <v/>
      </c>
      <c r="CP255" s="282" t="str">
        <f t="shared" si="69"/>
        <v/>
      </c>
      <c r="CQ255" s="282">
        <f t="shared" si="70"/>
        <v>4.3999999999999997E-2</v>
      </c>
      <c r="CR255" s="282" t="str">
        <f t="shared" si="71"/>
        <v/>
      </c>
      <c r="CS255" s="282" t="str">
        <f t="shared" si="72"/>
        <v/>
      </c>
      <c r="CT255" s="282">
        <f t="shared" si="73"/>
        <v>2.1999999999999999E-2</v>
      </c>
    </row>
    <row r="256" spans="1:98" ht="15" customHeight="1" x14ac:dyDescent="0.15">
      <c r="A256" s="1" t="s">
        <v>23</v>
      </c>
      <c r="B256" s="281" t="s">
        <v>769</v>
      </c>
      <c r="C256" s="281" t="str">
        <f t="shared" si="100"/>
        <v>CH271</v>
      </c>
      <c r="D256" s="281" t="str">
        <f t="shared" si="101"/>
        <v>35C</v>
      </c>
      <c r="E256" s="281" t="str">
        <f t="shared" si="102"/>
        <v>SP/183</v>
      </c>
      <c r="F256" s="308">
        <v>0</v>
      </c>
      <c r="G256" s="282" t="s">
        <v>770</v>
      </c>
      <c r="H256" s="282" t="s">
        <v>573</v>
      </c>
      <c r="I256" s="282"/>
      <c r="J256" s="282"/>
      <c r="K256" s="282" t="s">
        <v>100</v>
      </c>
      <c r="L256" s="282">
        <v>9.1999999999999993</v>
      </c>
      <c r="M256" s="282"/>
      <c r="N256" s="282"/>
      <c r="O256" s="282" t="s">
        <v>770</v>
      </c>
      <c r="P256" s="282"/>
      <c r="Q256" s="283"/>
      <c r="R256" s="284" t="s">
        <v>443</v>
      </c>
      <c r="S256" s="284">
        <f>0.11/20</f>
        <v>5.4999999999999997E-3</v>
      </c>
      <c r="T256" s="284"/>
      <c r="U256" s="284"/>
      <c r="V256" s="284"/>
      <c r="W256" s="284">
        <v>1161.5999999999999</v>
      </c>
      <c r="X256" s="284"/>
      <c r="Y256" s="284"/>
      <c r="Z256" s="284"/>
      <c r="AA256" s="284"/>
      <c r="AB256" s="284">
        <v>2</v>
      </c>
      <c r="AC256" s="284"/>
      <c r="AD256" s="284"/>
      <c r="AE256" s="284"/>
      <c r="AF256" s="284"/>
      <c r="AG256" s="284"/>
      <c r="AH256" s="284"/>
      <c r="AI256" s="284"/>
      <c r="AJ256" s="284"/>
      <c r="AK256" s="284">
        <v>0</v>
      </c>
      <c r="AL256" s="284"/>
      <c r="AM256" s="284"/>
      <c r="AN256" s="284"/>
      <c r="AO256" s="284">
        <v>1</v>
      </c>
      <c r="AP256" s="284">
        <v>0</v>
      </c>
      <c r="AQ256" s="284">
        <v>3</v>
      </c>
      <c r="AR256" s="284">
        <v>0</v>
      </c>
      <c r="AS256" s="284">
        <v>4</v>
      </c>
      <c r="AT256" s="284">
        <v>1</v>
      </c>
      <c r="AU256" s="284">
        <v>0</v>
      </c>
      <c r="AV256" s="284">
        <v>4</v>
      </c>
      <c r="AW256" s="284">
        <v>3</v>
      </c>
      <c r="AX256" s="284">
        <v>0</v>
      </c>
      <c r="AY256" s="284">
        <v>3</v>
      </c>
      <c r="AZ256" s="284">
        <v>1</v>
      </c>
      <c r="BA256" s="284">
        <v>3</v>
      </c>
      <c r="BB256" s="284">
        <v>1</v>
      </c>
      <c r="BC256" s="284">
        <v>1</v>
      </c>
      <c r="BD256" s="284">
        <v>5</v>
      </c>
      <c r="BE256" s="284">
        <v>1</v>
      </c>
      <c r="BF256" s="284">
        <v>0</v>
      </c>
      <c r="BG256" s="284">
        <v>2</v>
      </c>
      <c r="BH256" s="284">
        <v>0</v>
      </c>
      <c r="BI256" s="284">
        <v>0</v>
      </c>
      <c r="BJ256" s="450">
        <v>0</v>
      </c>
      <c r="BK256" s="282">
        <f t="shared" si="63"/>
        <v>4</v>
      </c>
      <c r="BL256" s="282">
        <f t="shared" si="64"/>
        <v>0</v>
      </c>
      <c r="BM256" s="282">
        <v>5</v>
      </c>
      <c r="BN256" s="282">
        <v>0</v>
      </c>
      <c r="BO256" s="284">
        <f t="shared" si="65"/>
        <v>5</v>
      </c>
      <c r="BP256" s="516">
        <v>2</v>
      </c>
      <c r="BQ256" s="282" t="str">
        <f t="shared" si="89"/>
        <v/>
      </c>
      <c r="BR256" s="282"/>
      <c r="BS256" s="285"/>
      <c r="BT256" s="285"/>
      <c r="BU256" s="285"/>
      <c r="BV256" s="285"/>
      <c r="BW256" s="285"/>
      <c r="BX256" s="285"/>
      <c r="BY256" s="285"/>
      <c r="BZ256" s="286"/>
      <c r="CA256" s="287"/>
      <c r="CB256" s="288">
        <f t="shared" si="74"/>
        <v>5</v>
      </c>
      <c r="CC256" s="518" t="e">
        <f t="shared" si="103"/>
        <v>#DIV/0!</v>
      </c>
      <c r="CD256" s="282" t="str">
        <f>IFERROR(IF($S256*#REF!=0,"",$S256*#REF!),"")</f>
        <v/>
      </c>
      <c r="CE256" s="282" t="str">
        <f>IFERROR(IF($S256*#REF!=0,"",$S256*#REF!),"")</f>
        <v/>
      </c>
      <c r="CF256" s="282" t="str">
        <f>IFERROR(IF($S256*#REF!=0,"",$S256*#REF!),"")</f>
        <v/>
      </c>
      <c r="CG256" s="282" t="str">
        <f>IFERROR(IF($S256*#REF!=0,"",$S256*#REF!),"")</f>
        <v/>
      </c>
      <c r="CH256" s="282" t="str">
        <f>IFERROR(IF($S256*#REF!=0,"",$S256*#REF!),"")</f>
        <v/>
      </c>
      <c r="CI256" s="282" t="str">
        <f>IFERROR(IF($S256*#REF!=0,"",$S256*#REF!),"")</f>
        <v/>
      </c>
      <c r="CJ256" s="282" t="str">
        <f>IFERROR(IF($S256*#REF!=0,"",$S256*#REF!),"")</f>
        <v/>
      </c>
      <c r="CK256" s="282" t="str">
        <f>IFERROR(IF($S256*#REF!=0,"",$S256*#REF!),"")</f>
        <v/>
      </c>
      <c r="CL256" s="282" t="str">
        <f>IFERROR(IF($S256*#REF!=0,"",$S256*#REF!),"")</f>
        <v/>
      </c>
      <c r="CM256" s="282" t="str">
        <f t="shared" si="66"/>
        <v/>
      </c>
      <c r="CN256" s="282" t="str">
        <f t="shared" si="67"/>
        <v/>
      </c>
      <c r="CO256" s="282" t="str">
        <f t="shared" si="68"/>
        <v/>
      </c>
      <c r="CP256" s="282" t="str">
        <f t="shared" si="69"/>
        <v/>
      </c>
      <c r="CQ256" s="282" t="str">
        <f t="shared" si="70"/>
        <v/>
      </c>
      <c r="CR256" s="282" t="str">
        <f t="shared" si="71"/>
        <v/>
      </c>
      <c r="CS256" s="282" t="str">
        <f t="shared" si="72"/>
        <v/>
      </c>
      <c r="CT256" s="282" t="str">
        <f t="shared" si="73"/>
        <v/>
      </c>
    </row>
    <row r="257" spans="1:98" ht="15" customHeight="1" x14ac:dyDescent="0.15">
      <c r="A257" s="1" t="s">
        <v>23</v>
      </c>
      <c r="B257" s="281" t="s">
        <v>771</v>
      </c>
      <c r="C257" s="281" t="str">
        <f t="shared" si="100"/>
        <v>CH271</v>
      </c>
      <c r="D257" s="281" t="str">
        <f t="shared" si="101"/>
        <v>37C</v>
      </c>
      <c r="E257" s="281" t="str">
        <f t="shared" si="102"/>
        <v>SP/183</v>
      </c>
      <c r="F257" s="308">
        <v>0</v>
      </c>
      <c r="G257" s="282" t="s">
        <v>772</v>
      </c>
      <c r="H257" s="282" t="s">
        <v>573</v>
      </c>
      <c r="I257" s="282"/>
      <c r="J257" s="282">
        <v>3</v>
      </c>
      <c r="K257" s="282" t="s">
        <v>100</v>
      </c>
      <c r="L257" s="282">
        <v>12.7</v>
      </c>
      <c r="M257" s="282"/>
      <c r="N257" s="282"/>
      <c r="O257" s="282" t="s">
        <v>772</v>
      </c>
      <c r="P257" s="282"/>
      <c r="Q257" s="283"/>
      <c r="R257" s="284" t="s">
        <v>443</v>
      </c>
      <c r="S257" s="284">
        <f>0.11/20</f>
        <v>5.4999999999999997E-3</v>
      </c>
      <c r="T257" s="284"/>
      <c r="U257" s="284"/>
      <c r="V257" s="284"/>
      <c r="W257" s="284">
        <v>1586.92</v>
      </c>
      <c r="X257" s="284"/>
      <c r="Y257" s="284"/>
      <c r="Z257" s="284">
        <v>10</v>
      </c>
      <c r="AA257" s="284">
        <v>11</v>
      </c>
      <c r="AB257" s="284">
        <v>6</v>
      </c>
      <c r="AC257" s="284">
        <v>12</v>
      </c>
      <c r="AD257" s="284"/>
      <c r="AE257" s="284"/>
      <c r="AF257" s="284"/>
      <c r="AG257" s="284"/>
      <c r="AH257" s="284"/>
      <c r="AI257" s="284">
        <v>10</v>
      </c>
      <c r="AJ257" s="284">
        <v>19</v>
      </c>
      <c r="AK257" s="284">
        <v>5</v>
      </c>
      <c r="AL257" s="284">
        <v>6</v>
      </c>
      <c r="AM257" s="284"/>
      <c r="AN257" s="284"/>
      <c r="AO257" s="284">
        <v>11</v>
      </c>
      <c r="AP257" s="284">
        <v>6</v>
      </c>
      <c r="AQ257" s="284">
        <v>34</v>
      </c>
      <c r="AR257" s="284">
        <v>13</v>
      </c>
      <c r="AS257" s="284">
        <v>27</v>
      </c>
      <c r="AT257" s="284">
        <v>16</v>
      </c>
      <c r="AU257" s="284">
        <v>6</v>
      </c>
      <c r="AV257" s="284">
        <v>10</v>
      </c>
      <c r="AW257" s="284">
        <v>9</v>
      </c>
      <c r="AX257" s="284">
        <v>5</v>
      </c>
      <c r="AY257" s="284">
        <v>24</v>
      </c>
      <c r="AZ257" s="284">
        <v>14</v>
      </c>
      <c r="BA257" s="284">
        <v>18</v>
      </c>
      <c r="BB257" s="284">
        <v>22</v>
      </c>
      <c r="BC257" s="284">
        <v>37</v>
      </c>
      <c r="BD257" s="284">
        <v>18</v>
      </c>
      <c r="BE257" s="284">
        <v>21</v>
      </c>
      <c r="BF257" s="284">
        <v>36</v>
      </c>
      <c r="BG257" s="284">
        <v>21</v>
      </c>
      <c r="BH257" s="284">
        <v>18</v>
      </c>
      <c r="BI257" s="284">
        <v>34</v>
      </c>
      <c r="BJ257" s="450">
        <f>BJ252*2+BJ253*1+BJ254*1</f>
        <v>20</v>
      </c>
      <c r="BK257" s="282">
        <f t="shared" si="63"/>
        <v>34</v>
      </c>
      <c r="BL257" s="282">
        <f t="shared" si="64"/>
        <v>5</v>
      </c>
      <c r="BM257" s="282">
        <v>48</v>
      </c>
      <c r="BN257" s="282">
        <v>33</v>
      </c>
      <c r="BO257" s="284">
        <f t="shared" si="65"/>
        <v>15</v>
      </c>
      <c r="BP257" s="516">
        <v>2</v>
      </c>
      <c r="BQ257" s="282" t="str">
        <f t="shared" si="89"/>
        <v/>
      </c>
      <c r="BR257" s="282"/>
      <c r="BS257" s="285"/>
      <c r="BT257" s="285">
        <v>10</v>
      </c>
      <c r="BU257" s="285"/>
      <c r="BV257" s="285"/>
      <c r="BW257" s="285"/>
      <c r="BX257" s="285">
        <v>3</v>
      </c>
      <c r="BY257" s="285">
        <v>10</v>
      </c>
      <c r="BZ257" s="286">
        <v>2</v>
      </c>
      <c r="CA257" s="287"/>
      <c r="CB257" s="288">
        <f t="shared" si="74"/>
        <v>40</v>
      </c>
      <c r="CC257" s="518">
        <f t="shared" si="103"/>
        <v>2</v>
      </c>
      <c r="CD257" s="282" t="str">
        <f>IFERROR(IF($S257*#REF!=0,"",$S257*#REF!),"")</f>
        <v/>
      </c>
      <c r="CE257" s="282" t="str">
        <f>IFERROR(IF($S257*#REF!=0,"",$S257*#REF!),"")</f>
        <v/>
      </c>
      <c r="CF257" s="282" t="str">
        <f>IFERROR(IF($S257*#REF!=0,"",$S257*#REF!),"")</f>
        <v/>
      </c>
      <c r="CG257" s="282" t="str">
        <f>IFERROR(IF($S257*#REF!=0,"",$S257*#REF!),"")</f>
        <v/>
      </c>
      <c r="CH257" s="282" t="str">
        <f>IFERROR(IF($S257*#REF!=0,"",$S257*#REF!),"")</f>
        <v/>
      </c>
      <c r="CI257" s="282" t="str">
        <f>IFERROR(IF($S257*#REF!=0,"",$S257*#REF!),"")</f>
        <v/>
      </c>
      <c r="CJ257" s="282" t="str">
        <f>IFERROR(IF($S257*#REF!=0,"",$S257*#REF!),"")</f>
        <v/>
      </c>
      <c r="CK257" s="282" t="str">
        <f>IFERROR(IF($S257*#REF!=0,"",$S257*#REF!),"")</f>
        <v/>
      </c>
      <c r="CL257" s="282" t="str">
        <f>IFERROR(IF($S257*#REF!=0,"",$S257*#REF!),"")</f>
        <v/>
      </c>
      <c r="CM257" s="282">
        <f t="shared" si="66"/>
        <v>5.4999999999999993E-2</v>
      </c>
      <c r="CN257" s="282" t="str">
        <f t="shared" si="67"/>
        <v/>
      </c>
      <c r="CO257" s="282" t="str">
        <f t="shared" si="68"/>
        <v/>
      </c>
      <c r="CP257" s="282" t="str">
        <f t="shared" si="69"/>
        <v/>
      </c>
      <c r="CQ257" s="282">
        <f t="shared" si="70"/>
        <v>1.6500000000000001E-2</v>
      </c>
      <c r="CR257" s="282">
        <f t="shared" si="71"/>
        <v>5.4999999999999993E-2</v>
      </c>
      <c r="CS257" s="282">
        <f t="shared" si="72"/>
        <v>1.0999999999999999E-2</v>
      </c>
      <c r="CT257" s="282" t="str">
        <f t="shared" si="73"/>
        <v/>
      </c>
    </row>
    <row r="258" spans="1:98" ht="15" customHeight="1" x14ac:dyDescent="0.15">
      <c r="A258" s="1" t="s">
        <v>23</v>
      </c>
      <c r="B258" s="281" t="s">
        <v>773</v>
      </c>
      <c r="C258" s="281" t="str">
        <f t="shared" si="100"/>
        <v>CH271</v>
      </c>
      <c r="D258" s="281" t="str">
        <f t="shared" si="101"/>
        <v>-49</v>
      </c>
      <c r="E258" s="281" t="str">
        <f t="shared" si="102"/>
        <v>SP/183</v>
      </c>
      <c r="F258" s="308">
        <v>0</v>
      </c>
      <c r="G258" s="282" t="s">
        <v>774</v>
      </c>
      <c r="H258" s="282" t="s">
        <v>573</v>
      </c>
      <c r="I258" s="282"/>
      <c r="J258" s="282"/>
      <c r="K258" s="282" t="s">
        <v>108</v>
      </c>
      <c r="L258" s="282">
        <v>66.3</v>
      </c>
      <c r="M258" s="282"/>
      <c r="N258" s="282"/>
      <c r="O258" s="282" t="s">
        <v>774</v>
      </c>
      <c r="P258" s="282"/>
      <c r="Q258" s="283"/>
      <c r="R258" s="284" t="s">
        <v>443</v>
      </c>
      <c r="S258" s="284">
        <f>0.11/4</f>
        <v>2.75E-2</v>
      </c>
      <c r="T258" s="284"/>
      <c r="U258" s="284"/>
      <c r="V258" s="284"/>
      <c r="W258" s="284">
        <v>8267.33</v>
      </c>
      <c r="X258" s="284"/>
      <c r="Y258" s="284"/>
      <c r="Z258" s="284">
        <v>3</v>
      </c>
      <c r="AA258" s="284">
        <v>2</v>
      </c>
      <c r="AB258" s="284">
        <v>1</v>
      </c>
      <c r="AC258" s="284">
        <v>2</v>
      </c>
      <c r="AD258" s="284"/>
      <c r="AE258" s="284"/>
      <c r="AF258" s="284"/>
      <c r="AG258" s="284"/>
      <c r="AH258" s="284"/>
      <c r="AI258" s="284">
        <v>1</v>
      </c>
      <c r="AJ258" s="284">
        <v>2</v>
      </c>
      <c r="AK258" s="284">
        <v>1</v>
      </c>
      <c r="AL258" s="284"/>
      <c r="AM258" s="284"/>
      <c r="AN258" s="284"/>
      <c r="AO258" s="284">
        <v>0</v>
      </c>
      <c r="AP258" s="284">
        <v>0</v>
      </c>
      <c r="AQ258" s="284">
        <v>3</v>
      </c>
      <c r="AR258" s="284">
        <v>0</v>
      </c>
      <c r="AS258" s="284">
        <v>4</v>
      </c>
      <c r="AT258" s="284"/>
      <c r="AU258" s="284"/>
      <c r="AV258" s="284"/>
      <c r="AW258" s="284">
        <v>0</v>
      </c>
      <c r="AX258" s="284">
        <v>1</v>
      </c>
      <c r="AY258" s="284">
        <v>4</v>
      </c>
      <c r="AZ258" s="284">
        <v>2</v>
      </c>
      <c r="BA258" s="284">
        <v>2</v>
      </c>
      <c r="BB258" s="284">
        <v>3</v>
      </c>
      <c r="BC258" s="284">
        <v>5</v>
      </c>
      <c r="BD258" s="284">
        <v>4</v>
      </c>
      <c r="BE258" s="284">
        <v>5</v>
      </c>
      <c r="BF258" s="284">
        <v>7</v>
      </c>
      <c r="BG258" s="284">
        <v>4</v>
      </c>
      <c r="BH258" s="284">
        <v>2</v>
      </c>
      <c r="BI258" s="284">
        <v>10</v>
      </c>
      <c r="BJ258" s="450">
        <v>5</v>
      </c>
      <c r="BK258" s="282">
        <f t="shared" si="63"/>
        <v>4</v>
      </c>
      <c r="BL258" s="282">
        <f t="shared" si="64"/>
        <v>0</v>
      </c>
      <c r="BM258" s="282">
        <v>16</v>
      </c>
      <c r="BN258" s="282">
        <v>3</v>
      </c>
      <c r="BO258" s="284">
        <f t="shared" si="65"/>
        <v>13</v>
      </c>
      <c r="BP258" s="516">
        <v>2</v>
      </c>
      <c r="BQ258" s="282" t="str">
        <f t="shared" si="89"/>
        <v/>
      </c>
      <c r="BR258" s="282"/>
      <c r="BS258" s="285"/>
      <c r="BT258" s="285"/>
      <c r="BU258" s="285"/>
      <c r="BV258" s="285"/>
      <c r="BW258" s="285"/>
      <c r="BX258" s="285"/>
      <c r="BY258" s="285"/>
      <c r="BZ258" s="286"/>
      <c r="CA258" s="287"/>
      <c r="CB258" s="288">
        <f t="shared" si="74"/>
        <v>13</v>
      </c>
      <c r="CC258" s="518">
        <f t="shared" si="103"/>
        <v>2.6</v>
      </c>
      <c r="CD258" s="282" t="str">
        <f>IFERROR(IF($S258*#REF!=0,"",$S258*#REF!),"")</f>
        <v/>
      </c>
      <c r="CE258" s="282" t="str">
        <f>IFERROR(IF($S258*#REF!=0,"",$S258*#REF!),"")</f>
        <v/>
      </c>
      <c r="CF258" s="282" t="str">
        <f>IFERROR(IF($S258*#REF!=0,"",$S258*#REF!),"")</f>
        <v/>
      </c>
      <c r="CG258" s="282" t="str">
        <f>IFERROR(IF($S258*#REF!=0,"",$S258*#REF!),"")</f>
        <v/>
      </c>
      <c r="CH258" s="282" t="str">
        <f>IFERROR(IF($S258*#REF!=0,"",$S258*#REF!),"")</f>
        <v/>
      </c>
      <c r="CI258" s="282" t="str">
        <f>IFERROR(IF($S258*#REF!=0,"",$S258*#REF!),"")</f>
        <v/>
      </c>
      <c r="CJ258" s="282" t="str">
        <f>IFERROR(IF($S258*#REF!=0,"",$S258*#REF!),"")</f>
        <v/>
      </c>
      <c r="CK258" s="282" t="str">
        <f>IFERROR(IF($S258*#REF!=0,"",$S258*#REF!),"")</f>
        <v/>
      </c>
      <c r="CL258" s="282" t="str">
        <f>IFERROR(IF($S258*#REF!=0,"",$S258*#REF!),"")</f>
        <v/>
      </c>
      <c r="CM258" s="282" t="str">
        <f t="shared" si="66"/>
        <v/>
      </c>
      <c r="CN258" s="282" t="str">
        <f t="shared" si="67"/>
        <v/>
      </c>
      <c r="CO258" s="282" t="str">
        <f t="shared" si="68"/>
        <v/>
      </c>
      <c r="CP258" s="282" t="str">
        <f t="shared" si="69"/>
        <v/>
      </c>
      <c r="CQ258" s="282" t="str">
        <f t="shared" si="70"/>
        <v/>
      </c>
      <c r="CR258" s="282" t="str">
        <f t="shared" si="71"/>
        <v/>
      </c>
      <c r="CS258" s="282" t="str">
        <f t="shared" si="72"/>
        <v/>
      </c>
      <c r="CT258" s="282" t="str">
        <f t="shared" si="73"/>
        <v/>
      </c>
    </row>
    <row r="259" spans="1:98" ht="15" customHeight="1" x14ac:dyDescent="0.15">
      <c r="A259" s="1" t="s">
        <v>23</v>
      </c>
      <c r="B259" s="281" t="s">
        <v>775</v>
      </c>
      <c r="C259" s="281" t="str">
        <f t="shared" si="100"/>
        <v>CH271</v>
      </c>
      <c r="D259" s="281" t="str">
        <f t="shared" si="101"/>
        <v>-50</v>
      </c>
      <c r="E259" s="281" t="str">
        <f t="shared" si="102"/>
        <v>SP/183</v>
      </c>
      <c r="F259" s="308">
        <v>0</v>
      </c>
      <c r="G259" s="282" t="s">
        <v>776</v>
      </c>
      <c r="H259" s="282" t="s">
        <v>573</v>
      </c>
      <c r="I259" s="282"/>
      <c r="J259" s="282"/>
      <c r="K259" s="282" t="s">
        <v>108</v>
      </c>
      <c r="L259" s="282">
        <v>66.3</v>
      </c>
      <c r="M259" s="282"/>
      <c r="N259" s="282"/>
      <c r="O259" s="282" t="s">
        <v>776</v>
      </c>
      <c r="P259" s="282"/>
      <c r="Q259" s="283"/>
      <c r="R259" s="284" t="s">
        <v>443</v>
      </c>
      <c r="S259" s="284">
        <f>0.11/4</f>
        <v>2.75E-2</v>
      </c>
      <c r="T259" s="284"/>
      <c r="U259" s="284"/>
      <c r="V259" s="284"/>
      <c r="W259" s="284">
        <v>8267.5</v>
      </c>
      <c r="X259" s="284"/>
      <c r="Y259" s="284"/>
      <c r="Z259" s="284">
        <v>2</v>
      </c>
      <c r="AA259" s="284">
        <v>3</v>
      </c>
      <c r="AB259" s="284">
        <v>1</v>
      </c>
      <c r="AC259" s="284">
        <v>2</v>
      </c>
      <c r="AD259" s="284"/>
      <c r="AE259" s="284"/>
      <c r="AF259" s="284"/>
      <c r="AG259" s="284"/>
      <c r="AH259" s="284"/>
      <c r="AI259" s="284"/>
      <c r="AJ259" s="284">
        <v>3</v>
      </c>
      <c r="AK259" s="284">
        <v>1</v>
      </c>
      <c r="AL259" s="284">
        <v>2</v>
      </c>
      <c r="AM259" s="284"/>
      <c r="AN259" s="284"/>
      <c r="AO259" s="284">
        <v>0</v>
      </c>
      <c r="AP259" s="284">
        <v>0</v>
      </c>
      <c r="AQ259" s="284">
        <v>6</v>
      </c>
      <c r="AR259" s="284">
        <v>6</v>
      </c>
      <c r="AS259" s="284">
        <v>5</v>
      </c>
      <c r="AT259" s="284"/>
      <c r="AU259" s="284"/>
      <c r="AV259" s="284"/>
      <c r="AW259" s="284">
        <v>0</v>
      </c>
      <c r="AX259" s="284">
        <v>0</v>
      </c>
      <c r="AY259" s="284">
        <v>4</v>
      </c>
      <c r="AZ259" s="284">
        <v>3</v>
      </c>
      <c r="BA259" s="284">
        <v>3</v>
      </c>
      <c r="BB259" s="284">
        <v>2</v>
      </c>
      <c r="BC259" s="284">
        <v>5</v>
      </c>
      <c r="BD259" s="284">
        <v>3</v>
      </c>
      <c r="BE259" s="284">
        <v>5</v>
      </c>
      <c r="BF259" s="284">
        <v>6</v>
      </c>
      <c r="BG259" s="284">
        <v>2</v>
      </c>
      <c r="BH259" s="284">
        <v>5</v>
      </c>
      <c r="BI259" s="284">
        <v>10</v>
      </c>
      <c r="BJ259" s="450">
        <v>5</v>
      </c>
      <c r="BK259" s="282">
        <f t="shared" si="63"/>
        <v>6</v>
      </c>
      <c r="BL259" s="282">
        <f t="shared" si="64"/>
        <v>0</v>
      </c>
      <c r="BM259" s="282">
        <v>19</v>
      </c>
      <c r="BN259" s="282">
        <v>8</v>
      </c>
      <c r="BO259" s="284">
        <f t="shared" si="65"/>
        <v>11</v>
      </c>
      <c r="BP259" s="516">
        <v>2</v>
      </c>
      <c r="BQ259" s="282" t="str">
        <f t="shared" si="89"/>
        <v/>
      </c>
      <c r="BR259" s="282"/>
      <c r="BS259" s="285"/>
      <c r="BT259" s="285"/>
      <c r="BU259" s="285"/>
      <c r="BV259" s="285"/>
      <c r="BW259" s="285"/>
      <c r="BX259" s="285"/>
      <c r="BY259" s="285"/>
      <c r="BZ259" s="286"/>
      <c r="CA259" s="287"/>
      <c r="CB259" s="288">
        <f t="shared" si="74"/>
        <v>11</v>
      </c>
      <c r="CC259" s="518">
        <f t="shared" si="103"/>
        <v>2.2000000000000002</v>
      </c>
      <c r="CD259" s="282" t="str">
        <f>IFERROR(IF($S259*#REF!=0,"",$S259*#REF!),"")</f>
        <v/>
      </c>
      <c r="CE259" s="282" t="str">
        <f>IFERROR(IF($S259*#REF!=0,"",$S259*#REF!),"")</f>
        <v/>
      </c>
      <c r="CF259" s="282" t="str">
        <f>IFERROR(IF($S259*#REF!=0,"",$S259*#REF!),"")</f>
        <v/>
      </c>
      <c r="CG259" s="282" t="str">
        <f>IFERROR(IF($S259*#REF!=0,"",$S259*#REF!),"")</f>
        <v/>
      </c>
      <c r="CH259" s="282" t="str">
        <f>IFERROR(IF($S259*#REF!=0,"",$S259*#REF!),"")</f>
        <v/>
      </c>
      <c r="CI259" s="282" t="str">
        <f>IFERROR(IF($S259*#REF!=0,"",$S259*#REF!),"")</f>
        <v/>
      </c>
      <c r="CJ259" s="282" t="str">
        <f>IFERROR(IF($S259*#REF!=0,"",$S259*#REF!),"")</f>
        <v/>
      </c>
      <c r="CK259" s="282" t="str">
        <f>IFERROR(IF($S259*#REF!=0,"",$S259*#REF!),"")</f>
        <v/>
      </c>
      <c r="CL259" s="282" t="str">
        <f>IFERROR(IF($S259*#REF!=0,"",$S259*#REF!),"")</f>
        <v/>
      </c>
      <c r="CM259" s="282" t="str">
        <f t="shared" si="66"/>
        <v/>
      </c>
      <c r="CN259" s="282" t="str">
        <f t="shared" si="67"/>
        <v/>
      </c>
      <c r="CO259" s="282" t="str">
        <f t="shared" si="68"/>
        <v/>
      </c>
      <c r="CP259" s="282" t="str">
        <f t="shared" si="69"/>
        <v/>
      </c>
      <c r="CQ259" s="282" t="str">
        <f t="shared" si="70"/>
        <v/>
      </c>
      <c r="CR259" s="282" t="str">
        <f t="shared" si="71"/>
        <v/>
      </c>
      <c r="CS259" s="282" t="str">
        <f t="shared" si="72"/>
        <v/>
      </c>
      <c r="CT259" s="282" t="str">
        <f t="shared" si="73"/>
        <v/>
      </c>
    </row>
    <row r="260" spans="1:98" ht="15" customHeight="1" x14ac:dyDescent="0.15">
      <c r="A260" s="1" t="s">
        <v>23</v>
      </c>
      <c r="B260" s="281" t="s">
        <v>777</v>
      </c>
      <c r="C260" s="281"/>
      <c r="D260" s="281"/>
      <c r="E260" s="281"/>
      <c r="F260" s="308"/>
      <c r="G260" s="282" t="s">
        <v>1069</v>
      </c>
      <c r="H260" s="282" t="s">
        <v>573</v>
      </c>
      <c r="I260" s="282"/>
      <c r="J260" s="282"/>
      <c r="K260" s="282" t="s">
        <v>108</v>
      </c>
      <c r="L260" s="282">
        <v>61.9</v>
      </c>
      <c r="M260" s="282"/>
      <c r="N260" s="282"/>
      <c r="O260" s="282" t="s">
        <v>778</v>
      </c>
      <c r="P260" s="282"/>
      <c r="Q260" s="283"/>
      <c r="R260" s="311" t="s">
        <v>443</v>
      </c>
      <c r="S260" s="311">
        <f>0.11/4</f>
        <v>2.75E-2</v>
      </c>
      <c r="T260" s="284"/>
      <c r="U260" s="284"/>
      <c r="V260" s="284"/>
      <c r="W260" s="284"/>
      <c r="X260" s="284"/>
      <c r="Y260" s="284"/>
      <c r="Z260" s="284"/>
      <c r="AA260" s="284"/>
      <c r="AB260" s="284"/>
      <c r="AC260" s="284"/>
      <c r="AD260" s="284"/>
      <c r="AE260" s="284"/>
      <c r="AF260" s="284"/>
      <c r="AG260" s="284"/>
      <c r="AH260" s="284"/>
      <c r="AI260" s="284"/>
      <c r="AJ260" s="284"/>
      <c r="AK260" s="284"/>
      <c r="AL260" s="284"/>
      <c r="AM260" s="284"/>
      <c r="AN260" s="284"/>
      <c r="AO260" s="284"/>
      <c r="AP260" s="284"/>
      <c r="AQ260" s="284"/>
      <c r="AR260" s="284"/>
      <c r="AS260" s="284"/>
      <c r="AT260" s="284"/>
      <c r="AU260" s="284"/>
      <c r="AV260" s="284"/>
      <c r="AW260" s="284"/>
      <c r="AX260" s="284"/>
      <c r="AY260" s="284"/>
      <c r="AZ260" s="284"/>
      <c r="BA260" s="284"/>
      <c r="BB260" s="284"/>
      <c r="BC260" s="284"/>
      <c r="BD260" s="284">
        <v>0</v>
      </c>
      <c r="BE260" s="284">
        <v>1</v>
      </c>
      <c r="BF260" s="284">
        <v>3</v>
      </c>
      <c r="BG260" s="284">
        <v>2</v>
      </c>
      <c r="BH260" s="284">
        <v>0</v>
      </c>
      <c r="BI260" s="284">
        <v>4</v>
      </c>
      <c r="BJ260" s="450">
        <v>3</v>
      </c>
      <c r="BK260" s="282">
        <f t="shared" si="63"/>
        <v>0</v>
      </c>
      <c r="BL260" s="282">
        <f t="shared" si="64"/>
        <v>0</v>
      </c>
      <c r="BM260" s="282">
        <v>7</v>
      </c>
      <c r="BN260" s="282">
        <v>0</v>
      </c>
      <c r="BO260" s="284">
        <f t="shared" si="65"/>
        <v>7</v>
      </c>
      <c r="BP260" s="516">
        <v>2</v>
      </c>
      <c r="BQ260" s="282" t="str">
        <f t="shared" si="89"/>
        <v/>
      </c>
      <c r="BR260" s="282"/>
      <c r="BS260" s="285"/>
      <c r="BT260" s="285"/>
      <c r="BU260" s="285"/>
      <c r="BV260" s="285"/>
      <c r="BW260" s="285"/>
      <c r="BX260" s="285"/>
      <c r="BY260" s="285"/>
      <c r="BZ260" s="286"/>
      <c r="CA260" s="287"/>
      <c r="CB260" s="288">
        <f t="shared" si="74"/>
        <v>7</v>
      </c>
      <c r="CC260" s="518">
        <f t="shared" si="103"/>
        <v>2.3333333333333335</v>
      </c>
      <c r="CD260" s="282" t="str">
        <f>IFERROR(IF($S260*#REF!=0,"",$S260*#REF!),"")</f>
        <v/>
      </c>
      <c r="CE260" s="282" t="str">
        <f>IFERROR(IF($S260*#REF!=0,"",$S260*#REF!),"")</f>
        <v/>
      </c>
      <c r="CF260" s="282" t="str">
        <f>IFERROR(IF($S260*#REF!=0,"",$S260*#REF!),"")</f>
        <v/>
      </c>
      <c r="CG260" s="282" t="str">
        <f>IFERROR(IF($S260*#REF!=0,"",$S260*#REF!),"")</f>
        <v/>
      </c>
      <c r="CH260" s="282" t="str">
        <f>IFERROR(IF($S260*#REF!=0,"",$S260*#REF!),"")</f>
        <v/>
      </c>
      <c r="CI260" s="282" t="str">
        <f>IFERROR(IF($S260*#REF!=0,"",$S260*#REF!),"")</f>
        <v/>
      </c>
      <c r="CJ260" s="282" t="str">
        <f>IFERROR(IF($S260*#REF!=0,"",$S260*#REF!),"")</f>
        <v/>
      </c>
      <c r="CK260" s="282" t="str">
        <f>IFERROR(IF($S260*#REF!=0,"",$S260*#REF!),"")</f>
        <v/>
      </c>
      <c r="CL260" s="282" t="str">
        <f>IFERROR(IF($S260*#REF!=0,"",$S260*#REF!),"")</f>
        <v/>
      </c>
      <c r="CM260" s="282" t="str">
        <f t="shared" si="66"/>
        <v/>
      </c>
      <c r="CN260" s="282" t="str">
        <f t="shared" si="67"/>
        <v/>
      </c>
      <c r="CO260" s="282" t="str">
        <f t="shared" si="68"/>
        <v/>
      </c>
      <c r="CP260" s="282" t="str">
        <f t="shared" si="69"/>
        <v/>
      </c>
      <c r="CQ260" s="282" t="str">
        <f t="shared" si="70"/>
        <v/>
      </c>
      <c r="CR260" s="282" t="str">
        <f t="shared" si="71"/>
        <v/>
      </c>
      <c r="CS260" s="282" t="str">
        <f t="shared" si="72"/>
        <v/>
      </c>
      <c r="CT260" s="282" t="str">
        <f t="shared" si="73"/>
        <v/>
      </c>
    </row>
    <row r="261" spans="1:98" ht="15" customHeight="1" x14ac:dyDescent="0.15">
      <c r="A261" s="1" t="s">
        <v>23</v>
      </c>
      <c r="B261" s="281" t="s">
        <v>779</v>
      </c>
      <c r="C261" s="281"/>
      <c r="D261" s="281"/>
      <c r="E261" s="281"/>
      <c r="F261" s="308"/>
      <c r="G261" s="282" t="s">
        <v>780</v>
      </c>
      <c r="H261" s="282" t="s">
        <v>573</v>
      </c>
      <c r="I261" s="282"/>
      <c r="J261" s="282"/>
      <c r="K261" s="282" t="s">
        <v>108</v>
      </c>
      <c r="L261" s="282">
        <v>61.9</v>
      </c>
      <c r="M261" s="282"/>
      <c r="N261" s="282"/>
      <c r="O261" s="282" t="s">
        <v>780</v>
      </c>
      <c r="P261" s="282"/>
      <c r="Q261" s="283"/>
      <c r="R261" s="311" t="s">
        <v>443</v>
      </c>
      <c r="S261" s="311">
        <f>0.11/4</f>
        <v>2.75E-2</v>
      </c>
      <c r="T261" s="284"/>
      <c r="U261" s="284"/>
      <c r="V261" s="284"/>
      <c r="W261" s="284"/>
      <c r="X261" s="284"/>
      <c r="Y261" s="284"/>
      <c r="Z261" s="284"/>
      <c r="AA261" s="284"/>
      <c r="AB261" s="284"/>
      <c r="AC261" s="284"/>
      <c r="AD261" s="284"/>
      <c r="AE261" s="284"/>
      <c r="AF261" s="284"/>
      <c r="AG261" s="284"/>
      <c r="AH261" s="284"/>
      <c r="AI261" s="284"/>
      <c r="AJ261" s="284"/>
      <c r="AK261" s="284"/>
      <c r="AL261" s="284"/>
      <c r="AM261" s="284"/>
      <c r="AN261" s="284"/>
      <c r="AO261" s="284"/>
      <c r="AP261" s="284"/>
      <c r="AQ261" s="284"/>
      <c r="AR261" s="284"/>
      <c r="AS261" s="284"/>
      <c r="AT261" s="284"/>
      <c r="AU261" s="284"/>
      <c r="AV261" s="284"/>
      <c r="AW261" s="284"/>
      <c r="AX261" s="284"/>
      <c r="AY261" s="284"/>
      <c r="AZ261" s="284"/>
      <c r="BA261" s="284"/>
      <c r="BB261" s="284"/>
      <c r="BC261" s="284"/>
      <c r="BD261" s="284">
        <v>1</v>
      </c>
      <c r="BE261" s="284">
        <v>1</v>
      </c>
      <c r="BF261" s="284">
        <v>1</v>
      </c>
      <c r="BG261" s="284">
        <v>0</v>
      </c>
      <c r="BH261" s="284">
        <v>1</v>
      </c>
      <c r="BI261" s="284">
        <v>4</v>
      </c>
      <c r="BJ261" s="450">
        <v>5</v>
      </c>
      <c r="BK261" s="282">
        <f t="shared" si="63"/>
        <v>0</v>
      </c>
      <c r="BL261" s="282">
        <f t="shared" si="64"/>
        <v>0</v>
      </c>
      <c r="BM261" s="282">
        <v>12</v>
      </c>
      <c r="BN261" s="282">
        <v>2</v>
      </c>
      <c r="BO261" s="284">
        <f t="shared" si="65"/>
        <v>10</v>
      </c>
      <c r="BP261" s="516">
        <v>2</v>
      </c>
      <c r="BQ261" s="282" t="str">
        <f t="shared" si="89"/>
        <v/>
      </c>
      <c r="BR261" s="282"/>
      <c r="BS261" s="285"/>
      <c r="BT261" s="285"/>
      <c r="BU261" s="285"/>
      <c r="BV261" s="285"/>
      <c r="BW261" s="285"/>
      <c r="BX261" s="285"/>
      <c r="BY261" s="285"/>
      <c r="BZ261" s="286"/>
      <c r="CA261" s="287"/>
      <c r="CB261" s="288">
        <f t="shared" si="74"/>
        <v>10</v>
      </c>
      <c r="CC261" s="518">
        <f t="shared" si="103"/>
        <v>2</v>
      </c>
      <c r="CD261" s="282" t="str">
        <f>IFERROR(IF($S261*#REF!=0,"",$S261*#REF!),"")</f>
        <v/>
      </c>
      <c r="CE261" s="282" t="str">
        <f>IFERROR(IF($S261*#REF!=0,"",$S261*#REF!),"")</f>
        <v/>
      </c>
      <c r="CF261" s="282" t="str">
        <f>IFERROR(IF($S261*#REF!=0,"",$S261*#REF!),"")</f>
        <v/>
      </c>
      <c r="CG261" s="282" t="str">
        <f>IFERROR(IF($S261*#REF!=0,"",$S261*#REF!),"")</f>
        <v/>
      </c>
      <c r="CH261" s="282" t="str">
        <f>IFERROR(IF($S261*#REF!=0,"",$S261*#REF!),"")</f>
        <v/>
      </c>
      <c r="CI261" s="282" t="str">
        <f>IFERROR(IF($S261*#REF!=0,"",$S261*#REF!),"")</f>
        <v/>
      </c>
      <c r="CJ261" s="282" t="str">
        <f>IFERROR(IF($S261*#REF!=0,"",$S261*#REF!),"")</f>
        <v/>
      </c>
      <c r="CK261" s="282" t="str">
        <f>IFERROR(IF($S261*#REF!=0,"",$S261*#REF!),"")</f>
        <v/>
      </c>
      <c r="CL261" s="282" t="str">
        <f>IFERROR(IF($S261*#REF!=0,"",$S261*#REF!),"")</f>
        <v/>
      </c>
      <c r="CM261" s="282" t="str">
        <f t="shared" si="66"/>
        <v/>
      </c>
      <c r="CN261" s="282" t="str">
        <f t="shared" si="67"/>
        <v/>
      </c>
      <c r="CO261" s="282" t="str">
        <f t="shared" si="68"/>
        <v/>
      </c>
      <c r="CP261" s="282" t="str">
        <f t="shared" si="69"/>
        <v/>
      </c>
      <c r="CQ261" s="282" t="str">
        <f t="shared" si="70"/>
        <v/>
      </c>
      <c r="CR261" s="282" t="str">
        <f t="shared" si="71"/>
        <v/>
      </c>
      <c r="CS261" s="282" t="str">
        <f t="shared" si="72"/>
        <v/>
      </c>
      <c r="CT261" s="282" t="str">
        <f t="shared" si="73"/>
        <v/>
      </c>
    </row>
    <row r="262" spans="1:98" ht="15" customHeight="1" x14ac:dyDescent="0.15">
      <c r="A262" s="1" t="s">
        <v>23</v>
      </c>
      <c r="B262" s="281" t="s">
        <v>781</v>
      </c>
      <c r="C262" s="281" t="str">
        <f t="shared" ref="C262:C269" si="104">MID(B262,4,5)</f>
        <v>CH271</v>
      </c>
      <c r="D262" s="281" t="str">
        <f t="shared" ref="D262:D269" si="105">MID(B262,10,3)</f>
        <v>-03</v>
      </c>
      <c r="E262" s="281" t="str">
        <f t="shared" ref="E262:E269" si="106">RIGHT(B262, LEN(B262)-FIND("S",B262,1)+1)</f>
        <v>SP/184</v>
      </c>
      <c r="F262" s="308">
        <v>0</v>
      </c>
      <c r="G262" s="282" t="s">
        <v>782</v>
      </c>
      <c r="H262" s="282" t="s">
        <v>573</v>
      </c>
      <c r="I262" s="282"/>
      <c r="J262" s="282"/>
      <c r="K262" s="282" t="s">
        <v>108</v>
      </c>
      <c r="L262" s="282">
        <v>87.4</v>
      </c>
      <c r="M262" s="282"/>
      <c r="N262" s="282"/>
      <c r="O262" s="282" t="s">
        <v>782</v>
      </c>
      <c r="P262" s="282"/>
      <c r="Q262" s="283"/>
      <c r="R262" s="284"/>
      <c r="S262" s="284"/>
      <c r="T262" s="284"/>
      <c r="U262" s="284"/>
      <c r="V262" s="284"/>
      <c r="W262" s="284"/>
      <c r="X262" s="284"/>
      <c r="Y262" s="284"/>
      <c r="Z262" s="284"/>
      <c r="AA262" s="284"/>
      <c r="AB262" s="284"/>
      <c r="AC262" s="284"/>
      <c r="AD262" s="284"/>
      <c r="AE262" s="284"/>
      <c r="AF262" s="284"/>
      <c r="AG262" s="284"/>
      <c r="AH262" s="284"/>
      <c r="AI262" s="284"/>
      <c r="AJ262" s="284"/>
      <c r="AK262" s="284"/>
      <c r="AL262" s="284"/>
      <c r="AM262" s="284"/>
      <c r="AN262" s="284"/>
      <c r="AO262" s="284"/>
      <c r="AP262" s="284"/>
      <c r="AQ262" s="284"/>
      <c r="AR262" s="284"/>
      <c r="AS262" s="284"/>
      <c r="AT262" s="284"/>
      <c r="AU262" s="284"/>
      <c r="AV262" s="284"/>
      <c r="AW262" s="284"/>
      <c r="AX262" s="284"/>
      <c r="AY262" s="284"/>
      <c r="AZ262" s="284"/>
      <c r="BA262" s="284">
        <v>0</v>
      </c>
      <c r="BB262" s="284">
        <v>0</v>
      </c>
      <c r="BC262" s="284">
        <v>0</v>
      </c>
      <c r="BD262" s="284">
        <v>0</v>
      </c>
      <c r="BE262" s="284">
        <v>0</v>
      </c>
      <c r="BF262" s="284">
        <v>0</v>
      </c>
      <c r="BG262" s="284">
        <v>0</v>
      </c>
      <c r="BH262" s="284">
        <v>0</v>
      </c>
      <c r="BI262" s="284">
        <v>0</v>
      </c>
      <c r="BJ262" s="450">
        <v>1</v>
      </c>
      <c r="BK262" s="282">
        <f t="shared" si="63"/>
        <v>0</v>
      </c>
      <c r="BL262" s="282">
        <f t="shared" si="64"/>
        <v>0</v>
      </c>
      <c r="BM262" s="282">
        <v>2</v>
      </c>
      <c r="BN262" s="282">
        <v>1</v>
      </c>
      <c r="BO262" s="284">
        <f t="shared" si="65"/>
        <v>1</v>
      </c>
      <c r="BP262" s="516">
        <v>2</v>
      </c>
      <c r="BQ262" s="282" t="str">
        <f t="shared" si="89"/>
        <v/>
      </c>
      <c r="BR262" s="282"/>
      <c r="BS262" s="285"/>
      <c r="BT262" s="285"/>
      <c r="BU262" s="285"/>
      <c r="BV262" s="285"/>
      <c r="BW262" s="285"/>
      <c r="BX262" s="285"/>
      <c r="BY262" s="285"/>
      <c r="BZ262" s="286">
        <v>2</v>
      </c>
      <c r="CA262" s="287"/>
      <c r="CB262" s="288">
        <f t="shared" si="74"/>
        <v>3</v>
      </c>
      <c r="CC262" s="518">
        <f t="shared" si="103"/>
        <v>3</v>
      </c>
      <c r="CD262" s="282" t="str">
        <f>IFERROR(IF($S262*#REF!=0,"",$S262*#REF!),"")</f>
        <v/>
      </c>
      <c r="CE262" s="282" t="str">
        <f>IFERROR(IF($S262*#REF!=0,"",$S262*#REF!),"")</f>
        <v/>
      </c>
      <c r="CF262" s="282" t="str">
        <f>IFERROR(IF($S262*#REF!=0,"",$S262*#REF!),"")</f>
        <v/>
      </c>
      <c r="CG262" s="282" t="str">
        <f>IFERROR(IF($S262*#REF!=0,"",$S262*#REF!),"")</f>
        <v/>
      </c>
      <c r="CH262" s="282" t="str">
        <f>IFERROR(IF($S262*#REF!=0,"",$S262*#REF!),"")</f>
        <v/>
      </c>
      <c r="CI262" s="282" t="str">
        <f>IFERROR(IF($S262*#REF!=0,"",$S262*#REF!),"")</f>
        <v/>
      </c>
      <c r="CJ262" s="282" t="str">
        <f>IFERROR(IF($S262*#REF!=0,"",$S262*#REF!),"")</f>
        <v/>
      </c>
      <c r="CK262" s="282" t="str">
        <f>IFERROR(IF($S262*#REF!=0,"",$S262*#REF!),"")</f>
        <v/>
      </c>
      <c r="CL262" s="282" t="str">
        <f>IFERROR(IF($S262*#REF!=0,"",$S262*#REF!),"")</f>
        <v/>
      </c>
      <c r="CM262" s="282" t="str">
        <f t="shared" si="66"/>
        <v/>
      </c>
      <c r="CN262" s="282" t="str">
        <f t="shared" si="67"/>
        <v/>
      </c>
      <c r="CO262" s="282" t="str">
        <f t="shared" si="68"/>
        <v/>
      </c>
      <c r="CP262" s="282" t="str">
        <f t="shared" si="69"/>
        <v/>
      </c>
      <c r="CQ262" s="282" t="str">
        <f t="shared" si="70"/>
        <v/>
      </c>
      <c r="CR262" s="282" t="str">
        <f t="shared" si="71"/>
        <v/>
      </c>
      <c r="CS262" s="282" t="str">
        <f t="shared" si="72"/>
        <v/>
      </c>
      <c r="CT262" s="282" t="str">
        <f t="shared" si="73"/>
        <v/>
      </c>
    </row>
    <row r="263" spans="1:98" ht="15" customHeight="1" x14ac:dyDescent="0.15">
      <c r="A263" s="1" t="s">
        <v>23</v>
      </c>
      <c r="B263" s="281" t="s">
        <v>783</v>
      </c>
      <c r="C263" s="281" t="str">
        <f t="shared" si="104"/>
        <v>CH271</v>
      </c>
      <c r="D263" s="281" t="str">
        <f t="shared" si="105"/>
        <v>-08</v>
      </c>
      <c r="E263" s="281" t="str">
        <f t="shared" si="106"/>
        <v>SP/184</v>
      </c>
      <c r="F263" s="308">
        <v>0</v>
      </c>
      <c r="G263" s="282" t="s">
        <v>784</v>
      </c>
      <c r="H263" s="282" t="s">
        <v>573</v>
      </c>
      <c r="I263" s="282"/>
      <c r="J263" s="282"/>
      <c r="K263" s="282" t="s">
        <v>108</v>
      </c>
      <c r="L263" s="282">
        <v>69.3</v>
      </c>
      <c r="M263" s="282"/>
      <c r="N263" s="282"/>
      <c r="O263" s="282" t="s">
        <v>784</v>
      </c>
      <c r="P263" s="282"/>
      <c r="Q263" s="283"/>
      <c r="R263" s="284"/>
      <c r="S263" s="284"/>
      <c r="T263" s="284"/>
      <c r="U263" s="284"/>
      <c r="V263" s="284"/>
      <c r="W263" s="284"/>
      <c r="X263" s="284"/>
      <c r="Y263" s="284"/>
      <c r="Z263" s="284"/>
      <c r="AA263" s="284"/>
      <c r="AB263" s="284"/>
      <c r="AC263" s="284"/>
      <c r="AD263" s="284"/>
      <c r="AE263" s="284"/>
      <c r="AF263" s="284"/>
      <c r="AG263" s="284"/>
      <c r="AH263" s="284"/>
      <c r="AI263" s="284"/>
      <c r="AJ263" s="284"/>
      <c r="AK263" s="284"/>
      <c r="AL263" s="284"/>
      <c r="AM263" s="284"/>
      <c r="AN263" s="284"/>
      <c r="AO263" s="284"/>
      <c r="AP263" s="284"/>
      <c r="AQ263" s="284"/>
      <c r="AR263" s="284"/>
      <c r="AS263" s="284"/>
      <c r="AT263" s="284"/>
      <c r="AU263" s="284"/>
      <c r="AV263" s="284"/>
      <c r="AW263" s="284"/>
      <c r="AX263" s="284"/>
      <c r="AY263" s="284"/>
      <c r="AZ263" s="284"/>
      <c r="BA263" s="284">
        <v>0</v>
      </c>
      <c r="BB263" s="284">
        <v>0</v>
      </c>
      <c r="BC263" s="284">
        <v>0</v>
      </c>
      <c r="BD263" s="284">
        <v>0</v>
      </c>
      <c r="BE263" s="284">
        <v>0</v>
      </c>
      <c r="BF263" s="284">
        <v>1</v>
      </c>
      <c r="BG263" s="284">
        <v>0</v>
      </c>
      <c r="BH263" s="284">
        <v>0</v>
      </c>
      <c r="BI263" s="284">
        <v>0</v>
      </c>
      <c r="BJ263" s="450">
        <v>1</v>
      </c>
      <c r="BK263" s="282">
        <f t="shared" si="63"/>
        <v>0</v>
      </c>
      <c r="BL263" s="282">
        <f t="shared" si="64"/>
        <v>0</v>
      </c>
      <c r="BM263" s="282">
        <v>3</v>
      </c>
      <c r="BN263" s="282">
        <v>0</v>
      </c>
      <c r="BO263" s="284">
        <f t="shared" si="65"/>
        <v>3</v>
      </c>
      <c r="BP263" s="516">
        <v>2</v>
      </c>
      <c r="BQ263" s="282" t="str">
        <f t="shared" si="89"/>
        <v/>
      </c>
      <c r="BR263" s="282"/>
      <c r="BS263" s="285"/>
      <c r="BT263" s="285"/>
      <c r="BU263" s="285"/>
      <c r="BV263" s="285"/>
      <c r="BW263" s="285"/>
      <c r="BX263" s="285"/>
      <c r="BY263" s="285"/>
      <c r="BZ263" s="286"/>
      <c r="CA263" s="287"/>
      <c r="CB263" s="288">
        <f t="shared" si="74"/>
        <v>3</v>
      </c>
      <c r="CC263" s="518">
        <f t="shared" si="103"/>
        <v>3</v>
      </c>
      <c r="CD263" s="282" t="str">
        <f>IFERROR(IF($S263*#REF!=0,"",$S263*#REF!),"")</f>
        <v/>
      </c>
      <c r="CE263" s="282" t="str">
        <f>IFERROR(IF($S263*#REF!=0,"",$S263*#REF!),"")</f>
        <v/>
      </c>
      <c r="CF263" s="282" t="str">
        <f>IFERROR(IF($S263*#REF!=0,"",$S263*#REF!),"")</f>
        <v/>
      </c>
      <c r="CG263" s="282" t="str">
        <f>IFERROR(IF($S263*#REF!=0,"",$S263*#REF!),"")</f>
        <v/>
      </c>
      <c r="CH263" s="282" t="str">
        <f>IFERROR(IF($S263*#REF!=0,"",$S263*#REF!),"")</f>
        <v/>
      </c>
      <c r="CI263" s="282" t="str">
        <f>IFERROR(IF($S263*#REF!=0,"",$S263*#REF!),"")</f>
        <v/>
      </c>
      <c r="CJ263" s="282" t="str">
        <f>IFERROR(IF($S263*#REF!=0,"",$S263*#REF!),"")</f>
        <v/>
      </c>
      <c r="CK263" s="282" t="str">
        <f>IFERROR(IF($S263*#REF!=0,"",$S263*#REF!),"")</f>
        <v/>
      </c>
      <c r="CL263" s="282" t="str">
        <f>IFERROR(IF($S263*#REF!=0,"",$S263*#REF!),"")</f>
        <v/>
      </c>
      <c r="CM263" s="282" t="str">
        <f t="shared" si="66"/>
        <v/>
      </c>
      <c r="CN263" s="282" t="str">
        <f t="shared" si="67"/>
        <v/>
      </c>
      <c r="CO263" s="282" t="str">
        <f t="shared" si="68"/>
        <v/>
      </c>
      <c r="CP263" s="282" t="str">
        <f t="shared" si="69"/>
        <v/>
      </c>
      <c r="CQ263" s="282" t="str">
        <f t="shared" si="70"/>
        <v/>
      </c>
      <c r="CR263" s="282" t="str">
        <f t="shared" si="71"/>
        <v/>
      </c>
      <c r="CS263" s="282" t="str">
        <f t="shared" si="72"/>
        <v/>
      </c>
      <c r="CT263" s="282" t="str">
        <f t="shared" si="73"/>
        <v/>
      </c>
    </row>
    <row r="264" spans="1:98" ht="15" customHeight="1" x14ac:dyDescent="0.15">
      <c r="A264" s="1" t="s">
        <v>23</v>
      </c>
      <c r="B264" s="281" t="s">
        <v>785</v>
      </c>
      <c r="C264" s="281" t="str">
        <f t="shared" si="104"/>
        <v>CH271</v>
      </c>
      <c r="D264" s="281" t="str">
        <f t="shared" si="105"/>
        <v>-09</v>
      </c>
      <c r="E264" s="281" t="str">
        <f t="shared" si="106"/>
        <v>SP/184</v>
      </c>
      <c r="F264" s="308">
        <v>0</v>
      </c>
      <c r="G264" s="282" t="s">
        <v>786</v>
      </c>
      <c r="H264" s="282" t="s">
        <v>573</v>
      </c>
      <c r="I264" s="282"/>
      <c r="J264" s="282"/>
      <c r="K264" s="282" t="s">
        <v>108</v>
      </c>
      <c r="L264" s="282">
        <v>69.3</v>
      </c>
      <c r="M264" s="282"/>
      <c r="N264" s="282"/>
      <c r="O264" s="282" t="s">
        <v>786</v>
      </c>
      <c r="P264" s="282"/>
      <c r="Q264" s="283"/>
      <c r="R264" s="311" t="s">
        <v>443</v>
      </c>
      <c r="S264" s="311">
        <f>0.11/4</f>
        <v>2.75E-2</v>
      </c>
      <c r="T264" s="284"/>
      <c r="U264" s="284"/>
      <c r="V264" s="284"/>
      <c r="W264" s="284"/>
      <c r="X264" s="284"/>
      <c r="Y264" s="284"/>
      <c r="Z264" s="284"/>
      <c r="AA264" s="284"/>
      <c r="AB264" s="284"/>
      <c r="AC264" s="284"/>
      <c r="AD264" s="284"/>
      <c r="AE264" s="284"/>
      <c r="AF264" s="284"/>
      <c r="AG264" s="284"/>
      <c r="AH264" s="284"/>
      <c r="AI264" s="284"/>
      <c r="AJ264" s="284"/>
      <c r="AK264" s="284"/>
      <c r="AL264" s="284"/>
      <c r="AM264" s="284"/>
      <c r="AN264" s="284"/>
      <c r="AO264" s="284"/>
      <c r="AP264" s="284"/>
      <c r="AQ264" s="284"/>
      <c r="AR264" s="284"/>
      <c r="AS264" s="284"/>
      <c r="AT264" s="284"/>
      <c r="AU264" s="284"/>
      <c r="AV264" s="284"/>
      <c r="AW264" s="284"/>
      <c r="AX264" s="284"/>
      <c r="AY264" s="284"/>
      <c r="AZ264" s="284"/>
      <c r="BA264" s="284">
        <v>1</v>
      </c>
      <c r="BB264" s="284"/>
      <c r="BC264" s="284">
        <v>0</v>
      </c>
      <c r="BD264" s="284">
        <v>0</v>
      </c>
      <c r="BE264" s="284">
        <v>0</v>
      </c>
      <c r="BF264" s="284">
        <v>1</v>
      </c>
      <c r="BG264" s="284">
        <v>1</v>
      </c>
      <c r="BH264" s="284">
        <v>1</v>
      </c>
      <c r="BI264" s="284">
        <v>0</v>
      </c>
      <c r="BJ264" s="450"/>
      <c r="BK264" s="282">
        <f t="shared" ref="BK264:BK271" si="107">MAX(AQ264:BB264)</f>
        <v>1</v>
      </c>
      <c r="BL264" s="282">
        <f t="shared" ref="BL264:BL271" si="108">MIN(AQ264:BB264)</f>
        <v>1</v>
      </c>
      <c r="BM264" s="282">
        <v>1</v>
      </c>
      <c r="BN264" s="282">
        <v>0</v>
      </c>
      <c r="BO264" s="284">
        <f t="shared" ref="BO264:BO327" si="109">IFERROR(BM264-BN264,BM264)</f>
        <v>1</v>
      </c>
      <c r="BP264" s="516">
        <v>2</v>
      </c>
      <c r="BQ264" s="282" t="str">
        <f t="shared" si="89"/>
        <v/>
      </c>
      <c r="BR264" s="282"/>
      <c r="BS264" s="285"/>
      <c r="BT264" s="285"/>
      <c r="BU264" s="285"/>
      <c r="BV264" s="285"/>
      <c r="BW264" s="285"/>
      <c r="BX264" s="285"/>
      <c r="BY264" s="285">
        <v>2</v>
      </c>
      <c r="BZ264" s="286"/>
      <c r="CA264" s="287"/>
      <c r="CB264" s="288">
        <f t="shared" si="74"/>
        <v>3</v>
      </c>
      <c r="CC264" s="518" t="e">
        <f t="shared" si="103"/>
        <v>#DIV/0!</v>
      </c>
      <c r="CD264" s="282" t="str">
        <f>IFERROR(IF($S264*#REF!=0,"",$S264*#REF!),"")</f>
        <v/>
      </c>
      <c r="CE264" s="282" t="str">
        <f>IFERROR(IF($S264*#REF!=0,"",$S264*#REF!),"")</f>
        <v/>
      </c>
      <c r="CF264" s="282" t="str">
        <f>IFERROR(IF($S264*#REF!=0,"",$S264*#REF!),"")</f>
        <v/>
      </c>
      <c r="CG264" s="282" t="str">
        <f>IFERROR(IF($S264*#REF!=0,"",$S264*#REF!),"")</f>
        <v/>
      </c>
      <c r="CH264" s="282" t="str">
        <f>IFERROR(IF($S264*#REF!=0,"",$S264*#REF!),"")</f>
        <v/>
      </c>
      <c r="CI264" s="282" t="str">
        <f>IFERROR(IF($S264*#REF!=0,"",$S264*#REF!),"")</f>
        <v/>
      </c>
      <c r="CJ264" s="282" t="str">
        <f>IFERROR(IF($S264*#REF!=0,"",$S264*#REF!),"")</f>
        <v/>
      </c>
      <c r="CK264" s="282" t="str">
        <f>IFERROR(IF($S264*#REF!=0,"",$S264*#REF!),"")</f>
        <v/>
      </c>
      <c r="CL264" s="282" t="str">
        <f>IFERROR(IF($S264*#REF!=0,"",$S264*#REF!),"")</f>
        <v/>
      </c>
      <c r="CM264" s="282" t="str">
        <f t="shared" ref="CM264:CM271" si="110">IFERROR(IF($S264*BT264=0,"",$S264*BT264),"")</f>
        <v/>
      </c>
      <c r="CN264" s="282" t="str">
        <f t="shared" ref="CN264:CN271" si="111">IFERROR(IF($S264*BU264=0,"",$S264*BU264),"")</f>
        <v/>
      </c>
      <c r="CO264" s="282" t="str">
        <f t="shared" ref="CO264:CO271" si="112">IFERROR(IF($S264*BV264=0,"",$S264*BV264),"")</f>
        <v/>
      </c>
      <c r="CP264" s="282" t="str">
        <f t="shared" ref="CP264:CP271" si="113">IFERROR(IF($S264*BW264=0,"",$S264*BW264),"")</f>
        <v/>
      </c>
      <c r="CQ264" s="282" t="str">
        <f t="shared" ref="CQ264:CQ271" si="114">IFERROR(IF($S264*BX264=0,"",$S264*BX264),"")</f>
        <v/>
      </c>
      <c r="CR264" s="282">
        <f t="shared" ref="CR264:CR271" si="115">IFERROR(IF($S264*BY264=0,"",$S264*BY264),"")</f>
        <v>5.5E-2</v>
      </c>
      <c r="CS264" s="282" t="str">
        <f t="shared" ref="CS264:CS271" si="116">IFERROR(IF($S264*BZ264=0,"",$S264*BZ264),"")</f>
        <v/>
      </c>
      <c r="CT264" s="282" t="str">
        <f t="shared" ref="CT264:CT271" si="117">IFERROR(IF($S264*CA264=0,"",$S264*CA264),"")</f>
        <v/>
      </c>
    </row>
    <row r="265" spans="1:98" ht="15" customHeight="1" x14ac:dyDescent="0.15">
      <c r="A265" s="1" t="s">
        <v>23</v>
      </c>
      <c r="B265" s="281" t="s">
        <v>787</v>
      </c>
      <c r="C265" s="281" t="str">
        <f t="shared" si="104"/>
        <v>CH271</v>
      </c>
      <c r="D265" s="281" t="str">
        <f t="shared" si="105"/>
        <v>-17</v>
      </c>
      <c r="E265" s="281" t="str">
        <f t="shared" si="106"/>
        <v>SP/184</v>
      </c>
      <c r="F265" s="308">
        <v>0</v>
      </c>
      <c r="G265" s="282" t="s">
        <v>788</v>
      </c>
      <c r="H265" s="282" t="s">
        <v>573</v>
      </c>
      <c r="I265" s="282"/>
      <c r="J265" s="282">
        <v>2</v>
      </c>
      <c r="K265" s="282" t="s">
        <v>108</v>
      </c>
      <c r="L265" s="282">
        <v>22.9</v>
      </c>
      <c r="M265" s="282"/>
      <c r="N265" s="282"/>
      <c r="O265" s="282" t="s">
        <v>788</v>
      </c>
      <c r="P265" s="282"/>
      <c r="Q265" s="283"/>
      <c r="R265" s="284"/>
      <c r="S265" s="284"/>
      <c r="T265" s="284"/>
      <c r="U265" s="284"/>
      <c r="V265" s="284"/>
      <c r="W265" s="284"/>
      <c r="X265" s="284"/>
      <c r="Y265" s="284"/>
      <c r="Z265" s="284"/>
      <c r="AA265" s="284"/>
      <c r="AB265" s="284"/>
      <c r="AC265" s="284"/>
      <c r="AD265" s="284"/>
      <c r="AE265" s="284"/>
      <c r="AF265" s="284"/>
      <c r="AG265" s="284"/>
      <c r="AH265" s="284"/>
      <c r="AI265" s="284"/>
      <c r="AJ265" s="284"/>
      <c r="AK265" s="284"/>
      <c r="AL265" s="284"/>
      <c r="AM265" s="284"/>
      <c r="AN265" s="284"/>
      <c r="AO265" s="284"/>
      <c r="AP265" s="284"/>
      <c r="AQ265" s="284"/>
      <c r="AR265" s="284"/>
      <c r="AS265" s="284"/>
      <c r="AT265" s="284"/>
      <c r="AU265" s="284"/>
      <c r="AV265" s="284"/>
      <c r="AW265" s="284"/>
      <c r="AX265" s="284"/>
      <c r="AY265" s="284"/>
      <c r="AZ265" s="284"/>
      <c r="BA265" s="284">
        <v>0</v>
      </c>
      <c r="BB265" s="284">
        <v>0</v>
      </c>
      <c r="BC265" s="284">
        <v>0</v>
      </c>
      <c r="BD265" s="284">
        <v>0</v>
      </c>
      <c r="BE265" s="284">
        <v>0</v>
      </c>
      <c r="BF265" s="284">
        <v>1</v>
      </c>
      <c r="BG265" s="284">
        <v>0</v>
      </c>
      <c r="BH265" s="284">
        <v>0</v>
      </c>
      <c r="BI265" s="284">
        <v>0</v>
      </c>
      <c r="BJ265" s="450">
        <v>1</v>
      </c>
      <c r="BK265" s="282">
        <f t="shared" si="107"/>
        <v>0</v>
      </c>
      <c r="BL265" s="282">
        <f t="shared" si="108"/>
        <v>0</v>
      </c>
      <c r="BM265" s="282">
        <v>1</v>
      </c>
      <c r="BN265" s="282">
        <v>1</v>
      </c>
      <c r="BO265" s="284">
        <f t="shared" si="109"/>
        <v>0</v>
      </c>
      <c r="BP265" s="516">
        <v>2</v>
      </c>
      <c r="BQ265" s="282" t="str">
        <f t="shared" si="89"/>
        <v/>
      </c>
      <c r="BR265" s="282"/>
      <c r="BS265" s="285"/>
      <c r="BT265" s="285"/>
      <c r="BU265" s="285"/>
      <c r="BV265" s="285"/>
      <c r="BW265" s="285"/>
      <c r="BX265" s="285">
        <v>2</v>
      </c>
      <c r="BY265" s="285"/>
      <c r="BZ265" s="286"/>
      <c r="CA265" s="287"/>
      <c r="CB265" s="288">
        <f t="shared" ref="CB265:CB328" si="118">SUM(BO265,BR265:CA265)</f>
        <v>2</v>
      </c>
      <c r="CC265" s="518">
        <f t="shared" si="103"/>
        <v>2</v>
      </c>
      <c r="CD265" s="282" t="str">
        <f>IFERROR(IF($S265*#REF!=0,"",$S265*#REF!),"")</f>
        <v/>
      </c>
      <c r="CE265" s="282" t="str">
        <f>IFERROR(IF($S265*#REF!=0,"",$S265*#REF!),"")</f>
        <v/>
      </c>
      <c r="CF265" s="282" t="str">
        <f>IFERROR(IF($S265*#REF!=0,"",$S265*#REF!),"")</f>
        <v/>
      </c>
      <c r="CG265" s="282" t="str">
        <f>IFERROR(IF($S265*#REF!=0,"",$S265*#REF!),"")</f>
        <v/>
      </c>
      <c r="CH265" s="282" t="str">
        <f>IFERROR(IF($S265*#REF!=0,"",$S265*#REF!),"")</f>
        <v/>
      </c>
      <c r="CI265" s="282" t="str">
        <f>IFERROR(IF($S265*#REF!=0,"",$S265*#REF!),"")</f>
        <v/>
      </c>
      <c r="CJ265" s="282" t="str">
        <f>IFERROR(IF($S265*#REF!=0,"",$S265*#REF!),"")</f>
        <v/>
      </c>
      <c r="CK265" s="282" t="str">
        <f>IFERROR(IF($S265*#REF!=0,"",$S265*#REF!),"")</f>
        <v/>
      </c>
      <c r="CL265" s="282" t="str">
        <f>IFERROR(IF($S265*#REF!=0,"",$S265*#REF!),"")</f>
        <v/>
      </c>
      <c r="CM265" s="282" t="str">
        <f t="shared" si="110"/>
        <v/>
      </c>
      <c r="CN265" s="282" t="str">
        <f t="shared" si="111"/>
        <v/>
      </c>
      <c r="CO265" s="282" t="str">
        <f t="shared" si="112"/>
        <v/>
      </c>
      <c r="CP265" s="282" t="str">
        <f t="shared" si="113"/>
        <v/>
      </c>
      <c r="CQ265" s="282" t="str">
        <f t="shared" si="114"/>
        <v/>
      </c>
      <c r="CR265" s="282" t="str">
        <f t="shared" si="115"/>
        <v/>
      </c>
      <c r="CS265" s="282" t="str">
        <f t="shared" si="116"/>
        <v/>
      </c>
      <c r="CT265" s="282" t="str">
        <f t="shared" si="117"/>
        <v/>
      </c>
    </row>
    <row r="266" spans="1:98" ht="15" customHeight="1" x14ac:dyDescent="0.15">
      <c r="A266" s="1" t="s">
        <v>23</v>
      </c>
      <c r="B266" s="281" t="s">
        <v>789</v>
      </c>
      <c r="C266" s="281" t="str">
        <f t="shared" si="104"/>
        <v>CH271</v>
      </c>
      <c r="D266" s="281" t="str">
        <f t="shared" si="105"/>
        <v>35C</v>
      </c>
      <c r="E266" s="281" t="str">
        <f t="shared" si="106"/>
        <v>SP/184</v>
      </c>
      <c r="F266" s="308">
        <v>0</v>
      </c>
      <c r="G266" s="282" t="s">
        <v>790</v>
      </c>
      <c r="H266" s="282" t="s">
        <v>573</v>
      </c>
      <c r="I266" s="282"/>
      <c r="J266" s="282"/>
      <c r="K266" s="282" t="s">
        <v>108</v>
      </c>
      <c r="L266" s="282">
        <v>9.1999999999999993</v>
      </c>
      <c r="M266" s="282"/>
      <c r="N266" s="282"/>
      <c r="O266" s="282" t="s">
        <v>790</v>
      </c>
      <c r="P266" s="282"/>
      <c r="Q266" s="283"/>
      <c r="R266" s="284" t="s">
        <v>443</v>
      </c>
      <c r="S266" s="284">
        <f>0.11/20</f>
        <v>5.4999999999999997E-3</v>
      </c>
      <c r="T266" s="284" t="s">
        <v>791</v>
      </c>
      <c r="U266" s="284"/>
      <c r="V266" s="284"/>
      <c r="W266" s="284">
        <v>1147.2</v>
      </c>
      <c r="X266" s="284"/>
      <c r="Y266" s="284"/>
      <c r="Z266" s="284">
        <v>2</v>
      </c>
      <c r="AA266" s="284">
        <v>2</v>
      </c>
      <c r="AB266" s="284">
        <v>2</v>
      </c>
      <c r="AC266" s="284">
        <v>2</v>
      </c>
      <c r="AD266" s="284"/>
      <c r="AE266" s="284"/>
      <c r="AF266" s="284"/>
      <c r="AG266" s="284"/>
      <c r="AH266" s="284"/>
      <c r="AI266" s="284">
        <v>2</v>
      </c>
      <c r="AJ266" s="284"/>
      <c r="AK266" s="284">
        <v>0</v>
      </c>
      <c r="AL266" s="284">
        <v>3</v>
      </c>
      <c r="AM266" s="284"/>
      <c r="AN266" s="284">
        <v>0</v>
      </c>
      <c r="AO266" s="284">
        <v>3</v>
      </c>
      <c r="AP266" s="284">
        <v>3</v>
      </c>
      <c r="AQ266" s="284">
        <v>5</v>
      </c>
      <c r="AR266" s="284">
        <v>3</v>
      </c>
      <c r="AS266" s="284">
        <v>3</v>
      </c>
      <c r="AT266" s="284">
        <v>3</v>
      </c>
      <c r="AU266" s="284">
        <v>2</v>
      </c>
      <c r="AV266" s="284">
        <v>5</v>
      </c>
      <c r="AW266" s="284"/>
      <c r="AX266" s="284">
        <v>1</v>
      </c>
      <c r="AY266" s="284">
        <v>4</v>
      </c>
      <c r="AZ266" s="284">
        <v>4</v>
      </c>
      <c r="BA266" s="284">
        <v>0</v>
      </c>
      <c r="BB266" s="284">
        <v>4</v>
      </c>
      <c r="BC266" s="284">
        <v>2</v>
      </c>
      <c r="BD266" s="284">
        <v>2</v>
      </c>
      <c r="BE266" s="284">
        <v>6</v>
      </c>
      <c r="BF266" s="284">
        <v>2</v>
      </c>
      <c r="BG266" s="284">
        <v>1</v>
      </c>
      <c r="BH266" s="284">
        <v>3</v>
      </c>
      <c r="BI266" s="284">
        <v>3</v>
      </c>
      <c r="BJ266" s="450"/>
      <c r="BK266" s="282">
        <f t="shared" si="107"/>
        <v>5</v>
      </c>
      <c r="BL266" s="282">
        <f t="shared" si="108"/>
        <v>0</v>
      </c>
      <c r="BM266" s="282">
        <v>5</v>
      </c>
      <c r="BN266" s="282">
        <v>1</v>
      </c>
      <c r="BO266" s="284">
        <f t="shared" si="109"/>
        <v>4</v>
      </c>
      <c r="BP266" s="516">
        <v>2</v>
      </c>
      <c r="BQ266" s="282" t="str">
        <f t="shared" si="89"/>
        <v/>
      </c>
      <c r="BR266" s="282"/>
      <c r="BS266" s="285"/>
      <c r="BT266" s="285"/>
      <c r="BU266" s="285"/>
      <c r="BV266" s="285"/>
      <c r="BW266" s="285"/>
      <c r="BX266" s="285"/>
      <c r="BY266" s="285"/>
      <c r="BZ266" s="286"/>
      <c r="CA266" s="287"/>
      <c r="CB266" s="288">
        <f t="shared" si="118"/>
        <v>4</v>
      </c>
      <c r="CC266" s="518" t="e">
        <f t="shared" si="103"/>
        <v>#DIV/0!</v>
      </c>
      <c r="CD266" s="282" t="str">
        <f>IFERROR(IF($S266*#REF!=0,"",$S266*#REF!),"")</f>
        <v/>
      </c>
      <c r="CE266" s="282" t="str">
        <f>IFERROR(IF($S266*#REF!=0,"",$S266*#REF!),"")</f>
        <v/>
      </c>
      <c r="CF266" s="282" t="str">
        <f>IFERROR(IF($S266*#REF!=0,"",$S266*#REF!),"")</f>
        <v/>
      </c>
      <c r="CG266" s="282" t="str">
        <f>IFERROR(IF($S266*#REF!=0,"",$S266*#REF!),"")</f>
        <v/>
      </c>
      <c r="CH266" s="282" t="str">
        <f>IFERROR(IF($S266*#REF!=0,"",$S266*#REF!),"")</f>
        <v/>
      </c>
      <c r="CI266" s="282" t="str">
        <f>IFERROR(IF($S266*#REF!=0,"",$S266*#REF!),"")</f>
        <v/>
      </c>
      <c r="CJ266" s="282" t="str">
        <f>IFERROR(IF($S266*#REF!=0,"",$S266*#REF!),"")</f>
        <v/>
      </c>
      <c r="CK266" s="282" t="str">
        <f>IFERROR(IF($S266*#REF!=0,"",$S266*#REF!),"")</f>
        <v/>
      </c>
      <c r="CL266" s="282" t="str">
        <f>IFERROR(IF($S266*#REF!=0,"",$S266*#REF!),"")</f>
        <v/>
      </c>
      <c r="CM266" s="282" t="str">
        <f t="shared" si="110"/>
        <v/>
      </c>
      <c r="CN266" s="282" t="str">
        <f t="shared" si="111"/>
        <v/>
      </c>
      <c r="CO266" s="282" t="str">
        <f t="shared" si="112"/>
        <v/>
      </c>
      <c r="CP266" s="282" t="str">
        <f t="shared" si="113"/>
        <v/>
      </c>
      <c r="CQ266" s="282" t="str">
        <f t="shared" si="114"/>
        <v/>
      </c>
      <c r="CR266" s="282" t="str">
        <f t="shared" si="115"/>
        <v/>
      </c>
      <c r="CS266" s="282" t="str">
        <f t="shared" si="116"/>
        <v/>
      </c>
      <c r="CT266" s="282" t="str">
        <f t="shared" si="117"/>
        <v/>
      </c>
    </row>
    <row r="267" spans="1:98" ht="15" customHeight="1" x14ac:dyDescent="0.15">
      <c r="A267" s="1" t="s">
        <v>23</v>
      </c>
      <c r="B267" s="281" t="s">
        <v>792</v>
      </c>
      <c r="C267" s="281" t="str">
        <f t="shared" si="104"/>
        <v>CH271</v>
      </c>
      <c r="D267" s="281" t="str">
        <f t="shared" si="105"/>
        <v>37C</v>
      </c>
      <c r="E267" s="281" t="str">
        <f t="shared" si="106"/>
        <v>SP/184</v>
      </c>
      <c r="F267" s="308">
        <v>0</v>
      </c>
      <c r="G267" s="282" t="s">
        <v>793</v>
      </c>
      <c r="H267" s="282" t="s">
        <v>573</v>
      </c>
      <c r="I267" s="282"/>
      <c r="J267" s="282">
        <v>8</v>
      </c>
      <c r="K267" s="282" t="s">
        <v>108</v>
      </c>
      <c r="L267" s="282">
        <v>12.7</v>
      </c>
      <c r="M267" s="282"/>
      <c r="N267" s="282"/>
      <c r="O267" s="282" t="s">
        <v>793</v>
      </c>
      <c r="P267" s="282"/>
      <c r="Q267" s="283"/>
      <c r="R267" s="284"/>
      <c r="S267" s="284">
        <v>5.4999999999999997E-3</v>
      </c>
      <c r="T267" s="284"/>
      <c r="U267" s="284"/>
      <c r="V267" s="284"/>
      <c r="W267" s="284"/>
      <c r="X267" s="284"/>
      <c r="Y267" s="284"/>
      <c r="Z267" s="284"/>
      <c r="AA267" s="284"/>
      <c r="AB267" s="284"/>
      <c r="AC267" s="284"/>
      <c r="AD267" s="284"/>
      <c r="AE267" s="284"/>
      <c r="AF267" s="284"/>
      <c r="AG267" s="284"/>
      <c r="AH267" s="284"/>
      <c r="AI267" s="284"/>
      <c r="AJ267" s="284"/>
      <c r="AK267" s="284"/>
      <c r="AL267" s="284"/>
      <c r="AM267" s="284"/>
      <c r="AN267" s="284"/>
      <c r="AO267" s="284"/>
      <c r="AP267" s="284"/>
      <c r="AQ267" s="284"/>
      <c r="AR267" s="284"/>
      <c r="AS267" s="284"/>
      <c r="AT267" s="284">
        <v>0</v>
      </c>
      <c r="AU267" s="284">
        <v>0</v>
      </c>
      <c r="AV267" s="284">
        <v>0</v>
      </c>
      <c r="AW267" s="284">
        <v>2</v>
      </c>
      <c r="AX267" s="284"/>
      <c r="AY267" s="284"/>
      <c r="AZ267" s="284"/>
      <c r="BA267" s="284"/>
      <c r="BB267" s="284"/>
      <c r="BC267" s="284">
        <v>0</v>
      </c>
      <c r="BD267" s="284">
        <v>0</v>
      </c>
      <c r="BE267" s="284">
        <v>0</v>
      </c>
      <c r="BF267" s="284">
        <v>4</v>
      </c>
      <c r="BG267" s="284">
        <v>2</v>
      </c>
      <c r="BH267" s="284">
        <v>0</v>
      </c>
      <c r="BI267" s="284">
        <v>0</v>
      </c>
      <c r="BJ267" s="450">
        <f>BJ262*2+BJ263*1+BJ264+1</f>
        <v>4</v>
      </c>
      <c r="BK267" s="282">
        <f t="shared" si="107"/>
        <v>2</v>
      </c>
      <c r="BL267" s="282">
        <f t="shared" si="108"/>
        <v>0</v>
      </c>
      <c r="BM267" s="282">
        <v>4</v>
      </c>
      <c r="BN267" s="282">
        <v>3</v>
      </c>
      <c r="BO267" s="284">
        <f t="shared" si="109"/>
        <v>1</v>
      </c>
      <c r="BP267" s="516">
        <v>2</v>
      </c>
      <c r="BQ267" s="282" t="str">
        <f t="shared" si="89"/>
        <v/>
      </c>
      <c r="BR267" s="282"/>
      <c r="BS267" s="285"/>
      <c r="BT267" s="285"/>
      <c r="BU267" s="285"/>
      <c r="BV267" s="285"/>
      <c r="BW267" s="285"/>
      <c r="BX267" s="285">
        <v>8</v>
      </c>
      <c r="BY267" s="285"/>
      <c r="BZ267" s="286"/>
      <c r="CA267" s="287"/>
      <c r="CB267" s="288">
        <f t="shared" si="118"/>
        <v>9</v>
      </c>
      <c r="CC267" s="518">
        <f t="shared" si="103"/>
        <v>2.25</v>
      </c>
      <c r="CD267" s="282" t="str">
        <f>IFERROR(IF($S267*#REF!=0,"",$S267*#REF!),"")</f>
        <v/>
      </c>
      <c r="CE267" s="282" t="str">
        <f>IFERROR(IF($S267*#REF!=0,"",$S267*#REF!),"")</f>
        <v/>
      </c>
      <c r="CF267" s="282" t="str">
        <f>IFERROR(IF($S267*#REF!=0,"",$S267*#REF!),"")</f>
        <v/>
      </c>
      <c r="CG267" s="282" t="str">
        <f>IFERROR(IF($S267*#REF!=0,"",$S267*#REF!),"")</f>
        <v/>
      </c>
      <c r="CH267" s="282" t="str">
        <f>IFERROR(IF($S267*#REF!=0,"",$S267*#REF!),"")</f>
        <v/>
      </c>
      <c r="CI267" s="282" t="str">
        <f>IFERROR(IF($S267*#REF!=0,"",$S267*#REF!),"")</f>
        <v/>
      </c>
      <c r="CJ267" s="282" t="str">
        <f>IFERROR(IF($S267*#REF!=0,"",$S267*#REF!),"")</f>
        <v/>
      </c>
      <c r="CK267" s="282" t="str">
        <f>IFERROR(IF($S267*#REF!=0,"",$S267*#REF!),"")</f>
        <v/>
      </c>
      <c r="CL267" s="282" t="str">
        <f>IFERROR(IF($S267*#REF!=0,"",$S267*#REF!),"")</f>
        <v/>
      </c>
      <c r="CM267" s="282" t="str">
        <f t="shared" si="110"/>
        <v/>
      </c>
      <c r="CN267" s="282" t="str">
        <f t="shared" si="111"/>
        <v/>
      </c>
      <c r="CO267" s="282" t="str">
        <f t="shared" si="112"/>
        <v/>
      </c>
      <c r="CP267" s="282" t="str">
        <f t="shared" si="113"/>
        <v/>
      </c>
      <c r="CQ267" s="282">
        <f t="shared" si="114"/>
        <v>4.3999999999999997E-2</v>
      </c>
      <c r="CR267" s="282" t="str">
        <f t="shared" si="115"/>
        <v/>
      </c>
      <c r="CS267" s="282" t="str">
        <f t="shared" si="116"/>
        <v/>
      </c>
      <c r="CT267" s="282" t="str">
        <f t="shared" si="117"/>
        <v/>
      </c>
    </row>
    <row r="268" spans="1:98" ht="15" customHeight="1" x14ac:dyDescent="0.15">
      <c r="A268" s="1" t="s">
        <v>23</v>
      </c>
      <c r="B268" s="281" t="s">
        <v>794</v>
      </c>
      <c r="C268" s="281" t="str">
        <f t="shared" si="104"/>
        <v>CH271</v>
      </c>
      <c r="D268" s="281" t="str">
        <f t="shared" si="105"/>
        <v>-49</v>
      </c>
      <c r="E268" s="281" t="str">
        <f t="shared" si="106"/>
        <v>SP/184</v>
      </c>
      <c r="F268" s="308">
        <v>0</v>
      </c>
      <c r="G268" s="282" t="s">
        <v>795</v>
      </c>
      <c r="H268" s="282" t="s">
        <v>573</v>
      </c>
      <c r="I268" s="282"/>
      <c r="J268" s="282"/>
      <c r="K268" s="282" t="s">
        <v>108</v>
      </c>
      <c r="L268" s="282">
        <v>66.3</v>
      </c>
      <c r="M268" s="282"/>
      <c r="N268" s="282"/>
      <c r="O268" s="282" t="s">
        <v>795</v>
      </c>
      <c r="P268" s="282"/>
      <c r="Q268" s="283"/>
      <c r="R268" s="284"/>
      <c r="S268" s="284"/>
      <c r="T268" s="284"/>
      <c r="U268" s="284"/>
      <c r="V268" s="284"/>
      <c r="W268" s="284"/>
      <c r="X268" s="284"/>
      <c r="Y268" s="284"/>
      <c r="Z268" s="284"/>
      <c r="AA268" s="284"/>
      <c r="AB268" s="284"/>
      <c r="AC268" s="284"/>
      <c r="AD268" s="284"/>
      <c r="AE268" s="284"/>
      <c r="AF268" s="284"/>
      <c r="AG268" s="284"/>
      <c r="AH268" s="284"/>
      <c r="AI268" s="284"/>
      <c r="AJ268" s="284"/>
      <c r="AK268" s="284"/>
      <c r="AL268" s="284"/>
      <c r="AM268" s="284"/>
      <c r="AN268" s="284"/>
      <c r="AO268" s="284"/>
      <c r="AP268" s="284"/>
      <c r="AQ268" s="284"/>
      <c r="AR268" s="284"/>
      <c r="AS268" s="284"/>
      <c r="AT268" s="284"/>
      <c r="AU268" s="284"/>
      <c r="AV268" s="284"/>
      <c r="AW268" s="284"/>
      <c r="AX268" s="284"/>
      <c r="AY268" s="284"/>
      <c r="AZ268" s="284"/>
      <c r="BA268" s="284">
        <v>0</v>
      </c>
      <c r="BB268" s="284">
        <v>0</v>
      </c>
      <c r="BC268" s="284">
        <v>0</v>
      </c>
      <c r="BD268" s="284">
        <v>0</v>
      </c>
      <c r="BE268" s="284">
        <v>0</v>
      </c>
      <c r="BF268" s="284">
        <v>1</v>
      </c>
      <c r="BG268" s="284">
        <v>0</v>
      </c>
      <c r="BH268" s="284">
        <v>0</v>
      </c>
      <c r="BI268" s="284">
        <v>0</v>
      </c>
      <c r="BJ268" s="450">
        <v>1</v>
      </c>
      <c r="BK268" s="282">
        <f t="shared" si="107"/>
        <v>0</v>
      </c>
      <c r="BL268" s="282">
        <f t="shared" si="108"/>
        <v>0</v>
      </c>
      <c r="BM268" s="282">
        <v>2</v>
      </c>
      <c r="BN268" s="282">
        <v>0</v>
      </c>
      <c r="BO268" s="284">
        <f t="shared" si="109"/>
        <v>2</v>
      </c>
      <c r="BP268" s="516">
        <v>2</v>
      </c>
      <c r="BQ268" s="282" t="str">
        <f t="shared" si="89"/>
        <v/>
      </c>
      <c r="BR268" s="282"/>
      <c r="BS268" s="285"/>
      <c r="BT268" s="285"/>
      <c r="BU268" s="285"/>
      <c r="BV268" s="285"/>
      <c r="BW268" s="285"/>
      <c r="BX268" s="285"/>
      <c r="BY268" s="285">
        <v>3</v>
      </c>
      <c r="BZ268" s="286"/>
      <c r="CA268" s="287"/>
      <c r="CB268" s="288">
        <f t="shared" si="118"/>
        <v>5</v>
      </c>
      <c r="CC268" s="518">
        <f t="shared" si="103"/>
        <v>5</v>
      </c>
      <c r="CD268" s="282" t="str">
        <f>IFERROR(IF($S268*#REF!=0,"",$S268*#REF!),"")</f>
        <v/>
      </c>
      <c r="CE268" s="282" t="str">
        <f>IFERROR(IF($S268*#REF!=0,"",$S268*#REF!),"")</f>
        <v/>
      </c>
      <c r="CF268" s="282" t="str">
        <f>IFERROR(IF($S268*#REF!=0,"",$S268*#REF!),"")</f>
        <v/>
      </c>
      <c r="CG268" s="282" t="str">
        <f>IFERROR(IF($S268*#REF!=0,"",$S268*#REF!),"")</f>
        <v/>
      </c>
      <c r="CH268" s="282" t="str">
        <f>IFERROR(IF($S268*#REF!=0,"",$S268*#REF!),"")</f>
        <v/>
      </c>
      <c r="CI268" s="282" t="str">
        <f>IFERROR(IF($S268*#REF!=0,"",$S268*#REF!),"")</f>
        <v/>
      </c>
      <c r="CJ268" s="282" t="str">
        <f>IFERROR(IF($S268*#REF!=0,"",$S268*#REF!),"")</f>
        <v/>
      </c>
      <c r="CK268" s="282" t="str">
        <f>IFERROR(IF($S268*#REF!=0,"",$S268*#REF!),"")</f>
        <v/>
      </c>
      <c r="CL268" s="282" t="str">
        <f>IFERROR(IF($S268*#REF!=0,"",$S268*#REF!),"")</f>
        <v/>
      </c>
      <c r="CM268" s="282" t="str">
        <f t="shared" si="110"/>
        <v/>
      </c>
      <c r="CN268" s="282" t="str">
        <f t="shared" si="111"/>
        <v/>
      </c>
      <c r="CO268" s="282" t="str">
        <f t="shared" si="112"/>
        <v/>
      </c>
      <c r="CP268" s="282" t="str">
        <f t="shared" si="113"/>
        <v/>
      </c>
      <c r="CQ268" s="282" t="str">
        <f t="shared" si="114"/>
        <v/>
      </c>
      <c r="CR268" s="282" t="str">
        <f t="shared" si="115"/>
        <v/>
      </c>
      <c r="CS268" s="282" t="str">
        <f t="shared" si="116"/>
        <v/>
      </c>
      <c r="CT268" s="282" t="str">
        <f t="shared" si="117"/>
        <v/>
      </c>
    </row>
    <row r="269" spans="1:98" ht="15" customHeight="1" x14ac:dyDescent="0.15">
      <c r="A269" s="1" t="s">
        <v>23</v>
      </c>
      <c r="B269" s="281" t="s">
        <v>796</v>
      </c>
      <c r="C269" s="281" t="str">
        <f t="shared" si="104"/>
        <v>CH271</v>
      </c>
      <c r="D269" s="281" t="str">
        <f t="shared" si="105"/>
        <v>-50</v>
      </c>
      <c r="E269" s="281" t="str">
        <f t="shared" si="106"/>
        <v>SP/184</v>
      </c>
      <c r="F269" s="308">
        <v>0</v>
      </c>
      <c r="G269" s="282" t="s">
        <v>797</v>
      </c>
      <c r="H269" s="282" t="s">
        <v>573</v>
      </c>
      <c r="I269" s="282"/>
      <c r="J269" s="282"/>
      <c r="K269" s="282" t="s">
        <v>108</v>
      </c>
      <c r="L269" s="282">
        <v>66.3</v>
      </c>
      <c r="M269" s="282"/>
      <c r="N269" s="282"/>
      <c r="O269" s="282" t="s">
        <v>797</v>
      </c>
      <c r="P269" s="282"/>
      <c r="Q269" s="283"/>
      <c r="R269" s="284"/>
      <c r="S269" s="284"/>
      <c r="T269" s="284"/>
      <c r="U269" s="284"/>
      <c r="V269" s="284"/>
      <c r="W269" s="284"/>
      <c r="X269" s="284"/>
      <c r="Y269" s="284"/>
      <c r="Z269" s="284"/>
      <c r="AA269" s="284"/>
      <c r="AB269" s="284"/>
      <c r="AC269" s="284"/>
      <c r="AD269" s="284"/>
      <c r="AE269" s="284"/>
      <c r="AF269" s="284"/>
      <c r="AG269" s="284"/>
      <c r="AH269" s="284"/>
      <c r="AI269" s="284"/>
      <c r="AJ269" s="284"/>
      <c r="AK269" s="284"/>
      <c r="AL269" s="284"/>
      <c r="AM269" s="284"/>
      <c r="AN269" s="284"/>
      <c r="AO269" s="284"/>
      <c r="AP269" s="284"/>
      <c r="AQ269" s="284"/>
      <c r="AR269" s="284"/>
      <c r="AS269" s="284"/>
      <c r="AT269" s="284"/>
      <c r="AU269" s="284"/>
      <c r="AV269" s="284"/>
      <c r="AW269" s="284"/>
      <c r="AX269" s="284"/>
      <c r="AY269" s="284"/>
      <c r="AZ269" s="284"/>
      <c r="BA269" s="284">
        <v>0</v>
      </c>
      <c r="BB269" s="284">
        <v>0</v>
      </c>
      <c r="BC269" s="284">
        <v>0</v>
      </c>
      <c r="BD269" s="284">
        <v>0</v>
      </c>
      <c r="BE269" s="284">
        <v>0</v>
      </c>
      <c r="BF269" s="284">
        <v>1</v>
      </c>
      <c r="BG269" s="284">
        <v>1</v>
      </c>
      <c r="BH269" s="284">
        <v>0</v>
      </c>
      <c r="BI269" s="284">
        <v>0</v>
      </c>
      <c r="BJ269" s="450">
        <v>0</v>
      </c>
      <c r="BK269" s="282">
        <f t="shared" si="107"/>
        <v>0</v>
      </c>
      <c r="BL269" s="282">
        <f t="shared" si="108"/>
        <v>0</v>
      </c>
      <c r="BM269" s="282">
        <v>2</v>
      </c>
      <c r="BN269" s="282">
        <v>0</v>
      </c>
      <c r="BO269" s="284">
        <f t="shared" si="109"/>
        <v>2</v>
      </c>
      <c r="BP269" s="516">
        <v>2</v>
      </c>
      <c r="BQ269" s="282" t="str">
        <f t="shared" si="89"/>
        <v/>
      </c>
      <c r="BR269" s="282"/>
      <c r="BS269" s="285"/>
      <c r="BT269" s="285"/>
      <c r="BU269" s="285"/>
      <c r="BV269" s="285"/>
      <c r="BW269" s="285"/>
      <c r="BX269" s="285"/>
      <c r="BY269" s="285"/>
      <c r="BZ269" s="286"/>
      <c r="CA269" s="287"/>
      <c r="CB269" s="288">
        <f t="shared" si="118"/>
        <v>2</v>
      </c>
      <c r="CC269" s="518" t="e">
        <f t="shared" si="103"/>
        <v>#DIV/0!</v>
      </c>
      <c r="CD269" s="282" t="str">
        <f>IFERROR(IF($S269*#REF!=0,"",$S269*#REF!),"")</f>
        <v/>
      </c>
      <c r="CE269" s="282" t="str">
        <f>IFERROR(IF($S269*#REF!=0,"",$S269*#REF!),"")</f>
        <v/>
      </c>
      <c r="CF269" s="282" t="str">
        <f>IFERROR(IF($S269*#REF!=0,"",$S269*#REF!),"")</f>
        <v/>
      </c>
      <c r="CG269" s="282" t="str">
        <f>IFERROR(IF($S269*#REF!=0,"",$S269*#REF!),"")</f>
        <v/>
      </c>
      <c r="CH269" s="282" t="str">
        <f>IFERROR(IF($S269*#REF!=0,"",$S269*#REF!),"")</f>
        <v/>
      </c>
      <c r="CI269" s="282" t="str">
        <f>IFERROR(IF($S269*#REF!=0,"",$S269*#REF!),"")</f>
        <v/>
      </c>
      <c r="CJ269" s="282" t="str">
        <f>IFERROR(IF($S269*#REF!=0,"",$S269*#REF!),"")</f>
        <v/>
      </c>
      <c r="CK269" s="282" t="str">
        <f>IFERROR(IF($S269*#REF!=0,"",$S269*#REF!),"")</f>
        <v/>
      </c>
      <c r="CL269" s="282" t="str">
        <f>IFERROR(IF($S269*#REF!=0,"",$S269*#REF!),"")</f>
        <v/>
      </c>
      <c r="CM269" s="282" t="str">
        <f t="shared" si="110"/>
        <v/>
      </c>
      <c r="CN269" s="282" t="str">
        <f t="shared" si="111"/>
        <v/>
      </c>
      <c r="CO269" s="282" t="str">
        <f t="shared" si="112"/>
        <v/>
      </c>
      <c r="CP269" s="282" t="str">
        <f t="shared" si="113"/>
        <v/>
      </c>
      <c r="CQ269" s="282" t="str">
        <f t="shared" si="114"/>
        <v/>
      </c>
      <c r="CR269" s="282" t="str">
        <f t="shared" si="115"/>
        <v/>
      </c>
      <c r="CS269" s="282" t="str">
        <f t="shared" si="116"/>
        <v/>
      </c>
      <c r="CT269" s="282" t="str">
        <f t="shared" si="117"/>
        <v/>
      </c>
    </row>
    <row r="270" spans="1:98" ht="15" customHeight="1" x14ac:dyDescent="0.15">
      <c r="A270" s="1" t="s">
        <v>23</v>
      </c>
      <c r="B270" s="281" t="s">
        <v>798</v>
      </c>
      <c r="C270" s="281"/>
      <c r="D270" s="281"/>
      <c r="E270" s="281"/>
      <c r="F270" s="308"/>
      <c r="G270" s="282" t="s">
        <v>799</v>
      </c>
      <c r="H270" s="282" t="s">
        <v>573</v>
      </c>
      <c r="I270" s="282"/>
      <c r="J270" s="282"/>
      <c r="K270" s="282" t="s">
        <v>108</v>
      </c>
      <c r="L270" s="282">
        <v>61.9</v>
      </c>
      <c r="M270" s="282"/>
      <c r="N270" s="282"/>
      <c r="O270" s="282" t="s">
        <v>799</v>
      </c>
      <c r="P270" s="282"/>
      <c r="Q270" s="283"/>
      <c r="R270" s="311" t="s">
        <v>443</v>
      </c>
      <c r="S270" s="311">
        <f>0.11/4</f>
        <v>2.75E-2</v>
      </c>
      <c r="T270" s="284"/>
      <c r="U270" s="284"/>
      <c r="V270" s="284"/>
      <c r="W270" s="284"/>
      <c r="X270" s="284"/>
      <c r="Y270" s="284"/>
      <c r="Z270" s="284"/>
      <c r="AA270" s="284"/>
      <c r="AB270" s="284"/>
      <c r="AC270" s="284"/>
      <c r="AD270" s="284"/>
      <c r="AE270" s="284"/>
      <c r="AF270" s="284"/>
      <c r="AG270" s="284"/>
      <c r="AH270" s="284"/>
      <c r="AI270" s="284"/>
      <c r="AJ270" s="284"/>
      <c r="AK270" s="284"/>
      <c r="AL270" s="284"/>
      <c r="AM270" s="284"/>
      <c r="AN270" s="284"/>
      <c r="AO270" s="284"/>
      <c r="AP270" s="284"/>
      <c r="AQ270" s="284"/>
      <c r="AR270" s="284"/>
      <c r="AS270" s="284"/>
      <c r="AT270" s="284"/>
      <c r="AU270" s="284"/>
      <c r="AV270" s="284"/>
      <c r="AW270" s="284"/>
      <c r="AX270" s="284"/>
      <c r="AY270" s="284"/>
      <c r="AZ270" s="284"/>
      <c r="BA270" s="284"/>
      <c r="BB270" s="284"/>
      <c r="BC270" s="284"/>
      <c r="BD270" s="284">
        <v>0</v>
      </c>
      <c r="BE270" s="284">
        <v>0</v>
      </c>
      <c r="BF270" s="284">
        <v>0</v>
      </c>
      <c r="BG270" s="284">
        <v>0</v>
      </c>
      <c r="BH270" s="284">
        <v>0</v>
      </c>
      <c r="BI270" s="284">
        <v>0</v>
      </c>
      <c r="BJ270" s="450">
        <v>1</v>
      </c>
      <c r="BK270" s="282">
        <f t="shared" si="107"/>
        <v>0</v>
      </c>
      <c r="BL270" s="282">
        <f t="shared" si="108"/>
        <v>0</v>
      </c>
      <c r="BM270" s="282">
        <v>4</v>
      </c>
      <c r="BN270" s="282">
        <v>0</v>
      </c>
      <c r="BO270" s="284">
        <f t="shared" si="109"/>
        <v>4</v>
      </c>
      <c r="BP270" s="516">
        <v>2</v>
      </c>
      <c r="BQ270" s="282" t="str">
        <f t="shared" si="89"/>
        <v/>
      </c>
      <c r="BR270" s="282"/>
      <c r="BS270" s="285"/>
      <c r="BT270" s="285"/>
      <c r="BU270" s="285"/>
      <c r="BV270" s="285"/>
      <c r="BW270" s="285"/>
      <c r="BX270" s="285"/>
      <c r="BY270" s="285"/>
      <c r="BZ270" s="286"/>
      <c r="CA270" s="287"/>
      <c r="CB270" s="288">
        <f t="shared" si="118"/>
        <v>4</v>
      </c>
      <c r="CC270" s="518">
        <f t="shared" si="103"/>
        <v>4</v>
      </c>
      <c r="CD270" s="282" t="str">
        <f>IFERROR(IF($S270*#REF!=0,"",$S270*#REF!),"")</f>
        <v/>
      </c>
      <c r="CE270" s="282" t="str">
        <f>IFERROR(IF($S270*#REF!=0,"",$S270*#REF!),"")</f>
        <v/>
      </c>
      <c r="CF270" s="282" t="str">
        <f>IFERROR(IF($S270*#REF!=0,"",$S270*#REF!),"")</f>
        <v/>
      </c>
      <c r="CG270" s="282" t="str">
        <f>IFERROR(IF($S270*#REF!=0,"",$S270*#REF!),"")</f>
        <v/>
      </c>
      <c r="CH270" s="282" t="str">
        <f>IFERROR(IF($S270*#REF!=0,"",$S270*#REF!),"")</f>
        <v/>
      </c>
      <c r="CI270" s="282" t="str">
        <f>IFERROR(IF($S270*#REF!=0,"",$S270*#REF!),"")</f>
        <v/>
      </c>
      <c r="CJ270" s="282" t="str">
        <f>IFERROR(IF($S270*#REF!=0,"",$S270*#REF!),"")</f>
        <v/>
      </c>
      <c r="CK270" s="282" t="str">
        <f>IFERROR(IF($S270*#REF!=0,"",$S270*#REF!),"")</f>
        <v/>
      </c>
      <c r="CL270" s="282" t="str">
        <f>IFERROR(IF($S270*#REF!=0,"",$S270*#REF!),"")</f>
        <v/>
      </c>
      <c r="CM270" s="282" t="str">
        <f t="shared" si="110"/>
        <v/>
      </c>
      <c r="CN270" s="282" t="str">
        <f t="shared" si="111"/>
        <v/>
      </c>
      <c r="CO270" s="282" t="str">
        <f t="shared" si="112"/>
        <v/>
      </c>
      <c r="CP270" s="282" t="str">
        <f t="shared" si="113"/>
        <v/>
      </c>
      <c r="CQ270" s="282" t="str">
        <f t="shared" si="114"/>
        <v/>
      </c>
      <c r="CR270" s="282" t="str">
        <f t="shared" si="115"/>
        <v/>
      </c>
      <c r="CS270" s="282" t="str">
        <f t="shared" si="116"/>
        <v/>
      </c>
      <c r="CT270" s="282" t="str">
        <f t="shared" si="117"/>
        <v/>
      </c>
    </row>
    <row r="271" spans="1:98" ht="15" customHeight="1" thickBot="1" x14ac:dyDescent="0.2">
      <c r="A271" s="1" t="s">
        <v>23</v>
      </c>
      <c r="B271" s="316" t="s">
        <v>800</v>
      </c>
      <c r="C271" s="316"/>
      <c r="D271" s="316"/>
      <c r="E271" s="316"/>
      <c r="F271" s="316"/>
      <c r="G271" s="317" t="s">
        <v>801</v>
      </c>
      <c r="H271" s="317" t="s">
        <v>573</v>
      </c>
      <c r="I271" s="317"/>
      <c r="J271" s="317"/>
      <c r="K271" s="317" t="s">
        <v>108</v>
      </c>
      <c r="L271" s="317">
        <v>61.9</v>
      </c>
      <c r="M271" s="317"/>
      <c r="N271" s="317"/>
      <c r="O271" s="317" t="s">
        <v>801</v>
      </c>
      <c r="P271" s="317"/>
      <c r="Q271" s="318"/>
      <c r="R271" s="319" t="s">
        <v>443</v>
      </c>
      <c r="S271" s="319">
        <f>0.11/4</f>
        <v>2.75E-2</v>
      </c>
      <c r="T271" s="319"/>
      <c r="U271" s="319"/>
      <c r="V271" s="319"/>
      <c r="W271" s="319"/>
      <c r="X271" s="319"/>
      <c r="Y271" s="319"/>
      <c r="Z271" s="319"/>
      <c r="AA271" s="319"/>
      <c r="AB271" s="319"/>
      <c r="AC271" s="319"/>
      <c r="AD271" s="319"/>
      <c r="AE271" s="319"/>
      <c r="AF271" s="319"/>
      <c r="AG271" s="319"/>
      <c r="AH271" s="319"/>
      <c r="AI271" s="319"/>
      <c r="AJ271" s="319"/>
      <c r="AK271" s="319"/>
      <c r="AL271" s="319"/>
      <c r="AM271" s="319"/>
      <c r="AN271" s="319"/>
      <c r="AO271" s="319"/>
      <c r="AP271" s="319"/>
      <c r="AQ271" s="319"/>
      <c r="AR271" s="319"/>
      <c r="AS271" s="319"/>
      <c r="AT271" s="319"/>
      <c r="AU271" s="319"/>
      <c r="AV271" s="319"/>
      <c r="AW271" s="319"/>
      <c r="AX271" s="319"/>
      <c r="AY271" s="319"/>
      <c r="AZ271" s="319"/>
      <c r="BA271" s="319"/>
      <c r="BB271" s="319"/>
      <c r="BC271" s="319"/>
      <c r="BD271" s="319">
        <v>0</v>
      </c>
      <c r="BE271" s="319">
        <v>0</v>
      </c>
      <c r="BF271" s="319">
        <v>0</v>
      </c>
      <c r="BG271" s="319">
        <v>1</v>
      </c>
      <c r="BH271" s="319"/>
      <c r="BI271" s="319">
        <v>0</v>
      </c>
      <c r="BJ271" s="454">
        <v>1</v>
      </c>
      <c r="BK271" s="317">
        <f t="shared" si="107"/>
        <v>0</v>
      </c>
      <c r="BL271" s="317">
        <f t="shared" si="108"/>
        <v>0</v>
      </c>
      <c r="BM271" s="317">
        <v>3</v>
      </c>
      <c r="BN271" s="317">
        <v>0</v>
      </c>
      <c r="BO271" s="319">
        <f t="shared" si="109"/>
        <v>3</v>
      </c>
      <c r="BP271" s="528">
        <v>2</v>
      </c>
      <c r="BQ271" s="317" t="str">
        <f t="shared" si="89"/>
        <v/>
      </c>
      <c r="BR271" s="317"/>
      <c r="BS271" s="320"/>
      <c r="BT271" s="320"/>
      <c r="BU271" s="320"/>
      <c r="BV271" s="320"/>
      <c r="BW271" s="320"/>
      <c r="BX271" s="320"/>
      <c r="BY271" s="320"/>
      <c r="BZ271" s="321"/>
      <c r="CA271" s="322"/>
      <c r="CB271" s="323">
        <f t="shared" si="118"/>
        <v>3</v>
      </c>
      <c r="CC271" s="529">
        <f t="shared" si="103"/>
        <v>3</v>
      </c>
      <c r="CD271" s="317" t="str">
        <f>IFERROR(IF($S271*#REF!=0,"",$S271*#REF!),"")</f>
        <v/>
      </c>
      <c r="CE271" s="317" t="str">
        <f>IFERROR(IF($S271*#REF!=0,"",$S271*#REF!),"")</f>
        <v/>
      </c>
      <c r="CF271" s="317" t="str">
        <f>IFERROR(IF($S271*#REF!=0,"",$S271*#REF!),"")</f>
        <v/>
      </c>
      <c r="CG271" s="317" t="str">
        <f>IFERROR(IF($S271*#REF!=0,"",$S271*#REF!),"")</f>
        <v/>
      </c>
      <c r="CH271" s="317" t="str">
        <f>IFERROR(IF($S271*#REF!=0,"",$S271*#REF!),"")</f>
        <v/>
      </c>
      <c r="CI271" s="317" t="str">
        <f>IFERROR(IF($S271*#REF!=0,"",$S271*#REF!),"")</f>
        <v/>
      </c>
      <c r="CJ271" s="317" t="str">
        <f>IFERROR(IF($S271*#REF!=0,"",$S271*#REF!),"")</f>
        <v/>
      </c>
      <c r="CK271" s="317" t="str">
        <f>IFERROR(IF($S271*#REF!=0,"",$S271*#REF!),"")</f>
        <v/>
      </c>
      <c r="CL271" s="317" t="str">
        <f>IFERROR(IF($S271*#REF!=0,"",$S271*#REF!),"")</f>
        <v/>
      </c>
      <c r="CM271" s="317" t="str">
        <f t="shared" si="110"/>
        <v/>
      </c>
      <c r="CN271" s="317" t="str">
        <f t="shared" si="111"/>
        <v/>
      </c>
      <c r="CO271" s="317" t="str">
        <f t="shared" si="112"/>
        <v/>
      </c>
      <c r="CP271" s="317" t="str">
        <f t="shared" si="113"/>
        <v/>
      </c>
      <c r="CQ271" s="317" t="str">
        <f t="shared" si="114"/>
        <v/>
      </c>
      <c r="CR271" s="317" t="str">
        <f t="shared" si="115"/>
        <v/>
      </c>
      <c r="CS271" s="317" t="str">
        <f t="shared" si="116"/>
        <v/>
      </c>
      <c r="CT271" s="317" t="str">
        <f t="shared" si="117"/>
        <v/>
      </c>
    </row>
    <row r="272" spans="1:98" ht="15" customHeight="1" x14ac:dyDescent="0.15">
      <c r="B272" s="324" t="s">
        <v>802</v>
      </c>
      <c r="C272" s="324"/>
      <c r="D272" s="324"/>
      <c r="E272" s="324"/>
      <c r="F272" s="325"/>
      <c r="G272" s="92" t="s">
        <v>803</v>
      </c>
      <c r="H272" s="92" t="s">
        <v>804</v>
      </c>
      <c r="I272" s="92"/>
      <c r="J272" s="92"/>
      <c r="K272" s="92" t="s">
        <v>108</v>
      </c>
      <c r="L272" s="92">
        <v>93</v>
      </c>
      <c r="M272" s="92"/>
      <c r="N272" s="92"/>
      <c r="O272" s="92" t="s">
        <v>805</v>
      </c>
      <c r="P272" s="326"/>
      <c r="Q272" s="327"/>
      <c r="R272" s="295"/>
      <c r="S272" s="328"/>
      <c r="T272" s="329"/>
      <c r="U272" s="329"/>
      <c r="V272" s="329"/>
      <c r="W272" s="329"/>
      <c r="X272" s="329"/>
      <c r="Y272" s="329"/>
      <c r="Z272" s="329"/>
      <c r="AA272" s="329"/>
      <c r="AB272" s="329"/>
      <c r="AC272" s="329"/>
      <c r="AD272" s="329"/>
      <c r="AE272" s="329"/>
      <c r="AF272" s="329"/>
      <c r="AG272" s="329"/>
      <c r="AH272" s="329"/>
      <c r="AI272" s="329"/>
      <c r="AJ272" s="329"/>
      <c r="AK272" s="329"/>
      <c r="AL272" s="329"/>
      <c r="AM272" s="329"/>
      <c r="AN272" s="329"/>
      <c r="AO272" s="329"/>
      <c r="AP272" s="329"/>
      <c r="AQ272" s="329"/>
      <c r="AR272" s="329"/>
      <c r="AS272" s="329"/>
      <c r="AT272" s="329"/>
      <c r="AU272" s="329"/>
      <c r="AV272" s="329"/>
      <c r="AW272" s="329"/>
      <c r="AX272" s="329"/>
      <c r="AY272" s="329"/>
      <c r="AZ272" s="329"/>
      <c r="BA272" s="329"/>
      <c r="BB272" s="329"/>
      <c r="BC272" s="329"/>
      <c r="BD272" s="329"/>
      <c r="BE272" s="329"/>
      <c r="BF272" s="329"/>
      <c r="BG272" s="329"/>
      <c r="BH272" s="329">
        <v>0</v>
      </c>
      <c r="BI272" s="329">
        <v>0</v>
      </c>
      <c r="BJ272" s="458">
        <v>0</v>
      </c>
      <c r="BK272" s="92"/>
      <c r="BL272" s="92"/>
      <c r="BM272" s="92">
        <v>5</v>
      </c>
      <c r="BN272" s="92">
        <v>0</v>
      </c>
      <c r="BO272" s="329">
        <f t="shared" si="109"/>
        <v>5</v>
      </c>
      <c r="BP272" s="530">
        <v>2</v>
      </c>
      <c r="BQ272" s="92" t="str">
        <f t="shared" si="89"/>
        <v/>
      </c>
      <c r="BR272" s="326"/>
      <c r="BS272" s="564"/>
      <c r="BT272" s="330"/>
      <c r="BU272" s="330"/>
      <c r="BV272" s="330"/>
      <c r="BW272" s="330"/>
      <c r="BX272" s="330"/>
      <c r="BY272" s="330"/>
      <c r="BZ272" s="331"/>
      <c r="CA272" s="332"/>
      <c r="CB272" s="333">
        <f t="shared" si="118"/>
        <v>5</v>
      </c>
      <c r="CC272" s="531" t="e">
        <f t="shared" si="103"/>
        <v>#DIV/0!</v>
      </c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</row>
    <row r="273" spans="2:98" ht="15" customHeight="1" x14ac:dyDescent="0.15">
      <c r="B273" s="324" t="s">
        <v>806</v>
      </c>
      <c r="C273" s="324"/>
      <c r="D273" s="324"/>
      <c r="E273" s="324"/>
      <c r="F273" s="325"/>
      <c r="G273" s="92" t="s">
        <v>807</v>
      </c>
      <c r="H273" s="92" t="s">
        <v>804</v>
      </c>
      <c r="I273" s="92"/>
      <c r="J273" s="92"/>
      <c r="K273" s="92" t="s">
        <v>108</v>
      </c>
      <c r="L273" s="92">
        <v>93</v>
      </c>
      <c r="M273" s="92"/>
      <c r="N273" s="92"/>
      <c r="O273" s="92" t="s">
        <v>808</v>
      </c>
      <c r="P273" s="326"/>
      <c r="Q273" s="327"/>
      <c r="R273" s="295"/>
      <c r="S273" s="328"/>
      <c r="T273" s="329"/>
      <c r="U273" s="329"/>
      <c r="V273" s="329"/>
      <c r="W273" s="329"/>
      <c r="X273" s="329"/>
      <c r="Y273" s="329"/>
      <c r="Z273" s="329"/>
      <c r="AA273" s="329"/>
      <c r="AB273" s="329"/>
      <c r="AC273" s="329"/>
      <c r="AD273" s="329"/>
      <c r="AE273" s="329"/>
      <c r="AF273" s="329"/>
      <c r="AG273" s="329"/>
      <c r="AH273" s="329"/>
      <c r="AI273" s="329"/>
      <c r="AJ273" s="329"/>
      <c r="AK273" s="329"/>
      <c r="AL273" s="329"/>
      <c r="AM273" s="329"/>
      <c r="AN273" s="329"/>
      <c r="AO273" s="329"/>
      <c r="AP273" s="329"/>
      <c r="AQ273" s="329"/>
      <c r="AR273" s="329"/>
      <c r="AS273" s="329"/>
      <c r="AT273" s="329"/>
      <c r="AU273" s="329"/>
      <c r="AV273" s="329"/>
      <c r="AW273" s="329"/>
      <c r="AX273" s="329"/>
      <c r="AY273" s="329"/>
      <c r="AZ273" s="329"/>
      <c r="BA273" s="329"/>
      <c r="BB273" s="329"/>
      <c r="BC273" s="329"/>
      <c r="BD273" s="329"/>
      <c r="BE273" s="329"/>
      <c r="BF273" s="329"/>
      <c r="BG273" s="329"/>
      <c r="BH273" s="329"/>
      <c r="BI273" s="329"/>
      <c r="BJ273" s="458">
        <v>0</v>
      </c>
      <c r="BK273" s="92"/>
      <c r="BL273" s="92"/>
      <c r="BM273" s="92">
        <v>7</v>
      </c>
      <c r="BN273" s="92">
        <v>3</v>
      </c>
      <c r="BO273" s="329">
        <f t="shared" si="109"/>
        <v>4</v>
      </c>
      <c r="BP273" s="530">
        <v>2</v>
      </c>
      <c r="BQ273" s="334" t="str">
        <f t="shared" si="89"/>
        <v/>
      </c>
      <c r="BR273" s="282"/>
      <c r="BS273" s="285"/>
      <c r="BT273" s="335"/>
      <c r="BU273" s="335"/>
      <c r="BV273" s="335"/>
      <c r="BW273" s="335"/>
      <c r="BX273" s="335"/>
      <c r="BY273" s="335"/>
      <c r="BZ273" s="336"/>
      <c r="CA273" s="337"/>
      <c r="CB273" s="338">
        <f t="shared" si="118"/>
        <v>4</v>
      </c>
      <c r="CC273" s="532" t="e">
        <f t="shared" si="103"/>
        <v>#DIV/0!</v>
      </c>
      <c r="CD273" s="92"/>
      <c r="CE273" s="92"/>
      <c r="CF273" s="92"/>
      <c r="CG273" s="92"/>
      <c r="CH273" s="92"/>
      <c r="CI273" s="92"/>
      <c r="CJ273" s="92"/>
      <c r="CK273" s="92"/>
      <c r="CL273" s="92"/>
      <c r="CM273" s="92"/>
      <c r="CN273" s="92"/>
      <c r="CO273" s="92"/>
      <c r="CP273" s="92"/>
      <c r="CQ273" s="92"/>
      <c r="CR273" s="92"/>
      <c r="CS273" s="92"/>
      <c r="CT273" s="92"/>
    </row>
    <row r="274" spans="2:98" ht="15" customHeight="1" x14ac:dyDescent="0.15">
      <c r="B274" s="324" t="s">
        <v>809</v>
      </c>
      <c r="C274" s="324"/>
      <c r="D274" s="324"/>
      <c r="E274" s="324"/>
      <c r="F274" s="325"/>
      <c r="G274" s="92" t="s">
        <v>810</v>
      </c>
      <c r="H274" s="92" t="s">
        <v>804</v>
      </c>
      <c r="I274" s="92"/>
      <c r="J274" s="92"/>
      <c r="K274" s="92" t="s">
        <v>108</v>
      </c>
      <c r="L274" s="92">
        <v>88.8</v>
      </c>
      <c r="M274" s="92"/>
      <c r="N274" s="92"/>
      <c r="O274" s="92" t="s">
        <v>811</v>
      </c>
      <c r="P274" s="326"/>
      <c r="Q274" s="327"/>
      <c r="R274" s="295"/>
      <c r="S274" s="328"/>
      <c r="T274" s="329"/>
      <c r="U274" s="329"/>
      <c r="V274" s="329"/>
      <c r="W274" s="329"/>
      <c r="X274" s="329"/>
      <c r="Y274" s="329"/>
      <c r="Z274" s="329"/>
      <c r="AA274" s="329"/>
      <c r="AB274" s="329"/>
      <c r="AC274" s="329"/>
      <c r="AD274" s="329"/>
      <c r="AE274" s="329"/>
      <c r="AF274" s="329"/>
      <c r="AG274" s="329"/>
      <c r="AH274" s="329"/>
      <c r="AI274" s="329"/>
      <c r="AJ274" s="329"/>
      <c r="AK274" s="329"/>
      <c r="AL274" s="329"/>
      <c r="AM274" s="329"/>
      <c r="AN274" s="329"/>
      <c r="AO274" s="329"/>
      <c r="AP274" s="329"/>
      <c r="AQ274" s="329"/>
      <c r="AR274" s="329"/>
      <c r="AS274" s="329"/>
      <c r="AT274" s="329"/>
      <c r="AU274" s="329"/>
      <c r="AV274" s="329"/>
      <c r="AW274" s="329"/>
      <c r="AX274" s="329"/>
      <c r="AY274" s="329"/>
      <c r="AZ274" s="329"/>
      <c r="BA274" s="329"/>
      <c r="BB274" s="329"/>
      <c r="BC274" s="329"/>
      <c r="BD274" s="329"/>
      <c r="BE274" s="329"/>
      <c r="BF274" s="329"/>
      <c r="BG274" s="329">
        <v>0</v>
      </c>
      <c r="BH274" s="329">
        <v>3</v>
      </c>
      <c r="BI274" s="329">
        <v>5</v>
      </c>
      <c r="BJ274" s="458">
        <v>5</v>
      </c>
      <c r="BK274" s="92"/>
      <c r="BL274" s="92"/>
      <c r="BM274" s="92">
        <v>10</v>
      </c>
      <c r="BN274" s="92">
        <v>0</v>
      </c>
      <c r="BO274" s="329">
        <f t="shared" si="109"/>
        <v>10</v>
      </c>
      <c r="BP274" s="530">
        <v>2</v>
      </c>
      <c r="BQ274" s="334" t="str">
        <f t="shared" si="89"/>
        <v/>
      </c>
      <c r="BR274" s="282"/>
      <c r="BS274" s="285"/>
      <c r="BT274" s="335"/>
      <c r="BU274" s="335"/>
      <c r="BV274" s="335"/>
      <c r="BW274" s="335"/>
      <c r="BX274" s="335"/>
      <c r="BY274" s="335"/>
      <c r="BZ274" s="336">
        <v>4</v>
      </c>
      <c r="CA274" s="337"/>
      <c r="CB274" s="338">
        <f t="shared" si="118"/>
        <v>14</v>
      </c>
      <c r="CC274" s="532">
        <f t="shared" si="103"/>
        <v>2.8</v>
      </c>
      <c r="CD274" s="92"/>
      <c r="CE274" s="92"/>
      <c r="CF274" s="92"/>
      <c r="CG274" s="92"/>
      <c r="CH274" s="92"/>
      <c r="CI274" s="92"/>
      <c r="CJ274" s="92"/>
      <c r="CK274" s="92"/>
      <c r="CL274" s="92"/>
      <c r="CM274" s="92"/>
      <c r="CN274" s="92"/>
      <c r="CO274" s="92"/>
      <c r="CP274" s="92"/>
      <c r="CQ274" s="92"/>
      <c r="CR274" s="92"/>
      <c r="CS274" s="92"/>
      <c r="CT274" s="92"/>
    </row>
    <row r="275" spans="2:98" ht="15" customHeight="1" x14ac:dyDescent="0.15">
      <c r="B275" s="324" t="s">
        <v>812</v>
      </c>
      <c r="C275" s="324"/>
      <c r="D275" s="324"/>
      <c r="E275" s="324"/>
      <c r="F275" s="325"/>
      <c r="G275" s="92" t="s">
        <v>813</v>
      </c>
      <c r="H275" s="92" t="s">
        <v>804</v>
      </c>
      <c r="I275" s="92"/>
      <c r="J275" s="92"/>
      <c r="K275" s="92" t="s">
        <v>108</v>
      </c>
      <c r="L275" s="92">
        <v>88.8</v>
      </c>
      <c r="M275" s="92"/>
      <c r="N275" s="92"/>
      <c r="O275" s="92" t="s">
        <v>814</v>
      </c>
      <c r="P275" s="326"/>
      <c r="Q275" s="327"/>
      <c r="R275" s="295"/>
      <c r="S275" s="328"/>
      <c r="T275" s="329"/>
      <c r="U275" s="329"/>
      <c r="V275" s="329"/>
      <c r="W275" s="329"/>
      <c r="X275" s="329"/>
      <c r="Y275" s="329"/>
      <c r="Z275" s="329"/>
      <c r="AA275" s="329"/>
      <c r="AB275" s="329"/>
      <c r="AC275" s="329"/>
      <c r="AD275" s="329"/>
      <c r="AE275" s="329"/>
      <c r="AF275" s="329"/>
      <c r="AG275" s="329"/>
      <c r="AH275" s="329"/>
      <c r="AI275" s="329"/>
      <c r="AJ275" s="329"/>
      <c r="AK275" s="329"/>
      <c r="AL275" s="329"/>
      <c r="AM275" s="329"/>
      <c r="AN275" s="329"/>
      <c r="AO275" s="329"/>
      <c r="AP275" s="329"/>
      <c r="AQ275" s="329"/>
      <c r="AR275" s="329"/>
      <c r="AS275" s="329"/>
      <c r="AT275" s="329"/>
      <c r="AU275" s="329"/>
      <c r="AV275" s="329"/>
      <c r="AW275" s="329"/>
      <c r="AX275" s="329"/>
      <c r="AY275" s="329"/>
      <c r="AZ275" s="329"/>
      <c r="BA275" s="329"/>
      <c r="BB275" s="329"/>
      <c r="BC275" s="329"/>
      <c r="BD275" s="329"/>
      <c r="BE275" s="329"/>
      <c r="BF275" s="329"/>
      <c r="BG275" s="329">
        <v>1</v>
      </c>
      <c r="BH275" s="329">
        <v>0</v>
      </c>
      <c r="BI275" s="329">
        <v>0</v>
      </c>
      <c r="BJ275" s="458">
        <v>5</v>
      </c>
      <c r="BK275" s="92"/>
      <c r="BL275" s="92"/>
      <c r="BM275" s="92">
        <v>11</v>
      </c>
      <c r="BN275" s="92">
        <v>0</v>
      </c>
      <c r="BO275" s="329">
        <f t="shared" si="109"/>
        <v>11</v>
      </c>
      <c r="BP275" s="530">
        <v>2</v>
      </c>
      <c r="BQ275" s="334" t="str">
        <f t="shared" si="89"/>
        <v/>
      </c>
      <c r="BR275" s="282"/>
      <c r="BS275" s="285"/>
      <c r="BT275" s="335">
        <v>1</v>
      </c>
      <c r="BU275" s="335"/>
      <c r="BV275" s="335"/>
      <c r="BW275" s="335"/>
      <c r="BX275" s="335"/>
      <c r="BY275" s="335"/>
      <c r="BZ275" s="336"/>
      <c r="CA275" s="337"/>
      <c r="CB275" s="338">
        <f t="shared" si="118"/>
        <v>12</v>
      </c>
      <c r="CC275" s="532">
        <f t="shared" si="103"/>
        <v>2.4</v>
      </c>
      <c r="CD275" s="92"/>
      <c r="CE275" s="92"/>
      <c r="CF275" s="92"/>
      <c r="CG275" s="92"/>
      <c r="CH275" s="92"/>
      <c r="CI275" s="92"/>
      <c r="CJ275" s="92"/>
      <c r="CK275" s="92"/>
      <c r="CL275" s="92"/>
      <c r="CM275" s="92"/>
      <c r="CN275" s="92"/>
      <c r="CO275" s="92"/>
      <c r="CP275" s="92"/>
      <c r="CQ275" s="92"/>
      <c r="CR275" s="92"/>
      <c r="CS275" s="92"/>
      <c r="CT275" s="92"/>
    </row>
    <row r="276" spans="2:98" ht="15" customHeight="1" x14ac:dyDescent="0.15">
      <c r="B276" s="324" t="s">
        <v>815</v>
      </c>
      <c r="C276" s="324"/>
      <c r="D276" s="324"/>
      <c r="E276" s="324"/>
      <c r="F276" s="325"/>
      <c r="G276" s="92" t="s">
        <v>816</v>
      </c>
      <c r="H276" s="92" t="s">
        <v>817</v>
      </c>
      <c r="I276" s="92"/>
      <c r="J276" s="92"/>
      <c r="K276" s="92" t="s">
        <v>108</v>
      </c>
      <c r="L276" s="92">
        <v>86.7</v>
      </c>
      <c r="M276" s="92"/>
      <c r="N276" s="92"/>
      <c r="O276" s="92" t="s">
        <v>818</v>
      </c>
      <c r="P276" s="326"/>
      <c r="Q276" s="327"/>
      <c r="R276" s="295"/>
      <c r="S276" s="328"/>
      <c r="T276" s="329"/>
      <c r="U276" s="329"/>
      <c r="V276" s="329"/>
      <c r="W276" s="329"/>
      <c r="X276" s="329"/>
      <c r="Y276" s="329"/>
      <c r="Z276" s="329"/>
      <c r="AA276" s="329"/>
      <c r="AB276" s="329"/>
      <c r="AC276" s="329"/>
      <c r="AD276" s="329"/>
      <c r="AE276" s="329"/>
      <c r="AF276" s="329"/>
      <c r="AG276" s="329"/>
      <c r="AH276" s="329"/>
      <c r="AI276" s="329"/>
      <c r="AJ276" s="329"/>
      <c r="AK276" s="329"/>
      <c r="AL276" s="329"/>
      <c r="AM276" s="329"/>
      <c r="AN276" s="329"/>
      <c r="AO276" s="329"/>
      <c r="AP276" s="329"/>
      <c r="AQ276" s="329"/>
      <c r="AR276" s="329"/>
      <c r="AS276" s="329"/>
      <c r="AT276" s="329"/>
      <c r="AU276" s="329"/>
      <c r="AV276" s="329"/>
      <c r="AW276" s="329"/>
      <c r="AX276" s="329"/>
      <c r="AY276" s="329"/>
      <c r="AZ276" s="329"/>
      <c r="BA276" s="329"/>
      <c r="BB276" s="329"/>
      <c r="BC276" s="329"/>
      <c r="BD276" s="329"/>
      <c r="BE276" s="329"/>
      <c r="BF276" s="329"/>
      <c r="BG276" s="329">
        <v>0</v>
      </c>
      <c r="BH276" s="329">
        <v>0</v>
      </c>
      <c r="BI276" s="329">
        <v>0</v>
      </c>
      <c r="BJ276" s="458">
        <v>2</v>
      </c>
      <c r="BK276" s="92"/>
      <c r="BL276" s="92"/>
      <c r="BM276" s="92">
        <v>4</v>
      </c>
      <c r="BN276" s="92">
        <v>0</v>
      </c>
      <c r="BO276" s="329">
        <f t="shared" si="109"/>
        <v>4</v>
      </c>
      <c r="BP276" s="530">
        <v>2</v>
      </c>
      <c r="BQ276" s="334" t="str">
        <f t="shared" si="89"/>
        <v/>
      </c>
      <c r="BR276" s="282"/>
      <c r="BS276" s="285"/>
      <c r="BT276" s="335"/>
      <c r="BU276" s="335"/>
      <c r="BV276" s="335"/>
      <c r="BW276" s="335"/>
      <c r="BX276" s="335"/>
      <c r="BY276" s="335"/>
      <c r="BZ276" s="336"/>
      <c r="CA276" s="337"/>
      <c r="CB276" s="338">
        <f t="shared" si="118"/>
        <v>4</v>
      </c>
      <c r="CC276" s="532">
        <f t="shared" si="103"/>
        <v>2</v>
      </c>
      <c r="CD276" s="92"/>
      <c r="CE276" s="92"/>
      <c r="CF276" s="92"/>
      <c r="CG276" s="92"/>
      <c r="CH276" s="92"/>
      <c r="CI276" s="92"/>
      <c r="CJ276" s="92"/>
      <c r="CK276" s="92"/>
      <c r="CL276" s="92"/>
      <c r="CM276" s="92"/>
      <c r="CN276" s="92"/>
      <c r="CO276" s="92"/>
      <c r="CP276" s="92"/>
      <c r="CQ276" s="92"/>
      <c r="CR276" s="92"/>
      <c r="CS276" s="92"/>
      <c r="CT276" s="92"/>
    </row>
    <row r="277" spans="2:98" ht="15" customHeight="1" x14ac:dyDescent="0.15">
      <c r="B277" s="324" t="s">
        <v>819</v>
      </c>
      <c r="C277" s="324"/>
      <c r="D277" s="324"/>
      <c r="E277" s="324"/>
      <c r="F277" s="325"/>
      <c r="G277" s="92" t="s">
        <v>820</v>
      </c>
      <c r="H277" s="92" t="s">
        <v>817</v>
      </c>
      <c r="I277" s="92"/>
      <c r="J277" s="92">
        <v>1</v>
      </c>
      <c r="K277" s="92" t="s">
        <v>108</v>
      </c>
      <c r="L277" s="92">
        <v>86.7</v>
      </c>
      <c r="M277" s="92"/>
      <c r="N277" s="92"/>
      <c r="O277" s="92" t="s">
        <v>821</v>
      </c>
      <c r="P277" s="326"/>
      <c r="Q277" s="327"/>
      <c r="R277" s="295"/>
      <c r="S277" s="328"/>
      <c r="T277" s="329"/>
      <c r="U277" s="329"/>
      <c r="V277" s="329"/>
      <c r="W277" s="329"/>
      <c r="X277" s="329"/>
      <c r="Y277" s="329"/>
      <c r="Z277" s="329"/>
      <c r="AA277" s="329"/>
      <c r="AB277" s="329"/>
      <c r="AC277" s="329"/>
      <c r="AD277" s="329"/>
      <c r="AE277" s="329"/>
      <c r="AF277" s="329"/>
      <c r="AG277" s="329"/>
      <c r="AH277" s="329"/>
      <c r="AI277" s="329"/>
      <c r="AJ277" s="329"/>
      <c r="AK277" s="329"/>
      <c r="AL277" s="329"/>
      <c r="AM277" s="329"/>
      <c r="AN277" s="329"/>
      <c r="AO277" s="329"/>
      <c r="AP277" s="329"/>
      <c r="AQ277" s="329"/>
      <c r="AR277" s="329"/>
      <c r="AS277" s="329"/>
      <c r="AT277" s="329"/>
      <c r="AU277" s="329"/>
      <c r="AV277" s="329"/>
      <c r="AW277" s="329"/>
      <c r="AX277" s="329"/>
      <c r="AY277" s="329"/>
      <c r="AZ277" s="329"/>
      <c r="BA277" s="329"/>
      <c r="BB277" s="329"/>
      <c r="BC277" s="329"/>
      <c r="BD277" s="329"/>
      <c r="BE277" s="329"/>
      <c r="BF277" s="329"/>
      <c r="BG277" s="329">
        <v>0</v>
      </c>
      <c r="BH277" s="329">
        <v>0</v>
      </c>
      <c r="BI277" s="329">
        <v>0</v>
      </c>
      <c r="BJ277" s="458">
        <v>2</v>
      </c>
      <c r="BK277" s="92"/>
      <c r="BL277" s="92"/>
      <c r="BM277" s="92">
        <v>4</v>
      </c>
      <c r="BN277" s="92">
        <v>2</v>
      </c>
      <c r="BO277" s="329">
        <f t="shared" si="109"/>
        <v>2</v>
      </c>
      <c r="BP277" s="530">
        <v>2</v>
      </c>
      <c r="BQ277" s="334" t="str">
        <f t="shared" si="89"/>
        <v/>
      </c>
      <c r="BR277" s="282"/>
      <c r="BS277" s="285"/>
      <c r="BT277" s="335"/>
      <c r="BU277" s="335">
        <v>1</v>
      </c>
      <c r="BV277" s="335"/>
      <c r="BW277" s="335"/>
      <c r="BX277" s="335">
        <v>1</v>
      </c>
      <c r="BY277" s="335"/>
      <c r="BZ277" s="336"/>
      <c r="CA277" s="337"/>
      <c r="CB277" s="338">
        <f t="shared" si="118"/>
        <v>4</v>
      </c>
      <c r="CC277" s="532">
        <f t="shared" si="103"/>
        <v>2</v>
      </c>
      <c r="CD277" s="92"/>
      <c r="CE277" s="92"/>
      <c r="CF277" s="92"/>
      <c r="CG277" s="92"/>
      <c r="CH277" s="92"/>
      <c r="CI277" s="92"/>
      <c r="CJ277" s="92"/>
      <c r="CK277" s="92"/>
      <c r="CL277" s="92"/>
      <c r="CM277" s="92"/>
      <c r="CN277" s="92"/>
      <c r="CO277" s="92"/>
      <c r="CP277" s="92"/>
      <c r="CQ277" s="92"/>
      <c r="CR277" s="92"/>
      <c r="CS277" s="92"/>
      <c r="CT277" s="92"/>
    </row>
    <row r="278" spans="2:98" ht="15" customHeight="1" x14ac:dyDescent="0.15">
      <c r="B278" s="324" t="s">
        <v>822</v>
      </c>
      <c r="C278" s="324"/>
      <c r="D278" s="324"/>
      <c r="E278" s="324"/>
      <c r="F278" s="325"/>
      <c r="G278" s="92" t="s">
        <v>823</v>
      </c>
      <c r="H278" s="92" t="s">
        <v>817</v>
      </c>
      <c r="I278" s="92"/>
      <c r="J278" s="92">
        <v>1</v>
      </c>
      <c r="K278" s="92" t="s">
        <v>108</v>
      </c>
      <c r="L278" s="92">
        <v>82.8</v>
      </c>
      <c r="M278" s="92"/>
      <c r="N278" s="92"/>
      <c r="O278" s="92" t="s">
        <v>824</v>
      </c>
      <c r="P278" s="326"/>
      <c r="Q278" s="327"/>
      <c r="R278" s="295"/>
      <c r="S278" s="328"/>
      <c r="T278" s="329"/>
      <c r="U278" s="329"/>
      <c r="V278" s="329"/>
      <c r="W278" s="329"/>
      <c r="X278" s="329"/>
      <c r="Y278" s="329"/>
      <c r="Z278" s="329"/>
      <c r="AA278" s="329"/>
      <c r="AB278" s="329"/>
      <c r="AC278" s="329"/>
      <c r="AD278" s="329"/>
      <c r="AE278" s="329"/>
      <c r="AF278" s="329"/>
      <c r="AG278" s="329"/>
      <c r="AH278" s="329"/>
      <c r="AI278" s="329"/>
      <c r="AJ278" s="329"/>
      <c r="AK278" s="329"/>
      <c r="AL278" s="329"/>
      <c r="AM278" s="329"/>
      <c r="AN278" s="329"/>
      <c r="AO278" s="329"/>
      <c r="AP278" s="329"/>
      <c r="AQ278" s="329"/>
      <c r="AR278" s="329"/>
      <c r="AS278" s="329"/>
      <c r="AT278" s="329"/>
      <c r="AU278" s="329"/>
      <c r="AV278" s="329"/>
      <c r="AW278" s="329"/>
      <c r="AX278" s="329"/>
      <c r="AY278" s="329"/>
      <c r="AZ278" s="329"/>
      <c r="BA278" s="329"/>
      <c r="BB278" s="329"/>
      <c r="BC278" s="329"/>
      <c r="BD278" s="329"/>
      <c r="BE278" s="329"/>
      <c r="BF278" s="329"/>
      <c r="BG278" s="329">
        <v>0</v>
      </c>
      <c r="BH278" s="329">
        <v>0</v>
      </c>
      <c r="BI278" s="329">
        <v>0</v>
      </c>
      <c r="BJ278" s="458">
        <v>3</v>
      </c>
      <c r="BK278" s="92"/>
      <c r="BL278" s="92"/>
      <c r="BM278" s="92">
        <v>6</v>
      </c>
      <c r="BN278" s="92">
        <v>1</v>
      </c>
      <c r="BO278" s="329">
        <f t="shared" si="109"/>
        <v>5</v>
      </c>
      <c r="BP278" s="530">
        <v>2</v>
      </c>
      <c r="BQ278" s="334" t="str">
        <f t="shared" si="89"/>
        <v/>
      </c>
      <c r="BR278" s="282"/>
      <c r="BS278" s="285"/>
      <c r="BT278" s="335"/>
      <c r="BU278" s="335"/>
      <c r="BV278" s="335"/>
      <c r="BW278" s="335"/>
      <c r="BX278" s="335">
        <v>1</v>
      </c>
      <c r="BY278" s="335"/>
      <c r="BZ278" s="336"/>
      <c r="CA278" s="337"/>
      <c r="CB278" s="338">
        <f t="shared" si="118"/>
        <v>6</v>
      </c>
      <c r="CC278" s="532">
        <f t="shared" si="103"/>
        <v>2</v>
      </c>
      <c r="CD278" s="92"/>
      <c r="CE278" s="92"/>
      <c r="CF278" s="92"/>
      <c r="CG278" s="92"/>
      <c r="CH278" s="92"/>
      <c r="CI278" s="92"/>
      <c r="CJ278" s="92"/>
      <c r="CK278" s="92"/>
      <c r="CL278" s="92"/>
      <c r="CM278" s="92"/>
      <c r="CN278" s="92"/>
      <c r="CO278" s="92"/>
      <c r="CP278" s="92"/>
      <c r="CQ278" s="92"/>
      <c r="CR278" s="92"/>
      <c r="CS278" s="92"/>
      <c r="CT278" s="92"/>
    </row>
    <row r="279" spans="2:98" ht="15" customHeight="1" x14ac:dyDescent="0.15">
      <c r="B279" s="324" t="s">
        <v>825</v>
      </c>
      <c r="C279" s="324"/>
      <c r="D279" s="324"/>
      <c r="E279" s="324"/>
      <c r="F279" s="325"/>
      <c r="G279" s="92" t="s">
        <v>826</v>
      </c>
      <c r="H279" s="92" t="s">
        <v>817</v>
      </c>
      <c r="I279" s="92"/>
      <c r="J279" s="92"/>
      <c r="K279" s="92" t="s">
        <v>108</v>
      </c>
      <c r="L279" s="92">
        <v>82.8</v>
      </c>
      <c r="M279" s="92"/>
      <c r="N279" s="92"/>
      <c r="O279" s="92" t="s">
        <v>827</v>
      </c>
      <c r="P279" s="326"/>
      <c r="Q279" s="327"/>
      <c r="R279" s="295"/>
      <c r="S279" s="328"/>
      <c r="T279" s="329"/>
      <c r="U279" s="329"/>
      <c r="V279" s="329"/>
      <c r="W279" s="329"/>
      <c r="X279" s="329"/>
      <c r="Y279" s="329"/>
      <c r="Z279" s="329"/>
      <c r="AA279" s="329"/>
      <c r="AB279" s="329"/>
      <c r="AC279" s="329"/>
      <c r="AD279" s="329"/>
      <c r="AE279" s="329"/>
      <c r="AF279" s="329"/>
      <c r="AG279" s="329"/>
      <c r="AH279" s="329"/>
      <c r="AI279" s="329"/>
      <c r="AJ279" s="329"/>
      <c r="AK279" s="329"/>
      <c r="AL279" s="329"/>
      <c r="AM279" s="329"/>
      <c r="AN279" s="329"/>
      <c r="AO279" s="329"/>
      <c r="AP279" s="329"/>
      <c r="AQ279" s="329"/>
      <c r="AR279" s="329"/>
      <c r="AS279" s="329"/>
      <c r="AT279" s="329"/>
      <c r="AU279" s="329"/>
      <c r="AV279" s="329"/>
      <c r="AW279" s="329"/>
      <c r="AX279" s="329"/>
      <c r="AY279" s="329"/>
      <c r="AZ279" s="329"/>
      <c r="BA279" s="329"/>
      <c r="BB279" s="329"/>
      <c r="BC279" s="329"/>
      <c r="BD279" s="329"/>
      <c r="BE279" s="329"/>
      <c r="BF279" s="329"/>
      <c r="BG279" s="329">
        <v>0</v>
      </c>
      <c r="BH279" s="329">
        <v>1</v>
      </c>
      <c r="BI279" s="329">
        <v>1</v>
      </c>
      <c r="BJ279" s="458">
        <v>3</v>
      </c>
      <c r="BK279" s="92"/>
      <c r="BL279" s="92"/>
      <c r="BM279" s="92">
        <v>6</v>
      </c>
      <c r="BN279" s="92">
        <v>0</v>
      </c>
      <c r="BO279" s="329">
        <f t="shared" si="109"/>
        <v>6</v>
      </c>
      <c r="BP279" s="530">
        <v>2.2000000000000002</v>
      </c>
      <c r="BQ279" s="334" t="str">
        <f t="shared" si="89"/>
        <v/>
      </c>
      <c r="BR279" s="282"/>
      <c r="BS279" s="285"/>
      <c r="BT279" s="335"/>
      <c r="BU279" s="335"/>
      <c r="BV279" s="335"/>
      <c r="BW279" s="335"/>
      <c r="BX279" s="335"/>
      <c r="BY279" s="335"/>
      <c r="BZ279" s="336">
        <v>2</v>
      </c>
      <c r="CA279" s="337"/>
      <c r="CB279" s="338">
        <f t="shared" si="118"/>
        <v>8</v>
      </c>
      <c r="CC279" s="532">
        <f t="shared" si="103"/>
        <v>2.6666666666666665</v>
      </c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2"/>
      <c r="CR279" s="92"/>
      <c r="CS279" s="92"/>
      <c r="CT279" s="92"/>
    </row>
    <row r="280" spans="2:98" ht="15" customHeight="1" x14ac:dyDescent="0.15">
      <c r="B280" s="324" t="s">
        <v>828</v>
      </c>
      <c r="C280" s="324"/>
      <c r="D280" s="324"/>
      <c r="E280" s="324"/>
      <c r="F280" s="325"/>
      <c r="G280" s="92" t="s">
        <v>829</v>
      </c>
      <c r="H280" s="92" t="s">
        <v>830</v>
      </c>
      <c r="I280" s="92"/>
      <c r="J280" s="92"/>
      <c r="K280" s="92" t="s">
        <v>100</v>
      </c>
      <c r="L280" s="92">
        <v>8.3000000000000007</v>
      </c>
      <c r="M280" s="92"/>
      <c r="N280" s="92"/>
      <c r="O280" s="92" t="s">
        <v>831</v>
      </c>
      <c r="P280" s="326"/>
      <c r="Q280" s="327"/>
      <c r="R280" s="295"/>
      <c r="S280" s="328"/>
      <c r="T280" s="329"/>
      <c r="U280" s="329"/>
      <c r="V280" s="329"/>
      <c r="W280" s="329"/>
      <c r="X280" s="329"/>
      <c r="Y280" s="329"/>
      <c r="Z280" s="329"/>
      <c r="AA280" s="329"/>
      <c r="AB280" s="329"/>
      <c r="AC280" s="329"/>
      <c r="AD280" s="329"/>
      <c r="AE280" s="329"/>
      <c r="AF280" s="329"/>
      <c r="AG280" s="329"/>
      <c r="AH280" s="329"/>
      <c r="AI280" s="329"/>
      <c r="AJ280" s="329"/>
      <c r="AK280" s="329"/>
      <c r="AL280" s="329"/>
      <c r="AM280" s="329"/>
      <c r="AN280" s="329"/>
      <c r="AO280" s="329"/>
      <c r="AP280" s="329"/>
      <c r="AQ280" s="329"/>
      <c r="AR280" s="329"/>
      <c r="AS280" s="329"/>
      <c r="AT280" s="329"/>
      <c r="AU280" s="329"/>
      <c r="AV280" s="329"/>
      <c r="AW280" s="329"/>
      <c r="AX280" s="329"/>
      <c r="AY280" s="329"/>
      <c r="AZ280" s="329"/>
      <c r="BA280" s="329"/>
      <c r="BB280" s="329"/>
      <c r="BC280" s="329"/>
      <c r="BD280" s="329"/>
      <c r="BE280" s="329"/>
      <c r="BF280" s="329"/>
      <c r="BG280" s="329"/>
      <c r="BH280" s="329">
        <v>0</v>
      </c>
      <c r="BI280" s="329">
        <v>0</v>
      </c>
      <c r="BJ280" s="458">
        <v>0</v>
      </c>
      <c r="BK280" s="92"/>
      <c r="BL280" s="92"/>
      <c r="BM280" s="92">
        <v>2</v>
      </c>
      <c r="BN280" s="92">
        <v>0</v>
      </c>
      <c r="BO280" s="329">
        <f t="shared" si="109"/>
        <v>2</v>
      </c>
      <c r="BP280" s="530">
        <v>2.2000000000000002</v>
      </c>
      <c r="BQ280" s="334" t="str">
        <f t="shared" si="89"/>
        <v/>
      </c>
      <c r="BR280" s="282"/>
      <c r="BS280" s="285"/>
      <c r="BT280" s="335"/>
      <c r="BU280" s="335"/>
      <c r="BV280" s="335"/>
      <c r="BW280" s="335"/>
      <c r="BX280" s="335"/>
      <c r="BY280" s="335"/>
      <c r="BZ280" s="336"/>
      <c r="CA280" s="337"/>
      <c r="CB280" s="338">
        <f t="shared" si="118"/>
        <v>2</v>
      </c>
      <c r="CC280" s="532" t="e">
        <f t="shared" si="103"/>
        <v>#DIV/0!</v>
      </c>
      <c r="CD280" s="92"/>
      <c r="CE280" s="92"/>
      <c r="CF280" s="92"/>
      <c r="CG280" s="92"/>
      <c r="CH280" s="92"/>
      <c r="CI280" s="92"/>
      <c r="CJ280" s="92"/>
      <c r="CK280" s="92"/>
      <c r="CL280" s="92"/>
      <c r="CM280" s="92"/>
      <c r="CN280" s="92"/>
      <c r="CO280" s="92"/>
      <c r="CP280" s="92"/>
      <c r="CQ280" s="92"/>
      <c r="CR280" s="92"/>
      <c r="CS280" s="92"/>
      <c r="CT280" s="92"/>
    </row>
    <row r="281" spans="2:98" ht="15" customHeight="1" x14ac:dyDescent="0.15">
      <c r="B281" s="324" t="s">
        <v>832</v>
      </c>
      <c r="C281" s="324"/>
      <c r="D281" s="324"/>
      <c r="E281" s="324"/>
      <c r="F281" s="325"/>
      <c r="G281" s="92" t="s">
        <v>833</v>
      </c>
      <c r="H281" s="92" t="s">
        <v>830</v>
      </c>
      <c r="I281" s="92"/>
      <c r="J281" s="92"/>
      <c r="K281" s="92" t="s">
        <v>100</v>
      </c>
      <c r="L281" s="92">
        <v>8.3000000000000007</v>
      </c>
      <c r="M281" s="92"/>
      <c r="N281" s="92"/>
      <c r="O281" s="92" t="s">
        <v>834</v>
      </c>
      <c r="P281" s="326"/>
      <c r="Q281" s="327"/>
      <c r="R281" s="295"/>
      <c r="S281" s="328"/>
      <c r="T281" s="329"/>
      <c r="U281" s="329"/>
      <c r="V281" s="329"/>
      <c r="W281" s="329"/>
      <c r="X281" s="329"/>
      <c r="Y281" s="329"/>
      <c r="Z281" s="329"/>
      <c r="AA281" s="329"/>
      <c r="AB281" s="329"/>
      <c r="AC281" s="329"/>
      <c r="AD281" s="329"/>
      <c r="AE281" s="329"/>
      <c r="AF281" s="329"/>
      <c r="AG281" s="329"/>
      <c r="AH281" s="329"/>
      <c r="AI281" s="329"/>
      <c r="AJ281" s="329"/>
      <c r="AK281" s="329"/>
      <c r="AL281" s="329"/>
      <c r="AM281" s="329"/>
      <c r="AN281" s="329"/>
      <c r="AO281" s="329"/>
      <c r="AP281" s="329"/>
      <c r="AQ281" s="329"/>
      <c r="AR281" s="329"/>
      <c r="AS281" s="329"/>
      <c r="AT281" s="329"/>
      <c r="AU281" s="329"/>
      <c r="AV281" s="329"/>
      <c r="AW281" s="329"/>
      <c r="AX281" s="329"/>
      <c r="AY281" s="329"/>
      <c r="AZ281" s="329"/>
      <c r="BA281" s="329"/>
      <c r="BB281" s="329"/>
      <c r="BC281" s="329"/>
      <c r="BD281" s="329"/>
      <c r="BE281" s="329"/>
      <c r="BF281" s="329"/>
      <c r="BG281" s="329"/>
      <c r="BH281" s="329">
        <v>0</v>
      </c>
      <c r="BI281" s="329">
        <v>0</v>
      </c>
      <c r="BJ281" s="458">
        <v>0</v>
      </c>
      <c r="BK281" s="92"/>
      <c r="BL281" s="92"/>
      <c r="BM281" s="92">
        <v>4</v>
      </c>
      <c r="BN281" s="92">
        <v>3</v>
      </c>
      <c r="BO281" s="329">
        <f t="shared" si="109"/>
        <v>1</v>
      </c>
      <c r="BP281" s="530">
        <v>2.2000000000000002</v>
      </c>
      <c r="BQ281" s="334" t="str">
        <f t="shared" si="89"/>
        <v/>
      </c>
      <c r="BR281" s="282"/>
      <c r="BS281" s="285"/>
      <c r="BT281" s="335"/>
      <c r="BU281" s="335"/>
      <c r="BV281" s="335"/>
      <c r="BW281" s="335"/>
      <c r="BX281" s="335"/>
      <c r="BY281" s="335"/>
      <c r="BZ281" s="336"/>
      <c r="CA281" s="337"/>
      <c r="CB281" s="338">
        <f t="shared" si="118"/>
        <v>1</v>
      </c>
      <c r="CC281" s="532" t="e">
        <f t="shared" si="103"/>
        <v>#DIV/0!</v>
      </c>
      <c r="CD281" s="92"/>
      <c r="CE281" s="92"/>
      <c r="CF281" s="92"/>
      <c r="CG281" s="92"/>
      <c r="CH281" s="92"/>
      <c r="CI281" s="92"/>
      <c r="CJ281" s="92"/>
      <c r="CK281" s="92"/>
      <c r="CL281" s="92"/>
      <c r="CM281" s="92"/>
      <c r="CN281" s="92"/>
      <c r="CO281" s="92"/>
      <c r="CP281" s="92"/>
      <c r="CQ281" s="92"/>
      <c r="CR281" s="92"/>
      <c r="CS281" s="92"/>
      <c r="CT281" s="92"/>
    </row>
    <row r="282" spans="2:98" ht="15" customHeight="1" x14ac:dyDescent="0.15">
      <c r="B282" s="324" t="s">
        <v>835</v>
      </c>
      <c r="C282" s="324"/>
      <c r="D282" s="324"/>
      <c r="E282" s="324"/>
      <c r="F282" s="325"/>
      <c r="G282" s="92" t="s">
        <v>836</v>
      </c>
      <c r="H282" s="92" t="s">
        <v>830</v>
      </c>
      <c r="I282" s="92"/>
      <c r="J282" s="92">
        <v>2</v>
      </c>
      <c r="K282" s="92" t="s">
        <v>100</v>
      </c>
      <c r="L282" s="92">
        <v>5.5</v>
      </c>
      <c r="M282" s="92"/>
      <c r="N282" s="92"/>
      <c r="O282" s="92" t="s">
        <v>837</v>
      </c>
      <c r="P282" s="326"/>
      <c r="Q282" s="327"/>
      <c r="R282" s="295"/>
      <c r="S282" s="328"/>
      <c r="T282" s="329"/>
      <c r="U282" s="329"/>
      <c r="V282" s="329"/>
      <c r="W282" s="329"/>
      <c r="X282" s="329"/>
      <c r="Y282" s="329"/>
      <c r="Z282" s="329"/>
      <c r="AA282" s="329"/>
      <c r="AB282" s="329"/>
      <c r="AC282" s="329"/>
      <c r="AD282" s="329"/>
      <c r="AE282" s="329"/>
      <c r="AF282" s="329"/>
      <c r="AG282" s="329"/>
      <c r="AH282" s="329"/>
      <c r="AI282" s="329"/>
      <c r="AJ282" s="329"/>
      <c r="AK282" s="329"/>
      <c r="AL282" s="329"/>
      <c r="AM282" s="329"/>
      <c r="AN282" s="329"/>
      <c r="AO282" s="329"/>
      <c r="AP282" s="329"/>
      <c r="AQ282" s="329"/>
      <c r="AR282" s="329"/>
      <c r="AS282" s="329"/>
      <c r="AT282" s="329"/>
      <c r="AU282" s="329"/>
      <c r="AV282" s="329"/>
      <c r="AW282" s="329"/>
      <c r="AX282" s="329"/>
      <c r="AY282" s="329"/>
      <c r="AZ282" s="329"/>
      <c r="BA282" s="329"/>
      <c r="BB282" s="329"/>
      <c r="BC282" s="329"/>
      <c r="BD282" s="329"/>
      <c r="BE282" s="329"/>
      <c r="BF282" s="329"/>
      <c r="BG282" s="329">
        <v>0</v>
      </c>
      <c r="BH282" s="329">
        <v>1</v>
      </c>
      <c r="BI282" s="329">
        <v>3</v>
      </c>
      <c r="BJ282" s="458">
        <v>5</v>
      </c>
      <c r="BK282" s="92"/>
      <c r="BL282" s="92"/>
      <c r="BM282" s="92">
        <v>9</v>
      </c>
      <c r="BN282" s="92">
        <v>1</v>
      </c>
      <c r="BO282" s="329">
        <f t="shared" si="109"/>
        <v>8</v>
      </c>
      <c r="BP282" s="530">
        <v>2.2000000000000002</v>
      </c>
      <c r="BQ282" s="334" t="str">
        <f t="shared" si="89"/>
        <v/>
      </c>
      <c r="BR282" s="282"/>
      <c r="BS282" s="285"/>
      <c r="BT282" s="335">
        <v>1</v>
      </c>
      <c r="BU282" s="335"/>
      <c r="BV282" s="335"/>
      <c r="BW282" s="335"/>
      <c r="BX282" s="335">
        <v>2</v>
      </c>
      <c r="BY282" s="335"/>
      <c r="BZ282" s="336">
        <v>2</v>
      </c>
      <c r="CA282" s="337"/>
      <c r="CB282" s="338">
        <f t="shared" si="118"/>
        <v>13</v>
      </c>
      <c r="CC282" s="532">
        <f t="shared" si="103"/>
        <v>2.6</v>
      </c>
      <c r="CD282" s="92"/>
      <c r="CE282" s="92"/>
      <c r="CF282" s="92"/>
      <c r="CG282" s="92"/>
      <c r="CH282" s="92"/>
      <c r="CI282" s="92"/>
      <c r="CJ282" s="92"/>
      <c r="CK282" s="92"/>
      <c r="CL282" s="92"/>
      <c r="CM282" s="92"/>
      <c r="CN282" s="92"/>
      <c r="CO282" s="92"/>
      <c r="CP282" s="92"/>
      <c r="CQ282" s="92"/>
      <c r="CR282" s="92"/>
      <c r="CS282" s="92"/>
      <c r="CT282" s="92"/>
    </row>
    <row r="283" spans="2:98" ht="15" customHeight="1" x14ac:dyDescent="0.15">
      <c r="B283" s="324" t="s">
        <v>838</v>
      </c>
      <c r="C283" s="324"/>
      <c r="D283" s="324"/>
      <c r="E283" s="324"/>
      <c r="F283" s="325"/>
      <c r="G283" s="92" t="s">
        <v>839</v>
      </c>
      <c r="H283" s="92" t="s">
        <v>830</v>
      </c>
      <c r="I283" s="92"/>
      <c r="J283" s="92">
        <v>1</v>
      </c>
      <c r="K283" s="92" t="s">
        <v>100</v>
      </c>
      <c r="L283" s="92">
        <v>5.5</v>
      </c>
      <c r="M283" s="92"/>
      <c r="N283" s="92"/>
      <c r="O283" s="92" t="s">
        <v>840</v>
      </c>
      <c r="P283" s="326"/>
      <c r="Q283" s="327"/>
      <c r="R283" s="295"/>
      <c r="S283" s="328"/>
      <c r="T283" s="329"/>
      <c r="U283" s="329"/>
      <c r="V283" s="329"/>
      <c r="W283" s="329"/>
      <c r="X283" s="329"/>
      <c r="Y283" s="329"/>
      <c r="Z283" s="329"/>
      <c r="AA283" s="329"/>
      <c r="AB283" s="329"/>
      <c r="AC283" s="329"/>
      <c r="AD283" s="329"/>
      <c r="AE283" s="329"/>
      <c r="AF283" s="329"/>
      <c r="AG283" s="329"/>
      <c r="AH283" s="329"/>
      <c r="AI283" s="329"/>
      <c r="AJ283" s="329"/>
      <c r="AK283" s="329"/>
      <c r="AL283" s="329"/>
      <c r="AM283" s="329"/>
      <c r="AN283" s="329"/>
      <c r="AO283" s="329"/>
      <c r="AP283" s="329"/>
      <c r="AQ283" s="329"/>
      <c r="AR283" s="329"/>
      <c r="AS283" s="329"/>
      <c r="AT283" s="329"/>
      <c r="AU283" s="329"/>
      <c r="AV283" s="329"/>
      <c r="AW283" s="329"/>
      <c r="AX283" s="329"/>
      <c r="AY283" s="329"/>
      <c r="AZ283" s="329"/>
      <c r="BA283" s="329"/>
      <c r="BB283" s="329"/>
      <c r="BC283" s="329"/>
      <c r="BD283" s="329"/>
      <c r="BE283" s="329"/>
      <c r="BF283" s="329"/>
      <c r="BG283" s="329">
        <v>0</v>
      </c>
      <c r="BH283" s="329">
        <v>0</v>
      </c>
      <c r="BI283" s="329">
        <v>1</v>
      </c>
      <c r="BJ283" s="458">
        <v>5</v>
      </c>
      <c r="BK283" s="92"/>
      <c r="BL283" s="92"/>
      <c r="BM283" s="92">
        <v>11</v>
      </c>
      <c r="BN283" s="92">
        <v>0</v>
      </c>
      <c r="BO283" s="329">
        <f t="shared" si="109"/>
        <v>11</v>
      </c>
      <c r="BP283" s="530">
        <v>2.2000000000000002</v>
      </c>
      <c r="BQ283" s="334" t="str">
        <f t="shared" si="89"/>
        <v/>
      </c>
      <c r="BR283" s="282"/>
      <c r="BS283" s="285"/>
      <c r="BT283" s="335"/>
      <c r="BU283" s="335"/>
      <c r="BV283" s="335"/>
      <c r="BW283" s="335"/>
      <c r="BX283" s="335">
        <v>1</v>
      </c>
      <c r="BY283" s="335"/>
      <c r="BZ283" s="336"/>
      <c r="CA283" s="337"/>
      <c r="CB283" s="338">
        <f t="shared" si="118"/>
        <v>12</v>
      </c>
      <c r="CC283" s="532">
        <f t="shared" si="103"/>
        <v>2.4</v>
      </c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</row>
    <row r="284" spans="2:98" ht="15" customHeight="1" x14ac:dyDescent="0.15">
      <c r="B284" s="324" t="s">
        <v>841</v>
      </c>
      <c r="C284" s="324"/>
      <c r="D284" s="324"/>
      <c r="E284" s="324"/>
      <c r="F284" s="325"/>
      <c r="G284" s="92" t="s">
        <v>842</v>
      </c>
      <c r="H284" s="92" t="s">
        <v>843</v>
      </c>
      <c r="I284" s="92"/>
      <c r="J284" s="92"/>
      <c r="K284" s="92" t="s">
        <v>108</v>
      </c>
      <c r="L284" s="92">
        <v>14.7</v>
      </c>
      <c r="M284" s="92"/>
      <c r="N284" s="92"/>
      <c r="O284" s="92" t="s">
        <v>844</v>
      </c>
      <c r="P284" s="326"/>
      <c r="Q284" s="327"/>
      <c r="R284" s="295"/>
      <c r="S284" s="328">
        <v>0</v>
      </c>
      <c r="T284" s="329"/>
      <c r="U284" s="329"/>
      <c r="V284" s="329"/>
      <c r="W284" s="329"/>
      <c r="X284" s="329"/>
      <c r="Y284" s="329"/>
      <c r="Z284" s="329"/>
      <c r="AA284" s="329"/>
      <c r="AB284" s="329"/>
      <c r="AC284" s="329"/>
      <c r="AD284" s="329"/>
      <c r="AE284" s="329"/>
      <c r="AF284" s="329"/>
      <c r="AG284" s="329"/>
      <c r="AH284" s="329"/>
      <c r="AI284" s="329"/>
      <c r="AJ284" s="329"/>
      <c r="AK284" s="329"/>
      <c r="AL284" s="329"/>
      <c r="AM284" s="329"/>
      <c r="AN284" s="329"/>
      <c r="AO284" s="329"/>
      <c r="AP284" s="329"/>
      <c r="AQ284" s="329"/>
      <c r="AR284" s="329"/>
      <c r="AS284" s="329"/>
      <c r="AT284" s="329"/>
      <c r="AU284" s="329"/>
      <c r="AV284" s="329"/>
      <c r="AW284" s="329"/>
      <c r="AX284" s="329"/>
      <c r="AY284" s="329"/>
      <c r="AZ284" s="329"/>
      <c r="BA284" s="329"/>
      <c r="BB284" s="329"/>
      <c r="BC284" s="329"/>
      <c r="BD284" s="329"/>
      <c r="BE284" s="329"/>
      <c r="BF284" s="329"/>
      <c r="BG284" s="329"/>
      <c r="BH284" s="329">
        <v>0</v>
      </c>
      <c r="BI284" s="329">
        <v>0</v>
      </c>
      <c r="BJ284" s="458">
        <v>0</v>
      </c>
      <c r="BK284" s="92"/>
      <c r="BL284" s="92"/>
      <c r="BM284" s="92">
        <v>2</v>
      </c>
      <c r="BN284" s="92">
        <v>0</v>
      </c>
      <c r="BO284" s="329">
        <f t="shared" si="109"/>
        <v>2</v>
      </c>
      <c r="BP284" s="530">
        <v>2.2000000000000002</v>
      </c>
      <c r="BQ284" s="334" t="str">
        <f t="shared" si="89"/>
        <v/>
      </c>
      <c r="BR284" s="282"/>
      <c r="BS284" s="285"/>
      <c r="BT284" s="335"/>
      <c r="BU284" s="335"/>
      <c r="BV284" s="335"/>
      <c r="BW284" s="335"/>
      <c r="BX284" s="335"/>
      <c r="BY284" s="335"/>
      <c r="BZ284" s="336"/>
      <c r="CA284" s="337"/>
      <c r="CB284" s="338">
        <f t="shared" si="118"/>
        <v>2</v>
      </c>
      <c r="CC284" s="532" t="e">
        <f t="shared" ref="CC284:CC305" si="119">CB284/BJ284</f>
        <v>#DIV/0!</v>
      </c>
      <c r="CD284" s="92"/>
      <c r="CE284" s="92"/>
      <c r="CF284" s="92"/>
      <c r="CG284" s="92"/>
      <c r="CH284" s="92"/>
      <c r="CI284" s="92"/>
      <c r="CJ284" s="92"/>
      <c r="CK284" s="92"/>
      <c r="CL284" s="92"/>
      <c r="CM284" s="92"/>
      <c r="CN284" s="92"/>
      <c r="CO284" s="92"/>
      <c r="CP284" s="92"/>
      <c r="CQ284" s="92"/>
      <c r="CR284" s="92"/>
      <c r="CS284" s="92"/>
      <c r="CT284" s="92"/>
    </row>
    <row r="285" spans="2:98" ht="15" customHeight="1" x14ac:dyDescent="0.15">
      <c r="B285" s="324" t="s">
        <v>845</v>
      </c>
      <c r="C285" s="324"/>
      <c r="D285" s="324"/>
      <c r="E285" s="324"/>
      <c r="F285" s="325"/>
      <c r="G285" s="92" t="s">
        <v>846</v>
      </c>
      <c r="H285" s="92" t="s">
        <v>843</v>
      </c>
      <c r="I285" s="92"/>
      <c r="J285" s="92"/>
      <c r="K285" s="92" t="s">
        <v>108</v>
      </c>
      <c r="L285" s="92">
        <v>14.7</v>
      </c>
      <c r="M285" s="92"/>
      <c r="N285" s="92"/>
      <c r="O285" s="92" t="s">
        <v>847</v>
      </c>
      <c r="P285" s="326"/>
      <c r="Q285" s="327"/>
      <c r="R285" s="295"/>
      <c r="S285" s="328">
        <v>0</v>
      </c>
      <c r="T285" s="329"/>
      <c r="U285" s="329"/>
      <c r="V285" s="329"/>
      <c r="W285" s="329"/>
      <c r="X285" s="329"/>
      <c r="Y285" s="329"/>
      <c r="Z285" s="329"/>
      <c r="AA285" s="329"/>
      <c r="AB285" s="329"/>
      <c r="AC285" s="329"/>
      <c r="AD285" s="329"/>
      <c r="AE285" s="329"/>
      <c r="AF285" s="329"/>
      <c r="AG285" s="329"/>
      <c r="AH285" s="329"/>
      <c r="AI285" s="329"/>
      <c r="AJ285" s="329"/>
      <c r="AK285" s="329"/>
      <c r="AL285" s="329"/>
      <c r="AM285" s="329"/>
      <c r="AN285" s="329"/>
      <c r="AO285" s="329"/>
      <c r="AP285" s="329"/>
      <c r="AQ285" s="329"/>
      <c r="AR285" s="329"/>
      <c r="AS285" s="329"/>
      <c r="AT285" s="329"/>
      <c r="AU285" s="329"/>
      <c r="AV285" s="329"/>
      <c r="AW285" s="329"/>
      <c r="AX285" s="329"/>
      <c r="AY285" s="329"/>
      <c r="AZ285" s="329"/>
      <c r="BA285" s="329"/>
      <c r="BB285" s="329"/>
      <c r="BC285" s="329"/>
      <c r="BD285" s="329"/>
      <c r="BE285" s="329"/>
      <c r="BF285" s="329"/>
      <c r="BG285" s="329"/>
      <c r="BH285" s="329">
        <v>0</v>
      </c>
      <c r="BI285" s="329">
        <v>0</v>
      </c>
      <c r="BJ285" s="458">
        <v>0</v>
      </c>
      <c r="BK285" s="92"/>
      <c r="BL285" s="92"/>
      <c r="BM285" s="92">
        <v>1</v>
      </c>
      <c r="BN285" s="92">
        <v>1</v>
      </c>
      <c r="BO285" s="329">
        <f t="shared" si="109"/>
        <v>0</v>
      </c>
      <c r="BP285" s="530">
        <v>2.2000000000000002</v>
      </c>
      <c r="BQ285" s="334" t="str">
        <f t="shared" si="89"/>
        <v/>
      </c>
      <c r="BR285" s="282"/>
      <c r="BS285" s="285"/>
      <c r="BT285" s="335"/>
      <c r="BU285" s="335"/>
      <c r="BV285" s="335"/>
      <c r="BW285" s="335"/>
      <c r="BX285" s="335"/>
      <c r="BY285" s="335"/>
      <c r="BZ285" s="336"/>
      <c r="CA285" s="337"/>
      <c r="CB285" s="338">
        <f t="shared" si="118"/>
        <v>0</v>
      </c>
      <c r="CC285" s="532" t="e">
        <f t="shared" si="119"/>
        <v>#DIV/0!</v>
      </c>
      <c r="CD285" s="92"/>
      <c r="CE285" s="92"/>
      <c r="CF285" s="92"/>
      <c r="CG285" s="92"/>
      <c r="CH285" s="92"/>
      <c r="CI285" s="92"/>
      <c r="CJ285" s="92"/>
      <c r="CK285" s="92"/>
      <c r="CL285" s="92"/>
      <c r="CM285" s="92"/>
      <c r="CN285" s="92"/>
      <c r="CO285" s="92"/>
      <c r="CP285" s="92"/>
      <c r="CQ285" s="92"/>
      <c r="CR285" s="92"/>
      <c r="CS285" s="92"/>
      <c r="CT285" s="92"/>
    </row>
    <row r="286" spans="2:98" ht="15" customHeight="1" x14ac:dyDescent="0.15">
      <c r="B286" s="324" t="s">
        <v>848</v>
      </c>
      <c r="C286" s="324"/>
      <c r="D286" s="324"/>
      <c r="E286" s="324"/>
      <c r="F286" s="325"/>
      <c r="G286" s="92" t="s">
        <v>849</v>
      </c>
      <c r="H286" s="92" t="s">
        <v>843</v>
      </c>
      <c r="I286" s="92"/>
      <c r="J286" s="92"/>
      <c r="K286" s="92" t="s">
        <v>108</v>
      </c>
      <c r="L286" s="92">
        <v>13.3</v>
      </c>
      <c r="M286" s="92"/>
      <c r="N286" s="92"/>
      <c r="O286" s="92" t="s">
        <v>850</v>
      </c>
      <c r="P286" s="326"/>
      <c r="Q286" s="327"/>
      <c r="R286" s="295"/>
      <c r="S286" s="328">
        <v>0</v>
      </c>
      <c r="T286" s="329"/>
      <c r="U286" s="329"/>
      <c r="V286" s="329"/>
      <c r="W286" s="329"/>
      <c r="X286" s="329"/>
      <c r="Y286" s="329"/>
      <c r="Z286" s="329"/>
      <c r="AA286" s="329"/>
      <c r="AB286" s="329"/>
      <c r="AC286" s="329"/>
      <c r="AD286" s="329"/>
      <c r="AE286" s="329"/>
      <c r="AF286" s="329"/>
      <c r="AG286" s="329"/>
      <c r="AH286" s="329"/>
      <c r="AI286" s="329"/>
      <c r="AJ286" s="329"/>
      <c r="AK286" s="329"/>
      <c r="AL286" s="329"/>
      <c r="AM286" s="329"/>
      <c r="AN286" s="329"/>
      <c r="AO286" s="329"/>
      <c r="AP286" s="329"/>
      <c r="AQ286" s="329"/>
      <c r="AR286" s="329"/>
      <c r="AS286" s="329"/>
      <c r="AT286" s="329"/>
      <c r="AU286" s="329"/>
      <c r="AV286" s="329"/>
      <c r="AW286" s="329"/>
      <c r="AX286" s="329"/>
      <c r="AY286" s="329"/>
      <c r="AZ286" s="329"/>
      <c r="BA286" s="329"/>
      <c r="BB286" s="329"/>
      <c r="BC286" s="329"/>
      <c r="BD286" s="329"/>
      <c r="BE286" s="329"/>
      <c r="BF286" s="329"/>
      <c r="BG286" s="329">
        <v>0</v>
      </c>
      <c r="BH286" s="329">
        <v>1</v>
      </c>
      <c r="BI286" s="329">
        <v>1</v>
      </c>
      <c r="BJ286" s="458">
        <v>2</v>
      </c>
      <c r="BK286" s="92"/>
      <c r="BL286" s="92"/>
      <c r="BM286" s="92">
        <v>3</v>
      </c>
      <c r="BN286" s="92">
        <v>0</v>
      </c>
      <c r="BO286" s="329">
        <f t="shared" si="109"/>
        <v>3</v>
      </c>
      <c r="BP286" s="530">
        <v>2.2000000000000002</v>
      </c>
      <c r="BQ286" s="334" t="str">
        <f t="shared" si="89"/>
        <v/>
      </c>
      <c r="BR286" s="282"/>
      <c r="BS286" s="285"/>
      <c r="BT286" s="335"/>
      <c r="BU286" s="335"/>
      <c r="BV286" s="335"/>
      <c r="BW286" s="335"/>
      <c r="BX286" s="335"/>
      <c r="BY286" s="335">
        <v>1</v>
      </c>
      <c r="BZ286" s="336"/>
      <c r="CA286" s="337"/>
      <c r="CB286" s="338">
        <f t="shared" si="118"/>
        <v>4</v>
      </c>
      <c r="CC286" s="532">
        <f t="shared" si="119"/>
        <v>2</v>
      </c>
      <c r="CD286" s="92"/>
      <c r="CE286" s="92"/>
      <c r="CF286" s="92"/>
      <c r="CG286" s="92"/>
      <c r="CH286" s="92"/>
      <c r="CI286" s="92"/>
      <c r="CJ286" s="92"/>
      <c r="CK286" s="92"/>
      <c r="CL286" s="92"/>
      <c r="CM286" s="92"/>
      <c r="CN286" s="92"/>
      <c r="CO286" s="92"/>
      <c r="CP286" s="92"/>
      <c r="CQ286" s="92"/>
      <c r="CR286" s="92"/>
      <c r="CS286" s="92"/>
      <c r="CT286" s="92"/>
    </row>
    <row r="287" spans="2:98" ht="15" customHeight="1" x14ac:dyDescent="0.15">
      <c r="B287" s="324" t="s">
        <v>851</v>
      </c>
      <c r="C287" s="324"/>
      <c r="D287" s="324"/>
      <c r="E287" s="324"/>
      <c r="F287" s="325"/>
      <c r="G287" s="92" t="s">
        <v>852</v>
      </c>
      <c r="H287" s="92" t="s">
        <v>843</v>
      </c>
      <c r="I287" s="92"/>
      <c r="J287" s="92"/>
      <c r="K287" s="92" t="s">
        <v>108</v>
      </c>
      <c r="L287" s="92">
        <v>13.3</v>
      </c>
      <c r="M287" s="92"/>
      <c r="N287" s="92"/>
      <c r="O287" s="92" t="s">
        <v>853</v>
      </c>
      <c r="P287" s="326"/>
      <c r="Q287" s="327"/>
      <c r="R287" s="295"/>
      <c r="S287" s="328">
        <v>0</v>
      </c>
      <c r="T287" s="329"/>
      <c r="U287" s="329"/>
      <c r="V287" s="329"/>
      <c r="W287" s="329"/>
      <c r="X287" s="329"/>
      <c r="Y287" s="329"/>
      <c r="Z287" s="329"/>
      <c r="AA287" s="329"/>
      <c r="AB287" s="329"/>
      <c r="AC287" s="329"/>
      <c r="AD287" s="329"/>
      <c r="AE287" s="329"/>
      <c r="AF287" s="329"/>
      <c r="AG287" s="329"/>
      <c r="AH287" s="329"/>
      <c r="AI287" s="329"/>
      <c r="AJ287" s="329"/>
      <c r="AK287" s="329"/>
      <c r="AL287" s="329"/>
      <c r="AM287" s="329"/>
      <c r="AN287" s="329"/>
      <c r="AO287" s="329"/>
      <c r="AP287" s="329"/>
      <c r="AQ287" s="329"/>
      <c r="AR287" s="329"/>
      <c r="AS287" s="329"/>
      <c r="AT287" s="329"/>
      <c r="AU287" s="329"/>
      <c r="AV287" s="329"/>
      <c r="AW287" s="329"/>
      <c r="AX287" s="329"/>
      <c r="AY287" s="329"/>
      <c r="AZ287" s="329"/>
      <c r="BA287" s="329"/>
      <c r="BB287" s="329"/>
      <c r="BC287" s="329"/>
      <c r="BD287" s="329"/>
      <c r="BE287" s="329"/>
      <c r="BF287" s="329"/>
      <c r="BG287" s="329">
        <v>0</v>
      </c>
      <c r="BH287" s="329">
        <v>0</v>
      </c>
      <c r="BI287" s="329">
        <v>0</v>
      </c>
      <c r="BJ287" s="458">
        <v>2</v>
      </c>
      <c r="BK287" s="92"/>
      <c r="BL287" s="92"/>
      <c r="BM287" s="92">
        <v>3</v>
      </c>
      <c r="BN287" s="92">
        <v>0</v>
      </c>
      <c r="BO287" s="329">
        <f t="shared" si="109"/>
        <v>3</v>
      </c>
      <c r="BP287" s="530">
        <v>2.2000000000000002</v>
      </c>
      <c r="BQ287" s="334" t="str">
        <f t="shared" si="89"/>
        <v/>
      </c>
      <c r="BR287" s="282"/>
      <c r="BS287" s="285"/>
      <c r="BT287" s="335"/>
      <c r="BU287" s="335"/>
      <c r="BV287" s="335">
        <v>2</v>
      </c>
      <c r="BW287" s="335"/>
      <c r="BX287" s="335"/>
      <c r="BY287" s="335"/>
      <c r="BZ287" s="336"/>
      <c r="CA287" s="337"/>
      <c r="CB287" s="338">
        <f t="shared" si="118"/>
        <v>5</v>
      </c>
      <c r="CC287" s="532">
        <f t="shared" si="119"/>
        <v>2.5</v>
      </c>
      <c r="CD287" s="92"/>
      <c r="CE287" s="92"/>
      <c r="CF287" s="92"/>
      <c r="CG287" s="92"/>
      <c r="CH287" s="92"/>
      <c r="CI287" s="92"/>
      <c r="CJ287" s="92"/>
      <c r="CK287" s="92"/>
      <c r="CL287" s="92"/>
      <c r="CM287" s="92"/>
      <c r="CN287" s="92"/>
      <c r="CO287" s="92"/>
      <c r="CP287" s="92"/>
      <c r="CQ287" s="92"/>
      <c r="CR287" s="92"/>
      <c r="CS287" s="92"/>
      <c r="CT287" s="92"/>
    </row>
    <row r="288" spans="2:98" ht="15" customHeight="1" x14ac:dyDescent="0.15">
      <c r="B288" s="324" t="s">
        <v>854</v>
      </c>
      <c r="C288" s="324"/>
      <c r="D288" s="324"/>
      <c r="E288" s="324"/>
      <c r="F288" s="325"/>
      <c r="G288" s="92" t="s">
        <v>855</v>
      </c>
      <c r="H288" s="92" t="s">
        <v>856</v>
      </c>
      <c r="I288" s="92"/>
      <c r="J288" s="92">
        <v>1</v>
      </c>
      <c r="K288" s="92" t="s">
        <v>108</v>
      </c>
      <c r="L288" s="92">
        <v>69.2</v>
      </c>
      <c r="M288" s="92"/>
      <c r="N288" s="92"/>
      <c r="O288" s="92" t="s">
        <v>857</v>
      </c>
      <c r="P288" s="326"/>
      <c r="Q288" s="327"/>
      <c r="R288" s="295"/>
      <c r="S288" s="328"/>
      <c r="T288" s="329"/>
      <c r="U288" s="329"/>
      <c r="V288" s="329"/>
      <c r="W288" s="329"/>
      <c r="X288" s="329"/>
      <c r="Y288" s="329"/>
      <c r="Z288" s="329"/>
      <c r="AA288" s="329"/>
      <c r="AB288" s="329"/>
      <c r="AC288" s="329"/>
      <c r="AD288" s="329"/>
      <c r="AE288" s="329"/>
      <c r="AF288" s="329"/>
      <c r="AG288" s="329"/>
      <c r="AH288" s="329"/>
      <c r="AI288" s="329"/>
      <c r="AJ288" s="329"/>
      <c r="AK288" s="329"/>
      <c r="AL288" s="329"/>
      <c r="AM288" s="329"/>
      <c r="AN288" s="329"/>
      <c r="AO288" s="329"/>
      <c r="AP288" s="329"/>
      <c r="AQ288" s="329"/>
      <c r="AR288" s="329"/>
      <c r="AS288" s="329"/>
      <c r="AT288" s="329"/>
      <c r="AU288" s="329"/>
      <c r="AV288" s="329"/>
      <c r="AW288" s="329"/>
      <c r="AX288" s="329"/>
      <c r="AY288" s="329"/>
      <c r="AZ288" s="329"/>
      <c r="BA288" s="329"/>
      <c r="BB288" s="329"/>
      <c r="BC288" s="329"/>
      <c r="BD288" s="329"/>
      <c r="BE288" s="329"/>
      <c r="BF288" s="329"/>
      <c r="BG288" s="329">
        <v>0</v>
      </c>
      <c r="BH288" s="329">
        <v>3</v>
      </c>
      <c r="BI288" s="329">
        <v>0</v>
      </c>
      <c r="BJ288" s="458">
        <v>3</v>
      </c>
      <c r="BK288" s="92"/>
      <c r="BL288" s="92"/>
      <c r="BM288" s="92">
        <v>0</v>
      </c>
      <c r="BN288" s="92">
        <v>0</v>
      </c>
      <c r="BO288" s="329">
        <f t="shared" si="109"/>
        <v>0</v>
      </c>
      <c r="BP288" s="530">
        <v>2.2000000000000002</v>
      </c>
      <c r="BQ288" s="334" t="str">
        <f t="shared" si="89"/>
        <v/>
      </c>
      <c r="BR288" s="282"/>
      <c r="BS288" s="285"/>
      <c r="BT288" s="335"/>
      <c r="BU288" s="335">
        <v>3</v>
      </c>
      <c r="BV288" s="335"/>
      <c r="BW288" s="335">
        <v>2</v>
      </c>
      <c r="BX288" s="335">
        <v>1</v>
      </c>
      <c r="BY288" s="335"/>
      <c r="BZ288" s="336"/>
      <c r="CA288" s="337"/>
      <c r="CB288" s="338">
        <f t="shared" si="118"/>
        <v>6</v>
      </c>
      <c r="CC288" s="532">
        <f t="shared" si="119"/>
        <v>2</v>
      </c>
      <c r="CD288" s="92"/>
      <c r="CE288" s="92"/>
      <c r="CF288" s="92"/>
      <c r="CG288" s="92"/>
      <c r="CH288" s="92"/>
      <c r="CI288" s="92"/>
      <c r="CJ288" s="92"/>
      <c r="CK288" s="92"/>
      <c r="CL288" s="92"/>
      <c r="CM288" s="92"/>
      <c r="CN288" s="92"/>
      <c r="CO288" s="92"/>
      <c r="CP288" s="92"/>
      <c r="CQ288" s="92"/>
      <c r="CR288" s="92"/>
      <c r="CS288" s="92"/>
      <c r="CT288" s="92"/>
    </row>
    <row r="289" spans="2:98" ht="15" customHeight="1" x14ac:dyDescent="0.15">
      <c r="B289" s="324" t="s">
        <v>858</v>
      </c>
      <c r="C289" s="324"/>
      <c r="D289" s="324"/>
      <c r="E289" s="324"/>
      <c r="F289" s="325"/>
      <c r="G289" s="92" t="s">
        <v>859</v>
      </c>
      <c r="H289" s="92" t="s">
        <v>856</v>
      </c>
      <c r="I289" s="92"/>
      <c r="J289" s="92"/>
      <c r="K289" s="92" t="s">
        <v>108</v>
      </c>
      <c r="L289" s="92">
        <v>69.2</v>
      </c>
      <c r="M289" s="92"/>
      <c r="N289" s="92"/>
      <c r="O289" s="92" t="s">
        <v>860</v>
      </c>
      <c r="P289" s="326"/>
      <c r="Q289" s="327"/>
      <c r="R289" s="295"/>
      <c r="S289" s="328"/>
      <c r="T289" s="329"/>
      <c r="U289" s="329"/>
      <c r="V289" s="329"/>
      <c r="W289" s="329"/>
      <c r="X289" s="329"/>
      <c r="Y289" s="329"/>
      <c r="Z289" s="329"/>
      <c r="AA289" s="329"/>
      <c r="AB289" s="329"/>
      <c r="AC289" s="329"/>
      <c r="AD289" s="329"/>
      <c r="AE289" s="329"/>
      <c r="AF289" s="329"/>
      <c r="AG289" s="329"/>
      <c r="AH289" s="329"/>
      <c r="AI289" s="329"/>
      <c r="AJ289" s="329"/>
      <c r="AK289" s="329"/>
      <c r="AL289" s="329"/>
      <c r="AM289" s="329"/>
      <c r="AN289" s="329"/>
      <c r="AO289" s="329"/>
      <c r="AP289" s="329"/>
      <c r="AQ289" s="329"/>
      <c r="AR289" s="329"/>
      <c r="AS289" s="329"/>
      <c r="AT289" s="329"/>
      <c r="AU289" s="329"/>
      <c r="AV289" s="329"/>
      <c r="AW289" s="329"/>
      <c r="AX289" s="329"/>
      <c r="AY289" s="329"/>
      <c r="AZ289" s="329"/>
      <c r="BA289" s="329"/>
      <c r="BB289" s="329"/>
      <c r="BC289" s="329"/>
      <c r="BD289" s="329"/>
      <c r="BE289" s="329"/>
      <c r="BF289" s="329"/>
      <c r="BG289" s="329">
        <v>0</v>
      </c>
      <c r="BH289" s="329">
        <v>0</v>
      </c>
      <c r="BI289" s="329">
        <v>0</v>
      </c>
      <c r="BJ289" s="458">
        <v>3</v>
      </c>
      <c r="BK289" s="92"/>
      <c r="BL289" s="92"/>
      <c r="BM289" s="92">
        <v>6</v>
      </c>
      <c r="BN289" s="92">
        <v>0</v>
      </c>
      <c r="BO289" s="329">
        <f t="shared" si="109"/>
        <v>6</v>
      </c>
      <c r="BP289" s="530">
        <v>2.2000000000000002</v>
      </c>
      <c r="BQ289" s="334" t="str">
        <f t="shared" si="89"/>
        <v/>
      </c>
      <c r="BR289" s="282"/>
      <c r="BS289" s="285"/>
      <c r="BT289" s="335"/>
      <c r="BU289" s="335"/>
      <c r="BV289" s="335"/>
      <c r="BW289" s="335"/>
      <c r="BX289" s="335"/>
      <c r="BY289" s="335"/>
      <c r="BZ289" s="336"/>
      <c r="CA289" s="337"/>
      <c r="CB289" s="338">
        <f t="shared" si="118"/>
        <v>6</v>
      </c>
      <c r="CC289" s="532">
        <f t="shared" si="119"/>
        <v>2</v>
      </c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</row>
    <row r="290" spans="2:98" ht="15" customHeight="1" x14ac:dyDescent="0.15">
      <c r="B290" s="324" t="s">
        <v>861</v>
      </c>
      <c r="C290" s="324"/>
      <c r="D290" s="324"/>
      <c r="E290" s="324"/>
      <c r="F290" s="325"/>
      <c r="G290" s="92" t="s">
        <v>862</v>
      </c>
      <c r="H290" s="92" t="s">
        <v>856</v>
      </c>
      <c r="I290" s="92"/>
      <c r="J290" s="92"/>
      <c r="K290" s="92" t="s">
        <v>108</v>
      </c>
      <c r="L290" s="92">
        <v>86.5</v>
      </c>
      <c r="M290" s="92"/>
      <c r="N290" s="92"/>
      <c r="O290" s="92" t="s">
        <v>863</v>
      </c>
      <c r="P290" s="326"/>
      <c r="Q290" s="327"/>
      <c r="R290" s="295"/>
      <c r="S290" s="328"/>
      <c r="T290" s="329"/>
      <c r="U290" s="329"/>
      <c r="V290" s="329"/>
      <c r="W290" s="329"/>
      <c r="X290" s="329"/>
      <c r="Y290" s="329"/>
      <c r="Z290" s="329"/>
      <c r="AA290" s="329"/>
      <c r="AB290" s="329"/>
      <c r="AC290" s="329"/>
      <c r="AD290" s="329"/>
      <c r="AE290" s="329"/>
      <c r="AF290" s="329"/>
      <c r="AG290" s="329"/>
      <c r="AH290" s="329"/>
      <c r="AI290" s="329"/>
      <c r="AJ290" s="329"/>
      <c r="AK290" s="329"/>
      <c r="AL290" s="329"/>
      <c r="AM290" s="329"/>
      <c r="AN290" s="329"/>
      <c r="AO290" s="329"/>
      <c r="AP290" s="329"/>
      <c r="AQ290" s="329"/>
      <c r="AR290" s="329"/>
      <c r="AS290" s="329"/>
      <c r="AT290" s="329"/>
      <c r="AU290" s="329"/>
      <c r="AV290" s="329"/>
      <c r="AW290" s="329"/>
      <c r="AX290" s="329"/>
      <c r="AY290" s="329"/>
      <c r="AZ290" s="329"/>
      <c r="BA290" s="329"/>
      <c r="BB290" s="329"/>
      <c r="BC290" s="329"/>
      <c r="BD290" s="329"/>
      <c r="BE290" s="329"/>
      <c r="BF290" s="329"/>
      <c r="BG290" s="329"/>
      <c r="BH290" s="329"/>
      <c r="BI290" s="329"/>
      <c r="BJ290" s="458">
        <v>0</v>
      </c>
      <c r="BK290" s="92"/>
      <c r="BL290" s="92"/>
      <c r="BM290" s="92">
        <v>2</v>
      </c>
      <c r="BN290" s="92">
        <v>0</v>
      </c>
      <c r="BO290" s="329">
        <f t="shared" si="109"/>
        <v>2</v>
      </c>
      <c r="BP290" s="530">
        <v>2.2000000000000002</v>
      </c>
      <c r="BQ290" s="334" t="str">
        <f t="shared" si="89"/>
        <v/>
      </c>
      <c r="BR290" s="282"/>
      <c r="BS290" s="285"/>
      <c r="BT290" s="335"/>
      <c r="BU290" s="335"/>
      <c r="BV290" s="335"/>
      <c r="BW290" s="335"/>
      <c r="BX290" s="335"/>
      <c r="BY290" s="335"/>
      <c r="BZ290" s="336"/>
      <c r="CA290" s="337"/>
      <c r="CB290" s="338">
        <f t="shared" si="118"/>
        <v>2</v>
      </c>
      <c r="CC290" s="532" t="e">
        <f t="shared" si="119"/>
        <v>#DIV/0!</v>
      </c>
      <c r="CD290" s="92"/>
      <c r="CE290" s="92"/>
      <c r="CF290" s="92"/>
      <c r="CG290" s="92"/>
      <c r="CH290" s="92"/>
      <c r="CI290" s="92"/>
      <c r="CJ290" s="92"/>
      <c r="CK290" s="92"/>
      <c r="CL290" s="92"/>
      <c r="CM290" s="92"/>
      <c r="CN290" s="92"/>
      <c r="CO290" s="92"/>
      <c r="CP290" s="92"/>
      <c r="CQ290" s="92"/>
      <c r="CR290" s="92"/>
      <c r="CS290" s="92"/>
      <c r="CT290" s="92"/>
    </row>
    <row r="291" spans="2:98" ht="15" customHeight="1" x14ac:dyDescent="0.15">
      <c r="B291" s="324" t="s">
        <v>864</v>
      </c>
      <c r="C291" s="324"/>
      <c r="D291" s="324"/>
      <c r="E291" s="324"/>
      <c r="F291" s="325"/>
      <c r="G291" s="92" t="s">
        <v>865</v>
      </c>
      <c r="H291" s="92" t="s">
        <v>856</v>
      </c>
      <c r="I291" s="92"/>
      <c r="J291" s="92">
        <v>5</v>
      </c>
      <c r="K291" s="92" t="s">
        <v>108</v>
      </c>
      <c r="L291" s="92">
        <v>86.5</v>
      </c>
      <c r="M291" s="92"/>
      <c r="N291" s="92"/>
      <c r="O291" s="92" t="s">
        <v>866</v>
      </c>
      <c r="P291" s="326"/>
      <c r="Q291" s="327"/>
      <c r="R291" s="295"/>
      <c r="S291" s="328"/>
      <c r="T291" s="329"/>
      <c r="U291" s="329"/>
      <c r="V291" s="329"/>
      <c r="W291" s="329"/>
      <c r="X291" s="329"/>
      <c r="Y291" s="329"/>
      <c r="Z291" s="329"/>
      <c r="AA291" s="329"/>
      <c r="AB291" s="329"/>
      <c r="AC291" s="329"/>
      <c r="AD291" s="329"/>
      <c r="AE291" s="329"/>
      <c r="AF291" s="329"/>
      <c r="AG291" s="329"/>
      <c r="AH291" s="329"/>
      <c r="AI291" s="329"/>
      <c r="AJ291" s="329"/>
      <c r="AK291" s="329"/>
      <c r="AL291" s="329"/>
      <c r="AM291" s="329"/>
      <c r="AN291" s="329"/>
      <c r="AO291" s="329"/>
      <c r="AP291" s="329"/>
      <c r="AQ291" s="329"/>
      <c r="AR291" s="329"/>
      <c r="AS291" s="329"/>
      <c r="AT291" s="329"/>
      <c r="AU291" s="329"/>
      <c r="AV291" s="329"/>
      <c r="AW291" s="329"/>
      <c r="AX291" s="329"/>
      <c r="AY291" s="329"/>
      <c r="AZ291" s="329"/>
      <c r="BA291" s="329"/>
      <c r="BB291" s="329"/>
      <c r="BC291" s="329"/>
      <c r="BD291" s="329"/>
      <c r="BE291" s="329"/>
      <c r="BF291" s="329"/>
      <c r="BG291" s="329">
        <v>0</v>
      </c>
      <c r="BH291" s="329">
        <v>4</v>
      </c>
      <c r="BI291" s="329">
        <v>3</v>
      </c>
      <c r="BJ291" s="458">
        <v>3</v>
      </c>
      <c r="BK291" s="92"/>
      <c r="BL291" s="92"/>
      <c r="BM291" s="92">
        <v>8</v>
      </c>
      <c r="BN291" s="92">
        <v>4</v>
      </c>
      <c r="BO291" s="329">
        <f t="shared" si="109"/>
        <v>4</v>
      </c>
      <c r="BP291" s="530">
        <v>2.2000000000000002</v>
      </c>
      <c r="BQ291" s="334" t="str">
        <f t="shared" si="89"/>
        <v/>
      </c>
      <c r="BR291" s="282"/>
      <c r="BS291" s="285"/>
      <c r="BT291" s="335"/>
      <c r="BU291" s="289"/>
      <c r="BV291" s="289"/>
      <c r="BW291" s="289"/>
      <c r="BX291" s="289">
        <v>5</v>
      </c>
      <c r="BY291" s="289"/>
      <c r="BZ291" s="290">
        <v>2</v>
      </c>
      <c r="CA291" s="291"/>
      <c r="CB291" s="338">
        <f t="shared" si="118"/>
        <v>11</v>
      </c>
      <c r="CC291" s="532">
        <f t="shared" si="119"/>
        <v>3.6666666666666665</v>
      </c>
      <c r="CD291" s="92"/>
      <c r="CE291" s="92"/>
      <c r="CF291" s="92"/>
      <c r="CG291" s="92"/>
      <c r="CH291" s="92"/>
      <c r="CI291" s="92"/>
      <c r="CJ291" s="92"/>
      <c r="CK291" s="92"/>
      <c r="CL291" s="92"/>
      <c r="CM291" s="92"/>
      <c r="CN291" s="92"/>
      <c r="CO291" s="92"/>
      <c r="CP291" s="92"/>
      <c r="CQ291" s="92"/>
      <c r="CR291" s="92"/>
      <c r="CS291" s="92"/>
      <c r="CT291" s="92"/>
    </row>
    <row r="292" spans="2:98" ht="15" customHeight="1" x14ac:dyDescent="0.15">
      <c r="B292" s="324" t="s">
        <v>867</v>
      </c>
      <c r="C292" s="324"/>
      <c r="D292" s="324"/>
      <c r="E292" s="324"/>
      <c r="F292" s="325"/>
      <c r="G292" s="92" t="s">
        <v>868</v>
      </c>
      <c r="H292" s="92" t="s">
        <v>869</v>
      </c>
      <c r="I292" s="92"/>
      <c r="J292" s="92"/>
      <c r="K292" s="92" t="s">
        <v>108</v>
      </c>
      <c r="L292" s="92">
        <v>61.7</v>
      </c>
      <c r="M292" s="92"/>
      <c r="N292" s="92"/>
      <c r="O292" s="92" t="s">
        <v>870</v>
      </c>
      <c r="P292" s="326"/>
      <c r="Q292" s="327"/>
      <c r="R292" s="295"/>
      <c r="S292" s="328"/>
      <c r="T292" s="329"/>
      <c r="U292" s="329"/>
      <c r="V292" s="329"/>
      <c r="W292" s="329"/>
      <c r="X292" s="329"/>
      <c r="Y292" s="329"/>
      <c r="Z292" s="329"/>
      <c r="AA292" s="329"/>
      <c r="AB292" s="329"/>
      <c r="AC292" s="329"/>
      <c r="AD292" s="329"/>
      <c r="AE292" s="329"/>
      <c r="AF292" s="329"/>
      <c r="AG292" s="329"/>
      <c r="AH292" s="329"/>
      <c r="AI292" s="329"/>
      <c r="AJ292" s="329"/>
      <c r="AK292" s="329"/>
      <c r="AL292" s="329"/>
      <c r="AM292" s="329"/>
      <c r="AN292" s="329"/>
      <c r="AO292" s="329"/>
      <c r="AP292" s="329"/>
      <c r="AQ292" s="329"/>
      <c r="AR292" s="329"/>
      <c r="AS292" s="329"/>
      <c r="AT292" s="329"/>
      <c r="AU292" s="329"/>
      <c r="AV292" s="329"/>
      <c r="AW292" s="329"/>
      <c r="AX292" s="329"/>
      <c r="AY292" s="329"/>
      <c r="AZ292" s="329"/>
      <c r="BA292" s="329"/>
      <c r="BB292" s="329"/>
      <c r="BC292" s="329"/>
      <c r="BD292" s="329"/>
      <c r="BE292" s="329"/>
      <c r="BF292" s="329"/>
      <c r="BG292" s="329">
        <v>0</v>
      </c>
      <c r="BH292" s="329">
        <v>0</v>
      </c>
      <c r="BI292" s="329">
        <v>0</v>
      </c>
      <c r="BJ292" s="458">
        <v>3</v>
      </c>
      <c r="BK292" s="92"/>
      <c r="BL292" s="92"/>
      <c r="BM292" s="92">
        <v>7</v>
      </c>
      <c r="BN292" s="92">
        <v>1</v>
      </c>
      <c r="BO292" s="329">
        <f t="shared" si="109"/>
        <v>6</v>
      </c>
      <c r="BP292" s="530">
        <v>2.2000000000000002</v>
      </c>
      <c r="BQ292" s="334" t="str">
        <f t="shared" ref="BQ292:BQ336" si="120">IF(((BP292*BJ292)-CB292)&lt;0.99,"",INT((BP292*BJ292)-CB292))</f>
        <v/>
      </c>
      <c r="BR292" s="282"/>
      <c r="BS292" s="285"/>
      <c r="BT292" s="335"/>
      <c r="BU292" s="335"/>
      <c r="BV292" s="335"/>
      <c r="BW292" s="335"/>
      <c r="BX292" s="335"/>
      <c r="BY292" s="335"/>
      <c r="BZ292" s="336"/>
      <c r="CA292" s="337"/>
      <c r="CB292" s="338">
        <f t="shared" si="118"/>
        <v>6</v>
      </c>
      <c r="CC292" s="532">
        <f t="shared" si="119"/>
        <v>2</v>
      </c>
      <c r="CD292" s="92"/>
      <c r="CE292" s="92"/>
      <c r="CF292" s="92"/>
      <c r="CG292" s="92"/>
      <c r="CH292" s="92"/>
      <c r="CI292" s="92"/>
      <c r="CJ292" s="92"/>
      <c r="CK292" s="92"/>
      <c r="CL292" s="92"/>
      <c r="CM292" s="92"/>
      <c r="CN292" s="92"/>
      <c r="CO292" s="92"/>
      <c r="CP292" s="92"/>
      <c r="CQ292" s="92"/>
      <c r="CR292" s="92"/>
      <c r="CS292" s="92"/>
      <c r="CT292" s="92"/>
    </row>
    <row r="293" spans="2:98" ht="15" customHeight="1" x14ac:dyDescent="0.15">
      <c r="B293" s="324" t="s">
        <v>871</v>
      </c>
      <c r="C293" s="324"/>
      <c r="D293" s="324"/>
      <c r="E293" s="324"/>
      <c r="F293" s="325"/>
      <c r="G293" s="92" t="s">
        <v>872</v>
      </c>
      <c r="H293" s="92" t="s">
        <v>869</v>
      </c>
      <c r="I293" s="92"/>
      <c r="J293" s="92"/>
      <c r="K293" s="92" t="s">
        <v>108</v>
      </c>
      <c r="L293" s="92">
        <v>61.7</v>
      </c>
      <c r="M293" s="92"/>
      <c r="N293" s="92"/>
      <c r="O293" s="92" t="s">
        <v>873</v>
      </c>
      <c r="P293" s="326"/>
      <c r="Q293" s="327"/>
      <c r="R293" s="295"/>
      <c r="S293" s="328"/>
      <c r="T293" s="329"/>
      <c r="U293" s="329"/>
      <c r="V293" s="329"/>
      <c r="W293" s="329"/>
      <c r="X293" s="329"/>
      <c r="Y293" s="329"/>
      <c r="Z293" s="329"/>
      <c r="AA293" s="329"/>
      <c r="AB293" s="329"/>
      <c r="AC293" s="329"/>
      <c r="AD293" s="329"/>
      <c r="AE293" s="329"/>
      <c r="AF293" s="329"/>
      <c r="AG293" s="329"/>
      <c r="AH293" s="329"/>
      <c r="AI293" s="329"/>
      <c r="AJ293" s="329"/>
      <c r="AK293" s="329"/>
      <c r="AL293" s="329"/>
      <c r="AM293" s="329"/>
      <c r="AN293" s="329"/>
      <c r="AO293" s="329"/>
      <c r="AP293" s="329"/>
      <c r="AQ293" s="329"/>
      <c r="AR293" s="329"/>
      <c r="AS293" s="329"/>
      <c r="AT293" s="329"/>
      <c r="AU293" s="329"/>
      <c r="AV293" s="329"/>
      <c r="AW293" s="329"/>
      <c r="AX293" s="329"/>
      <c r="AY293" s="329"/>
      <c r="AZ293" s="329"/>
      <c r="BA293" s="329"/>
      <c r="BB293" s="329"/>
      <c r="BC293" s="329"/>
      <c r="BD293" s="329"/>
      <c r="BE293" s="329"/>
      <c r="BF293" s="329"/>
      <c r="BG293" s="329">
        <v>0</v>
      </c>
      <c r="BH293" s="329">
        <v>0</v>
      </c>
      <c r="BI293" s="329">
        <v>1</v>
      </c>
      <c r="BJ293" s="458">
        <v>3</v>
      </c>
      <c r="BK293" s="92"/>
      <c r="BL293" s="92"/>
      <c r="BM293" s="92">
        <v>7</v>
      </c>
      <c r="BN293" s="92">
        <v>1</v>
      </c>
      <c r="BO293" s="329">
        <f t="shared" si="109"/>
        <v>6</v>
      </c>
      <c r="BP293" s="530">
        <v>2.2000000000000002</v>
      </c>
      <c r="BQ293" s="334" t="str">
        <f t="shared" si="120"/>
        <v/>
      </c>
      <c r="BR293" s="282"/>
      <c r="BS293" s="285"/>
      <c r="BT293" s="335"/>
      <c r="BU293" s="335"/>
      <c r="BV293" s="335"/>
      <c r="BW293" s="335"/>
      <c r="BX293" s="335"/>
      <c r="BY293" s="335"/>
      <c r="BZ293" s="336"/>
      <c r="CA293" s="337"/>
      <c r="CB293" s="338">
        <f t="shared" si="118"/>
        <v>6</v>
      </c>
      <c r="CC293" s="532">
        <f t="shared" si="119"/>
        <v>2</v>
      </c>
      <c r="CD293" s="92"/>
      <c r="CE293" s="92"/>
      <c r="CF293" s="92"/>
      <c r="CG293" s="92"/>
      <c r="CH293" s="92"/>
      <c r="CI293" s="92"/>
      <c r="CJ293" s="92"/>
      <c r="CK293" s="92"/>
      <c r="CL293" s="92"/>
      <c r="CM293" s="92"/>
      <c r="CN293" s="92"/>
      <c r="CO293" s="92"/>
      <c r="CP293" s="92"/>
      <c r="CQ293" s="92"/>
      <c r="CR293" s="92"/>
      <c r="CS293" s="92"/>
      <c r="CT293" s="92"/>
    </row>
    <row r="294" spans="2:98" ht="15" customHeight="1" x14ac:dyDescent="0.15">
      <c r="B294" s="324" t="s">
        <v>874</v>
      </c>
      <c r="C294" s="324"/>
      <c r="D294" s="324"/>
      <c r="E294" s="324"/>
      <c r="F294" s="325"/>
      <c r="G294" s="92" t="s">
        <v>875</v>
      </c>
      <c r="H294" s="92" t="s">
        <v>869</v>
      </c>
      <c r="I294" s="92"/>
      <c r="J294" s="92"/>
      <c r="K294" s="92" t="s">
        <v>108</v>
      </c>
      <c r="L294" s="92">
        <v>76.7</v>
      </c>
      <c r="M294" s="92"/>
      <c r="N294" s="92"/>
      <c r="O294" s="92" t="s">
        <v>876</v>
      </c>
      <c r="P294" s="326"/>
      <c r="Q294" s="327"/>
      <c r="R294" s="295"/>
      <c r="S294" s="328"/>
      <c r="T294" s="329"/>
      <c r="U294" s="329"/>
      <c r="V294" s="329"/>
      <c r="W294" s="329"/>
      <c r="X294" s="329"/>
      <c r="Y294" s="329"/>
      <c r="Z294" s="329"/>
      <c r="AA294" s="329"/>
      <c r="AB294" s="329"/>
      <c r="AC294" s="329"/>
      <c r="AD294" s="329"/>
      <c r="AE294" s="329"/>
      <c r="AF294" s="329"/>
      <c r="AG294" s="329"/>
      <c r="AH294" s="329"/>
      <c r="AI294" s="329"/>
      <c r="AJ294" s="329"/>
      <c r="AK294" s="329"/>
      <c r="AL294" s="329"/>
      <c r="AM294" s="329"/>
      <c r="AN294" s="329"/>
      <c r="AO294" s="329"/>
      <c r="AP294" s="329"/>
      <c r="AQ294" s="329"/>
      <c r="AR294" s="329"/>
      <c r="AS294" s="329"/>
      <c r="AT294" s="329"/>
      <c r="AU294" s="329"/>
      <c r="AV294" s="329"/>
      <c r="AW294" s="329"/>
      <c r="AX294" s="329"/>
      <c r="AY294" s="329"/>
      <c r="AZ294" s="329"/>
      <c r="BA294" s="329"/>
      <c r="BB294" s="329"/>
      <c r="BC294" s="329"/>
      <c r="BD294" s="329"/>
      <c r="BE294" s="329"/>
      <c r="BF294" s="329"/>
      <c r="BG294" s="329">
        <v>0</v>
      </c>
      <c r="BH294" s="329">
        <v>0</v>
      </c>
      <c r="BI294" s="329">
        <v>1</v>
      </c>
      <c r="BJ294" s="458">
        <v>3</v>
      </c>
      <c r="BK294" s="92"/>
      <c r="BL294" s="92"/>
      <c r="BM294" s="92">
        <v>4</v>
      </c>
      <c r="BN294" s="92">
        <v>1</v>
      </c>
      <c r="BO294" s="329">
        <f t="shared" si="109"/>
        <v>3</v>
      </c>
      <c r="BP294" s="530">
        <v>2.2000000000000002</v>
      </c>
      <c r="BQ294" s="334" t="str">
        <f t="shared" si="120"/>
        <v/>
      </c>
      <c r="BR294" s="282"/>
      <c r="BS294" s="285"/>
      <c r="BT294" s="335"/>
      <c r="BU294" s="335">
        <v>1</v>
      </c>
      <c r="BV294" s="335">
        <v>2</v>
      </c>
      <c r="BW294" s="335"/>
      <c r="BX294" s="335"/>
      <c r="BY294" s="335"/>
      <c r="BZ294" s="336"/>
      <c r="CA294" s="337"/>
      <c r="CB294" s="338">
        <f t="shared" si="118"/>
        <v>6</v>
      </c>
      <c r="CC294" s="532">
        <f t="shared" si="119"/>
        <v>2</v>
      </c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</row>
    <row r="295" spans="2:98" ht="15" customHeight="1" x14ac:dyDescent="0.15">
      <c r="B295" s="324" t="s">
        <v>877</v>
      </c>
      <c r="C295" s="324"/>
      <c r="D295" s="324"/>
      <c r="E295" s="324"/>
      <c r="F295" s="325"/>
      <c r="G295" s="92" t="s">
        <v>878</v>
      </c>
      <c r="H295" s="92" t="s">
        <v>869</v>
      </c>
      <c r="I295" s="92"/>
      <c r="J295" s="92"/>
      <c r="K295" s="92" t="s">
        <v>108</v>
      </c>
      <c r="L295" s="92">
        <v>76.7</v>
      </c>
      <c r="M295" s="92"/>
      <c r="N295" s="92"/>
      <c r="O295" s="92" t="s">
        <v>879</v>
      </c>
      <c r="P295" s="326"/>
      <c r="Q295" s="327"/>
      <c r="R295" s="295"/>
      <c r="S295" s="328"/>
      <c r="T295" s="329"/>
      <c r="U295" s="329"/>
      <c r="V295" s="329"/>
      <c r="W295" s="329"/>
      <c r="X295" s="329"/>
      <c r="Y295" s="329"/>
      <c r="Z295" s="329"/>
      <c r="AA295" s="329"/>
      <c r="AB295" s="329"/>
      <c r="AC295" s="329"/>
      <c r="AD295" s="329"/>
      <c r="AE295" s="329"/>
      <c r="AF295" s="329"/>
      <c r="AG295" s="329"/>
      <c r="AH295" s="329"/>
      <c r="AI295" s="329"/>
      <c r="AJ295" s="329"/>
      <c r="AK295" s="329"/>
      <c r="AL295" s="329"/>
      <c r="AM295" s="329"/>
      <c r="AN295" s="329"/>
      <c r="AO295" s="329"/>
      <c r="AP295" s="329"/>
      <c r="AQ295" s="329"/>
      <c r="AR295" s="329"/>
      <c r="AS295" s="329"/>
      <c r="AT295" s="329"/>
      <c r="AU295" s="329"/>
      <c r="AV295" s="329"/>
      <c r="AW295" s="329"/>
      <c r="AX295" s="329"/>
      <c r="AY295" s="329"/>
      <c r="AZ295" s="329"/>
      <c r="BA295" s="329"/>
      <c r="BB295" s="329"/>
      <c r="BC295" s="329"/>
      <c r="BD295" s="329"/>
      <c r="BE295" s="329"/>
      <c r="BF295" s="329"/>
      <c r="BG295" s="329">
        <v>1</v>
      </c>
      <c r="BH295" s="329">
        <v>1</v>
      </c>
      <c r="BI295" s="329">
        <v>4</v>
      </c>
      <c r="BJ295" s="458">
        <v>5</v>
      </c>
      <c r="BK295" s="92"/>
      <c r="BL295" s="92"/>
      <c r="BM295" s="92">
        <v>10</v>
      </c>
      <c r="BN295" s="92">
        <v>1</v>
      </c>
      <c r="BO295" s="329">
        <f t="shared" si="109"/>
        <v>9</v>
      </c>
      <c r="BP295" s="530">
        <v>2.2000000000000002</v>
      </c>
      <c r="BQ295" s="334" t="str">
        <f t="shared" si="120"/>
        <v/>
      </c>
      <c r="BR295" s="282"/>
      <c r="BS295" s="285"/>
      <c r="BT295" s="335"/>
      <c r="BU295" s="335"/>
      <c r="BV295" s="335"/>
      <c r="BW295" s="335"/>
      <c r="BX295" s="335"/>
      <c r="BY295" s="335"/>
      <c r="BZ295" s="336">
        <v>2</v>
      </c>
      <c r="CA295" s="337"/>
      <c r="CB295" s="338">
        <f t="shared" si="118"/>
        <v>11</v>
      </c>
      <c r="CC295" s="532">
        <f t="shared" si="119"/>
        <v>2.2000000000000002</v>
      </c>
      <c r="CD295" s="92"/>
      <c r="CE295" s="92"/>
      <c r="CF295" s="92"/>
      <c r="CG295" s="92"/>
      <c r="CH295" s="92"/>
      <c r="CI295" s="92"/>
      <c r="CJ295" s="92"/>
      <c r="CK295" s="92"/>
      <c r="CL295" s="92"/>
      <c r="CM295" s="92"/>
      <c r="CN295" s="92"/>
      <c r="CO295" s="92"/>
      <c r="CP295" s="92"/>
      <c r="CQ295" s="92"/>
      <c r="CR295" s="92"/>
      <c r="CS295" s="92"/>
      <c r="CT295" s="92"/>
    </row>
    <row r="296" spans="2:98" ht="15" customHeight="1" x14ac:dyDescent="0.15">
      <c r="B296" s="324" t="s">
        <v>880</v>
      </c>
      <c r="C296" s="324"/>
      <c r="D296" s="324"/>
      <c r="E296" s="324"/>
      <c r="F296" s="325"/>
      <c r="G296" s="92" t="s">
        <v>881</v>
      </c>
      <c r="H296" s="92" t="s">
        <v>843</v>
      </c>
      <c r="I296" s="92"/>
      <c r="J296" s="92"/>
      <c r="K296" s="92" t="s">
        <v>108</v>
      </c>
      <c r="L296" s="92">
        <v>12.4</v>
      </c>
      <c r="M296" s="92"/>
      <c r="N296" s="92"/>
      <c r="O296" s="92" t="s">
        <v>882</v>
      </c>
      <c r="P296" s="326"/>
      <c r="Q296" s="327"/>
      <c r="R296" s="295"/>
      <c r="S296" s="328">
        <v>0</v>
      </c>
      <c r="T296" s="329"/>
      <c r="U296" s="329"/>
      <c r="V296" s="329"/>
      <c r="W296" s="329"/>
      <c r="X296" s="329"/>
      <c r="Y296" s="329"/>
      <c r="Z296" s="329"/>
      <c r="AA296" s="329"/>
      <c r="AB296" s="329"/>
      <c r="AC296" s="329"/>
      <c r="AD296" s="329"/>
      <c r="AE296" s="329"/>
      <c r="AF296" s="329"/>
      <c r="AG296" s="329"/>
      <c r="AH296" s="329"/>
      <c r="AI296" s="329"/>
      <c r="AJ296" s="329"/>
      <c r="AK296" s="329"/>
      <c r="AL296" s="329"/>
      <c r="AM296" s="329"/>
      <c r="AN296" s="329"/>
      <c r="AO296" s="329"/>
      <c r="AP296" s="329"/>
      <c r="AQ296" s="329"/>
      <c r="AR296" s="329"/>
      <c r="AS296" s="329"/>
      <c r="AT296" s="329"/>
      <c r="AU296" s="329"/>
      <c r="AV296" s="329"/>
      <c r="AW296" s="329"/>
      <c r="AX296" s="329"/>
      <c r="AY296" s="329"/>
      <c r="AZ296" s="329"/>
      <c r="BA296" s="329"/>
      <c r="BB296" s="329"/>
      <c r="BC296" s="329"/>
      <c r="BD296" s="329"/>
      <c r="BE296" s="329"/>
      <c r="BF296" s="329"/>
      <c r="BG296" s="329">
        <v>0</v>
      </c>
      <c r="BH296" s="329">
        <v>2</v>
      </c>
      <c r="BI296" s="329">
        <v>1</v>
      </c>
      <c r="BJ296" s="458">
        <v>3</v>
      </c>
      <c r="BK296" s="92"/>
      <c r="BL296" s="92"/>
      <c r="BM296" s="92">
        <v>4</v>
      </c>
      <c r="BN296" s="92">
        <v>0</v>
      </c>
      <c r="BO296" s="329">
        <f t="shared" si="109"/>
        <v>4</v>
      </c>
      <c r="BP296" s="530">
        <v>2.2000000000000002</v>
      </c>
      <c r="BQ296" s="334" t="str">
        <f t="shared" si="120"/>
        <v/>
      </c>
      <c r="BR296" s="282"/>
      <c r="BS296" s="285"/>
      <c r="BT296" s="335"/>
      <c r="BU296" s="335">
        <v>2</v>
      </c>
      <c r="BV296" s="335"/>
      <c r="BW296" s="335"/>
      <c r="BX296" s="335"/>
      <c r="BY296" s="335"/>
      <c r="BZ296" s="336"/>
      <c r="CA296" s="337"/>
      <c r="CB296" s="338">
        <f t="shared" si="118"/>
        <v>6</v>
      </c>
      <c r="CC296" s="532">
        <f t="shared" si="119"/>
        <v>2</v>
      </c>
      <c r="CD296" s="92"/>
      <c r="CE296" s="92"/>
      <c r="CF296" s="92"/>
      <c r="CG296" s="92"/>
      <c r="CH296" s="92"/>
      <c r="CI296" s="92"/>
      <c r="CJ296" s="92"/>
      <c r="CK296" s="92"/>
      <c r="CL296" s="92"/>
      <c r="CM296" s="92"/>
      <c r="CN296" s="92"/>
      <c r="CO296" s="92"/>
      <c r="CP296" s="92"/>
      <c r="CQ296" s="92"/>
      <c r="CR296" s="92"/>
      <c r="CS296" s="92"/>
      <c r="CT296" s="92"/>
    </row>
    <row r="297" spans="2:98" ht="15" customHeight="1" x14ac:dyDescent="0.15">
      <c r="B297" s="324" t="s">
        <v>883</v>
      </c>
      <c r="C297" s="324"/>
      <c r="D297" s="324"/>
      <c r="E297" s="324"/>
      <c r="F297" s="325"/>
      <c r="G297" s="92" t="s">
        <v>884</v>
      </c>
      <c r="H297" s="92" t="s">
        <v>843</v>
      </c>
      <c r="I297" s="92"/>
      <c r="J297" s="92"/>
      <c r="K297" s="92" t="s">
        <v>108</v>
      </c>
      <c r="L297" s="92">
        <v>12.4</v>
      </c>
      <c r="M297" s="92"/>
      <c r="N297" s="92"/>
      <c r="O297" s="92" t="s">
        <v>885</v>
      </c>
      <c r="P297" s="326"/>
      <c r="Q297" s="327"/>
      <c r="R297" s="295"/>
      <c r="S297" s="328">
        <v>0</v>
      </c>
      <c r="T297" s="329"/>
      <c r="U297" s="329"/>
      <c r="V297" s="329"/>
      <c r="W297" s="329"/>
      <c r="X297" s="329"/>
      <c r="Y297" s="329"/>
      <c r="Z297" s="329"/>
      <c r="AA297" s="329"/>
      <c r="AB297" s="329"/>
      <c r="AC297" s="329"/>
      <c r="AD297" s="329"/>
      <c r="AE297" s="329"/>
      <c r="AF297" s="329"/>
      <c r="AG297" s="329"/>
      <c r="AH297" s="329"/>
      <c r="AI297" s="329"/>
      <c r="AJ297" s="329"/>
      <c r="AK297" s="329"/>
      <c r="AL297" s="329"/>
      <c r="AM297" s="329"/>
      <c r="AN297" s="329"/>
      <c r="AO297" s="329"/>
      <c r="AP297" s="329"/>
      <c r="AQ297" s="329"/>
      <c r="AR297" s="329"/>
      <c r="AS297" s="329"/>
      <c r="AT297" s="329"/>
      <c r="AU297" s="329"/>
      <c r="AV297" s="329"/>
      <c r="AW297" s="329"/>
      <c r="AX297" s="329"/>
      <c r="AY297" s="329"/>
      <c r="AZ297" s="329"/>
      <c r="BA297" s="329"/>
      <c r="BB297" s="329"/>
      <c r="BC297" s="329"/>
      <c r="BD297" s="329"/>
      <c r="BE297" s="329"/>
      <c r="BF297" s="329"/>
      <c r="BG297" s="329">
        <v>0</v>
      </c>
      <c r="BH297" s="329">
        <v>0</v>
      </c>
      <c r="BI297" s="329">
        <v>1</v>
      </c>
      <c r="BJ297" s="458">
        <v>3</v>
      </c>
      <c r="BK297" s="92"/>
      <c r="BL297" s="92"/>
      <c r="BM297" s="92">
        <v>6</v>
      </c>
      <c r="BN297" s="92">
        <v>0</v>
      </c>
      <c r="BO297" s="329">
        <f t="shared" si="109"/>
        <v>6</v>
      </c>
      <c r="BP297" s="530">
        <v>2.2000000000000002</v>
      </c>
      <c r="BQ297" s="334" t="str">
        <f t="shared" si="120"/>
        <v/>
      </c>
      <c r="BR297" s="282"/>
      <c r="BS297" s="285"/>
      <c r="BT297" s="335"/>
      <c r="BU297" s="335"/>
      <c r="BV297" s="335"/>
      <c r="BW297" s="335"/>
      <c r="BX297" s="335"/>
      <c r="BY297" s="335"/>
      <c r="BZ297" s="336"/>
      <c r="CA297" s="337"/>
      <c r="CB297" s="338">
        <f t="shared" si="118"/>
        <v>6</v>
      </c>
      <c r="CC297" s="532">
        <f t="shared" si="119"/>
        <v>2</v>
      </c>
      <c r="CD297" s="92"/>
      <c r="CE297" s="92"/>
      <c r="CF297" s="92"/>
      <c r="CG297" s="92"/>
      <c r="CH297" s="92"/>
      <c r="CI297" s="92"/>
      <c r="CJ297" s="92"/>
      <c r="CK297" s="92"/>
      <c r="CL297" s="92"/>
      <c r="CM297" s="92"/>
      <c r="CN297" s="92"/>
      <c r="CO297" s="92"/>
      <c r="CP297" s="92"/>
      <c r="CQ297" s="92"/>
      <c r="CR297" s="92"/>
      <c r="CS297" s="92"/>
      <c r="CT297" s="92"/>
    </row>
    <row r="298" spans="2:98" ht="15" customHeight="1" x14ac:dyDescent="0.15">
      <c r="B298" s="324" t="s">
        <v>886</v>
      </c>
      <c r="C298" s="324"/>
      <c r="D298" s="324"/>
      <c r="E298" s="324"/>
      <c r="F298" s="325"/>
      <c r="G298" s="92" t="s">
        <v>887</v>
      </c>
      <c r="H298" s="92" t="s">
        <v>843</v>
      </c>
      <c r="I298" s="92"/>
      <c r="J298" s="92"/>
      <c r="K298" s="92" t="s">
        <v>108</v>
      </c>
      <c r="L298" s="92">
        <v>14.7</v>
      </c>
      <c r="M298" s="92"/>
      <c r="N298" s="92"/>
      <c r="O298" s="92" t="s">
        <v>888</v>
      </c>
      <c r="P298" s="326"/>
      <c r="Q298" s="327"/>
      <c r="R298" s="295"/>
      <c r="S298" s="328">
        <v>0</v>
      </c>
      <c r="T298" s="329"/>
      <c r="U298" s="329"/>
      <c r="V298" s="329"/>
      <c r="W298" s="329"/>
      <c r="X298" s="329"/>
      <c r="Y298" s="329"/>
      <c r="Z298" s="329"/>
      <c r="AA298" s="329"/>
      <c r="AB298" s="329"/>
      <c r="AC298" s="329"/>
      <c r="AD298" s="329"/>
      <c r="AE298" s="329"/>
      <c r="AF298" s="329"/>
      <c r="AG298" s="329"/>
      <c r="AH298" s="329"/>
      <c r="AI298" s="329"/>
      <c r="AJ298" s="329"/>
      <c r="AK298" s="329"/>
      <c r="AL298" s="329"/>
      <c r="AM298" s="329"/>
      <c r="AN298" s="329"/>
      <c r="AO298" s="329"/>
      <c r="AP298" s="329"/>
      <c r="AQ298" s="329"/>
      <c r="AR298" s="329"/>
      <c r="AS298" s="329"/>
      <c r="AT298" s="329"/>
      <c r="AU298" s="329"/>
      <c r="AV298" s="329"/>
      <c r="AW298" s="329"/>
      <c r="AX298" s="329"/>
      <c r="AY298" s="329"/>
      <c r="AZ298" s="329"/>
      <c r="BA298" s="329"/>
      <c r="BB298" s="329"/>
      <c r="BC298" s="329"/>
      <c r="BD298" s="329"/>
      <c r="BE298" s="329"/>
      <c r="BF298" s="329"/>
      <c r="BG298" s="329">
        <v>0</v>
      </c>
      <c r="BH298" s="329">
        <v>0</v>
      </c>
      <c r="BI298" s="329">
        <v>0</v>
      </c>
      <c r="BJ298" s="458">
        <v>3</v>
      </c>
      <c r="BK298" s="92"/>
      <c r="BL298" s="92"/>
      <c r="BM298" s="92">
        <v>3</v>
      </c>
      <c r="BN298" s="92">
        <v>0</v>
      </c>
      <c r="BO298" s="329">
        <f t="shared" si="109"/>
        <v>3</v>
      </c>
      <c r="BP298" s="530">
        <v>2.2000000000000002</v>
      </c>
      <c r="BQ298" s="334" t="str">
        <f t="shared" si="120"/>
        <v/>
      </c>
      <c r="BR298" s="282"/>
      <c r="BS298" s="285"/>
      <c r="BT298" s="335"/>
      <c r="BU298" s="335"/>
      <c r="BV298" s="335">
        <v>3</v>
      </c>
      <c r="BW298" s="335"/>
      <c r="BX298" s="335"/>
      <c r="BY298" s="335"/>
      <c r="BZ298" s="336"/>
      <c r="CA298" s="337"/>
      <c r="CB298" s="338">
        <f t="shared" si="118"/>
        <v>6</v>
      </c>
      <c r="CC298" s="532">
        <f t="shared" si="119"/>
        <v>2</v>
      </c>
      <c r="CD298" s="92"/>
      <c r="CE298" s="92"/>
      <c r="CF298" s="92"/>
      <c r="CG298" s="92"/>
      <c r="CH298" s="92"/>
      <c r="CI298" s="92"/>
      <c r="CJ298" s="92"/>
      <c r="CK298" s="92"/>
      <c r="CL298" s="92"/>
      <c r="CM298" s="92"/>
      <c r="CN298" s="92"/>
      <c r="CO298" s="92"/>
      <c r="CP298" s="92"/>
      <c r="CQ298" s="92"/>
      <c r="CR298" s="92"/>
      <c r="CS298" s="92"/>
      <c r="CT298" s="92"/>
    </row>
    <row r="299" spans="2:98" ht="15" customHeight="1" x14ac:dyDescent="0.15">
      <c r="B299" s="324" t="s">
        <v>889</v>
      </c>
      <c r="C299" s="324"/>
      <c r="D299" s="324"/>
      <c r="E299" s="324"/>
      <c r="F299" s="325"/>
      <c r="G299" s="92" t="s">
        <v>890</v>
      </c>
      <c r="H299" s="92" t="s">
        <v>843</v>
      </c>
      <c r="I299" s="92"/>
      <c r="J299" s="92"/>
      <c r="K299" s="92" t="s">
        <v>108</v>
      </c>
      <c r="L299" s="92">
        <v>14.7</v>
      </c>
      <c r="M299" s="92"/>
      <c r="N299" s="92"/>
      <c r="O299" s="92" t="s">
        <v>891</v>
      </c>
      <c r="P299" s="326"/>
      <c r="Q299" s="327"/>
      <c r="R299" s="295"/>
      <c r="S299" s="328">
        <v>0</v>
      </c>
      <c r="T299" s="329"/>
      <c r="U299" s="329"/>
      <c r="V299" s="329"/>
      <c r="W299" s="329"/>
      <c r="X299" s="329"/>
      <c r="Y299" s="329"/>
      <c r="Z299" s="329"/>
      <c r="AA299" s="329"/>
      <c r="AB299" s="329"/>
      <c r="AC299" s="329"/>
      <c r="AD299" s="329"/>
      <c r="AE299" s="329"/>
      <c r="AF299" s="329"/>
      <c r="AG299" s="329"/>
      <c r="AH299" s="329"/>
      <c r="AI299" s="329"/>
      <c r="AJ299" s="329"/>
      <c r="AK299" s="329"/>
      <c r="AL299" s="329"/>
      <c r="AM299" s="329"/>
      <c r="AN299" s="329"/>
      <c r="AO299" s="329"/>
      <c r="AP299" s="329"/>
      <c r="AQ299" s="329"/>
      <c r="AR299" s="329"/>
      <c r="AS299" s="329"/>
      <c r="AT299" s="329"/>
      <c r="AU299" s="329"/>
      <c r="AV299" s="329"/>
      <c r="AW299" s="329"/>
      <c r="AX299" s="329"/>
      <c r="AY299" s="329"/>
      <c r="AZ299" s="329"/>
      <c r="BA299" s="329"/>
      <c r="BB299" s="329"/>
      <c r="BC299" s="329"/>
      <c r="BD299" s="329"/>
      <c r="BE299" s="329"/>
      <c r="BF299" s="329"/>
      <c r="BG299" s="329">
        <v>0</v>
      </c>
      <c r="BH299" s="329">
        <v>1</v>
      </c>
      <c r="BI299" s="329">
        <v>4</v>
      </c>
      <c r="BJ299" s="458">
        <v>3</v>
      </c>
      <c r="BK299" s="92"/>
      <c r="BL299" s="92"/>
      <c r="BM299" s="92">
        <v>9</v>
      </c>
      <c r="BN299" s="92">
        <v>0</v>
      </c>
      <c r="BO299" s="329">
        <f t="shared" si="109"/>
        <v>9</v>
      </c>
      <c r="BP299" s="530">
        <v>2.2000000000000002</v>
      </c>
      <c r="BQ299" s="334" t="str">
        <f t="shared" si="120"/>
        <v/>
      </c>
      <c r="BR299" s="282"/>
      <c r="BS299" s="285"/>
      <c r="BT299" s="335"/>
      <c r="BU299" s="289"/>
      <c r="BV299" s="289"/>
      <c r="BW299" s="289"/>
      <c r="BX299" s="289"/>
      <c r="BY299" s="289"/>
      <c r="BZ299" s="290">
        <v>2</v>
      </c>
      <c r="CA299" s="291"/>
      <c r="CB299" s="338">
        <f t="shared" si="118"/>
        <v>11</v>
      </c>
      <c r="CC299" s="532">
        <f t="shared" si="119"/>
        <v>3.6666666666666665</v>
      </c>
      <c r="CD299" s="92"/>
      <c r="CE299" s="92"/>
      <c r="CF299" s="92"/>
      <c r="CG299" s="92"/>
      <c r="CH299" s="92"/>
      <c r="CI299" s="92"/>
      <c r="CJ299" s="92"/>
      <c r="CK299" s="92"/>
      <c r="CL299" s="92"/>
      <c r="CM299" s="92"/>
      <c r="CN299" s="92"/>
      <c r="CO299" s="92"/>
      <c r="CP299" s="92"/>
      <c r="CQ299" s="92"/>
      <c r="CR299" s="92"/>
      <c r="CS299" s="92"/>
      <c r="CT299" s="92"/>
    </row>
    <row r="300" spans="2:98" ht="15" customHeight="1" x14ac:dyDescent="0.15">
      <c r="B300" s="324" t="s">
        <v>892</v>
      </c>
      <c r="C300" s="324"/>
      <c r="D300" s="324"/>
      <c r="E300" s="324"/>
      <c r="F300" s="325"/>
      <c r="G300" s="92" t="s">
        <v>893</v>
      </c>
      <c r="H300" s="92" t="s">
        <v>894</v>
      </c>
      <c r="I300" s="92" t="s">
        <v>895</v>
      </c>
      <c r="J300" s="92"/>
      <c r="K300" s="92" t="s">
        <v>100</v>
      </c>
      <c r="L300" s="92">
        <v>336.2</v>
      </c>
      <c r="M300" s="92"/>
      <c r="N300" s="92"/>
      <c r="O300" s="92" t="s">
        <v>896</v>
      </c>
      <c r="P300" s="326"/>
      <c r="Q300" s="327"/>
      <c r="R300" s="295"/>
      <c r="S300" s="328">
        <v>1.63</v>
      </c>
      <c r="T300" s="329"/>
      <c r="U300" s="329"/>
      <c r="V300" s="329"/>
      <c r="W300" s="329"/>
      <c r="X300" s="329"/>
      <c r="Y300" s="329"/>
      <c r="Z300" s="329"/>
      <c r="AA300" s="329"/>
      <c r="AB300" s="329"/>
      <c r="AC300" s="329"/>
      <c r="AD300" s="329"/>
      <c r="AE300" s="329"/>
      <c r="AF300" s="329"/>
      <c r="AG300" s="329"/>
      <c r="AH300" s="329"/>
      <c r="AI300" s="329"/>
      <c r="AJ300" s="329"/>
      <c r="AK300" s="329"/>
      <c r="AL300" s="329"/>
      <c r="AM300" s="329"/>
      <c r="AN300" s="329"/>
      <c r="AO300" s="329"/>
      <c r="AP300" s="329"/>
      <c r="AQ300" s="329"/>
      <c r="AR300" s="329"/>
      <c r="AS300" s="329"/>
      <c r="AT300" s="329"/>
      <c r="AU300" s="329"/>
      <c r="AV300" s="329"/>
      <c r="AW300" s="329"/>
      <c r="AX300" s="329"/>
      <c r="AY300" s="329"/>
      <c r="AZ300" s="329"/>
      <c r="BA300" s="329"/>
      <c r="BB300" s="329"/>
      <c r="BC300" s="329"/>
      <c r="BD300" s="329"/>
      <c r="BE300" s="329"/>
      <c r="BF300" s="329"/>
      <c r="BG300" s="329">
        <v>1</v>
      </c>
      <c r="BH300" s="329">
        <v>3</v>
      </c>
      <c r="BI300" s="329">
        <v>5</v>
      </c>
      <c r="BJ300" s="458">
        <v>5</v>
      </c>
      <c r="BK300" s="92"/>
      <c r="BL300" s="92"/>
      <c r="BM300" s="92">
        <v>10</v>
      </c>
      <c r="BN300" s="92">
        <v>4</v>
      </c>
      <c r="BO300" s="329">
        <f t="shared" si="109"/>
        <v>6</v>
      </c>
      <c r="BP300" s="530">
        <v>2.2000000000000002</v>
      </c>
      <c r="BQ300" s="334" t="str">
        <f t="shared" si="120"/>
        <v/>
      </c>
      <c r="BR300" s="282"/>
      <c r="BS300" s="285"/>
      <c r="BT300" s="335"/>
      <c r="BU300" s="335"/>
      <c r="BV300" s="335">
        <v>3</v>
      </c>
      <c r="BW300" s="335"/>
      <c r="BX300" s="335"/>
      <c r="BY300" s="335"/>
      <c r="BZ300" s="336"/>
      <c r="CA300" s="337">
        <v>2</v>
      </c>
      <c r="CB300" s="338">
        <f t="shared" si="118"/>
        <v>11</v>
      </c>
      <c r="CC300" s="532">
        <f t="shared" si="119"/>
        <v>2.2000000000000002</v>
      </c>
      <c r="CD300" s="92" t="str">
        <f>IFERROR(IF($S300*#REF!=0,"",$S300*#REF!),"")</f>
        <v/>
      </c>
      <c r="CE300" s="92" t="str">
        <f>IFERROR(IF($S300*#REF!=0,"",$S300*#REF!),"")</f>
        <v/>
      </c>
      <c r="CF300" s="92" t="str">
        <f>IFERROR(IF($S300*#REF!=0,"",$S300*#REF!),"")</f>
        <v/>
      </c>
      <c r="CG300" s="92" t="str">
        <f>IFERROR(IF($S300*#REF!=0,"",$S300*#REF!),"")</f>
        <v/>
      </c>
      <c r="CH300" s="92" t="str">
        <f>IFERROR(IF($S300*#REF!=0,"",$S300*#REF!),"")</f>
        <v/>
      </c>
      <c r="CI300" s="92" t="str">
        <f>IFERROR(IF($S300*#REF!=0,"",$S300*#REF!),"")</f>
        <v/>
      </c>
      <c r="CJ300" s="92" t="str">
        <f>IFERROR(IF($S300*#REF!=0,"",$S300*#REF!),"")</f>
        <v/>
      </c>
      <c r="CK300" s="92" t="str">
        <f>IFERROR(IF($S300*#REF!=0,"",$S300*#REF!),"")</f>
        <v/>
      </c>
      <c r="CL300" s="92" t="str">
        <f>IFERROR(IF($S300*#REF!=0,"",$S300*#REF!),"")</f>
        <v/>
      </c>
      <c r="CM300" s="92" t="str">
        <f t="shared" ref="CM300:CM331" si="121">IFERROR(IF($S300*BT300=0,"",$S300*BT300),"")</f>
        <v/>
      </c>
      <c r="CN300" s="92" t="str">
        <f t="shared" ref="CN300:CN331" si="122">IFERROR(IF($S300*BU300=0,"",$S300*BU300),"")</f>
        <v/>
      </c>
      <c r="CO300" s="92">
        <f t="shared" ref="CO300:CO331" si="123">IFERROR(IF($S300*BV300=0,"",$S300*BV300),"")</f>
        <v>4.8899999999999997</v>
      </c>
      <c r="CP300" s="92" t="str">
        <f t="shared" ref="CP300:CP331" si="124">IFERROR(IF($S300*BW300=0,"",$S300*BW300),"")</f>
        <v/>
      </c>
      <c r="CQ300" s="92" t="str">
        <f t="shared" ref="CQ300:CQ331" si="125">IFERROR(IF($S300*BX300=0,"",$S300*BX300),"")</f>
        <v/>
      </c>
      <c r="CR300" s="92" t="str">
        <f t="shared" ref="CR300:CR331" si="126">IFERROR(IF($S300*BY300=0,"",$S300*BY300),"")</f>
        <v/>
      </c>
      <c r="CS300" s="92" t="str">
        <f t="shared" ref="CS300:CS331" si="127">IFERROR(IF($S300*BZ300=0,"",$S300*BZ300),"")</f>
        <v/>
      </c>
      <c r="CT300" s="92">
        <f t="shared" ref="CT300:CT331" si="128">IFERROR(IF($S300*CA300=0,"",$S300*CA300),"")</f>
        <v>3.26</v>
      </c>
    </row>
    <row r="301" spans="2:98" ht="15" customHeight="1" x14ac:dyDescent="0.15">
      <c r="B301" s="324" t="s">
        <v>897</v>
      </c>
      <c r="C301" s="324"/>
      <c r="D301" s="324"/>
      <c r="E301" s="324"/>
      <c r="F301" s="325"/>
      <c r="G301" s="92" t="s">
        <v>898</v>
      </c>
      <c r="H301" s="92" t="s">
        <v>899</v>
      </c>
      <c r="I301" s="92" t="s">
        <v>895</v>
      </c>
      <c r="J301" s="92">
        <v>1</v>
      </c>
      <c r="K301" s="92" t="s">
        <v>100</v>
      </c>
      <c r="L301" s="92">
        <v>324.2</v>
      </c>
      <c r="M301" s="92"/>
      <c r="N301" s="92"/>
      <c r="O301" s="92" t="s">
        <v>900</v>
      </c>
      <c r="P301" s="326"/>
      <c r="Q301" s="327"/>
      <c r="R301" s="295"/>
      <c r="S301" s="328">
        <v>0.82</v>
      </c>
      <c r="T301" s="329"/>
      <c r="U301" s="329"/>
      <c r="V301" s="329"/>
      <c r="W301" s="329"/>
      <c r="X301" s="329"/>
      <c r="Y301" s="329"/>
      <c r="Z301" s="329"/>
      <c r="AA301" s="329"/>
      <c r="AB301" s="329"/>
      <c r="AC301" s="329"/>
      <c r="AD301" s="329"/>
      <c r="AE301" s="329"/>
      <c r="AF301" s="329"/>
      <c r="AG301" s="329"/>
      <c r="AH301" s="329"/>
      <c r="AI301" s="329"/>
      <c r="AJ301" s="329"/>
      <c r="AK301" s="329"/>
      <c r="AL301" s="329"/>
      <c r="AM301" s="329"/>
      <c r="AN301" s="329"/>
      <c r="AO301" s="329"/>
      <c r="AP301" s="329"/>
      <c r="AQ301" s="329"/>
      <c r="AR301" s="329"/>
      <c r="AS301" s="329"/>
      <c r="AT301" s="329"/>
      <c r="AU301" s="329"/>
      <c r="AV301" s="329"/>
      <c r="AW301" s="329"/>
      <c r="AX301" s="329"/>
      <c r="AY301" s="329"/>
      <c r="AZ301" s="329"/>
      <c r="BA301" s="329"/>
      <c r="BB301" s="329"/>
      <c r="BC301" s="329"/>
      <c r="BD301" s="329"/>
      <c r="BE301" s="329"/>
      <c r="BF301" s="329"/>
      <c r="BG301" s="329">
        <v>0</v>
      </c>
      <c r="BH301" s="329">
        <v>1</v>
      </c>
      <c r="BI301" s="329">
        <v>1</v>
      </c>
      <c r="BJ301" s="458">
        <v>5</v>
      </c>
      <c r="BK301" s="92"/>
      <c r="BL301" s="92"/>
      <c r="BM301" s="92">
        <v>11</v>
      </c>
      <c r="BN301" s="92">
        <v>3</v>
      </c>
      <c r="BO301" s="329">
        <f t="shared" si="109"/>
        <v>8</v>
      </c>
      <c r="BP301" s="530">
        <v>2.2000000000000002</v>
      </c>
      <c r="BQ301" s="334" t="str">
        <f t="shared" si="120"/>
        <v/>
      </c>
      <c r="BR301" s="282"/>
      <c r="BS301" s="285">
        <v>1</v>
      </c>
      <c r="BT301" s="335"/>
      <c r="BU301" s="335">
        <v>1</v>
      </c>
      <c r="BV301" s="335"/>
      <c r="BW301" s="335"/>
      <c r="BX301" s="335">
        <v>1</v>
      </c>
      <c r="BY301" s="335"/>
      <c r="BZ301" s="336">
        <v>2</v>
      </c>
      <c r="CA301" s="337"/>
      <c r="CB301" s="338">
        <f t="shared" si="118"/>
        <v>13</v>
      </c>
      <c r="CC301" s="532">
        <f t="shared" si="119"/>
        <v>2.6</v>
      </c>
      <c r="CD301" s="92" t="str">
        <f>IFERROR(IF($S301*#REF!=0,"",$S301*#REF!),"")</f>
        <v/>
      </c>
      <c r="CE301" s="92" t="str">
        <f>IFERROR(IF($S301*#REF!=0,"",$S301*#REF!),"")</f>
        <v/>
      </c>
      <c r="CF301" s="92" t="str">
        <f>IFERROR(IF($S301*#REF!=0,"",$S301*#REF!),"")</f>
        <v/>
      </c>
      <c r="CG301" s="92" t="str">
        <f>IFERROR(IF($S301*#REF!=0,"",$S301*#REF!),"")</f>
        <v/>
      </c>
      <c r="CH301" s="92" t="str">
        <f>IFERROR(IF($S301*#REF!=0,"",$S301*#REF!),"")</f>
        <v/>
      </c>
      <c r="CI301" s="92" t="str">
        <f>IFERROR(IF($S301*#REF!=0,"",$S301*#REF!),"")</f>
        <v/>
      </c>
      <c r="CJ301" s="92" t="str">
        <f>IFERROR(IF($S301*#REF!=0,"",$S301*#REF!),"")</f>
        <v/>
      </c>
      <c r="CK301" s="92" t="str">
        <f>IFERROR(IF($S301*#REF!=0,"",$S301*#REF!),"")</f>
        <v/>
      </c>
      <c r="CL301" s="92" t="str">
        <f>IFERROR(IF($S301*#REF!=0,"",$S301*#REF!),"")</f>
        <v/>
      </c>
      <c r="CM301" s="92" t="str">
        <f t="shared" si="121"/>
        <v/>
      </c>
      <c r="CN301" s="92">
        <f t="shared" si="122"/>
        <v>0.82</v>
      </c>
      <c r="CO301" s="92" t="str">
        <f t="shared" si="123"/>
        <v/>
      </c>
      <c r="CP301" s="92" t="str">
        <f t="shared" si="124"/>
        <v/>
      </c>
      <c r="CQ301" s="92">
        <f t="shared" si="125"/>
        <v>0.82</v>
      </c>
      <c r="CR301" s="92" t="str">
        <f t="shared" si="126"/>
        <v/>
      </c>
      <c r="CS301" s="92">
        <f t="shared" si="127"/>
        <v>1.64</v>
      </c>
      <c r="CT301" s="92" t="str">
        <f t="shared" si="128"/>
        <v/>
      </c>
    </row>
    <row r="302" spans="2:98" ht="15" customHeight="1" x14ac:dyDescent="0.15">
      <c r="B302" s="324" t="s">
        <v>901</v>
      </c>
      <c r="C302" s="324"/>
      <c r="D302" s="324"/>
      <c r="E302" s="324"/>
      <c r="F302" s="325"/>
      <c r="G302" s="92" t="s">
        <v>902</v>
      </c>
      <c r="H302" s="92" t="s">
        <v>903</v>
      </c>
      <c r="I302" s="92" t="s">
        <v>895</v>
      </c>
      <c r="J302" s="92"/>
      <c r="K302" s="92" t="s">
        <v>100</v>
      </c>
      <c r="L302" s="92">
        <v>16.2</v>
      </c>
      <c r="M302" s="92"/>
      <c r="N302" s="92"/>
      <c r="O302" s="92" t="s">
        <v>904</v>
      </c>
      <c r="P302" s="326"/>
      <c r="Q302" s="327"/>
      <c r="R302" s="295"/>
      <c r="S302" s="328">
        <v>0.06</v>
      </c>
      <c r="T302" s="329"/>
      <c r="U302" s="329"/>
      <c r="V302" s="329"/>
      <c r="W302" s="329"/>
      <c r="X302" s="329"/>
      <c r="Y302" s="329"/>
      <c r="Z302" s="329"/>
      <c r="AA302" s="329"/>
      <c r="AB302" s="329"/>
      <c r="AC302" s="329"/>
      <c r="AD302" s="329"/>
      <c r="AE302" s="329"/>
      <c r="AF302" s="329"/>
      <c r="AG302" s="329"/>
      <c r="AH302" s="329"/>
      <c r="AI302" s="329"/>
      <c r="AJ302" s="329"/>
      <c r="AK302" s="329"/>
      <c r="AL302" s="329"/>
      <c r="AM302" s="329"/>
      <c r="AN302" s="329"/>
      <c r="AO302" s="329"/>
      <c r="AP302" s="329"/>
      <c r="AQ302" s="329"/>
      <c r="AR302" s="329"/>
      <c r="AS302" s="329"/>
      <c r="AT302" s="329"/>
      <c r="AU302" s="329"/>
      <c r="AV302" s="329"/>
      <c r="AW302" s="329"/>
      <c r="AX302" s="329"/>
      <c r="AY302" s="329"/>
      <c r="AZ302" s="329"/>
      <c r="BA302" s="329"/>
      <c r="BB302" s="329"/>
      <c r="BC302" s="329"/>
      <c r="BD302" s="329"/>
      <c r="BE302" s="329"/>
      <c r="BF302" s="329"/>
      <c r="BG302" s="329">
        <v>0</v>
      </c>
      <c r="BH302" s="329">
        <v>1</v>
      </c>
      <c r="BI302" s="329">
        <v>4</v>
      </c>
      <c r="BJ302" s="458">
        <v>5</v>
      </c>
      <c r="BK302" s="92"/>
      <c r="BL302" s="92"/>
      <c r="BM302" s="92">
        <v>13</v>
      </c>
      <c r="BN302" s="92">
        <v>4</v>
      </c>
      <c r="BO302" s="329">
        <f t="shared" si="109"/>
        <v>9</v>
      </c>
      <c r="BP302" s="530">
        <v>2.2000000000000002</v>
      </c>
      <c r="BQ302" s="334" t="str">
        <f t="shared" si="120"/>
        <v/>
      </c>
      <c r="BR302" s="282"/>
      <c r="BS302" s="285"/>
      <c r="BT302" s="335"/>
      <c r="BU302" s="335"/>
      <c r="BV302" s="335"/>
      <c r="BW302" s="335"/>
      <c r="BX302" s="335"/>
      <c r="BY302" s="335"/>
      <c r="BZ302" s="336"/>
      <c r="CA302" s="337">
        <v>2</v>
      </c>
      <c r="CB302" s="338">
        <f t="shared" si="118"/>
        <v>11</v>
      </c>
      <c r="CC302" s="532">
        <f t="shared" si="119"/>
        <v>2.2000000000000002</v>
      </c>
      <c r="CD302" s="92" t="str">
        <f>IFERROR(IF($S302*#REF!=0,"",$S302*#REF!),"")</f>
        <v/>
      </c>
      <c r="CE302" s="92" t="str">
        <f>IFERROR(IF($S302*#REF!=0,"",$S302*#REF!),"")</f>
        <v/>
      </c>
      <c r="CF302" s="92" t="str">
        <f>IFERROR(IF($S302*#REF!=0,"",$S302*#REF!),"")</f>
        <v/>
      </c>
      <c r="CG302" s="92" t="str">
        <f>IFERROR(IF($S302*#REF!=0,"",$S302*#REF!),"")</f>
        <v/>
      </c>
      <c r="CH302" s="92" t="str">
        <f>IFERROR(IF($S302*#REF!=0,"",$S302*#REF!),"")</f>
        <v/>
      </c>
      <c r="CI302" s="92" t="str">
        <f>IFERROR(IF($S302*#REF!=0,"",$S302*#REF!),"")</f>
        <v/>
      </c>
      <c r="CJ302" s="92" t="str">
        <f>IFERROR(IF($S302*#REF!=0,"",$S302*#REF!),"")</f>
        <v/>
      </c>
      <c r="CK302" s="92" t="str">
        <f>IFERROR(IF($S302*#REF!=0,"",$S302*#REF!),"")</f>
        <v/>
      </c>
      <c r="CL302" s="92" t="str">
        <f>IFERROR(IF($S302*#REF!=0,"",$S302*#REF!),"")</f>
        <v/>
      </c>
      <c r="CM302" s="92" t="str">
        <f t="shared" si="121"/>
        <v/>
      </c>
      <c r="CN302" s="92" t="str">
        <f t="shared" si="122"/>
        <v/>
      </c>
      <c r="CO302" s="92" t="str">
        <f t="shared" si="123"/>
        <v/>
      </c>
      <c r="CP302" s="92" t="str">
        <f t="shared" si="124"/>
        <v/>
      </c>
      <c r="CQ302" s="92" t="str">
        <f t="shared" si="125"/>
        <v/>
      </c>
      <c r="CR302" s="92" t="str">
        <f t="shared" si="126"/>
        <v/>
      </c>
      <c r="CS302" s="92" t="str">
        <f t="shared" si="127"/>
        <v/>
      </c>
      <c r="CT302" s="92">
        <f t="shared" si="128"/>
        <v>0.12</v>
      </c>
    </row>
    <row r="303" spans="2:98" ht="15" customHeight="1" x14ac:dyDescent="0.15">
      <c r="B303" s="324" t="s">
        <v>905</v>
      </c>
      <c r="C303" s="324"/>
      <c r="D303" s="324"/>
      <c r="E303" s="324"/>
      <c r="F303" s="325"/>
      <c r="G303" s="92" t="s">
        <v>906</v>
      </c>
      <c r="H303" s="92" t="s">
        <v>907</v>
      </c>
      <c r="I303" s="92" t="s">
        <v>895</v>
      </c>
      <c r="J303" s="92">
        <v>1</v>
      </c>
      <c r="K303" s="92" t="s">
        <v>100</v>
      </c>
      <c r="L303" s="92">
        <v>405.2</v>
      </c>
      <c r="M303" s="92"/>
      <c r="N303" s="92"/>
      <c r="O303" s="92" t="s">
        <v>908</v>
      </c>
      <c r="P303" s="326"/>
      <c r="Q303" s="327"/>
      <c r="R303" s="295"/>
      <c r="S303" s="328">
        <v>1.54</v>
      </c>
      <c r="T303" s="329"/>
      <c r="U303" s="329"/>
      <c r="V303" s="329"/>
      <c r="W303" s="329"/>
      <c r="X303" s="329"/>
      <c r="Y303" s="329"/>
      <c r="Z303" s="329"/>
      <c r="AA303" s="329"/>
      <c r="AB303" s="329"/>
      <c r="AC303" s="329"/>
      <c r="AD303" s="329"/>
      <c r="AE303" s="329"/>
      <c r="AF303" s="329"/>
      <c r="AG303" s="329"/>
      <c r="AH303" s="329"/>
      <c r="AI303" s="329"/>
      <c r="AJ303" s="329"/>
      <c r="AK303" s="329"/>
      <c r="AL303" s="329"/>
      <c r="AM303" s="329"/>
      <c r="AN303" s="329"/>
      <c r="AO303" s="329"/>
      <c r="AP303" s="329"/>
      <c r="AQ303" s="329"/>
      <c r="AR303" s="329"/>
      <c r="AS303" s="329"/>
      <c r="AT303" s="329"/>
      <c r="AU303" s="329"/>
      <c r="AV303" s="329"/>
      <c r="AW303" s="329"/>
      <c r="AX303" s="329"/>
      <c r="AY303" s="329"/>
      <c r="AZ303" s="329"/>
      <c r="BA303" s="329"/>
      <c r="BB303" s="329"/>
      <c r="BC303" s="329"/>
      <c r="BD303" s="329"/>
      <c r="BE303" s="329"/>
      <c r="BF303" s="329"/>
      <c r="BG303" s="329">
        <v>0</v>
      </c>
      <c r="BH303" s="329">
        <v>7</v>
      </c>
      <c r="BI303" s="329">
        <v>3</v>
      </c>
      <c r="BJ303" s="458">
        <v>5</v>
      </c>
      <c r="BK303" s="92"/>
      <c r="BL303" s="92"/>
      <c r="BM303" s="92">
        <v>9</v>
      </c>
      <c r="BN303" s="92">
        <v>4</v>
      </c>
      <c r="BO303" s="329">
        <f t="shared" si="109"/>
        <v>5</v>
      </c>
      <c r="BP303" s="530">
        <v>2.2000000000000002</v>
      </c>
      <c r="BQ303" s="334" t="str">
        <f t="shared" si="120"/>
        <v/>
      </c>
      <c r="BR303" s="282"/>
      <c r="BS303" s="285"/>
      <c r="BT303" s="335"/>
      <c r="BU303" s="289"/>
      <c r="BV303" s="289"/>
      <c r="BW303" s="289"/>
      <c r="BX303" s="289">
        <v>1</v>
      </c>
      <c r="BY303" s="289">
        <v>3</v>
      </c>
      <c r="BZ303" s="290">
        <v>5</v>
      </c>
      <c r="CA303" s="291"/>
      <c r="CB303" s="338">
        <f t="shared" si="118"/>
        <v>14</v>
      </c>
      <c r="CC303" s="532">
        <f t="shared" si="119"/>
        <v>2.8</v>
      </c>
      <c r="CD303" s="92" t="str">
        <f>IFERROR(IF($S303*#REF!=0,"",$S303*#REF!),"")</f>
        <v/>
      </c>
      <c r="CE303" s="92" t="str">
        <f>IFERROR(IF($S303*#REF!=0,"",$S303*#REF!),"")</f>
        <v/>
      </c>
      <c r="CF303" s="92" t="str">
        <f>IFERROR(IF($S303*#REF!=0,"",$S303*#REF!),"")</f>
        <v/>
      </c>
      <c r="CG303" s="92" t="str">
        <f>IFERROR(IF($S303*#REF!=0,"",$S303*#REF!),"")</f>
        <v/>
      </c>
      <c r="CH303" s="92" t="str">
        <f>IFERROR(IF($S303*#REF!=0,"",$S303*#REF!),"")</f>
        <v/>
      </c>
      <c r="CI303" s="92" t="str">
        <f>IFERROR(IF($S303*#REF!=0,"",$S303*#REF!),"")</f>
        <v/>
      </c>
      <c r="CJ303" s="92" t="str">
        <f>IFERROR(IF($S303*#REF!=0,"",$S303*#REF!),"")</f>
        <v/>
      </c>
      <c r="CK303" s="92" t="str">
        <f>IFERROR(IF($S303*#REF!=0,"",$S303*#REF!),"")</f>
        <v/>
      </c>
      <c r="CL303" s="92" t="str">
        <f>IFERROR(IF($S303*#REF!=0,"",$S303*#REF!),"")</f>
        <v/>
      </c>
      <c r="CM303" s="92" t="str">
        <f t="shared" si="121"/>
        <v/>
      </c>
      <c r="CN303" s="92" t="str">
        <f t="shared" si="122"/>
        <v/>
      </c>
      <c r="CO303" s="92" t="str">
        <f t="shared" si="123"/>
        <v/>
      </c>
      <c r="CP303" s="92" t="str">
        <f t="shared" si="124"/>
        <v/>
      </c>
      <c r="CQ303" s="92">
        <f t="shared" si="125"/>
        <v>1.54</v>
      </c>
      <c r="CR303" s="92">
        <f t="shared" si="126"/>
        <v>4.62</v>
      </c>
      <c r="CS303" s="92">
        <f t="shared" si="127"/>
        <v>7.7</v>
      </c>
      <c r="CT303" s="92" t="str">
        <f t="shared" si="128"/>
        <v/>
      </c>
    </row>
    <row r="304" spans="2:98" ht="15" customHeight="1" x14ac:dyDescent="0.15">
      <c r="B304" s="324" t="s">
        <v>909</v>
      </c>
      <c r="C304" s="324"/>
      <c r="D304" s="324"/>
      <c r="E304" s="324"/>
      <c r="F304" s="325"/>
      <c r="G304" s="92" t="s">
        <v>910</v>
      </c>
      <c r="H304" s="92" t="s">
        <v>911</v>
      </c>
      <c r="I304" s="92" t="s">
        <v>895</v>
      </c>
      <c r="J304" s="92">
        <v>2</v>
      </c>
      <c r="K304" s="92" t="s">
        <v>100</v>
      </c>
      <c r="L304" s="92">
        <v>388.3</v>
      </c>
      <c r="M304" s="92"/>
      <c r="N304" s="92"/>
      <c r="O304" s="92" t="s">
        <v>912</v>
      </c>
      <c r="P304" s="326"/>
      <c r="Q304" s="327"/>
      <c r="R304" s="295"/>
      <c r="S304" s="328">
        <v>1.4</v>
      </c>
      <c r="T304" s="329"/>
      <c r="U304" s="329"/>
      <c r="V304" s="329"/>
      <c r="W304" s="329"/>
      <c r="X304" s="329"/>
      <c r="Y304" s="329"/>
      <c r="Z304" s="329"/>
      <c r="AA304" s="329"/>
      <c r="AB304" s="329"/>
      <c r="AC304" s="329"/>
      <c r="AD304" s="329"/>
      <c r="AE304" s="329"/>
      <c r="AF304" s="329"/>
      <c r="AG304" s="329"/>
      <c r="AH304" s="329"/>
      <c r="AI304" s="329"/>
      <c r="AJ304" s="329"/>
      <c r="AK304" s="329"/>
      <c r="AL304" s="329"/>
      <c r="AM304" s="329"/>
      <c r="AN304" s="329"/>
      <c r="AO304" s="329"/>
      <c r="AP304" s="329"/>
      <c r="AQ304" s="329"/>
      <c r="AR304" s="329"/>
      <c r="AS304" s="329"/>
      <c r="AT304" s="329"/>
      <c r="AU304" s="329"/>
      <c r="AV304" s="329"/>
      <c r="AW304" s="329"/>
      <c r="AX304" s="329"/>
      <c r="AY304" s="329"/>
      <c r="AZ304" s="329"/>
      <c r="BA304" s="329"/>
      <c r="BB304" s="329"/>
      <c r="BC304" s="329"/>
      <c r="BD304" s="329"/>
      <c r="BE304" s="329"/>
      <c r="BF304" s="329"/>
      <c r="BG304" s="329">
        <v>1</v>
      </c>
      <c r="BH304" s="329">
        <v>1</v>
      </c>
      <c r="BI304" s="329">
        <v>6</v>
      </c>
      <c r="BJ304" s="458">
        <v>5</v>
      </c>
      <c r="BK304" s="92"/>
      <c r="BL304" s="92"/>
      <c r="BM304" s="92">
        <v>5</v>
      </c>
      <c r="BN304" s="92">
        <v>4</v>
      </c>
      <c r="BO304" s="329">
        <f t="shared" si="109"/>
        <v>1</v>
      </c>
      <c r="BP304" s="530">
        <v>2.2000000000000002</v>
      </c>
      <c r="BQ304" s="334" t="str">
        <f t="shared" si="120"/>
        <v/>
      </c>
      <c r="BR304" s="282"/>
      <c r="BS304" s="285"/>
      <c r="BT304" s="335"/>
      <c r="BU304" s="335">
        <v>1</v>
      </c>
      <c r="BV304" s="335">
        <v>5</v>
      </c>
      <c r="BW304" s="335"/>
      <c r="BX304" s="335">
        <v>2</v>
      </c>
      <c r="BY304" s="335"/>
      <c r="BZ304" s="336">
        <v>1</v>
      </c>
      <c r="CA304" s="337">
        <v>2</v>
      </c>
      <c r="CB304" s="338">
        <f t="shared" si="118"/>
        <v>12</v>
      </c>
      <c r="CC304" s="532">
        <f t="shared" si="119"/>
        <v>2.4</v>
      </c>
      <c r="CD304" s="92" t="str">
        <f>IFERROR(IF($S304*#REF!=0,"",$S304*#REF!),"")</f>
        <v/>
      </c>
      <c r="CE304" s="92" t="str">
        <f>IFERROR(IF($S304*#REF!=0,"",$S304*#REF!),"")</f>
        <v/>
      </c>
      <c r="CF304" s="92" t="str">
        <f>IFERROR(IF($S304*#REF!=0,"",$S304*#REF!),"")</f>
        <v/>
      </c>
      <c r="CG304" s="92" t="str">
        <f>IFERROR(IF($S304*#REF!=0,"",$S304*#REF!),"")</f>
        <v/>
      </c>
      <c r="CH304" s="92" t="str">
        <f>IFERROR(IF($S304*#REF!=0,"",$S304*#REF!),"")</f>
        <v/>
      </c>
      <c r="CI304" s="92" t="str">
        <f>IFERROR(IF($S304*#REF!=0,"",$S304*#REF!),"")</f>
        <v/>
      </c>
      <c r="CJ304" s="92" t="str">
        <f>IFERROR(IF($S304*#REF!=0,"",$S304*#REF!),"")</f>
        <v/>
      </c>
      <c r="CK304" s="92" t="str">
        <f>IFERROR(IF($S304*#REF!=0,"",$S304*#REF!),"")</f>
        <v/>
      </c>
      <c r="CL304" s="92" t="str">
        <f>IFERROR(IF($S304*#REF!=0,"",$S304*#REF!),"")</f>
        <v/>
      </c>
      <c r="CM304" s="92" t="str">
        <f t="shared" si="121"/>
        <v/>
      </c>
      <c r="CN304" s="92">
        <f t="shared" si="122"/>
        <v>1.4</v>
      </c>
      <c r="CO304" s="92">
        <f t="shared" si="123"/>
        <v>7</v>
      </c>
      <c r="CP304" s="92" t="str">
        <f t="shared" si="124"/>
        <v/>
      </c>
      <c r="CQ304" s="92">
        <f t="shared" si="125"/>
        <v>2.8</v>
      </c>
      <c r="CR304" s="92" t="str">
        <f t="shared" si="126"/>
        <v/>
      </c>
      <c r="CS304" s="92">
        <f t="shared" si="127"/>
        <v>1.4</v>
      </c>
      <c r="CT304" s="92">
        <f t="shared" si="128"/>
        <v>2.8</v>
      </c>
    </row>
    <row r="305" spans="1:98" ht="15" customHeight="1" thickBot="1" x14ac:dyDescent="0.2">
      <c r="B305" s="324" t="s">
        <v>913</v>
      </c>
      <c r="C305" s="324"/>
      <c r="D305" s="324"/>
      <c r="E305" s="324"/>
      <c r="F305" s="325"/>
      <c r="G305" s="92" t="s">
        <v>914</v>
      </c>
      <c r="H305" s="92" t="s">
        <v>915</v>
      </c>
      <c r="I305" s="92" t="s">
        <v>895</v>
      </c>
      <c r="J305" s="92"/>
      <c r="K305" s="92" t="s">
        <v>100</v>
      </c>
      <c r="L305" s="92">
        <v>170.4</v>
      </c>
      <c r="M305" s="92"/>
      <c r="N305" s="92"/>
      <c r="O305" s="92" t="s">
        <v>916</v>
      </c>
      <c r="P305" s="326"/>
      <c r="Q305" s="327"/>
      <c r="R305" s="295"/>
      <c r="S305" s="328">
        <v>0.17</v>
      </c>
      <c r="T305" s="329"/>
      <c r="U305" s="329"/>
      <c r="V305" s="329"/>
      <c r="W305" s="329"/>
      <c r="X305" s="329"/>
      <c r="Y305" s="329"/>
      <c r="Z305" s="329"/>
      <c r="AA305" s="329"/>
      <c r="AB305" s="329"/>
      <c r="AC305" s="329"/>
      <c r="AD305" s="329"/>
      <c r="AE305" s="329"/>
      <c r="AF305" s="329"/>
      <c r="AG305" s="329"/>
      <c r="AH305" s="329"/>
      <c r="AI305" s="329"/>
      <c r="AJ305" s="329"/>
      <c r="AK305" s="329"/>
      <c r="AL305" s="329"/>
      <c r="AM305" s="329"/>
      <c r="AN305" s="329"/>
      <c r="AO305" s="329"/>
      <c r="AP305" s="329"/>
      <c r="AQ305" s="329"/>
      <c r="AR305" s="329"/>
      <c r="AS305" s="329"/>
      <c r="AT305" s="329"/>
      <c r="AU305" s="329"/>
      <c r="AV305" s="329"/>
      <c r="AW305" s="329"/>
      <c r="AX305" s="329"/>
      <c r="AY305" s="329"/>
      <c r="AZ305" s="329"/>
      <c r="BA305" s="329"/>
      <c r="BB305" s="329"/>
      <c r="BC305" s="329"/>
      <c r="BD305" s="329"/>
      <c r="BE305" s="329"/>
      <c r="BF305" s="329"/>
      <c r="BG305" s="329">
        <v>0</v>
      </c>
      <c r="BH305" s="329">
        <v>4</v>
      </c>
      <c r="BI305" s="329">
        <v>5</v>
      </c>
      <c r="BJ305" s="458">
        <v>5</v>
      </c>
      <c r="BK305" s="92"/>
      <c r="BL305" s="92"/>
      <c r="BM305" s="92">
        <v>6</v>
      </c>
      <c r="BN305" s="92">
        <v>1</v>
      </c>
      <c r="BO305" s="329">
        <f t="shared" si="109"/>
        <v>5</v>
      </c>
      <c r="BP305" s="530">
        <v>2.2000000000000002</v>
      </c>
      <c r="BQ305" s="339" t="str">
        <f t="shared" si="120"/>
        <v/>
      </c>
      <c r="BR305" s="317"/>
      <c r="BS305" s="320"/>
      <c r="BT305" s="340"/>
      <c r="BU305" s="341">
        <v>2</v>
      </c>
      <c r="BV305" s="341"/>
      <c r="BW305" s="341"/>
      <c r="BX305" s="341"/>
      <c r="BY305" s="341">
        <v>2</v>
      </c>
      <c r="BZ305" s="342">
        <v>6</v>
      </c>
      <c r="CA305" s="343"/>
      <c r="CB305" s="344">
        <f t="shared" si="118"/>
        <v>15</v>
      </c>
      <c r="CC305" s="533">
        <f t="shared" si="119"/>
        <v>3</v>
      </c>
      <c r="CD305" s="92" t="str">
        <f>IFERROR(IF($S305*#REF!=0,"",$S305*#REF!),"")</f>
        <v/>
      </c>
      <c r="CE305" s="92" t="str">
        <f>IFERROR(IF($S305*#REF!=0,"",$S305*#REF!),"")</f>
        <v/>
      </c>
      <c r="CF305" s="92" t="str">
        <f>IFERROR(IF($S305*#REF!=0,"",$S305*#REF!),"")</f>
        <v/>
      </c>
      <c r="CG305" s="92" t="str">
        <f>IFERROR(IF($S305*#REF!=0,"",$S305*#REF!),"")</f>
        <v/>
      </c>
      <c r="CH305" s="92" t="str">
        <f>IFERROR(IF($S305*#REF!=0,"",$S305*#REF!),"")</f>
        <v/>
      </c>
      <c r="CI305" s="92" t="str">
        <f>IFERROR(IF($S305*#REF!=0,"",$S305*#REF!),"")</f>
        <v/>
      </c>
      <c r="CJ305" s="92" t="str">
        <f>IFERROR(IF($S305*#REF!=0,"",$S305*#REF!),"")</f>
        <v/>
      </c>
      <c r="CK305" s="92" t="str">
        <f>IFERROR(IF($S305*#REF!=0,"",$S305*#REF!),"")</f>
        <v/>
      </c>
      <c r="CL305" s="92" t="str">
        <f>IFERROR(IF($S305*#REF!=0,"",$S305*#REF!),"")</f>
        <v/>
      </c>
      <c r="CM305" s="92" t="str">
        <f t="shared" si="121"/>
        <v/>
      </c>
      <c r="CN305" s="92">
        <f t="shared" si="122"/>
        <v>0.34</v>
      </c>
      <c r="CO305" s="92" t="str">
        <f t="shared" si="123"/>
        <v/>
      </c>
      <c r="CP305" s="92" t="str">
        <f t="shared" si="124"/>
        <v/>
      </c>
      <c r="CQ305" s="92" t="str">
        <f t="shared" si="125"/>
        <v/>
      </c>
      <c r="CR305" s="92">
        <f t="shared" si="126"/>
        <v>0.34</v>
      </c>
      <c r="CS305" s="92">
        <f t="shared" si="127"/>
        <v>1.02</v>
      </c>
      <c r="CT305" s="92" t="str">
        <f t="shared" si="128"/>
        <v/>
      </c>
    </row>
    <row r="306" spans="1:98" ht="15" customHeight="1" x14ac:dyDescent="0.15">
      <c r="A306" s="1" t="s">
        <v>917</v>
      </c>
      <c r="B306" s="345" t="s">
        <v>918</v>
      </c>
      <c r="C306" s="346"/>
      <c r="D306" s="346"/>
      <c r="E306" s="346"/>
      <c r="F306" s="346"/>
      <c r="G306" s="347" t="s">
        <v>919</v>
      </c>
      <c r="H306" s="347" t="s">
        <v>894</v>
      </c>
      <c r="I306" s="347" t="s">
        <v>920</v>
      </c>
      <c r="J306" s="347"/>
      <c r="K306" s="347" t="s">
        <v>100</v>
      </c>
      <c r="L306" s="347">
        <v>429</v>
      </c>
      <c r="M306" s="347"/>
      <c r="N306" s="347"/>
      <c r="O306" s="347" t="s">
        <v>921</v>
      </c>
      <c r="P306" s="347"/>
      <c r="Q306" s="348"/>
      <c r="R306" s="349"/>
      <c r="S306" s="349">
        <v>1.63</v>
      </c>
      <c r="T306" s="349"/>
      <c r="U306" s="349"/>
      <c r="V306" s="349"/>
      <c r="W306" s="349"/>
      <c r="X306" s="349"/>
      <c r="Y306" s="349"/>
      <c r="Z306" s="349"/>
      <c r="AA306" s="349"/>
      <c r="AB306" s="349"/>
      <c r="AC306" s="349"/>
      <c r="AD306" s="349"/>
      <c r="AE306" s="349"/>
      <c r="AF306" s="349"/>
      <c r="AG306" s="349"/>
      <c r="AH306" s="349"/>
      <c r="AI306" s="349"/>
      <c r="AJ306" s="349"/>
      <c r="AK306" s="349"/>
      <c r="AL306" s="349"/>
      <c r="AM306" s="349"/>
      <c r="AN306" s="349"/>
      <c r="AO306" s="349"/>
      <c r="AP306" s="349"/>
      <c r="AQ306" s="349"/>
      <c r="AR306" s="349"/>
      <c r="AS306" s="349"/>
      <c r="AT306" s="349"/>
      <c r="AU306" s="349"/>
      <c r="AV306" s="349"/>
      <c r="AW306" s="349"/>
      <c r="AX306" s="349">
        <v>0</v>
      </c>
      <c r="AY306" s="349">
        <v>1</v>
      </c>
      <c r="AZ306" s="349">
        <v>1</v>
      </c>
      <c r="BA306" s="349">
        <v>0</v>
      </c>
      <c r="BB306" s="349"/>
      <c r="BC306" s="349"/>
      <c r="BD306" s="349"/>
      <c r="BE306" s="349"/>
      <c r="BF306" s="349"/>
      <c r="BG306" s="349"/>
      <c r="BH306" s="349"/>
      <c r="BI306" s="349"/>
      <c r="BJ306" s="534">
        <f t="shared" ref="BJ306:BJ348" si="129">AVERAGE(AZ306:BB306)</f>
        <v>0.5</v>
      </c>
      <c r="BK306" s="347">
        <f t="shared" ref="BK306:BK348" si="130">MAX(AQ306:BB306)</f>
        <v>1</v>
      </c>
      <c r="BL306" s="347">
        <f t="shared" ref="BL306:BL348" si="131">MIN(AQ306:BB306)</f>
        <v>0</v>
      </c>
      <c r="BM306" s="347">
        <v>-1</v>
      </c>
      <c r="BN306" s="347">
        <v>0</v>
      </c>
      <c r="BO306" s="349">
        <f t="shared" si="109"/>
        <v>-1</v>
      </c>
      <c r="BP306" s="535">
        <v>2</v>
      </c>
      <c r="BQ306" s="350">
        <f t="shared" si="120"/>
        <v>2</v>
      </c>
      <c r="BR306" s="350"/>
      <c r="BS306" s="351"/>
      <c r="BT306" s="351"/>
      <c r="BU306" s="351"/>
      <c r="BV306" s="351"/>
      <c r="BW306" s="351"/>
      <c r="BX306" s="351"/>
      <c r="BY306" s="351"/>
      <c r="BZ306" s="352"/>
      <c r="CA306" s="353"/>
      <c r="CB306" s="354">
        <f t="shared" si="118"/>
        <v>-1</v>
      </c>
      <c r="CC306" s="536"/>
      <c r="CD306" s="347" t="str">
        <f>IFERROR(IF($S306*#REF!=0,"",$S306*#REF!),"")</f>
        <v/>
      </c>
      <c r="CE306" s="347" t="str">
        <f>IFERROR(IF($S306*#REF!=0,"",$S306*#REF!),"")</f>
        <v/>
      </c>
      <c r="CF306" s="347" t="str">
        <f>IFERROR(IF($S306*#REF!=0,"",$S306*#REF!),"")</f>
        <v/>
      </c>
      <c r="CG306" s="347" t="str">
        <f>IFERROR(IF($S306*#REF!=0,"",$S306*#REF!),"")</f>
        <v/>
      </c>
      <c r="CH306" s="347" t="str">
        <f>IFERROR(IF($S306*#REF!=0,"",$S306*#REF!),"")</f>
        <v/>
      </c>
      <c r="CI306" s="347" t="str">
        <f>IFERROR(IF($S306*#REF!=0,"",$S306*#REF!),"")</f>
        <v/>
      </c>
      <c r="CJ306" s="347" t="str">
        <f>IFERROR(IF($S306*#REF!=0,"",$S306*#REF!),"")</f>
        <v/>
      </c>
      <c r="CK306" s="347" t="str">
        <f>IFERROR(IF($S306*#REF!=0,"",$S306*#REF!),"")</f>
        <v/>
      </c>
      <c r="CL306" s="347" t="str">
        <f>IFERROR(IF($S306*#REF!=0,"",$S306*#REF!),"")</f>
        <v/>
      </c>
      <c r="CM306" s="347" t="str">
        <f t="shared" si="121"/>
        <v/>
      </c>
      <c r="CN306" s="347" t="str">
        <f t="shared" si="122"/>
        <v/>
      </c>
      <c r="CO306" s="347" t="str">
        <f t="shared" si="123"/>
        <v/>
      </c>
      <c r="CP306" s="347" t="str">
        <f t="shared" si="124"/>
        <v/>
      </c>
      <c r="CQ306" s="347" t="str">
        <f t="shared" si="125"/>
        <v/>
      </c>
      <c r="CR306" s="347" t="str">
        <f t="shared" si="126"/>
        <v/>
      </c>
      <c r="CS306" s="347" t="str">
        <f t="shared" si="127"/>
        <v/>
      </c>
      <c r="CT306" s="347" t="str">
        <f t="shared" si="128"/>
        <v/>
      </c>
    </row>
    <row r="307" spans="1:98" ht="15" customHeight="1" x14ac:dyDescent="0.15">
      <c r="A307" s="1" t="s">
        <v>922</v>
      </c>
      <c r="B307" s="355" t="s">
        <v>923</v>
      </c>
      <c r="C307" s="355"/>
      <c r="D307" s="355"/>
      <c r="E307" s="355"/>
      <c r="F307" s="355"/>
      <c r="G307" s="356" t="s">
        <v>924</v>
      </c>
      <c r="H307" s="356" t="s">
        <v>894</v>
      </c>
      <c r="I307" s="356" t="s">
        <v>925</v>
      </c>
      <c r="J307" s="356"/>
      <c r="K307" s="356" t="s">
        <v>100</v>
      </c>
      <c r="L307" s="356">
        <v>429</v>
      </c>
      <c r="M307" s="356"/>
      <c r="N307" s="356"/>
      <c r="O307" s="356" t="s">
        <v>926</v>
      </c>
      <c r="P307" s="356"/>
      <c r="Q307" s="357"/>
      <c r="R307" s="358"/>
      <c r="S307" s="358">
        <v>1.63</v>
      </c>
      <c r="T307" s="358"/>
      <c r="U307" s="358"/>
      <c r="V307" s="358"/>
      <c r="W307" s="358"/>
      <c r="X307" s="358"/>
      <c r="Y307" s="358"/>
      <c r="Z307" s="358"/>
      <c r="AA307" s="358"/>
      <c r="AB307" s="358"/>
      <c r="AC307" s="358"/>
      <c r="AD307" s="358"/>
      <c r="AE307" s="358"/>
      <c r="AF307" s="358"/>
      <c r="AG307" s="358"/>
      <c r="AH307" s="358"/>
      <c r="AI307" s="358"/>
      <c r="AJ307" s="358"/>
      <c r="AK307" s="358"/>
      <c r="AL307" s="358"/>
      <c r="AM307" s="358"/>
      <c r="AN307" s="358"/>
      <c r="AO307" s="358"/>
      <c r="AP307" s="358"/>
      <c r="AQ307" s="358"/>
      <c r="AR307" s="358"/>
      <c r="AS307" s="358"/>
      <c r="AT307" s="358"/>
      <c r="AU307" s="358"/>
      <c r="AV307" s="358"/>
      <c r="AW307" s="358"/>
      <c r="AX307" s="358">
        <v>1</v>
      </c>
      <c r="AY307" s="358">
        <v>1</v>
      </c>
      <c r="AZ307" s="358">
        <v>1</v>
      </c>
      <c r="BA307" s="358">
        <v>1</v>
      </c>
      <c r="BB307" s="358"/>
      <c r="BC307" s="358"/>
      <c r="BD307" s="358"/>
      <c r="BE307" s="358"/>
      <c r="BF307" s="358"/>
      <c r="BG307" s="358"/>
      <c r="BH307" s="358"/>
      <c r="BI307" s="358"/>
      <c r="BJ307" s="537">
        <f t="shared" si="129"/>
        <v>1</v>
      </c>
      <c r="BK307" s="356">
        <f t="shared" si="130"/>
        <v>1</v>
      </c>
      <c r="BL307" s="356">
        <f t="shared" si="131"/>
        <v>1</v>
      </c>
      <c r="BM307" s="356">
        <v>2</v>
      </c>
      <c r="BN307" s="356">
        <v>0</v>
      </c>
      <c r="BO307" s="358">
        <f t="shared" si="109"/>
        <v>2</v>
      </c>
      <c r="BP307" s="538">
        <v>2</v>
      </c>
      <c r="BQ307" s="356" t="str">
        <f t="shared" si="120"/>
        <v/>
      </c>
      <c r="BR307" s="356"/>
      <c r="BS307" s="359"/>
      <c r="BT307" s="359"/>
      <c r="BU307" s="359"/>
      <c r="BV307" s="359"/>
      <c r="BW307" s="359"/>
      <c r="BX307" s="359"/>
      <c r="BY307" s="359"/>
      <c r="BZ307" s="360"/>
      <c r="CA307" s="361"/>
      <c r="CB307" s="362">
        <f t="shared" si="118"/>
        <v>2</v>
      </c>
      <c r="CC307" s="539"/>
      <c r="CD307" s="356" t="str">
        <f>IFERROR(IF($S307*#REF!=0,"",$S307*#REF!),"")</f>
        <v/>
      </c>
      <c r="CE307" s="356" t="str">
        <f>IFERROR(IF($S307*#REF!=0,"",$S307*#REF!),"")</f>
        <v/>
      </c>
      <c r="CF307" s="356" t="str">
        <f>IFERROR(IF($S307*#REF!=0,"",$S307*#REF!),"")</f>
        <v/>
      </c>
      <c r="CG307" s="356" t="str">
        <f>IFERROR(IF($S307*#REF!=0,"",$S307*#REF!),"")</f>
        <v/>
      </c>
      <c r="CH307" s="356" t="str">
        <f>IFERROR(IF($S307*#REF!=0,"",$S307*#REF!),"")</f>
        <v/>
      </c>
      <c r="CI307" s="356" t="str">
        <f>IFERROR(IF($S307*#REF!=0,"",$S307*#REF!),"")</f>
        <v/>
      </c>
      <c r="CJ307" s="356" t="str">
        <f>IFERROR(IF($S307*#REF!=0,"",$S307*#REF!),"")</f>
        <v/>
      </c>
      <c r="CK307" s="356" t="str">
        <f>IFERROR(IF($S307*#REF!=0,"",$S307*#REF!),"")</f>
        <v/>
      </c>
      <c r="CL307" s="356" t="str">
        <f>IFERROR(IF($S307*#REF!=0,"",$S307*#REF!),"")</f>
        <v/>
      </c>
      <c r="CM307" s="356" t="str">
        <f t="shared" si="121"/>
        <v/>
      </c>
      <c r="CN307" s="356" t="str">
        <f t="shared" si="122"/>
        <v/>
      </c>
      <c r="CO307" s="356" t="str">
        <f t="shared" si="123"/>
        <v/>
      </c>
      <c r="CP307" s="356" t="str">
        <f t="shared" si="124"/>
        <v/>
      </c>
      <c r="CQ307" s="356" t="str">
        <f t="shared" si="125"/>
        <v/>
      </c>
      <c r="CR307" s="356" t="str">
        <f t="shared" si="126"/>
        <v/>
      </c>
      <c r="CS307" s="356" t="str">
        <f t="shared" si="127"/>
        <v/>
      </c>
      <c r="CT307" s="356" t="str">
        <f t="shared" si="128"/>
        <v/>
      </c>
    </row>
    <row r="308" spans="1:98" ht="15" customHeight="1" x14ac:dyDescent="0.15">
      <c r="A308" s="1" t="s">
        <v>927</v>
      </c>
      <c r="B308" s="355" t="s">
        <v>928</v>
      </c>
      <c r="C308" s="355"/>
      <c r="D308" s="355"/>
      <c r="E308" s="355"/>
      <c r="F308" s="355"/>
      <c r="G308" s="356" t="s">
        <v>929</v>
      </c>
      <c r="H308" s="356" t="s">
        <v>894</v>
      </c>
      <c r="I308" s="356" t="s">
        <v>930</v>
      </c>
      <c r="J308" s="356"/>
      <c r="K308" s="356" t="s">
        <v>100</v>
      </c>
      <c r="L308" s="356">
        <v>429</v>
      </c>
      <c r="M308" s="356"/>
      <c r="N308" s="356"/>
      <c r="O308" s="356" t="s">
        <v>931</v>
      </c>
      <c r="P308" s="356"/>
      <c r="Q308" s="357"/>
      <c r="R308" s="358"/>
      <c r="S308" s="358">
        <v>1.63</v>
      </c>
      <c r="T308" s="358"/>
      <c r="U308" s="358"/>
      <c r="V308" s="358"/>
      <c r="W308" s="358"/>
      <c r="X308" s="358"/>
      <c r="Y308" s="358"/>
      <c r="Z308" s="358"/>
      <c r="AA308" s="358"/>
      <c r="AB308" s="358"/>
      <c r="AC308" s="358"/>
      <c r="AD308" s="358"/>
      <c r="AE308" s="358"/>
      <c r="AF308" s="358"/>
      <c r="AG308" s="358"/>
      <c r="AH308" s="358"/>
      <c r="AI308" s="358"/>
      <c r="AJ308" s="358"/>
      <c r="AK308" s="358"/>
      <c r="AL308" s="358"/>
      <c r="AM308" s="358"/>
      <c r="AN308" s="358"/>
      <c r="AO308" s="358"/>
      <c r="AP308" s="358"/>
      <c r="AQ308" s="358"/>
      <c r="AR308" s="358"/>
      <c r="AS308" s="358"/>
      <c r="AT308" s="358"/>
      <c r="AU308" s="358"/>
      <c r="AV308" s="358"/>
      <c r="AW308" s="358"/>
      <c r="AX308" s="358">
        <v>6</v>
      </c>
      <c r="AY308" s="358">
        <v>28</v>
      </c>
      <c r="AZ308" s="358">
        <v>6</v>
      </c>
      <c r="BA308" s="358">
        <v>2</v>
      </c>
      <c r="BB308" s="358"/>
      <c r="BC308" s="358"/>
      <c r="BD308" s="358"/>
      <c r="BE308" s="358"/>
      <c r="BF308" s="358"/>
      <c r="BG308" s="358"/>
      <c r="BH308" s="358"/>
      <c r="BI308" s="358"/>
      <c r="BJ308" s="537">
        <f t="shared" si="129"/>
        <v>4</v>
      </c>
      <c r="BK308" s="356">
        <f t="shared" si="130"/>
        <v>28</v>
      </c>
      <c r="BL308" s="356">
        <f t="shared" si="131"/>
        <v>2</v>
      </c>
      <c r="BM308" s="356">
        <v>1</v>
      </c>
      <c r="BN308" s="356">
        <v>2</v>
      </c>
      <c r="BO308" s="358">
        <f t="shared" si="109"/>
        <v>-1</v>
      </c>
      <c r="BP308" s="538">
        <v>2</v>
      </c>
      <c r="BQ308" s="356">
        <f t="shared" si="120"/>
        <v>9</v>
      </c>
      <c r="BR308" s="356"/>
      <c r="BS308" s="359"/>
      <c r="BT308" s="359"/>
      <c r="BU308" s="359"/>
      <c r="BV308" s="359"/>
      <c r="BW308" s="359"/>
      <c r="BX308" s="359"/>
      <c r="BY308" s="359"/>
      <c r="BZ308" s="360"/>
      <c r="CA308" s="361"/>
      <c r="CB308" s="362">
        <f t="shared" si="118"/>
        <v>-1</v>
      </c>
      <c r="CC308" s="539"/>
      <c r="CD308" s="356" t="str">
        <f>IFERROR(IF($S308*#REF!=0,"",$S308*#REF!),"")</f>
        <v/>
      </c>
      <c r="CE308" s="356" t="str">
        <f>IFERROR(IF($S308*#REF!=0,"",$S308*#REF!),"")</f>
        <v/>
      </c>
      <c r="CF308" s="356" t="str">
        <f>IFERROR(IF($S308*#REF!=0,"",$S308*#REF!),"")</f>
        <v/>
      </c>
      <c r="CG308" s="356" t="str">
        <f>IFERROR(IF($S308*#REF!=0,"",$S308*#REF!),"")</f>
        <v/>
      </c>
      <c r="CH308" s="356" t="str">
        <f>IFERROR(IF($S308*#REF!=0,"",$S308*#REF!),"")</f>
        <v/>
      </c>
      <c r="CI308" s="356" t="str">
        <f>IFERROR(IF($S308*#REF!=0,"",$S308*#REF!),"")</f>
        <v/>
      </c>
      <c r="CJ308" s="356" t="str">
        <f>IFERROR(IF($S308*#REF!=0,"",$S308*#REF!),"")</f>
        <v/>
      </c>
      <c r="CK308" s="356" t="str">
        <f>IFERROR(IF($S308*#REF!=0,"",$S308*#REF!),"")</f>
        <v/>
      </c>
      <c r="CL308" s="356" t="str">
        <f>IFERROR(IF($S308*#REF!=0,"",$S308*#REF!),"")</f>
        <v/>
      </c>
      <c r="CM308" s="356" t="str">
        <f t="shared" si="121"/>
        <v/>
      </c>
      <c r="CN308" s="356" t="str">
        <f t="shared" si="122"/>
        <v/>
      </c>
      <c r="CO308" s="356" t="str">
        <f t="shared" si="123"/>
        <v/>
      </c>
      <c r="CP308" s="356" t="str">
        <f t="shared" si="124"/>
        <v/>
      </c>
      <c r="CQ308" s="356" t="str">
        <f t="shared" si="125"/>
        <v/>
      </c>
      <c r="CR308" s="356" t="str">
        <f t="shared" si="126"/>
        <v/>
      </c>
      <c r="CS308" s="356" t="str">
        <f t="shared" si="127"/>
        <v/>
      </c>
      <c r="CT308" s="356" t="str">
        <f t="shared" si="128"/>
        <v/>
      </c>
    </row>
    <row r="309" spans="1:98" ht="15" customHeight="1" x14ac:dyDescent="0.15">
      <c r="A309" s="1" t="s">
        <v>932</v>
      </c>
      <c r="B309" s="355" t="s">
        <v>933</v>
      </c>
      <c r="C309" s="355"/>
      <c r="D309" s="355"/>
      <c r="E309" s="355"/>
      <c r="F309" s="355"/>
      <c r="G309" s="356" t="s">
        <v>934</v>
      </c>
      <c r="H309" s="356" t="s">
        <v>903</v>
      </c>
      <c r="I309" s="356" t="s">
        <v>920</v>
      </c>
      <c r="J309" s="356"/>
      <c r="K309" s="356" t="s">
        <v>100</v>
      </c>
      <c r="L309" s="356">
        <v>22.7</v>
      </c>
      <c r="M309" s="356"/>
      <c r="N309" s="356"/>
      <c r="O309" s="356" t="s">
        <v>935</v>
      </c>
      <c r="P309" s="356"/>
      <c r="Q309" s="357"/>
      <c r="R309" s="358"/>
      <c r="S309" s="358">
        <v>0.24</v>
      </c>
      <c r="T309" s="358"/>
      <c r="U309" s="358"/>
      <c r="V309" s="358"/>
      <c r="W309" s="358"/>
      <c r="X309" s="358"/>
      <c r="Y309" s="358"/>
      <c r="Z309" s="358"/>
      <c r="AA309" s="358"/>
      <c r="AB309" s="358"/>
      <c r="AC309" s="358"/>
      <c r="AD309" s="358"/>
      <c r="AE309" s="358"/>
      <c r="AF309" s="358"/>
      <c r="AG309" s="358"/>
      <c r="AH309" s="358"/>
      <c r="AI309" s="358"/>
      <c r="AJ309" s="358"/>
      <c r="AK309" s="358"/>
      <c r="AL309" s="358"/>
      <c r="AM309" s="358"/>
      <c r="AN309" s="358"/>
      <c r="AO309" s="358"/>
      <c r="AP309" s="358"/>
      <c r="AQ309" s="358"/>
      <c r="AR309" s="358"/>
      <c r="AS309" s="358"/>
      <c r="AT309" s="358"/>
      <c r="AU309" s="358"/>
      <c r="AV309" s="358"/>
      <c r="AW309" s="358"/>
      <c r="AX309" s="358">
        <v>0</v>
      </c>
      <c r="AY309" s="358">
        <v>1</v>
      </c>
      <c r="AZ309" s="358">
        <v>1</v>
      </c>
      <c r="BA309" s="358">
        <v>1</v>
      </c>
      <c r="BB309" s="358"/>
      <c r="BC309" s="358"/>
      <c r="BD309" s="358"/>
      <c r="BE309" s="358"/>
      <c r="BF309" s="358"/>
      <c r="BG309" s="358"/>
      <c r="BH309" s="358"/>
      <c r="BI309" s="358"/>
      <c r="BJ309" s="537">
        <f t="shared" si="129"/>
        <v>1</v>
      </c>
      <c r="BK309" s="356">
        <f t="shared" si="130"/>
        <v>1</v>
      </c>
      <c r="BL309" s="356">
        <f t="shared" si="131"/>
        <v>0</v>
      </c>
      <c r="BM309" s="356">
        <v>1</v>
      </c>
      <c r="BN309" s="356">
        <v>0</v>
      </c>
      <c r="BO309" s="358">
        <f t="shared" si="109"/>
        <v>1</v>
      </c>
      <c r="BP309" s="538">
        <v>2</v>
      </c>
      <c r="BQ309" s="356">
        <f t="shared" si="120"/>
        <v>1</v>
      </c>
      <c r="BR309" s="356"/>
      <c r="BS309" s="359"/>
      <c r="BT309" s="359"/>
      <c r="BU309" s="359"/>
      <c r="BV309" s="359"/>
      <c r="BW309" s="359"/>
      <c r="BX309" s="359"/>
      <c r="BY309" s="359"/>
      <c r="BZ309" s="360"/>
      <c r="CA309" s="361"/>
      <c r="CB309" s="362">
        <f t="shared" si="118"/>
        <v>1</v>
      </c>
      <c r="CC309" s="539"/>
      <c r="CD309" s="356" t="str">
        <f>IFERROR(IF($S309*#REF!=0,"",$S309*#REF!),"")</f>
        <v/>
      </c>
      <c r="CE309" s="356" t="str">
        <f>IFERROR(IF($S309*#REF!=0,"",$S309*#REF!),"")</f>
        <v/>
      </c>
      <c r="CF309" s="356" t="str">
        <f>IFERROR(IF($S309*#REF!=0,"",$S309*#REF!),"")</f>
        <v/>
      </c>
      <c r="CG309" s="356" t="str">
        <f>IFERROR(IF($S309*#REF!=0,"",$S309*#REF!),"")</f>
        <v/>
      </c>
      <c r="CH309" s="356" t="str">
        <f>IFERROR(IF($S309*#REF!=0,"",$S309*#REF!),"")</f>
        <v/>
      </c>
      <c r="CI309" s="356" t="str">
        <f>IFERROR(IF($S309*#REF!=0,"",$S309*#REF!),"")</f>
        <v/>
      </c>
      <c r="CJ309" s="356" t="str">
        <f>IFERROR(IF($S309*#REF!=0,"",$S309*#REF!),"")</f>
        <v/>
      </c>
      <c r="CK309" s="356" t="str">
        <f>IFERROR(IF($S309*#REF!=0,"",$S309*#REF!),"")</f>
        <v/>
      </c>
      <c r="CL309" s="356" t="str">
        <f>IFERROR(IF($S309*#REF!=0,"",$S309*#REF!),"")</f>
        <v/>
      </c>
      <c r="CM309" s="356" t="str">
        <f t="shared" si="121"/>
        <v/>
      </c>
      <c r="CN309" s="356" t="str">
        <f t="shared" si="122"/>
        <v/>
      </c>
      <c r="CO309" s="356" t="str">
        <f t="shared" si="123"/>
        <v/>
      </c>
      <c r="CP309" s="356" t="str">
        <f t="shared" si="124"/>
        <v/>
      </c>
      <c r="CQ309" s="356" t="str">
        <f t="shared" si="125"/>
        <v/>
      </c>
      <c r="CR309" s="356" t="str">
        <f t="shared" si="126"/>
        <v/>
      </c>
      <c r="CS309" s="356" t="str">
        <f t="shared" si="127"/>
        <v/>
      </c>
      <c r="CT309" s="356" t="str">
        <f t="shared" si="128"/>
        <v/>
      </c>
    </row>
    <row r="310" spans="1:98" ht="15" customHeight="1" x14ac:dyDescent="0.15">
      <c r="A310" s="1" t="s">
        <v>936</v>
      </c>
      <c r="B310" s="355" t="s">
        <v>937</v>
      </c>
      <c r="C310" s="355"/>
      <c r="D310" s="355"/>
      <c r="E310" s="355"/>
      <c r="F310" s="355"/>
      <c r="G310" s="356" t="s">
        <v>938</v>
      </c>
      <c r="H310" s="356" t="s">
        <v>903</v>
      </c>
      <c r="I310" s="356" t="s">
        <v>925</v>
      </c>
      <c r="J310" s="356"/>
      <c r="K310" s="356" t="s">
        <v>100</v>
      </c>
      <c r="L310" s="356">
        <v>22.7</v>
      </c>
      <c r="M310" s="356"/>
      <c r="N310" s="356"/>
      <c r="O310" s="356" t="s">
        <v>939</v>
      </c>
      <c r="P310" s="356"/>
      <c r="Q310" s="357"/>
      <c r="R310" s="358"/>
      <c r="S310" s="358">
        <v>0.24</v>
      </c>
      <c r="T310" s="358"/>
      <c r="U310" s="358"/>
      <c r="V310" s="358"/>
      <c r="W310" s="358"/>
      <c r="X310" s="358"/>
      <c r="Y310" s="358"/>
      <c r="Z310" s="358"/>
      <c r="AA310" s="358"/>
      <c r="AB310" s="358"/>
      <c r="AC310" s="358"/>
      <c r="AD310" s="358"/>
      <c r="AE310" s="358"/>
      <c r="AF310" s="358"/>
      <c r="AG310" s="358"/>
      <c r="AH310" s="358"/>
      <c r="AI310" s="358"/>
      <c r="AJ310" s="358"/>
      <c r="AK310" s="358"/>
      <c r="AL310" s="358"/>
      <c r="AM310" s="358"/>
      <c r="AN310" s="358"/>
      <c r="AO310" s="358"/>
      <c r="AP310" s="358"/>
      <c r="AQ310" s="358"/>
      <c r="AR310" s="358"/>
      <c r="AS310" s="358"/>
      <c r="AT310" s="358"/>
      <c r="AU310" s="358"/>
      <c r="AV310" s="358"/>
      <c r="AW310" s="358"/>
      <c r="AX310" s="358">
        <v>1</v>
      </c>
      <c r="AY310" s="358">
        <v>1</v>
      </c>
      <c r="AZ310" s="358">
        <v>1</v>
      </c>
      <c r="BA310" s="358">
        <v>0</v>
      </c>
      <c r="BB310" s="358"/>
      <c r="BC310" s="358"/>
      <c r="BD310" s="358"/>
      <c r="BE310" s="358"/>
      <c r="BF310" s="358"/>
      <c r="BG310" s="358"/>
      <c r="BH310" s="358"/>
      <c r="BI310" s="358"/>
      <c r="BJ310" s="537">
        <f t="shared" si="129"/>
        <v>0.5</v>
      </c>
      <c r="BK310" s="356">
        <f t="shared" si="130"/>
        <v>1</v>
      </c>
      <c r="BL310" s="356">
        <f t="shared" si="131"/>
        <v>0</v>
      </c>
      <c r="BM310" s="356">
        <v>0</v>
      </c>
      <c r="BN310" s="356">
        <v>0</v>
      </c>
      <c r="BO310" s="358">
        <f t="shared" si="109"/>
        <v>0</v>
      </c>
      <c r="BP310" s="538">
        <v>2</v>
      </c>
      <c r="BQ310" s="356">
        <f t="shared" si="120"/>
        <v>1</v>
      </c>
      <c r="BR310" s="356"/>
      <c r="BS310" s="359"/>
      <c r="BT310" s="359"/>
      <c r="BU310" s="359"/>
      <c r="BV310" s="359"/>
      <c r="BW310" s="359"/>
      <c r="BX310" s="359"/>
      <c r="BY310" s="359"/>
      <c r="BZ310" s="360"/>
      <c r="CA310" s="361"/>
      <c r="CB310" s="362">
        <f t="shared" si="118"/>
        <v>0</v>
      </c>
      <c r="CC310" s="539"/>
      <c r="CD310" s="356" t="str">
        <f>IFERROR(IF($S310*#REF!=0,"",$S310*#REF!),"")</f>
        <v/>
      </c>
      <c r="CE310" s="356" t="str">
        <f>IFERROR(IF($S310*#REF!=0,"",$S310*#REF!),"")</f>
        <v/>
      </c>
      <c r="CF310" s="356" t="str">
        <f>IFERROR(IF($S310*#REF!=0,"",$S310*#REF!),"")</f>
        <v/>
      </c>
      <c r="CG310" s="356" t="str">
        <f>IFERROR(IF($S310*#REF!=0,"",$S310*#REF!),"")</f>
        <v/>
      </c>
      <c r="CH310" s="356" t="str">
        <f>IFERROR(IF($S310*#REF!=0,"",$S310*#REF!),"")</f>
        <v/>
      </c>
      <c r="CI310" s="356" t="str">
        <f>IFERROR(IF($S310*#REF!=0,"",$S310*#REF!),"")</f>
        <v/>
      </c>
      <c r="CJ310" s="356" t="str">
        <f>IFERROR(IF($S310*#REF!=0,"",$S310*#REF!),"")</f>
        <v/>
      </c>
      <c r="CK310" s="356" t="str">
        <f>IFERROR(IF($S310*#REF!=0,"",$S310*#REF!),"")</f>
        <v/>
      </c>
      <c r="CL310" s="356" t="str">
        <f>IFERROR(IF($S310*#REF!=0,"",$S310*#REF!),"")</f>
        <v/>
      </c>
      <c r="CM310" s="356" t="str">
        <f t="shared" si="121"/>
        <v/>
      </c>
      <c r="CN310" s="356" t="str">
        <f t="shared" si="122"/>
        <v/>
      </c>
      <c r="CO310" s="356" t="str">
        <f t="shared" si="123"/>
        <v/>
      </c>
      <c r="CP310" s="356" t="str">
        <f t="shared" si="124"/>
        <v/>
      </c>
      <c r="CQ310" s="356" t="str">
        <f t="shared" si="125"/>
        <v/>
      </c>
      <c r="CR310" s="356" t="str">
        <f t="shared" si="126"/>
        <v/>
      </c>
      <c r="CS310" s="356" t="str">
        <f t="shared" si="127"/>
        <v/>
      </c>
      <c r="CT310" s="356" t="str">
        <f t="shared" si="128"/>
        <v/>
      </c>
    </row>
    <row r="311" spans="1:98" ht="15" customHeight="1" x14ac:dyDescent="0.15">
      <c r="A311" s="1" t="s">
        <v>940</v>
      </c>
      <c r="B311" s="355" t="s">
        <v>941</v>
      </c>
      <c r="C311" s="355"/>
      <c r="D311" s="355"/>
      <c r="E311" s="355"/>
      <c r="F311" s="355"/>
      <c r="G311" s="356" t="s">
        <v>942</v>
      </c>
      <c r="H311" s="356" t="s">
        <v>903</v>
      </c>
      <c r="I311" s="356" t="s">
        <v>930</v>
      </c>
      <c r="J311" s="356"/>
      <c r="K311" s="356" t="s">
        <v>100</v>
      </c>
      <c r="L311" s="356">
        <v>22.7</v>
      </c>
      <c r="M311" s="356"/>
      <c r="N311" s="356"/>
      <c r="O311" s="356" t="s">
        <v>943</v>
      </c>
      <c r="P311" s="356"/>
      <c r="Q311" s="357"/>
      <c r="R311" s="358"/>
      <c r="S311" s="358">
        <v>0.24</v>
      </c>
      <c r="T311" s="358"/>
      <c r="U311" s="358"/>
      <c r="V311" s="358"/>
      <c r="W311" s="358"/>
      <c r="X311" s="358"/>
      <c r="Y311" s="358"/>
      <c r="Z311" s="358"/>
      <c r="AA311" s="358"/>
      <c r="AB311" s="358"/>
      <c r="AC311" s="358"/>
      <c r="AD311" s="358"/>
      <c r="AE311" s="358"/>
      <c r="AF311" s="358"/>
      <c r="AG311" s="358"/>
      <c r="AH311" s="358"/>
      <c r="AI311" s="358"/>
      <c r="AJ311" s="358"/>
      <c r="AK311" s="358"/>
      <c r="AL311" s="358"/>
      <c r="AM311" s="358"/>
      <c r="AN311" s="358"/>
      <c r="AO311" s="358"/>
      <c r="AP311" s="358"/>
      <c r="AQ311" s="358"/>
      <c r="AR311" s="358"/>
      <c r="AS311" s="358"/>
      <c r="AT311" s="358"/>
      <c r="AU311" s="358"/>
      <c r="AV311" s="358"/>
      <c r="AW311" s="358"/>
      <c r="AX311" s="358">
        <v>6</v>
      </c>
      <c r="AY311" s="358">
        <v>26</v>
      </c>
      <c r="AZ311" s="358">
        <v>5</v>
      </c>
      <c r="BA311" s="358">
        <v>1</v>
      </c>
      <c r="BB311" s="358"/>
      <c r="BC311" s="358"/>
      <c r="BD311" s="358"/>
      <c r="BE311" s="358"/>
      <c r="BF311" s="358"/>
      <c r="BG311" s="358"/>
      <c r="BH311" s="358"/>
      <c r="BI311" s="358"/>
      <c r="BJ311" s="537">
        <f t="shared" si="129"/>
        <v>3</v>
      </c>
      <c r="BK311" s="356">
        <f t="shared" si="130"/>
        <v>26</v>
      </c>
      <c r="BL311" s="356">
        <f t="shared" si="131"/>
        <v>1</v>
      </c>
      <c r="BM311" s="356">
        <v>1</v>
      </c>
      <c r="BN311" s="356">
        <v>1</v>
      </c>
      <c r="BO311" s="358">
        <f t="shared" si="109"/>
        <v>0</v>
      </c>
      <c r="BP311" s="538">
        <v>2</v>
      </c>
      <c r="BQ311" s="356">
        <f t="shared" si="120"/>
        <v>6</v>
      </c>
      <c r="BR311" s="356"/>
      <c r="BS311" s="359"/>
      <c r="BT311" s="359"/>
      <c r="BU311" s="359"/>
      <c r="BV311" s="359"/>
      <c r="BW311" s="359"/>
      <c r="BX311" s="359"/>
      <c r="BY311" s="359"/>
      <c r="BZ311" s="360"/>
      <c r="CA311" s="361"/>
      <c r="CB311" s="362">
        <f t="shared" si="118"/>
        <v>0</v>
      </c>
      <c r="CC311" s="539"/>
      <c r="CD311" s="356" t="str">
        <f>IFERROR(IF($S311*#REF!=0,"",$S311*#REF!),"")</f>
        <v/>
      </c>
      <c r="CE311" s="356" t="str">
        <f>IFERROR(IF($S311*#REF!=0,"",$S311*#REF!),"")</f>
        <v/>
      </c>
      <c r="CF311" s="356" t="str">
        <f>IFERROR(IF($S311*#REF!=0,"",$S311*#REF!),"")</f>
        <v/>
      </c>
      <c r="CG311" s="356" t="str">
        <f>IFERROR(IF($S311*#REF!=0,"",$S311*#REF!),"")</f>
        <v/>
      </c>
      <c r="CH311" s="356" t="str">
        <f>IFERROR(IF($S311*#REF!=0,"",$S311*#REF!),"")</f>
        <v/>
      </c>
      <c r="CI311" s="356" t="str">
        <f>IFERROR(IF($S311*#REF!=0,"",$S311*#REF!),"")</f>
        <v/>
      </c>
      <c r="CJ311" s="356" t="str">
        <f>IFERROR(IF($S311*#REF!=0,"",$S311*#REF!),"")</f>
        <v/>
      </c>
      <c r="CK311" s="356" t="str">
        <f>IFERROR(IF($S311*#REF!=0,"",$S311*#REF!),"")</f>
        <v/>
      </c>
      <c r="CL311" s="356" t="str">
        <f>IFERROR(IF($S311*#REF!=0,"",$S311*#REF!),"")</f>
        <v/>
      </c>
      <c r="CM311" s="356" t="str">
        <f t="shared" si="121"/>
        <v/>
      </c>
      <c r="CN311" s="356" t="str">
        <f t="shared" si="122"/>
        <v/>
      </c>
      <c r="CO311" s="356" t="str">
        <f t="shared" si="123"/>
        <v/>
      </c>
      <c r="CP311" s="356" t="str">
        <f t="shared" si="124"/>
        <v/>
      </c>
      <c r="CQ311" s="356" t="str">
        <f t="shared" si="125"/>
        <v/>
      </c>
      <c r="CR311" s="356" t="str">
        <f t="shared" si="126"/>
        <v/>
      </c>
      <c r="CS311" s="356" t="str">
        <f t="shared" si="127"/>
        <v/>
      </c>
      <c r="CT311" s="356" t="str">
        <f t="shared" si="128"/>
        <v/>
      </c>
    </row>
    <row r="312" spans="1:98" ht="15" customHeight="1" x14ac:dyDescent="0.15">
      <c r="A312" s="1" t="s">
        <v>944</v>
      </c>
      <c r="B312" s="355" t="s">
        <v>945</v>
      </c>
      <c r="C312" s="355"/>
      <c r="D312" s="355"/>
      <c r="E312" s="355"/>
      <c r="F312" s="355"/>
      <c r="G312" s="356" t="s">
        <v>946</v>
      </c>
      <c r="H312" s="356" t="s">
        <v>947</v>
      </c>
      <c r="I312" s="356"/>
      <c r="J312" s="356"/>
      <c r="K312" s="356" t="s">
        <v>100</v>
      </c>
      <c r="L312" s="356">
        <v>465.1</v>
      </c>
      <c r="M312" s="356"/>
      <c r="N312" s="356"/>
      <c r="O312" s="356" t="s">
        <v>945</v>
      </c>
      <c r="P312" s="356"/>
      <c r="Q312" s="357"/>
      <c r="R312" s="358"/>
      <c r="S312" s="358">
        <v>1.54</v>
      </c>
      <c r="T312" s="358"/>
      <c r="U312" s="358"/>
      <c r="V312" s="358"/>
      <c r="W312" s="358"/>
      <c r="X312" s="358"/>
      <c r="Y312" s="358"/>
      <c r="Z312" s="358"/>
      <c r="AA312" s="358"/>
      <c r="AB312" s="358"/>
      <c r="AC312" s="358"/>
      <c r="AD312" s="358"/>
      <c r="AE312" s="358"/>
      <c r="AF312" s="358"/>
      <c r="AG312" s="358"/>
      <c r="AH312" s="358"/>
      <c r="AI312" s="358"/>
      <c r="AJ312" s="358"/>
      <c r="AK312" s="358"/>
      <c r="AL312" s="358"/>
      <c r="AM312" s="358"/>
      <c r="AN312" s="358"/>
      <c r="AO312" s="358"/>
      <c r="AP312" s="358"/>
      <c r="AQ312" s="358"/>
      <c r="AR312" s="358"/>
      <c r="AS312" s="358"/>
      <c r="AT312" s="358"/>
      <c r="AU312" s="358"/>
      <c r="AV312" s="358"/>
      <c r="AW312" s="358"/>
      <c r="AX312" s="358">
        <v>0</v>
      </c>
      <c r="AY312" s="358">
        <v>1</v>
      </c>
      <c r="AZ312" s="358">
        <v>1</v>
      </c>
      <c r="BA312" s="358">
        <v>2</v>
      </c>
      <c r="BB312" s="358"/>
      <c r="BC312" s="358"/>
      <c r="BD312" s="358"/>
      <c r="BE312" s="358"/>
      <c r="BF312" s="358"/>
      <c r="BG312" s="358"/>
      <c r="BH312" s="358"/>
      <c r="BI312" s="358"/>
      <c r="BJ312" s="537">
        <f t="shared" si="129"/>
        <v>1.5</v>
      </c>
      <c r="BK312" s="356">
        <f t="shared" si="130"/>
        <v>2</v>
      </c>
      <c r="BL312" s="356">
        <f t="shared" si="131"/>
        <v>0</v>
      </c>
      <c r="BM312" s="356">
        <v>2</v>
      </c>
      <c r="BN312" s="356">
        <v>0</v>
      </c>
      <c r="BO312" s="358">
        <f t="shared" si="109"/>
        <v>2</v>
      </c>
      <c r="BP312" s="538">
        <v>2</v>
      </c>
      <c r="BQ312" s="356">
        <f t="shared" si="120"/>
        <v>1</v>
      </c>
      <c r="BR312" s="356"/>
      <c r="BS312" s="359"/>
      <c r="BT312" s="359"/>
      <c r="BU312" s="359"/>
      <c r="BV312" s="359"/>
      <c r="BW312" s="359"/>
      <c r="BX312" s="359"/>
      <c r="BY312" s="359"/>
      <c r="BZ312" s="360"/>
      <c r="CA312" s="361"/>
      <c r="CB312" s="362">
        <f t="shared" si="118"/>
        <v>2</v>
      </c>
      <c r="CC312" s="539"/>
      <c r="CD312" s="356" t="str">
        <f>IFERROR(IF($S312*#REF!=0,"",$S312*#REF!),"")</f>
        <v/>
      </c>
      <c r="CE312" s="356" t="str">
        <f>IFERROR(IF($S312*#REF!=0,"",$S312*#REF!),"")</f>
        <v/>
      </c>
      <c r="CF312" s="356" t="str">
        <f>IFERROR(IF($S312*#REF!=0,"",$S312*#REF!),"")</f>
        <v/>
      </c>
      <c r="CG312" s="356" t="str">
        <f>IFERROR(IF($S312*#REF!=0,"",$S312*#REF!),"")</f>
        <v/>
      </c>
      <c r="CH312" s="356" t="str">
        <f>IFERROR(IF($S312*#REF!=0,"",$S312*#REF!),"")</f>
        <v/>
      </c>
      <c r="CI312" s="356" t="str">
        <f>IFERROR(IF($S312*#REF!=0,"",$S312*#REF!),"")</f>
        <v/>
      </c>
      <c r="CJ312" s="356" t="str">
        <f>IFERROR(IF($S312*#REF!=0,"",$S312*#REF!),"")</f>
        <v/>
      </c>
      <c r="CK312" s="356" t="str">
        <f>IFERROR(IF($S312*#REF!=0,"",$S312*#REF!),"")</f>
        <v/>
      </c>
      <c r="CL312" s="356" t="str">
        <f>IFERROR(IF($S312*#REF!=0,"",$S312*#REF!),"")</f>
        <v/>
      </c>
      <c r="CM312" s="356" t="str">
        <f t="shared" si="121"/>
        <v/>
      </c>
      <c r="CN312" s="356" t="str">
        <f t="shared" si="122"/>
        <v/>
      </c>
      <c r="CO312" s="356" t="str">
        <f t="shared" si="123"/>
        <v/>
      </c>
      <c r="CP312" s="356" t="str">
        <f t="shared" si="124"/>
        <v/>
      </c>
      <c r="CQ312" s="356" t="str">
        <f t="shared" si="125"/>
        <v/>
      </c>
      <c r="CR312" s="356" t="str">
        <f t="shared" si="126"/>
        <v/>
      </c>
      <c r="CS312" s="356" t="str">
        <f t="shared" si="127"/>
        <v/>
      </c>
      <c r="CT312" s="356" t="str">
        <f t="shared" si="128"/>
        <v/>
      </c>
    </row>
    <row r="313" spans="1:98" ht="15" customHeight="1" x14ac:dyDescent="0.15">
      <c r="A313" s="1" t="s">
        <v>948</v>
      </c>
      <c r="B313" s="355" t="s">
        <v>949</v>
      </c>
      <c r="C313" s="355"/>
      <c r="D313" s="355"/>
      <c r="E313" s="355"/>
      <c r="F313" s="355"/>
      <c r="G313" s="356" t="s">
        <v>950</v>
      </c>
      <c r="H313" s="356" t="s">
        <v>947</v>
      </c>
      <c r="I313" s="356"/>
      <c r="J313" s="356"/>
      <c r="K313" s="356" t="s">
        <v>100</v>
      </c>
      <c r="L313" s="356">
        <v>465.1</v>
      </c>
      <c r="M313" s="356"/>
      <c r="N313" s="356"/>
      <c r="O313" s="356" t="s">
        <v>949</v>
      </c>
      <c r="P313" s="356"/>
      <c r="Q313" s="357"/>
      <c r="R313" s="358"/>
      <c r="S313" s="358">
        <v>1.54</v>
      </c>
      <c r="T313" s="358"/>
      <c r="U313" s="358"/>
      <c r="V313" s="358"/>
      <c r="W313" s="358"/>
      <c r="X313" s="358"/>
      <c r="Y313" s="358"/>
      <c r="Z313" s="358"/>
      <c r="AA313" s="358"/>
      <c r="AB313" s="358"/>
      <c r="AC313" s="358"/>
      <c r="AD313" s="358"/>
      <c r="AE313" s="358"/>
      <c r="AF313" s="358"/>
      <c r="AG313" s="358"/>
      <c r="AH313" s="358"/>
      <c r="AI313" s="358"/>
      <c r="AJ313" s="358"/>
      <c r="AK313" s="358"/>
      <c r="AL313" s="358"/>
      <c r="AM313" s="358"/>
      <c r="AN313" s="358"/>
      <c r="AO313" s="358"/>
      <c r="AP313" s="358"/>
      <c r="AQ313" s="358"/>
      <c r="AR313" s="358"/>
      <c r="AS313" s="358"/>
      <c r="AT313" s="358"/>
      <c r="AU313" s="358"/>
      <c r="AV313" s="358"/>
      <c r="AW313" s="358"/>
      <c r="AX313" s="358"/>
      <c r="AY313" s="358"/>
      <c r="AZ313" s="358">
        <v>0</v>
      </c>
      <c r="BA313" s="358">
        <v>0</v>
      </c>
      <c r="BB313" s="358"/>
      <c r="BC313" s="358"/>
      <c r="BD313" s="358"/>
      <c r="BE313" s="358"/>
      <c r="BF313" s="358"/>
      <c r="BG313" s="358"/>
      <c r="BH313" s="358"/>
      <c r="BI313" s="358"/>
      <c r="BJ313" s="537">
        <f t="shared" si="129"/>
        <v>0</v>
      </c>
      <c r="BK313" s="356">
        <f t="shared" si="130"/>
        <v>0</v>
      </c>
      <c r="BL313" s="356">
        <f t="shared" si="131"/>
        <v>0</v>
      </c>
      <c r="BM313" s="356">
        <v>3</v>
      </c>
      <c r="BN313" s="356">
        <v>0</v>
      </c>
      <c r="BO313" s="358">
        <f t="shared" si="109"/>
        <v>3</v>
      </c>
      <c r="BP313" s="538">
        <v>2</v>
      </c>
      <c r="BQ313" s="356" t="str">
        <f t="shared" si="120"/>
        <v/>
      </c>
      <c r="BR313" s="356"/>
      <c r="BS313" s="359"/>
      <c r="BT313" s="359"/>
      <c r="BU313" s="359"/>
      <c r="BV313" s="359"/>
      <c r="BW313" s="359"/>
      <c r="BX313" s="359"/>
      <c r="BY313" s="359"/>
      <c r="BZ313" s="360"/>
      <c r="CA313" s="361"/>
      <c r="CB313" s="362">
        <f t="shared" si="118"/>
        <v>3</v>
      </c>
      <c r="CC313" s="539"/>
      <c r="CD313" s="356" t="str">
        <f>IFERROR(IF($S313*#REF!=0,"",$S313*#REF!),"")</f>
        <v/>
      </c>
      <c r="CE313" s="356" t="str">
        <f>IFERROR(IF($S313*#REF!=0,"",$S313*#REF!),"")</f>
        <v/>
      </c>
      <c r="CF313" s="356" t="str">
        <f>IFERROR(IF($S313*#REF!=0,"",$S313*#REF!),"")</f>
        <v/>
      </c>
      <c r="CG313" s="356" t="str">
        <f>IFERROR(IF($S313*#REF!=0,"",$S313*#REF!),"")</f>
        <v/>
      </c>
      <c r="CH313" s="356" t="str">
        <f>IFERROR(IF($S313*#REF!=0,"",$S313*#REF!),"")</f>
        <v/>
      </c>
      <c r="CI313" s="356" t="str">
        <f>IFERROR(IF($S313*#REF!=0,"",$S313*#REF!),"")</f>
        <v/>
      </c>
      <c r="CJ313" s="356" t="str">
        <f>IFERROR(IF($S313*#REF!=0,"",$S313*#REF!),"")</f>
        <v/>
      </c>
      <c r="CK313" s="356" t="str">
        <f>IFERROR(IF($S313*#REF!=0,"",$S313*#REF!),"")</f>
        <v/>
      </c>
      <c r="CL313" s="356" t="str">
        <f>IFERROR(IF($S313*#REF!=0,"",$S313*#REF!),"")</f>
        <v/>
      </c>
      <c r="CM313" s="356" t="str">
        <f t="shared" si="121"/>
        <v/>
      </c>
      <c r="CN313" s="356" t="str">
        <f t="shared" si="122"/>
        <v/>
      </c>
      <c r="CO313" s="356" t="str">
        <f t="shared" si="123"/>
        <v/>
      </c>
      <c r="CP313" s="356" t="str">
        <f t="shared" si="124"/>
        <v/>
      </c>
      <c r="CQ313" s="356" t="str">
        <f t="shared" si="125"/>
        <v/>
      </c>
      <c r="CR313" s="356" t="str">
        <f t="shared" si="126"/>
        <v/>
      </c>
      <c r="CS313" s="356" t="str">
        <f t="shared" si="127"/>
        <v/>
      </c>
      <c r="CT313" s="356" t="str">
        <f t="shared" si="128"/>
        <v/>
      </c>
    </row>
    <row r="314" spans="1:98" ht="15" customHeight="1" x14ac:dyDescent="0.15">
      <c r="A314" s="1" t="s">
        <v>951</v>
      </c>
      <c r="B314" s="355" t="s">
        <v>952</v>
      </c>
      <c r="C314" s="355"/>
      <c r="D314" s="355"/>
      <c r="E314" s="355"/>
      <c r="F314" s="355"/>
      <c r="G314" s="356" t="s">
        <v>953</v>
      </c>
      <c r="H314" s="356" t="s">
        <v>947</v>
      </c>
      <c r="I314" s="356"/>
      <c r="J314" s="356"/>
      <c r="K314" s="356" t="s">
        <v>100</v>
      </c>
      <c r="L314" s="356">
        <v>465.1</v>
      </c>
      <c r="M314" s="356"/>
      <c r="N314" s="356"/>
      <c r="O314" s="356" t="s">
        <v>952</v>
      </c>
      <c r="P314" s="356"/>
      <c r="Q314" s="357"/>
      <c r="R314" s="358"/>
      <c r="S314" s="358">
        <v>1.54</v>
      </c>
      <c r="T314" s="358"/>
      <c r="U314" s="358"/>
      <c r="V314" s="358"/>
      <c r="W314" s="358"/>
      <c r="X314" s="358"/>
      <c r="Y314" s="358"/>
      <c r="Z314" s="358"/>
      <c r="AA314" s="358"/>
      <c r="AB314" s="358"/>
      <c r="AC314" s="358"/>
      <c r="AD314" s="358"/>
      <c r="AE314" s="358"/>
      <c r="AF314" s="358"/>
      <c r="AG314" s="358"/>
      <c r="AH314" s="358"/>
      <c r="AI314" s="358"/>
      <c r="AJ314" s="358"/>
      <c r="AK314" s="358"/>
      <c r="AL314" s="358"/>
      <c r="AM314" s="358"/>
      <c r="AN314" s="358"/>
      <c r="AO314" s="358"/>
      <c r="AP314" s="358"/>
      <c r="AQ314" s="358"/>
      <c r="AR314" s="358"/>
      <c r="AS314" s="358"/>
      <c r="AT314" s="358"/>
      <c r="AU314" s="358"/>
      <c r="AV314" s="358"/>
      <c r="AW314" s="358"/>
      <c r="AX314" s="358">
        <v>18</v>
      </c>
      <c r="AY314" s="358">
        <v>6</v>
      </c>
      <c r="AZ314" s="358">
        <v>3</v>
      </c>
      <c r="BA314" s="358">
        <v>6</v>
      </c>
      <c r="BB314" s="358"/>
      <c r="BC314" s="358"/>
      <c r="BD314" s="358"/>
      <c r="BE314" s="358"/>
      <c r="BF314" s="358"/>
      <c r="BG314" s="358"/>
      <c r="BH314" s="358"/>
      <c r="BI314" s="358"/>
      <c r="BJ314" s="537">
        <f t="shared" si="129"/>
        <v>4.5</v>
      </c>
      <c r="BK314" s="356">
        <f t="shared" si="130"/>
        <v>18</v>
      </c>
      <c r="BL314" s="356">
        <f t="shared" si="131"/>
        <v>3</v>
      </c>
      <c r="BM314" s="356">
        <v>2</v>
      </c>
      <c r="BN314" s="356">
        <v>1</v>
      </c>
      <c r="BO314" s="358">
        <f t="shared" si="109"/>
        <v>1</v>
      </c>
      <c r="BP314" s="538">
        <v>2</v>
      </c>
      <c r="BQ314" s="356">
        <f t="shared" si="120"/>
        <v>8</v>
      </c>
      <c r="BR314" s="356"/>
      <c r="BS314" s="359"/>
      <c r="BT314" s="359"/>
      <c r="BU314" s="359"/>
      <c r="BV314" s="359"/>
      <c r="BW314" s="359"/>
      <c r="BX314" s="359"/>
      <c r="BY314" s="359"/>
      <c r="BZ314" s="360"/>
      <c r="CA314" s="361"/>
      <c r="CB314" s="362">
        <f t="shared" si="118"/>
        <v>1</v>
      </c>
      <c r="CC314" s="539"/>
      <c r="CD314" s="356" t="str">
        <f>IFERROR(IF($S314*#REF!=0,"",$S314*#REF!),"")</f>
        <v/>
      </c>
      <c r="CE314" s="356" t="str">
        <f>IFERROR(IF($S314*#REF!=0,"",$S314*#REF!),"")</f>
        <v/>
      </c>
      <c r="CF314" s="356" t="str">
        <f>IFERROR(IF($S314*#REF!=0,"",$S314*#REF!),"")</f>
        <v/>
      </c>
      <c r="CG314" s="356" t="str">
        <f>IFERROR(IF($S314*#REF!=0,"",$S314*#REF!),"")</f>
        <v/>
      </c>
      <c r="CH314" s="356" t="str">
        <f>IFERROR(IF($S314*#REF!=0,"",$S314*#REF!),"")</f>
        <v/>
      </c>
      <c r="CI314" s="356" t="str">
        <f>IFERROR(IF($S314*#REF!=0,"",$S314*#REF!),"")</f>
        <v/>
      </c>
      <c r="CJ314" s="356" t="str">
        <f>IFERROR(IF($S314*#REF!=0,"",$S314*#REF!),"")</f>
        <v/>
      </c>
      <c r="CK314" s="356" t="str">
        <f>IFERROR(IF($S314*#REF!=0,"",$S314*#REF!),"")</f>
        <v/>
      </c>
      <c r="CL314" s="356" t="str">
        <f>IFERROR(IF($S314*#REF!=0,"",$S314*#REF!),"")</f>
        <v/>
      </c>
      <c r="CM314" s="356" t="str">
        <f t="shared" si="121"/>
        <v/>
      </c>
      <c r="CN314" s="356" t="str">
        <f t="shared" si="122"/>
        <v/>
      </c>
      <c r="CO314" s="356" t="str">
        <f t="shared" si="123"/>
        <v/>
      </c>
      <c r="CP314" s="356" t="str">
        <f t="shared" si="124"/>
        <v/>
      </c>
      <c r="CQ314" s="356" t="str">
        <f t="shared" si="125"/>
        <v/>
      </c>
      <c r="CR314" s="356" t="str">
        <f t="shared" si="126"/>
        <v/>
      </c>
      <c r="CS314" s="356" t="str">
        <f t="shared" si="127"/>
        <v/>
      </c>
      <c r="CT314" s="356" t="str">
        <f t="shared" si="128"/>
        <v/>
      </c>
    </row>
    <row r="315" spans="1:98" ht="15" customHeight="1" x14ac:dyDescent="0.15">
      <c r="A315" s="1" t="s">
        <v>954</v>
      </c>
      <c r="B315" s="355" t="s">
        <v>955</v>
      </c>
      <c r="C315" s="355"/>
      <c r="D315" s="355"/>
      <c r="E315" s="355"/>
      <c r="F315" s="355"/>
      <c r="G315" s="356" t="s">
        <v>956</v>
      </c>
      <c r="H315" s="356" t="s">
        <v>915</v>
      </c>
      <c r="I315" s="356"/>
      <c r="J315" s="356"/>
      <c r="K315" s="356" t="s">
        <v>100</v>
      </c>
      <c r="L315" s="356">
        <v>169.2</v>
      </c>
      <c r="M315" s="356"/>
      <c r="N315" s="356"/>
      <c r="O315" s="356" t="s">
        <v>955</v>
      </c>
      <c r="P315" s="356"/>
      <c r="Q315" s="357"/>
      <c r="R315" s="358"/>
      <c r="S315" s="358">
        <v>0.26</v>
      </c>
      <c r="T315" s="358"/>
      <c r="U315" s="358"/>
      <c r="V315" s="358"/>
      <c r="W315" s="358"/>
      <c r="X315" s="358"/>
      <c r="Y315" s="358"/>
      <c r="Z315" s="358"/>
      <c r="AA315" s="358"/>
      <c r="AB315" s="358"/>
      <c r="AC315" s="358"/>
      <c r="AD315" s="358"/>
      <c r="AE315" s="358"/>
      <c r="AF315" s="358"/>
      <c r="AG315" s="358"/>
      <c r="AH315" s="358"/>
      <c r="AI315" s="358"/>
      <c r="AJ315" s="358"/>
      <c r="AK315" s="358"/>
      <c r="AL315" s="358"/>
      <c r="AM315" s="358"/>
      <c r="AN315" s="358"/>
      <c r="AO315" s="358"/>
      <c r="AP315" s="358"/>
      <c r="AQ315" s="358"/>
      <c r="AR315" s="358"/>
      <c r="AS315" s="358"/>
      <c r="AT315" s="358"/>
      <c r="AU315" s="358"/>
      <c r="AV315" s="358"/>
      <c r="AW315" s="358"/>
      <c r="AX315" s="358">
        <v>0</v>
      </c>
      <c r="AY315" s="358">
        <v>0</v>
      </c>
      <c r="AZ315" s="358">
        <v>1</v>
      </c>
      <c r="BA315" s="358"/>
      <c r="BB315" s="358"/>
      <c r="BC315" s="358"/>
      <c r="BD315" s="358"/>
      <c r="BE315" s="358"/>
      <c r="BF315" s="358"/>
      <c r="BG315" s="358"/>
      <c r="BH315" s="358"/>
      <c r="BI315" s="358"/>
      <c r="BJ315" s="537">
        <f t="shared" si="129"/>
        <v>1</v>
      </c>
      <c r="BK315" s="356">
        <f t="shared" si="130"/>
        <v>1</v>
      </c>
      <c r="BL315" s="356">
        <f t="shared" si="131"/>
        <v>0</v>
      </c>
      <c r="BM315" s="356">
        <v>3</v>
      </c>
      <c r="BN315" s="356">
        <v>2</v>
      </c>
      <c r="BO315" s="358">
        <f t="shared" si="109"/>
        <v>1</v>
      </c>
      <c r="BP315" s="538">
        <v>2</v>
      </c>
      <c r="BQ315" s="356">
        <f t="shared" si="120"/>
        <v>1</v>
      </c>
      <c r="BR315" s="356"/>
      <c r="BS315" s="359"/>
      <c r="BT315" s="359"/>
      <c r="BU315" s="359"/>
      <c r="BV315" s="359"/>
      <c r="BW315" s="359"/>
      <c r="BX315" s="359"/>
      <c r="BY315" s="359"/>
      <c r="BZ315" s="360"/>
      <c r="CA315" s="361"/>
      <c r="CB315" s="362">
        <f t="shared" si="118"/>
        <v>1</v>
      </c>
      <c r="CC315" s="539"/>
      <c r="CD315" s="356" t="str">
        <f>IFERROR(IF($S315*#REF!=0,"",$S315*#REF!),"")</f>
        <v/>
      </c>
      <c r="CE315" s="356" t="str">
        <f>IFERROR(IF($S315*#REF!=0,"",$S315*#REF!),"")</f>
        <v/>
      </c>
      <c r="CF315" s="356" t="str">
        <f>IFERROR(IF($S315*#REF!=0,"",$S315*#REF!),"")</f>
        <v/>
      </c>
      <c r="CG315" s="356" t="str">
        <f>IFERROR(IF($S315*#REF!=0,"",$S315*#REF!),"")</f>
        <v/>
      </c>
      <c r="CH315" s="356" t="str">
        <f>IFERROR(IF($S315*#REF!=0,"",$S315*#REF!),"")</f>
        <v/>
      </c>
      <c r="CI315" s="356" t="str">
        <f>IFERROR(IF($S315*#REF!=0,"",$S315*#REF!),"")</f>
        <v/>
      </c>
      <c r="CJ315" s="356" t="str">
        <f>IFERROR(IF($S315*#REF!=0,"",$S315*#REF!),"")</f>
        <v/>
      </c>
      <c r="CK315" s="356" t="str">
        <f>IFERROR(IF($S315*#REF!=0,"",$S315*#REF!),"")</f>
        <v/>
      </c>
      <c r="CL315" s="356" t="str">
        <f>IFERROR(IF($S315*#REF!=0,"",$S315*#REF!),"")</f>
        <v/>
      </c>
      <c r="CM315" s="356" t="str">
        <f t="shared" si="121"/>
        <v/>
      </c>
      <c r="CN315" s="356" t="str">
        <f t="shared" si="122"/>
        <v/>
      </c>
      <c r="CO315" s="356" t="str">
        <f t="shared" si="123"/>
        <v/>
      </c>
      <c r="CP315" s="356" t="str">
        <f t="shared" si="124"/>
        <v/>
      </c>
      <c r="CQ315" s="356" t="str">
        <f t="shared" si="125"/>
        <v/>
      </c>
      <c r="CR315" s="356" t="str">
        <f t="shared" si="126"/>
        <v/>
      </c>
      <c r="CS315" s="356" t="str">
        <f t="shared" si="127"/>
        <v/>
      </c>
      <c r="CT315" s="356" t="str">
        <f t="shared" si="128"/>
        <v/>
      </c>
    </row>
    <row r="316" spans="1:98" ht="15" customHeight="1" x14ac:dyDescent="0.15">
      <c r="A316" s="1" t="s">
        <v>957</v>
      </c>
      <c r="B316" s="355" t="s">
        <v>958</v>
      </c>
      <c r="C316" s="355"/>
      <c r="D316" s="355"/>
      <c r="E316" s="355"/>
      <c r="F316" s="355"/>
      <c r="G316" s="356" t="s">
        <v>959</v>
      </c>
      <c r="H316" s="356" t="s">
        <v>915</v>
      </c>
      <c r="I316" s="356"/>
      <c r="J316" s="356"/>
      <c r="K316" s="356" t="s">
        <v>100</v>
      </c>
      <c r="L316" s="356">
        <v>169.2</v>
      </c>
      <c r="M316" s="356"/>
      <c r="N316" s="356"/>
      <c r="O316" s="356" t="s">
        <v>958</v>
      </c>
      <c r="P316" s="356"/>
      <c r="Q316" s="357"/>
      <c r="R316" s="358"/>
      <c r="S316" s="358">
        <v>0.26</v>
      </c>
      <c r="T316" s="358"/>
      <c r="U316" s="358"/>
      <c r="V316" s="358"/>
      <c r="W316" s="358"/>
      <c r="X316" s="358"/>
      <c r="Y316" s="358"/>
      <c r="Z316" s="358"/>
      <c r="AA316" s="358"/>
      <c r="AB316" s="358"/>
      <c r="AC316" s="358"/>
      <c r="AD316" s="358"/>
      <c r="AE316" s="358"/>
      <c r="AF316" s="358"/>
      <c r="AG316" s="358"/>
      <c r="AH316" s="358"/>
      <c r="AI316" s="358"/>
      <c r="AJ316" s="358"/>
      <c r="AK316" s="358"/>
      <c r="AL316" s="358"/>
      <c r="AM316" s="358"/>
      <c r="AN316" s="358"/>
      <c r="AO316" s="358"/>
      <c r="AP316" s="358"/>
      <c r="AQ316" s="358"/>
      <c r="AR316" s="358"/>
      <c r="AS316" s="358"/>
      <c r="AT316" s="358"/>
      <c r="AU316" s="358"/>
      <c r="AV316" s="358"/>
      <c r="AW316" s="358"/>
      <c r="AX316" s="358"/>
      <c r="AY316" s="358">
        <v>0</v>
      </c>
      <c r="AZ316" s="358">
        <v>0</v>
      </c>
      <c r="BA316" s="358">
        <v>0</v>
      </c>
      <c r="BB316" s="358"/>
      <c r="BC316" s="358"/>
      <c r="BD316" s="358"/>
      <c r="BE316" s="358"/>
      <c r="BF316" s="358"/>
      <c r="BG316" s="358"/>
      <c r="BH316" s="358"/>
      <c r="BI316" s="358"/>
      <c r="BJ316" s="537">
        <f t="shared" si="129"/>
        <v>0</v>
      </c>
      <c r="BK316" s="356">
        <f t="shared" si="130"/>
        <v>0</v>
      </c>
      <c r="BL316" s="356">
        <f t="shared" si="131"/>
        <v>0</v>
      </c>
      <c r="BM316" s="356">
        <v>2</v>
      </c>
      <c r="BN316" s="356">
        <v>0</v>
      </c>
      <c r="BO316" s="358">
        <f t="shared" si="109"/>
        <v>2</v>
      </c>
      <c r="BP316" s="538">
        <v>2</v>
      </c>
      <c r="BQ316" s="356" t="str">
        <f t="shared" si="120"/>
        <v/>
      </c>
      <c r="BR316" s="356"/>
      <c r="BS316" s="359"/>
      <c r="BT316" s="359"/>
      <c r="BU316" s="359"/>
      <c r="BV316" s="359"/>
      <c r="BW316" s="359"/>
      <c r="BX316" s="359"/>
      <c r="BY316" s="359"/>
      <c r="BZ316" s="360"/>
      <c r="CA316" s="361"/>
      <c r="CB316" s="362">
        <f t="shared" si="118"/>
        <v>2</v>
      </c>
      <c r="CC316" s="539"/>
      <c r="CD316" s="356" t="str">
        <f>IFERROR(IF($S316*#REF!=0,"",$S316*#REF!),"")</f>
        <v/>
      </c>
      <c r="CE316" s="356" t="str">
        <f>IFERROR(IF($S316*#REF!=0,"",$S316*#REF!),"")</f>
        <v/>
      </c>
      <c r="CF316" s="356" t="str">
        <f>IFERROR(IF($S316*#REF!=0,"",$S316*#REF!),"")</f>
        <v/>
      </c>
      <c r="CG316" s="356" t="str">
        <f>IFERROR(IF($S316*#REF!=0,"",$S316*#REF!),"")</f>
        <v/>
      </c>
      <c r="CH316" s="356" t="str">
        <f>IFERROR(IF($S316*#REF!=0,"",$S316*#REF!),"")</f>
        <v/>
      </c>
      <c r="CI316" s="356" t="str">
        <f>IFERROR(IF($S316*#REF!=0,"",$S316*#REF!),"")</f>
        <v/>
      </c>
      <c r="CJ316" s="356" t="str">
        <f>IFERROR(IF($S316*#REF!=0,"",$S316*#REF!),"")</f>
        <v/>
      </c>
      <c r="CK316" s="356" t="str">
        <f>IFERROR(IF($S316*#REF!=0,"",$S316*#REF!),"")</f>
        <v/>
      </c>
      <c r="CL316" s="356" t="str">
        <f>IFERROR(IF($S316*#REF!=0,"",$S316*#REF!),"")</f>
        <v/>
      </c>
      <c r="CM316" s="356" t="str">
        <f t="shared" si="121"/>
        <v/>
      </c>
      <c r="CN316" s="356" t="str">
        <f t="shared" si="122"/>
        <v/>
      </c>
      <c r="CO316" s="356" t="str">
        <f t="shared" si="123"/>
        <v/>
      </c>
      <c r="CP316" s="356" t="str">
        <f t="shared" si="124"/>
        <v/>
      </c>
      <c r="CQ316" s="356" t="str">
        <f t="shared" si="125"/>
        <v/>
      </c>
      <c r="CR316" s="356" t="str">
        <f t="shared" si="126"/>
        <v/>
      </c>
      <c r="CS316" s="356" t="str">
        <f t="shared" si="127"/>
        <v/>
      </c>
      <c r="CT316" s="356" t="str">
        <f t="shared" si="128"/>
        <v/>
      </c>
    </row>
    <row r="317" spans="1:98" ht="12.75" customHeight="1" x14ac:dyDescent="0.15">
      <c r="A317" s="1" t="s">
        <v>960</v>
      </c>
      <c r="B317" s="355" t="s">
        <v>961</v>
      </c>
      <c r="C317" s="355"/>
      <c r="D317" s="355"/>
      <c r="E317" s="355"/>
      <c r="F317" s="355"/>
      <c r="G317" s="356" t="s">
        <v>962</v>
      </c>
      <c r="H317" s="356" t="s">
        <v>915</v>
      </c>
      <c r="I317" s="356"/>
      <c r="J317" s="356"/>
      <c r="K317" s="356" t="s">
        <v>100</v>
      </c>
      <c r="L317" s="356">
        <v>169.2</v>
      </c>
      <c r="M317" s="356"/>
      <c r="N317" s="356"/>
      <c r="O317" s="356" t="s">
        <v>961</v>
      </c>
      <c r="P317" s="356"/>
      <c r="Q317" s="357"/>
      <c r="R317" s="358"/>
      <c r="S317" s="358">
        <v>0.26</v>
      </c>
      <c r="T317" s="358"/>
      <c r="U317" s="358"/>
      <c r="V317" s="358"/>
      <c r="W317" s="358"/>
      <c r="X317" s="358"/>
      <c r="Y317" s="358"/>
      <c r="Z317" s="358"/>
      <c r="AA317" s="358"/>
      <c r="AB317" s="358"/>
      <c r="AC317" s="358"/>
      <c r="AD317" s="358"/>
      <c r="AE317" s="358"/>
      <c r="AF317" s="358"/>
      <c r="AG317" s="358"/>
      <c r="AH317" s="358"/>
      <c r="AI317" s="358"/>
      <c r="AJ317" s="358"/>
      <c r="AK317" s="358"/>
      <c r="AL317" s="358"/>
      <c r="AM317" s="358"/>
      <c r="AN317" s="358"/>
      <c r="AO317" s="358"/>
      <c r="AP317" s="358"/>
      <c r="AQ317" s="358"/>
      <c r="AR317" s="358"/>
      <c r="AS317" s="358"/>
      <c r="AT317" s="358"/>
      <c r="AU317" s="358"/>
      <c r="AV317" s="358"/>
      <c r="AW317" s="358"/>
      <c r="AX317" s="358">
        <v>15</v>
      </c>
      <c r="AY317" s="358">
        <v>6</v>
      </c>
      <c r="AZ317" s="358">
        <v>3</v>
      </c>
      <c r="BA317" s="358">
        <v>5</v>
      </c>
      <c r="BB317" s="358"/>
      <c r="BC317" s="358"/>
      <c r="BD317" s="358"/>
      <c r="BE317" s="358"/>
      <c r="BF317" s="358"/>
      <c r="BG317" s="358"/>
      <c r="BH317" s="358"/>
      <c r="BI317" s="358"/>
      <c r="BJ317" s="537">
        <f t="shared" si="129"/>
        <v>4</v>
      </c>
      <c r="BK317" s="356">
        <f t="shared" si="130"/>
        <v>15</v>
      </c>
      <c r="BL317" s="356">
        <f t="shared" si="131"/>
        <v>3</v>
      </c>
      <c r="BM317" s="356">
        <v>3</v>
      </c>
      <c r="BN317" s="356">
        <v>4</v>
      </c>
      <c r="BO317" s="358">
        <f t="shared" si="109"/>
        <v>-1</v>
      </c>
      <c r="BP317" s="538">
        <v>2</v>
      </c>
      <c r="BQ317" s="356">
        <f t="shared" si="120"/>
        <v>9</v>
      </c>
      <c r="BR317" s="356"/>
      <c r="BS317" s="359"/>
      <c r="BT317" s="359"/>
      <c r="BU317" s="359"/>
      <c r="BV317" s="359"/>
      <c r="BW317" s="359"/>
      <c r="BX317" s="359"/>
      <c r="BY317" s="359"/>
      <c r="BZ317" s="360"/>
      <c r="CA317" s="361"/>
      <c r="CB317" s="362">
        <f t="shared" si="118"/>
        <v>-1</v>
      </c>
      <c r="CC317" s="539"/>
      <c r="CD317" s="356" t="str">
        <f>IFERROR(IF($S317*#REF!=0,"",$S317*#REF!),"")</f>
        <v/>
      </c>
      <c r="CE317" s="356" t="str">
        <f>IFERROR(IF($S317*#REF!=0,"",$S317*#REF!),"")</f>
        <v/>
      </c>
      <c r="CF317" s="356" t="str">
        <f>IFERROR(IF($S317*#REF!=0,"",$S317*#REF!),"")</f>
        <v/>
      </c>
      <c r="CG317" s="356" t="str">
        <f>IFERROR(IF($S317*#REF!=0,"",$S317*#REF!),"")</f>
        <v/>
      </c>
      <c r="CH317" s="356" t="str">
        <f>IFERROR(IF($S317*#REF!=0,"",$S317*#REF!),"")</f>
        <v/>
      </c>
      <c r="CI317" s="356" t="str">
        <f>IFERROR(IF($S317*#REF!=0,"",$S317*#REF!),"")</f>
        <v/>
      </c>
      <c r="CJ317" s="356" t="str">
        <f>IFERROR(IF($S317*#REF!=0,"",$S317*#REF!),"")</f>
        <v/>
      </c>
      <c r="CK317" s="356" t="str">
        <f>IFERROR(IF($S317*#REF!=0,"",$S317*#REF!),"")</f>
        <v/>
      </c>
      <c r="CL317" s="356" t="str">
        <f>IFERROR(IF($S317*#REF!=0,"",$S317*#REF!),"")</f>
        <v/>
      </c>
      <c r="CM317" s="356" t="str">
        <f t="shared" si="121"/>
        <v/>
      </c>
      <c r="CN317" s="356" t="str">
        <f t="shared" si="122"/>
        <v/>
      </c>
      <c r="CO317" s="356" t="str">
        <f t="shared" si="123"/>
        <v/>
      </c>
      <c r="CP317" s="356" t="str">
        <f t="shared" si="124"/>
        <v/>
      </c>
      <c r="CQ317" s="356" t="str">
        <f t="shared" si="125"/>
        <v/>
      </c>
      <c r="CR317" s="356" t="str">
        <f t="shared" si="126"/>
        <v/>
      </c>
      <c r="CS317" s="356" t="str">
        <f t="shared" si="127"/>
        <v/>
      </c>
      <c r="CT317" s="356" t="str">
        <f t="shared" si="128"/>
        <v/>
      </c>
    </row>
    <row r="318" spans="1:98" ht="15" customHeight="1" x14ac:dyDescent="0.15">
      <c r="A318" s="1" t="s">
        <v>963</v>
      </c>
      <c r="B318" s="355" t="s">
        <v>964</v>
      </c>
      <c r="C318" s="355"/>
      <c r="D318" s="355"/>
      <c r="E318" s="355"/>
      <c r="F318" s="355"/>
      <c r="G318" s="356" t="s">
        <v>965</v>
      </c>
      <c r="H318" s="356" t="s">
        <v>915</v>
      </c>
      <c r="I318" s="356" t="s">
        <v>920</v>
      </c>
      <c r="J318" s="356"/>
      <c r="K318" s="356" t="s">
        <v>100</v>
      </c>
      <c r="L318" s="356">
        <v>169.2</v>
      </c>
      <c r="M318" s="356"/>
      <c r="N318" s="356"/>
      <c r="O318" s="356" t="s">
        <v>966</v>
      </c>
      <c r="P318" s="356"/>
      <c r="Q318" s="357"/>
      <c r="R318" s="358"/>
      <c r="S318" s="358">
        <v>0.26</v>
      </c>
      <c r="T318" s="358"/>
      <c r="U318" s="358"/>
      <c r="V318" s="358"/>
      <c r="W318" s="358"/>
      <c r="X318" s="358"/>
      <c r="Y318" s="358"/>
      <c r="Z318" s="358"/>
      <c r="AA318" s="358"/>
      <c r="AB318" s="358"/>
      <c r="AC318" s="358"/>
      <c r="AD318" s="358"/>
      <c r="AE318" s="358"/>
      <c r="AF318" s="358"/>
      <c r="AG318" s="358"/>
      <c r="AH318" s="358"/>
      <c r="AI318" s="358"/>
      <c r="AJ318" s="358"/>
      <c r="AK318" s="358"/>
      <c r="AL318" s="358"/>
      <c r="AM318" s="358"/>
      <c r="AN318" s="358"/>
      <c r="AO318" s="358"/>
      <c r="AP318" s="358"/>
      <c r="AQ318" s="358"/>
      <c r="AR318" s="358"/>
      <c r="AS318" s="358"/>
      <c r="AT318" s="358"/>
      <c r="AU318" s="358"/>
      <c r="AV318" s="358"/>
      <c r="AW318" s="358"/>
      <c r="AX318" s="358"/>
      <c r="AY318" s="358">
        <v>0</v>
      </c>
      <c r="AZ318" s="358">
        <v>0</v>
      </c>
      <c r="BA318" s="358">
        <v>0</v>
      </c>
      <c r="BB318" s="358"/>
      <c r="BC318" s="358"/>
      <c r="BD318" s="358"/>
      <c r="BE318" s="358"/>
      <c r="BF318" s="358"/>
      <c r="BG318" s="358"/>
      <c r="BH318" s="358"/>
      <c r="BI318" s="358"/>
      <c r="BJ318" s="537">
        <f t="shared" si="129"/>
        <v>0</v>
      </c>
      <c r="BK318" s="356">
        <f t="shared" si="130"/>
        <v>0</v>
      </c>
      <c r="BL318" s="356">
        <f t="shared" si="131"/>
        <v>0</v>
      </c>
      <c r="BM318" s="356">
        <v>6</v>
      </c>
      <c r="BN318" s="356">
        <v>0</v>
      </c>
      <c r="BO318" s="358">
        <f t="shared" si="109"/>
        <v>6</v>
      </c>
      <c r="BP318" s="538">
        <v>2</v>
      </c>
      <c r="BQ318" s="356" t="str">
        <f t="shared" si="120"/>
        <v/>
      </c>
      <c r="BR318" s="356"/>
      <c r="BS318" s="359"/>
      <c r="BT318" s="359"/>
      <c r="BU318" s="359"/>
      <c r="BV318" s="359"/>
      <c r="BW318" s="359"/>
      <c r="BX318" s="359"/>
      <c r="BY318" s="359"/>
      <c r="BZ318" s="360"/>
      <c r="CA318" s="361"/>
      <c r="CB318" s="362">
        <f t="shared" si="118"/>
        <v>6</v>
      </c>
      <c r="CC318" s="539"/>
      <c r="CD318" s="356" t="str">
        <f>IFERROR(IF($S318*#REF!=0,"",$S318*#REF!),"")</f>
        <v/>
      </c>
      <c r="CE318" s="356" t="str">
        <f>IFERROR(IF($S318*#REF!=0,"",$S318*#REF!),"")</f>
        <v/>
      </c>
      <c r="CF318" s="356" t="str">
        <f>IFERROR(IF($S318*#REF!=0,"",$S318*#REF!),"")</f>
        <v/>
      </c>
      <c r="CG318" s="356" t="str">
        <f>IFERROR(IF($S318*#REF!=0,"",$S318*#REF!),"")</f>
        <v/>
      </c>
      <c r="CH318" s="356" t="str">
        <f>IFERROR(IF($S318*#REF!=0,"",$S318*#REF!),"")</f>
        <v/>
      </c>
      <c r="CI318" s="356" t="str">
        <f>IFERROR(IF($S318*#REF!=0,"",$S318*#REF!),"")</f>
        <v/>
      </c>
      <c r="CJ318" s="356" t="str">
        <f>IFERROR(IF($S318*#REF!=0,"",$S318*#REF!),"")</f>
        <v/>
      </c>
      <c r="CK318" s="356" t="str">
        <f>IFERROR(IF($S318*#REF!=0,"",$S318*#REF!),"")</f>
        <v/>
      </c>
      <c r="CL318" s="356" t="str">
        <f>IFERROR(IF($S318*#REF!=0,"",$S318*#REF!),"")</f>
        <v/>
      </c>
      <c r="CM318" s="356" t="str">
        <f t="shared" si="121"/>
        <v/>
      </c>
      <c r="CN318" s="356" t="str">
        <f t="shared" si="122"/>
        <v/>
      </c>
      <c r="CO318" s="356" t="str">
        <f t="shared" si="123"/>
        <v/>
      </c>
      <c r="CP318" s="356" t="str">
        <f t="shared" si="124"/>
        <v/>
      </c>
      <c r="CQ318" s="356" t="str">
        <f t="shared" si="125"/>
        <v/>
      </c>
      <c r="CR318" s="356" t="str">
        <f t="shared" si="126"/>
        <v/>
      </c>
      <c r="CS318" s="356" t="str">
        <f t="shared" si="127"/>
        <v/>
      </c>
      <c r="CT318" s="356" t="str">
        <f t="shared" si="128"/>
        <v/>
      </c>
    </row>
    <row r="319" spans="1:98" ht="15" customHeight="1" x14ac:dyDescent="0.15">
      <c r="A319" s="1" t="s">
        <v>967</v>
      </c>
      <c r="B319" s="355" t="s">
        <v>968</v>
      </c>
      <c r="C319" s="355"/>
      <c r="D319" s="355"/>
      <c r="E319" s="355"/>
      <c r="F319" s="355"/>
      <c r="G319" s="356" t="s">
        <v>969</v>
      </c>
      <c r="H319" s="356" t="s">
        <v>915</v>
      </c>
      <c r="I319" s="356" t="s">
        <v>925</v>
      </c>
      <c r="J319" s="356"/>
      <c r="K319" s="356" t="s">
        <v>100</v>
      </c>
      <c r="L319" s="356">
        <v>169.2</v>
      </c>
      <c r="M319" s="356"/>
      <c r="N319" s="356"/>
      <c r="O319" s="356" t="s">
        <v>970</v>
      </c>
      <c r="P319" s="356"/>
      <c r="Q319" s="357"/>
      <c r="R319" s="358"/>
      <c r="S319" s="358">
        <v>0.26</v>
      </c>
      <c r="T319" s="358"/>
      <c r="U319" s="358"/>
      <c r="V319" s="358"/>
      <c r="W319" s="358"/>
      <c r="X319" s="358"/>
      <c r="Y319" s="358"/>
      <c r="Z319" s="358"/>
      <c r="AA319" s="358"/>
      <c r="AB319" s="358"/>
      <c r="AC319" s="358"/>
      <c r="AD319" s="358"/>
      <c r="AE319" s="358"/>
      <c r="AF319" s="358"/>
      <c r="AG319" s="358"/>
      <c r="AH319" s="358"/>
      <c r="AI319" s="358"/>
      <c r="AJ319" s="358"/>
      <c r="AK319" s="358"/>
      <c r="AL319" s="358"/>
      <c r="AM319" s="358"/>
      <c r="AN319" s="358"/>
      <c r="AO319" s="358"/>
      <c r="AP319" s="358"/>
      <c r="AQ319" s="358"/>
      <c r="AR319" s="358"/>
      <c r="AS319" s="358"/>
      <c r="AT319" s="358"/>
      <c r="AU319" s="358"/>
      <c r="AV319" s="358"/>
      <c r="AW319" s="358"/>
      <c r="AX319" s="358"/>
      <c r="AY319" s="358">
        <v>0</v>
      </c>
      <c r="AZ319" s="358">
        <v>0</v>
      </c>
      <c r="BA319" s="358">
        <v>0</v>
      </c>
      <c r="BB319" s="358"/>
      <c r="BC319" s="358"/>
      <c r="BD319" s="358"/>
      <c r="BE319" s="358"/>
      <c r="BF319" s="358"/>
      <c r="BG319" s="358"/>
      <c r="BH319" s="358"/>
      <c r="BI319" s="358"/>
      <c r="BJ319" s="537">
        <f t="shared" si="129"/>
        <v>0</v>
      </c>
      <c r="BK319" s="356">
        <f t="shared" si="130"/>
        <v>0</v>
      </c>
      <c r="BL319" s="356">
        <f t="shared" si="131"/>
        <v>0</v>
      </c>
      <c r="BM319" s="356">
        <v>-1</v>
      </c>
      <c r="BN319" s="356">
        <v>0</v>
      </c>
      <c r="BO319" s="358">
        <f t="shared" si="109"/>
        <v>-1</v>
      </c>
      <c r="BP319" s="538">
        <v>2</v>
      </c>
      <c r="BQ319" s="356">
        <f t="shared" si="120"/>
        <v>1</v>
      </c>
      <c r="BR319" s="356"/>
      <c r="BS319" s="359"/>
      <c r="BT319" s="359"/>
      <c r="BU319" s="359"/>
      <c r="BV319" s="359"/>
      <c r="BW319" s="359"/>
      <c r="BX319" s="359"/>
      <c r="BY319" s="359"/>
      <c r="BZ319" s="360"/>
      <c r="CA319" s="361"/>
      <c r="CB319" s="362">
        <f t="shared" si="118"/>
        <v>-1</v>
      </c>
      <c r="CC319" s="539"/>
      <c r="CD319" s="356" t="str">
        <f>IFERROR(IF($S319*#REF!=0,"",$S319*#REF!),"")</f>
        <v/>
      </c>
      <c r="CE319" s="356" t="str">
        <f>IFERROR(IF($S319*#REF!=0,"",$S319*#REF!),"")</f>
        <v/>
      </c>
      <c r="CF319" s="356" t="str">
        <f>IFERROR(IF($S319*#REF!=0,"",$S319*#REF!),"")</f>
        <v/>
      </c>
      <c r="CG319" s="356" t="str">
        <f>IFERROR(IF($S319*#REF!=0,"",$S319*#REF!),"")</f>
        <v/>
      </c>
      <c r="CH319" s="356" t="str">
        <f>IFERROR(IF($S319*#REF!=0,"",$S319*#REF!),"")</f>
        <v/>
      </c>
      <c r="CI319" s="356" t="str">
        <f>IFERROR(IF($S319*#REF!=0,"",$S319*#REF!),"")</f>
        <v/>
      </c>
      <c r="CJ319" s="356" t="str">
        <f>IFERROR(IF($S319*#REF!=0,"",$S319*#REF!),"")</f>
        <v/>
      </c>
      <c r="CK319" s="356" t="str">
        <f>IFERROR(IF($S319*#REF!=0,"",$S319*#REF!),"")</f>
        <v/>
      </c>
      <c r="CL319" s="356" t="str">
        <f>IFERROR(IF($S319*#REF!=0,"",$S319*#REF!),"")</f>
        <v/>
      </c>
      <c r="CM319" s="356" t="str">
        <f t="shared" si="121"/>
        <v/>
      </c>
      <c r="CN319" s="356" t="str">
        <f t="shared" si="122"/>
        <v/>
      </c>
      <c r="CO319" s="356" t="str">
        <f t="shared" si="123"/>
        <v/>
      </c>
      <c r="CP319" s="356" t="str">
        <f t="shared" si="124"/>
        <v/>
      </c>
      <c r="CQ319" s="356" t="str">
        <f t="shared" si="125"/>
        <v/>
      </c>
      <c r="CR319" s="356" t="str">
        <f t="shared" si="126"/>
        <v/>
      </c>
      <c r="CS319" s="356" t="str">
        <f t="shared" si="127"/>
        <v/>
      </c>
      <c r="CT319" s="356" t="str">
        <f t="shared" si="128"/>
        <v/>
      </c>
    </row>
    <row r="320" spans="1:98" ht="15" customHeight="1" x14ac:dyDescent="0.15">
      <c r="A320" s="1" t="s">
        <v>971</v>
      </c>
      <c r="B320" s="355" t="s">
        <v>972</v>
      </c>
      <c r="C320" s="355"/>
      <c r="D320" s="355"/>
      <c r="E320" s="355"/>
      <c r="F320" s="355"/>
      <c r="G320" s="356" t="s">
        <v>973</v>
      </c>
      <c r="H320" s="356" t="s">
        <v>915</v>
      </c>
      <c r="I320" s="356" t="s">
        <v>930</v>
      </c>
      <c r="J320" s="356"/>
      <c r="K320" s="356" t="s">
        <v>100</v>
      </c>
      <c r="L320" s="356">
        <v>169.2</v>
      </c>
      <c r="M320" s="356"/>
      <c r="N320" s="356"/>
      <c r="O320" s="356" t="s">
        <v>974</v>
      </c>
      <c r="P320" s="356"/>
      <c r="Q320" s="357"/>
      <c r="R320" s="358"/>
      <c r="S320" s="358">
        <v>0.26</v>
      </c>
      <c r="T320" s="358"/>
      <c r="U320" s="358"/>
      <c r="V320" s="358"/>
      <c r="W320" s="358"/>
      <c r="X320" s="358"/>
      <c r="Y320" s="358"/>
      <c r="Z320" s="358"/>
      <c r="AA320" s="358"/>
      <c r="AB320" s="358"/>
      <c r="AC320" s="358"/>
      <c r="AD320" s="358"/>
      <c r="AE320" s="358"/>
      <c r="AF320" s="358"/>
      <c r="AG320" s="358"/>
      <c r="AH320" s="358"/>
      <c r="AI320" s="358"/>
      <c r="AJ320" s="358"/>
      <c r="AK320" s="358"/>
      <c r="AL320" s="358"/>
      <c r="AM320" s="358"/>
      <c r="AN320" s="358"/>
      <c r="AO320" s="358"/>
      <c r="AP320" s="358"/>
      <c r="AQ320" s="358"/>
      <c r="AR320" s="358"/>
      <c r="AS320" s="358"/>
      <c r="AT320" s="358"/>
      <c r="AU320" s="358"/>
      <c r="AV320" s="358"/>
      <c r="AW320" s="358"/>
      <c r="AX320" s="358"/>
      <c r="AY320" s="358">
        <v>17</v>
      </c>
      <c r="AZ320" s="358">
        <v>5</v>
      </c>
      <c r="BA320" s="358">
        <v>3</v>
      </c>
      <c r="BB320" s="358"/>
      <c r="BC320" s="358"/>
      <c r="BD320" s="358"/>
      <c r="BE320" s="358"/>
      <c r="BF320" s="358"/>
      <c r="BG320" s="358"/>
      <c r="BH320" s="358"/>
      <c r="BI320" s="358"/>
      <c r="BJ320" s="537">
        <f t="shared" si="129"/>
        <v>4</v>
      </c>
      <c r="BK320" s="356">
        <f t="shared" si="130"/>
        <v>17</v>
      </c>
      <c r="BL320" s="356">
        <f t="shared" si="131"/>
        <v>3</v>
      </c>
      <c r="BM320" s="356">
        <v>4</v>
      </c>
      <c r="BN320" s="356">
        <v>1</v>
      </c>
      <c r="BO320" s="358">
        <f t="shared" si="109"/>
        <v>3</v>
      </c>
      <c r="BP320" s="538">
        <v>2</v>
      </c>
      <c r="BQ320" s="356">
        <f t="shared" si="120"/>
        <v>5</v>
      </c>
      <c r="BR320" s="356"/>
      <c r="BS320" s="359"/>
      <c r="BT320" s="359"/>
      <c r="BU320" s="359"/>
      <c r="BV320" s="359"/>
      <c r="BW320" s="359"/>
      <c r="BX320" s="359"/>
      <c r="BY320" s="359"/>
      <c r="BZ320" s="360"/>
      <c r="CA320" s="361"/>
      <c r="CB320" s="362">
        <f t="shared" si="118"/>
        <v>3</v>
      </c>
      <c r="CC320" s="539"/>
      <c r="CD320" s="356" t="str">
        <f>IFERROR(IF($S320*#REF!=0,"",$S320*#REF!),"")</f>
        <v/>
      </c>
      <c r="CE320" s="356" t="str">
        <f>IFERROR(IF($S320*#REF!=0,"",$S320*#REF!),"")</f>
        <v/>
      </c>
      <c r="CF320" s="356" t="str">
        <f>IFERROR(IF($S320*#REF!=0,"",$S320*#REF!),"")</f>
        <v/>
      </c>
      <c r="CG320" s="356" t="str">
        <f>IFERROR(IF($S320*#REF!=0,"",$S320*#REF!),"")</f>
        <v/>
      </c>
      <c r="CH320" s="356" t="str">
        <f>IFERROR(IF($S320*#REF!=0,"",$S320*#REF!),"")</f>
        <v/>
      </c>
      <c r="CI320" s="356" t="str">
        <f>IFERROR(IF($S320*#REF!=0,"",$S320*#REF!),"")</f>
        <v/>
      </c>
      <c r="CJ320" s="356" t="str">
        <f>IFERROR(IF($S320*#REF!=0,"",$S320*#REF!),"")</f>
        <v/>
      </c>
      <c r="CK320" s="356" t="str">
        <f>IFERROR(IF($S320*#REF!=0,"",$S320*#REF!),"")</f>
        <v/>
      </c>
      <c r="CL320" s="356" t="str">
        <f>IFERROR(IF($S320*#REF!=0,"",$S320*#REF!),"")</f>
        <v/>
      </c>
      <c r="CM320" s="356" t="str">
        <f t="shared" si="121"/>
        <v/>
      </c>
      <c r="CN320" s="356" t="str">
        <f t="shared" si="122"/>
        <v/>
      </c>
      <c r="CO320" s="356" t="str">
        <f t="shared" si="123"/>
        <v/>
      </c>
      <c r="CP320" s="356" t="str">
        <f t="shared" si="124"/>
        <v/>
      </c>
      <c r="CQ320" s="356" t="str">
        <f t="shared" si="125"/>
        <v/>
      </c>
      <c r="CR320" s="356" t="str">
        <f t="shared" si="126"/>
        <v/>
      </c>
      <c r="CS320" s="356" t="str">
        <f t="shared" si="127"/>
        <v/>
      </c>
      <c r="CT320" s="356" t="str">
        <f t="shared" si="128"/>
        <v/>
      </c>
    </row>
    <row r="321" spans="1:98" ht="14.25" customHeight="1" x14ac:dyDescent="0.15">
      <c r="A321" s="1" t="s">
        <v>975</v>
      </c>
      <c r="B321" s="363" t="s">
        <v>1082</v>
      </c>
      <c r="C321" s="363"/>
      <c r="D321" s="363"/>
      <c r="E321" s="363"/>
      <c r="F321" s="363"/>
      <c r="G321" s="364" t="s">
        <v>976</v>
      </c>
      <c r="H321" s="364" t="s">
        <v>977</v>
      </c>
      <c r="I321" s="364" t="s">
        <v>978</v>
      </c>
      <c r="J321" s="364"/>
      <c r="K321" s="364" t="s">
        <v>100</v>
      </c>
      <c r="L321" s="364">
        <v>377</v>
      </c>
      <c r="M321" s="364"/>
      <c r="N321" s="364"/>
      <c r="O321" s="364" t="s">
        <v>979</v>
      </c>
      <c r="P321" s="364"/>
      <c r="Q321" s="365"/>
      <c r="R321" s="366"/>
      <c r="S321" s="366">
        <v>2</v>
      </c>
      <c r="T321" s="366"/>
      <c r="U321" s="366"/>
      <c r="V321" s="366"/>
      <c r="W321" s="366"/>
      <c r="X321" s="366"/>
      <c r="Y321" s="366"/>
      <c r="Z321" s="366"/>
      <c r="AA321" s="366"/>
      <c r="AB321" s="366"/>
      <c r="AC321" s="366"/>
      <c r="AD321" s="366"/>
      <c r="AE321" s="366"/>
      <c r="AF321" s="366"/>
      <c r="AG321" s="366"/>
      <c r="AH321" s="366"/>
      <c r="AI321" s="366"/>
      <c r="AJ321" s="366"/>
      <c r="AK321" s="366"/>
      <c r="AL321" s="366"/>
      <c r="AM321" s="366"/>
      <c r="AN321" s="366"/>
      <c r="AO321" s="366"/>
      <c r="AP321" s="366"/>
      <c r="AQ321" s="366"/>
      <c r="AR321" s="366"/>
      <c r="AS321" s="366"/>
      <c r="AT321" s="366"/>
      <c r="AU321" s="366"/>
      <c r="AV321" s="366"/>
      <c r="AW321" s="366"/>
      <c r="AX321" s="366">
        <v>0</v>
      </c>
      <c r="AY321" s="366">
        <v>2</v>
      </c>
      <c r="AZ321" s="366">
        <v>0</v>
      </c>
      <c r="BA321" s="366">
        <v>2</v>
      </c>
      <c r="BB321" s="366"/>
      <c r="BC321" s="366"/>
      <c r="BD321" s="366"/>
      <c r="BE321" s="366"/>
      <c r="BF321" s="366"/>
      <c r="BG321" s="366"/>
      <c r="BH321" s="366"/>
      <c r="BI321" s="366"/>
      <c r="BJ321" s="540">
        <f t="shared" si="129"/>
        <v>1</v>
      </c>
      <c r="BK321" s="364">
        <f t="shared" si="130"/>
        <v>2</v>
      </c>
      <c r="BL321" s="364">
        <f t="shared" si="131"/>
        <v>0</v>
      </c>
      <c r="BM321" s="584" t="s">
        <v>1083</v>
      </c>
      <c r="BN321" s="584" t="s">
        <v>1084</v>
      </c>
      <c r="BO321" s="366">
        <f t="shared" si="109"/>
        <v>9</v>
      </c>
      <c r="BP321" s="541">
        <v>2.2000000000000002</v>
      </c>
      <c r="BQ321" s="364" t="str">
        <f t="shared" si="120"/>
        <v/>
      </c>
      <c r="BR321" s="364"/>
      <c r="BS321" s="367"/>
      <c r="BT321" s="367"/>
      <c r="BU321" s="367"/>
      <c r="BV321" s="367"/>
      <c r="BW321" s="367"/>
      <c r="BX321" s="367"/>
      <c r="BY321" s="367"/>
      <c r="BZ321" s="369"/>
      <c r="CA321" s="370"/>
      <c r="CB321" s="371">
        <f t="shared" si="118"/>
        <v>9</v>
      </c>
      <c r="CC321" s="542"/>
      <c r="CD321" s="364" t="str">
        <f>IFERROR(IF($S321*#REF!=0,"",$S321*#REF!),"")</f>
        <v/>
      </c>
      <c r="CE321" s="364" t="str">
        <f>IFERROR(IF($S321*#REF!=0,"",$S321*#REF!),"")</f>
        <v/>
      </c>
      <c r="CF321" s="364" t="str">
        <f>IFERROR(IF($S321*#REF!=0,"",$S321*#REF!),"")</f>
        <v/>
      </c>
      <c r="CG321" s="364" t="str">
        <f>IFERROR(IF($S321*#REF!=0,"",$S321*#REF!),"")</f>
        <v/>
      </c>
      <c r="CH321" s="364" t="str">
        <f>IFERROR(IF($S321*#REF!=0,"",$S321*#REF!),"")</f>
        <v/>
      </c>
      <c r="CI321" s="364" t="str">
        <f>IFERROR(IF($S321*#REF!=0,"",$S321*#REF!),"")</f>
        <v/>
      </c>
      <c r="CJ321" s="364" t="str">
        <f>IFERROR(IF($S321*#REF!=0,"",$S321*#REF!),"")</f>
        <v/>
      </c>
      <c r="CK321" s="364" t="str">
        <f>IFERROR(IF($S321*#REF!=0,"",$S321*#REF!),"")</f>
        <v/>
      </c>
      <c r="CL321" s="364" t="str">
        <f>IFERROR(IF($S321*#REF!=0,"",$S321*#REF!),"")</f>
        <v/>
      </c>
      <c r="CM321" s="364" t="str">
        <f t="shared" si="121"/>
        <v/>
      </c>
      <c r="CN321" s="364" t="str">
        <f t="shared" si="122"/>
        <v/>
      </c>
      <c r="CO321" s="364" t="str">
        <f t="shared" si="123"/>
        <v/>
      </c>
      <c r="CP321" s="364" t="str">
        <f t="shared" si="124"/>
        <v/>
      </c>
      <c r="CQ321" s="364" t="str">
        <f t="shared" si="125"/>
        <v/>
      </c>
      <c r="CR321" s="364" t="str">
        <f t="shared" si="126"/>
        <v/>
      </c>
      <c r="CS321" s="364" t="str">
        <f t="shared" si="127"/>
        <v/>
      </c>
      <c r="CT321" s="364" t="str">
        <f t="shared" si="128"/>
        <v/>
      </c>
    </row>
    <row r="322" spans="1:98" ht="15" customHeight="1" x14ac:dyDescent="0.15">
      <c r="A322" s="1" t="s">
        <v>980</v>
      </c>
      <c r="B322" s="363" t="s">
        <v>981</v>
      </c>
      <c r="C322" s="363"/>
      <c r="D322" s="363"/>
      <c r="E322" s="363"/>
      <c r="F322" s="363"/>
      <c r="G322" s="364" t="s">
        <v>982</v>
      </c>
      <c r="H322" s="364" t="s">
        <v>977</v>
      </c>
      <c r="I322" s="364" t="s">
        <v>978</v>
      </c>
      <c r="J322" s="364"/>
      <c r="K322" s="364" t="s">
        <v>100</v>
      </c>
      <c r="L322" s="364">
        <v>377</v>
      </c>
      <c r="M322" s="364"/>
      <c r="N322" s="364"/>
      <c r="O322" s="364" t="s">
        <v>983</v>
      </c>
      <c r="P322" s="364"/>
      <c r="Q322" s="365"/>
      <c r="R322" s="366"/>
      <c r="S322" s="366">
        <v>2</v>
      </c>
      <c r="T322" s="366"/>
      <c r="U322" s="366"/>
      <c r="V322" s="366"/>
      <c r="W322" s="366"/>
      <c r="X322" s="366"/>
      <c r="Y322" s="366"/>
      <c r="Z322" s="366"/>
      <c r="AA322" s="366"/>
      <c r="AB322" s="366"/>
      <c r="AC322" s="366"/>
      <c r="AD322" s="366"/>
      <c r="AE322" s="366"/>
      <c r="AF322" s="366"/>
      <c r="AG322" s="366"/>
      <c r="AH322" s="366"/>
      <c r="AI322" s="366"/>
      <c r="AJ322" s="366"/>
      <c r="AK322" s="366"/>
      <c r="AL322" s="366"/>
      <c r="AM322" s="366"/>
      <c r="AN322" s="366"/>
      <c r="AO322" s="366"/>
      <c r="AP322" s="366"/>
      <c r="AQ322" s="366"/>
      <c r="AR322" s="366"/>
      <c r="AS322" s="366"/>
      <c r="AT322" s="366"/>
      <c r="AU322" s="366"/>
      <c r="AV322" s="366"/>
      <c r="AW322" s="366"/>
      <c r="AX322" s="366">
        <v>1</v>
      </c>
      <c r="AY322" s="366">
        <v>1</v>
      </c>
      <c r="AZ322" s="366">
        <v>2</v>
      </c>
      <c r="BA322" s="366">
        <v>5</v>
      </c>
      <c r="BB322" s="366"/>
      <c r="BC322" s="366"/>
      <c r="BD322" s="366"/>
      <c r="BE322" s="366"/>
      <c r="BF322" s="366"/>
      <c r="BG322" s="366"/>
      <c r="BH322" s="366"/>
      <c r="BI322" s="366"/>
      <c r="BJ322" s="540">
        <f t="shared" si="129"/>
        <v>3.5</v>
      </c>
      <c r="BK322" s="364">
        <f t="shared" si="130"/>
        <v>5</v>
      </c>
      <c r="BL322" s="364">
        <f t="shared" si="131"/>
        <v>1</v>
      </c>
      <c r="BM322" s="584" t="s">
        <v>1083</v>
      </c>
      <c r="BN322" s="584" t="s">
        <v>1085</v>
      </c>
      <c r="BO322" s="366">
        <f t="shared" si="109"/>
        <v>7</v>
      </c>
      <c r="BP322" s="541">
        <v>2.2000000000000002</v>
      </c>
      <c r="BQ322" s="364" t="str">
        <f t="shared" si="120"/>
        <v/>
      </c>
      <c r="BR322" s="364"/>
      <c r="BS322" s="367"/>
      <c r="BT322" s="367"/>
      <c r="BU322" s="367"/>
      <c r="BV322" s="367"/>
      <c r="BW322" s="367"/>
      <c r="BX322" s="367"/>
      <c r="BY322" s="367"/>
      <c r="BZ322" s="369"/>
      <c r="CA322" s="370"/>
      <c r="CB322" s="371">
        <f t="shared" si="118"/>
        <v>7</v>
      </c>
      <c r="CC322" s="542"/>
      <c r="CD322" s="364" t="str">
        <f>IFERROR(IF($S322*#REF!=0,"",$S322*#REF!),"")</f>
        <v/>
      </c>
      <c r="CE322" s="364" t="str">
        <f>IFERROR(IF($S322*#REF!=0,"",$S322*#REF!),"")</f>
        <v/>
      </c>
      <c r="CF322" s="364" t="str">
        <f>IFERROR(IF($S322*#REF!=0,"",$S322*#REF!),"")</f>
        <v/>
      </c>
      <c r="CG322" s="364" t="str">
        <f>IFERROR(IF($S322*#REF!=0,"",$S322*#REF!),"")</f>
        <v/>
      </c>
      <c r="CH322" s="364" t="str">
        <f>IFERROR(IF($S322*#REF!=0,"",$S322*#REF!),"")</f>
        <v/>
      </c>
      <c r="CI322" s="364" t="str">
        <f>IFERROR(IF($S322*#REF!=0,"",$S322*#REF!),"")</f>
        <v/>
      </c>
      <c r="CJ322" s="364" t="str">
        <f>IFERROR(IF($S322*#REF!=0,"",$S322*#REF!),"")</f>
        <v/>
      </c>
      <c r="CK322" s="364" t="str">
        <f>IFERROR(IF($S322*#REF!=0,"",$S322*#REF!),"")</f>
        <v/>
      </c>
      <c r="CL322" s="364" t="str">
        <f>IFERROR(IF($S322*#REF!=0,"",$S322*#REF!),"")</f>
        <v/>
      </c>
      <c r="CM322" s="364" t="str">
        <f t="shared" si="121"/>
        <v/>
      </c>
      <c r="CN322" s="364" t="str">
        <f t="shared" si="122"/>
        <v/>
      </c>
      <c r="CO322" s="364" t="str">
        <f t="shared" si="123"/>
        <v/>
      </c>
      <c r="CP322" s="364" t="str">
        <f t="shared" si="124"/>
        <v/>
      </c>
      <c r="CQ322" s="364" t="str">
        <f t="shared" si="125"/>
        <v/>
      </c>
      <c r="CR322" s="364" t="str">
        <f t="shared" si="126"/>
        <v/>
      </c>
      <c r="CS322" s="364" t="str">
        <f t="shared" si="127"/>
        <v/>
      </c>
      <c r="CT322" s="364" t="str">
        <f t="shared" si="128"/>
        <v/>
      </c>
    </row>
    <row r="323" spans="1:98" ht="15" customHeight="1" x14ac:dyDescent="0.15">
      <c r="A323" s="1" t="s">
        <v>984</v>
      </c>
      <c r="B323" s="363" t="s">
        <v>985</v>
      </c>
      <c r="C323" s="363"/>
      <c r="D323" s="363"/>
      <c r="E323" s="363"/>
      <c r="F323" s="363"/>
      <c r="G323" s="364" t="s">
        <v>986</v>
      </c>
      <c r="H323" s="364" t="s">
        <v>977</v>
      </c>
      <c r="I323" s="364" t="s">
        <v>978</v>
      </c>
      <c r="J323" s="364"/>
      <c r="K323" s="364" t="s">
        <v>100</v>
      </c>
      <c r="L323" s="364">
        <v>377</v>
      </c>
      <c r="M323" s="364"/>
      <c r="N323" s="364"/>
      <c r="O323" s="364" t="s">
        <v>987</v>
      </c>
      <c r="P323" s="364"/>
      <c r="Q323" s="365"/>
      <c r="R323" s="366"/>
      <c r="S323" s="366">
        <v>2</v>
      </c>
      <c r="T323" s="366"/>
      <c r="U323" s="366"/>
      <c r="V323" s="366"/>
      <c r="W323" s="366"/>
      <c r="X323" s="366"/>
      <c r="Y323" s="366"/>
      <c r="Z323" s="366"/>
      <c r="AA323" s="366"/>
      <c r="AB323" s="366"/>
      <c r="AC323" s="366"/>
      <c r="AD323" s="366"/>
      <c r="AE323" s="366"/>
      <c r="AF323" s="366"/>
      <c r="AG323" s="366"/>
      <c r="AH323" s="366"/>
      <c r="AI323" s="366"/>
      <c r="AJ323" s="366"/>
      <c r="AK323" s="366"/>
      <c r="AL323" s="366"/>
      <c r="AM323" s="366"/>
      <c r="AN323" s="366"/>
      <c r="AO323" s="366"/>
      <c r="AP323" s="366"/>
      <c r="AQ323" s="366"/>
      <c r="AR323" s="366"/>
      <c r="AS323" s="366"/>
      <c r="AT323" s="366"/>
      <c r="AU323" s="366"/>
      <c r="AV323" s="366"/>
      <c r="AW323" s="366"/>
      <c r="AX323" s="366">
        <v>6</v>
      </c>
      <c r="AY323" s="366">
        <v>7</v>
      </c>
      <c r="AZ323" s="366">
        <v>3</v>
      </c>
      <c r="BA323" s="366">
        <v>10</v>
      </c>
      <c r="BB323" s="366"/>
      <c r="BC323" s="366"/>
      <c r="BD323" s="366"/>
      <c r="BE323" s="366"/>
      <c r="BF323" s="366"/>
      <c r="BG323" s="366"/>
      <c r="BH323" s="366"/>
      <c r="BI323" s="366"/>
      <c r="BJ323" s="540">
        <f t="shared" si="129"/>
        <v>6.5</v>
      </c>
      <c r="BK323" s="364">
        <f t="shared" si="130"/>
        <v>10</v>
      </c>
      <c r="BL323" s="364">
        <f t="shared" si="131"/>
        <v>3</v>
      </c>
      <c r="BM323" s="584" t="s">
        <v>1086</v>
      </c>
      <c r="BN323" s="584" t="s">
        <v>1087</v>
      </c>
      <c r="BO323" s="366">
        <f t="shared" si="109"/>
        <v>10</v>
      </c>
      <c r="BP323" s="541">
        <v>2.2000000000000002</v>
      </c>
      <c r="BQ323" s="364" t="str">
        <f t="shared" si="120"/>
        <v/>
      </c>
      <c r="BR323" s="364"/>
      <c r="BS323" s="367"/>
      <c r="BT323" s="367"/>
      <c r="BU323" s="367"/>
      <c r="BV323" s="367"/>
      <c r="BW323" s="367"/>
      <c r="BX323" s="367"/>
      <c r="BY323" s="367"/>
      <c r="BZ323" s="369">
        <v>1</v>
      </c>
      <c r="CA323" s="370">
        <v>3</v>
      </c>
      <c r="CB323" s="371">
        <f t="shared" si="118"/>
        <v>14</v>
      </c>
      <c r="CC323" s="542"/>
      <c r="CD323" s="364" t="str">
        <f>IFERROR(IF($S323*#REF!=0,"",$S323*#REF!),"")</f>
        <v/>
      </c>
      <c r="CE323" s="364" t="str">
        <f>IFERROR(IF($S323*#REF!=0,"",$S323*#REF!),"")</f>
        <v/>
      </c>
      <c r="CF323" s="364" t="str">
        <f>IFERROR(IF($S323*#REF!=0,"",$S323*#REF!),"")</f>
        <v/>
      </c>
      <c r="CG323" s="364" t="str">
        <f>IFERROR(IF($S323*#REF!=0,"",$S323*#REF!),"")</f>
        <v/>
      </c>
      <c r="CH323" s="364" t="str">
        <f>IFERROR(IF($S323*#REF!=0,"",$S323*#REF!),"")</f>
        <v/>
      </c>
      <c r="CI323" s="364" t="str">
        <f>IFERROR(IF($S323*#REF!=0,"",$S323*#REF!),"")</f>
        <v/>
      </c>
      <c r="CJ323" s="364" t="str">
        <f>IFERROR(IF($S323*#REF!=0,"",$S323*#REF!),"")</f>
        <v/>
      </c>
      <c r="CK323" s="364" t="str">
        <f>IFERROR(IF($S323*#REF!=0,"",$S323*#REF!),"")</f>
        <v/>
      </c>
      <c r="CL323" s="364" t="str">
        <f>IFERROR(IF($S323*#REF!=0,"",$S323*#REF!),"")</f>
        <v/>
      </c>
      <c r="CM323" s="364" t="str">
        <f t="shared" si="121"/>
        <v/>
      </c>
      <c r="CN323" s="364" t="str">
        <f t="shared" si="122"/>
        <v/>
      </c>
      <c r="CO323" s="364" t="str">
        <f t="shared" si="123"/>
        <v/>
      </c>
      <c r="CP323" s="364" t="str">
        <f t="shared" si="124"/>
        <v/>
      </c>
      <c r="CQ323" s="364" t="str">
        <f t="shared" si="125"/>
        <v/>
      </c>
      <c r="CR323" s="364" t="str">
        <f t="shared" si="126"/>
        <v/>
      </c>
      <c r="CS323" s="364">
        <f t="shared" si="127"/>
        <v>2</v>
      </c>
      <c r="CT323" s="364">
        <f t="shared" si="128"/>
        <v>6</v>
      </c>
    </row>
    <row r="324" spans="1:98" ht="15" customHeight="1" x14ac:dyDescent="0.15">
      <c r="A324" s="1" t="s">
        <v>988</v>
      </c>
      <c r="B324" s="363" t="s">
        <v>989</v>
      </c>
      <c r="C324" s="363"/>
      <c r="D324" s="363"/>
      <c r="E324" s="363"/>
      <c r="F324" s="363"/>
      <c r="G324" s="364" t="s">
        <v>990</v>
      </c>
      <c r="H324" s="364" t="s">
        <v>991</v>
      </c>
      <c r="I324" s="364" t="s">
        <v>992</v>
      </c>
      <c r="J324" s="364">
        <v>1</v>
      </c>
      <c r="K324" s="364" t="s">
        <v>100</v>
      </c>
      <c r="L324" s="364">
        <v>315.3</v>
      </c>
      <c r="M324" s="364"/>
      <c r="N324" s="364"/>
      <c r="O324" s="364" t="s">
        <v>993</v>
      </c>
      <c r="P324" s="364"/>
      <c r="Q324" s="365"/>
      <c r="R324" s="366"/>
      <c r="S324" s="366">
        <v>1.23</v>
      </c>
      <c r="T324" s="366"/>
      <c r="U324" s="366"/>
      <c r="V324" s="366"/>
      <c r="W324" s="366"/>
      <c r="X324" s="366"/>
      <c r="Y324" s="366"/>
      <c r="Z324" s="366"/>
      <c r="AA324" s="366"/>
      <c r="AB324" s="366"/>
      <c r="AC324" s="366"/>
      <c r="AD324" s="366"/>
      <c r="AE324" s="366"/>
      <c r="AF324" s="366"/>
      <c r="AG324" s="366"/>
      <c r="AH324" s="366"/>
      <c r="AI324" s="366"/>
      <c r="AJ324" s="366"/>
      <c r="AK324" s="366"/>
      <c r="AL324" s="366"/>
      <c r="AM324" s="366"/>
      <c r="AN324" s="366"/>
      <c r="AO324" s="366"/>
      <c r="AP324" s="366"/>
      <c r="AQ324" s="366"/>
      <c r="AR324" s="366"/>
      <c r="AS324" s="366"/>
      <c r="AT324" s="366"/>
      <c r="AU324" s="366"/>
      <c r="AV324" s="366"/>
      <c r="AW324" s="366"/>
      <c r="AX324" s="366">
        <v>0</v>
      </c>
      <c r="AY324" s="366">
        <v>1</v>
      </c>
      <c r="AZ324" s="366">
        <v>0</v>
      </c>
      <c r="BA324" s="366">
        <v>1</v>
      </c>
      <c r="BB324" s="366"/>
      <c r="BC324" s="366"/>
      <c r="BD324" s="366"/>
      <c r="BE324" s="366"/>
      <c r="BF324" s="366"/>
      <c r="BG324" s="366"/>
      <c r="BH324" s="366"/>
      <c r="BI324" s="366"/>
      <c r="BJ324" s="540">
        <f t="shared" si="129"/>
        <v>0.5</v>
      </c>
      <c r="BK324" s="364">
        <f t="shared" si="130"/>
        <v>1</v>
      </c>
      <c r="BL324" s="364">
        <f t="shared" si="131"/>
        <v>0</v>
      </c>
      <c r="BM324" s="364">
        <v>11</v>
      </c>
      <c r="BN324" s="364">
        <v>1</v>
      </c>
      <c r="BO324" s="366">
        <f t="shared" si="109"/>
        <v>10</v>
      </c>
      <c r="BP324" s="541">
        <v>2.2000000000000002</v>
      </c>
      <c r="BQ324" s="364" t="str">
        <f t="shared" si="120"/>
        <v/>
      </c>
      <c r="BR324" s="364"/>
      <c r="BS324" s="367"/>
      <c r="BT324" s="367"/>
      <c r="BU324" s="367"/>
      <c r="BV324" s="367"/>
      <c r="BW324" s="367"/>
      <c r="BX324" s="367">
        <v>1</v>
      </c>
      <c r="BY324" s="582"/>
      <c r="BZ324" s="571"/>
      <c r="CA324" s="558"/>
      <c r="CB324" s="371">
        <f t="shared" si="118"/>
        <v>11</v>
      </c>
      <c r="CC324" s="542"/>
      <c r="CD324" s="364" t="str">
        <f>IFERROR(IF($S324*#REF!=0,"",$S324*#REF!),"")</f>
        <v/>
      </c>
      <c r="CE324" s="364" t="str">
        <f>IFERROR(IF($S324*#REF!=0,"",$S324*#REF!),"")</f>
        <v/>
      </c>
      <c r="CF324" s="364" t="str">
        <f>IFERROR(IF($S324*#REF!=0,"",$S324*#REF!),"")</f>
        <v/>
      </c>
      <c r="CG324" s="364" t="str">
        <f>IFERROR(IF($S324*#REF!=0,"",$S324*#REF!),"")</f>
        <v/>
      </c>
      <c r="CH324" s="364" t="str">
        <f>IFERROR(IF($S324*#REF!=0,"",$S324*#REF!),"")</f>
        <v/>
      </c>
      <c r="CI324" s="364" t="str">
        <f>IFERROR(IF($S324*#REF!=0,"",$S324*#REF!),"")</f>
        <v/>
      </c>
      <c r="CJ324" s="364" t="str">
        <f>IFERROR(IF($S324*#REF!=0,"",$S324*#REF!),"")</f>
        <v/>
      </c>
      <c r="CK324" s="364" t="str">
        <f>IFERROR(IF($S324*#REF!=0,"",$S324*#REF!),"")</f>
        <v/>
      </c>
      <c r="CL324" s="364" t="str">
        <f>IFERROR(IF($S324*#REF!=0,"",$S324*#REF!),"")</f>
        <v/>
      </c>
      <c r="CM324" s="364" t="str">
        <f t="shared" si="121"/>
        <v/>
      </c>
      <c r="CN324" s="364" t="str">
        <f t="shared" si="122"/>
        <v/>
      </c>
      <c r="CO324" s="364" t="str">
        <f t="shared" si="123"/>
        <v/>
      </c>
      <c r="CP324" s="364" t="str">
        <f t="shared" si="124"/>
        <v/>
      </c>
      <c r="CQ324" s="364">
        <f t="shared" si="125"/>
        <v>1.23</v>
      </c>
      <c r="CR324" s="364" t="str">
        <f t="shared" si="126"/>
        <v/>
      </c>
      <c r="CS324" s="364" t="str">
        <f t="shared" si="127"/>
        <v/>
      </c>
      <c r="CT324" s="364" t="str">
        <f t="shared" si="128"/>
        <v/>
      </c>
    </row>
    <row r="325" spans="1:98" ht="15" customHeight="1" x14ac:dyDescent="0.15">
      <c r="A325" s="1" t="s">
        <v>994</v>
      </c>
      <c r="B325" s="363" t="s">
        <v>995</v>
      </c>
      <c r="C325" s="363"/>
      <c r="D325" s="363"/>
      <c r="E325" s="363"/>
      <c r="F325" s="363"/>
      <c r="G325" s="364" t="s">
        <v>996</v>
      </c>
      <c r="H325" s="364" t="s">
        <v>991</v>
      </c>
      <c r="I325" s="364" t="s">
        <v>997</v>
      </c>
      <c r="J325" s="364"/>
      <c r="K325" s="364" t="s">
        <v>100</v>
      </c>
      <c r="L325" s="364">
        <v>315.3</v>
      </c>
      <c r="M325" s="364"/>
      <c r="N325" s="364"/>
      <c r="O325" s="364" t="s">
        <v>998</v>
      </c>
      <c r="P325" s="364"/>
      <c r="Q325" s="365"/>
      <c r="R325" s="366"/>
      <c r="S325" s="366">
        <v>1.23</v>
      </c>
      <c r="T325" s="366"/>
      <c r="U325" s="366"/>
      <c r="V325" s="366"/>
      <c r="W325" s="366"/>
      <c r="X325" s="366"/>
      <c r="Y325" s="366"/>
      <c r="Z325" s="366"/>
      <c r="AA325" s="366"/>
      <c r="AB325" s="366"/>
      <c r="AC325" s="366"/>
      <c r="AD325" s="366"/>
      <c r="AE325" s="366"/>
      <c r="AF325" s="366"/>
      <c r="AG325" s="366"/>
      <c r="AH325" s="366"/>
      <c r="AI325" s="366"/>
      <c r="AJ325" s="366"/>
      <c r="AK325" s="366"/>
      <c r="AL325" s="366"/>
      <c r="AM325" s="366"/>
      <c r="AN325" s="366"/>
      <c r="AO325" s="366"/>
      <c r="AP325" s="366"/>
      <c r="AQ325" s="366"/>
      <c r="AR325" s="366"/>
      <c r="AS325" s="366"/>
      <c r="AT325" s="366"/>
      <c r="AU325" s="366"/>
      <c r="AV325" s="366"/>
      <c r="AW325" s="366"/>
      <c r="AX325" s="366">
        <v>0</v>
      </c>
      <c r="AY325" s="366">
        <v>4</v>
      </c>
      <c r="AZ325" s="366">
        <v>0</v>
      </c>
      <c r="BA325" s="366">
        <v>1</v>
      </c>
      <c r="BB325" s="366"/>
      <c r="BC325" s="366"/>
      <c r="BD325" s="366"/>
      <c r="BE325" s="366"/>
      <c r="BF325" s="366"/>
      <c r="BG325" s="366"/>
      <c r="BH325" s="366"/>
      <c r="BI325" s="366"/>
      <c r="BJ325" s="540">
        <f t="shared" si="129"/>
        <v>0.5</v>
      </c>
      <c r="BK325" s="364">
        <f t="shared" si="130"/>
        <v>4</v>
      </c>
      <c r="BL325" s="364">
        <f t="shared" si="131"/>
        <v>0</v>
      </c>
      <c r="BM325" s="364">
        <v>8</v>
      </c>
      <c r="BN325" s="364">
        <v>1</v>
      </c>
      <c r="BO325" s="366">
        <f t="shared" si="109"/>
        <v>7</v>
      </c>
      <c r="BP325" s="541">
        <v>2.2000000000000002</v>
      </c>
      <c r="BQ325" s="364" t="str">
        <f t="shared" si="120"/>
        <v/>
      </c>
      <c r="BR325" s="364"/>
      <c r="BS325" s="367"/>
      <c r="BT325" s="367"/>
      <c r="BU325" s="367"/>
      <c r="BV325" s="367"/>
      <c r="BW325" s="367"/>
      <c r="BX325" s="367"/>
      <c r="BY325" s="367"/>
      <c r="BZ325" s="369"/>
      <c r="CA325" s="370"/>
      <c r="CB325" s="371">
        <f t="shared" si="118"/>
        <v>7</v>
      </c>
      <c r="CC325" s="542"/>
      <c r="CD325" s="364" t="str">
        <f>IFERROR(IF($S325*#REF!=0,"",$S325*#REF!),"")</f>
        <v/>
      </c>
      <c r="CE325" s="364" t="str">
        <f>IFERROR(IF($S325*#REF!=0,"",$S325*#REF!),"")</f>
        <v/>
      </c>
      <c r="CF325" s="364" t="str">
        <f>IFERROR(IF($S325*#REF!=0,"",$S325*#REF!),"")</f>
        <v/>
      </c>
      <c r="CG325" s="364" t="str">
        <f>IFERROR(IF($S325*#REF!=0,"",$S325*#REF!),"")</f>
        <v/>
      </c>
      <c r="CH325" s="364" t="str">
        <f>IFERROR(IF($S325*#REF!=0,"",$S325*#REF!),"")</f>
        <v/>
      </c>
      <c r="CI325" s="364" t="str">
        <f>IFERROR(IF($S325*#REF!=0,"",$S325*#REF!),"")</f>
        <v/>
      </c>
      <c r="CJ325" s="364" t="str">
        <f>IFERROR(IF($S325*#REF!=0,"",$S325*#REF!),"")</f>
        <v/>
      </c>
      <c r="CK325" s="364" t="str">
        <f>IFERROR(IF($S325*#REF!=0,"",$S325*#REF!),"")</f>
        <v/>
      </c>
      <c r="CL325" s="364" t="str">
        <f>IFERROR(IF($S325*#REF!=0,"",$S325*#REF!),"")</f>
        <v/>
      </c>
      <c r="CM325" s="364" t="str">
        <f t="shared" si="121"/>
        <v/>
      </c>
      <c r="CN325" s="364" t="str">
        <f t="shared" si="122"/>
        <v/>
      </c>
      <c r="CO325" s="364" t="str">
        <f t="shared" si="123"/>
        <v/>
      </c>
      <c r="CP325" s="364" t="str">
        <f t="shared" si="124"/>
        <v/>
      </c>
      <c r="CQ325" s="364" t="str">
        <f t="shared" si="125"/>
        <v/>
      </c>
      <c r="CR325" s="364" t="str">
        <f t="shared" si="126"/>
        <v/>
      </c>
      <c r="CS325" s="364" t="str">
        <f t="shared" si="127"/>
        <v/>
      </c>
      <c r="CT325" s="364" t="str">
        <f t="shared" si="128"/>
        <v/>
      </c>
    </row>
    <row r="326" spans="1:98" ht="15" customHeight="1" x14ac:dyDescent="0.15">
      <c r="A326" s="1" t="s">
        <v>999</v>
      </c>
      <c r="B326" s="363" t="s">
        <v>1000</v>
      </c>
      <c r="C326" s="363"/>
      <c r="D326" s="363"/>
      <c r="E326" s="363"/>
      <c r="F326" s="363"/>
      <c r="G326" s="364" t="s">
        <v>1001</v>
      </c>
      <c r="H326" s="364" t="s">
        <v>991</v>
      </c>
      <c r="I326" s="364" t="s">
        <v>1002</v>
      </c>
      <c r="J326" s="364">
        <v>2</v>
      </c>
      <c r="K326" s="364" t="s">
        <v>100</v>
      </c>
      <c r="L326" s="364">
        <v>315.3</v>
      </c>
      <c r="M326" s="364"/>
      <c r="N326" s="364"/>
      <c r="O326" s="364" t="s">
        <v>1003</v>
      </c>
      <c r="P326" s="364"/>
      <c r="Q326" s="365"/>
      <c r="R326" s="366"/>
      <c r="S326" s="366">
        <v>1.23</v>
      </c>
      <c r="T326" s="366"/>
      <c r="U326" s="366"/>
      <c r="V326" s="366"/>
      <c r="W326" s="366"/>
      <c r="X326" s="366"/>
      <c r="Y326" s="366"/>
      <c r="Z326" s="366"/>
      <c r="AA326" s="366"/>
      <c r="AB326" s="366"/>
      <c r="AC326" s="366"/>
      <c r="AD326" s="366"/>
      <c r="AE326" s="366"/>
      <c r="AF326" s="366"/>
      <c r="AG326" s="366"/>
      <c r="AH326" s="366"/>
      <c r="AI326" s="366"/>
      <c r="AJ326" s="366"/>
      <c r="AK326" s="366"/>
      <c r="AL326" s="366"/>
      <c r="AM326" s="366"/>
      <c r="AN326" s="366"/>
      <c r="AO326" s="366"/>
      <c r="AP326" s="366"/>
      <c r="AQ326" s="366"/>
      <c r="AR326" s="366"/>
      <c r="AS326" s="366"/>
      <c r="AT326" s="366"/>
      <c r="AU326" s="366"/>
      <c r="AV326" s="366"/>
      <c r="AW326" s="366"/>
      <c r="AX326" s="366">
        <v>0</v>
      </c>
      <c r="AY326" s="366">
        <v>0</v>
      </c>
      <c r="AZ326" s="366">
        <v>0</v>
      </c>
      <c r="BA326" s="366">
        <v>0</v>
      </c>
      <c r="BB326" s="366"/>
      <c r="BC326" s="366"/>
      <c r="BD326" s="366"/>
      <c r="BE326" s="366"/>
      <c r="BF326" s="366"/>
      <c r="BG326" s="366"/>
      <c r="BH326" s="366"/>
      <c r="BI326" s="366"/>
      <c r="BJ326" s="540">
        <f t="shared" si="129"/>
        <v>0</v>
      </c>
      <c r="BK326" s="364">
        <f t="shared" si="130"/>
        <v>0</v>
      </c>
      <c r="BL326" s="364">
        <f t="shared" si="131"/>
        <v>0</v>
      </c>
      <c r="BM326" s="364">
        <v>10</v>
      </c>
      <c r="BN326" s="364">
        <v>1</v>
      </c>
      <c r="BO326" s="366">
        <f t="shared" si="109"/>
        <v>9</v>
      </c>
      <c r="BP326" s="541">
        <v>2.2000000000000002</v>
      </c>
      <c r="BQ326" s="364" t="str">
        <f t="shared" si="120"/>
        <v/>
      </c>
      <c r="BR326" s="364"/>
      <c r="BS326" s="367"/>
      <c r="BT326" s="367"/>
      <c r="BU326" s="367"/>
      <c r="BV326" s="367"/>
      <c r="BW326" s="367"/>
      <c r="BX326" s="367">
        <v>2</v>
      </c>
      <c r="BY326" s="582"/>
      <c r="BZ326" s="571"/>
      <c r="CA326" s="558"/>
      <c r="CB326" s="371">
        <f t="shared" si="118"/>
        <v>11</v>
      </c>
      <c r="CC326" s="542"/>
      <c r="CD326" s="364" t="str">
        <f>IFERROR(IF($S326*#REF!=0,"",$S326*#REF!),"")</f>
        <v/>
      </c>
      <c r="CE326" s="364" t="str">
        <f>IFERROR(IF($S326*#REF!=0,"",$S326*#REF!),"")</f>
        <v/>
      </c>
      <c r="CF326" s="364" t="str">
        <f>IFERROR(IF($S326*#REF!=0,"",$S326*#REF!),"")</f>
        <v/>
      </c>
      <c r="CG326" s="364" t="str">
        <f>IFERROR(IF($S326*#REF!=0,"",$S326*#REF!),"")</f>
        <v/>
      </c>
      <c r="CH326" s="364" t="str">
        <f>IFERROR(IF($S326*#REF!=0,"",$S326*#REF!),"")</f>
        <v/>
      </c>
      <c r="CI326" s="364" t="str">
        <f>IFERROR(IF($S326*#REF!=0,"",$S326*#REF!),"")</f>
        <v/>
      </c>
      <c r="CJ326" s="364" t="str">
        <f>IFERROR(IF($S326*#REF!=0,"",$S326*#REF!),"")</f>
        <v/>
      </c>
      <c r="CK326" s="364" t="str">
        <f>IFERROR(IF($S326*#REF!=0,"",$S326*#REF!),"")</f>
        <v/>
      </c>
      <c r="CL326" s="364" t="str">
        <f>IFERROR(IF($S326*#REF!=0,"",$S326*#REF!),"")</f>
        <v/>
      </c>
      <c r="CM326" s="364" t="str">
        <f t="shared" si="121"/>
        <v/>
      </c>
      <c r="CN326" s="364" t="str">
        <f t="shared" si="122"/>
        <v/>
      </c>
      <c r="CO326" s="364" t="str">
        <f t="shared" si="123"/>
        <v/>
      </c>
      <c r="CP326" s="364" t="str">
        <f t="shared" si="124"/>
        <v/>
      </c>
      <c r="CQ326" s="364">
        <f t="shared" si="125"/>
        <v>2.46</v>
      </c>
      <c r="CR326" s="364" t="str">
        <f t="shared" si="126"/>
        <v/>
      </c>
      <c r="CS326" s="364" t="str">
        <f t="shared" si="127"/>
        <v/>
      </c>
      <c r="CT326" s="364" t="str">
        <f t="shared" si="128"/>
        <v/>
      </c>
    </row>
    <row r="327" spans="1:98" ht="15" customHeight="1" x14ac:dyDescent="0.15">
      <c r="A327" s="1" t="s">
        <v>1004</v>
      </c>
      <c r="B327" s="363" t="s">
        <v>1005</v>
      </c>
      <c r="C327" s="363"/>
      <c r="D327" s="363"/>
      <c r="E327" s="363"/>
      <c r="F327" s="363"/>
      <c r="G327" s="364" t="s">
        <v>1006</v>
      </c>
      <c r="H327" s="364" t="s">
        <v>991</v>
      </c>
      <c r="I327" s="364" t="s">
        <v>992</v>
      </c>
      <c r="J327" s="364"/>
      <c r="K327" s="364" t="s">
        <v>100</v>
      </c>
      <c r="L327" s="364">
        <v>315.3</v>
      </c>
      <c r="M327" s="364"/>
      <c r="N327" s="364"/>
      <c r="O327" s="364" t="s">
        <v>1007</v>
      </c>
      <c r="P327" s="364"/>
      <c r="Q327" s="365"/>
      <c r="R327" s="366"/>
      <c r="S327" s="366">
        <v>1.23</v>
      </c>
      <c r="T327" s="366"/>
      <c r="U327" s="366"/>
      <c r="V327" s="366"/>
      <c r="W327" s="366"/>
      <c r="X327" s="366"/>
      <c r="Y327" s="366"/>
      <c r="Z327" s="366"/>
      <c r="AA327" s="366"/>
      <c r="AB327" s="366"/>
      <c r="AC327" s="366"/>
      <c r="AD327" s="366"/>
      <c r="AE327" s="366"/>
      <c r="AF327" s="366"/>
      <c r="AG327" s="366"/>
      <c r="AH327" s="366"/>
      <c r="AI327" s="366"/>
      <c r="AJ327" s="366"/>
      <c r="AK327" s="366"/>
      <c r="AL327" s="366"/>
      <c r="AM327" s="366"/>
      <c r="AN327" s="366"/>
      <c r="AO327" s="366"/>
      <c r="AP327" s="366"/>
      <c r="AQ327" s="366"/>
      <c r="AR327" s="366"/>
      <c r="AS327" s="366"/>
      <c r="AT327" s="366"/>
      <c r="AU327" s="366"/>
      <c r="AV327" s="366"/>
      <c r="AW327" s="366"/>
      <c r="AX327" s="366">
        <v>0</v>
      </c>
      <c r="AY327" s="366">
        <v>1</v>
      </c>
      <c r="AZ327" s="366">
        <v>0</v>
      </c>
      <c r="BA327" s="366">
        <v>0</v>
      </c>
      <c r="BB327" s="366"/>
      <c r="BC327" s="366"/>
      <c r="BD327" s="366"/>
      <c r="BE327" s="366"/>
      <c r="BF327" s="366"/>
      <c r="BG327" s="366"/>
      <c r="BH327" s="366"/>
      <c r="BI327" s="366"/>
      <c r="BJ327" s="540">
        <f t="shared" si="129"/>
        <v>0</v>
      </c>
      <c r="BK327" s="364">
        <f t="shared" si="130"/>
        <v>1</v>
      </c>
      <c r="BL327" s="364">
        <f t="shared" si="131"/>
        <v>0</v>
      </c>
      <c r="BM327" s="364">
        <v>4</v>
      </c>
      <c r="BN327" s="364">
        <v>1</v>
      </c>
      <c r="BO327" s="366">
        <f t="shared" si="109"/>
        <v>3</v>
      </c>
      <c r="BP327" s="541">
        <v>2.2000000000000002</v>
      </c>
      <c r="BQ327" s="364" t="str">
        <f t="shared" si="120"/>
        <v/>
      </c>
      <c r="BR327" s="364"/>
      <c r="BS327" s="367"/>
      <c r="BT327" s="367"/>
      <c r="BU327" s="367"/>
      <c r="BV327" s="367"/>
      <c r="BW327" s="367"/>
      <c r="BX327" s="367"/>
      <c r="BY327" s="367">
        <v>3</v>
      </c>
      <c r="BZ327" s="369"/>
      <c r="CA327" s="370"/>
      <c r="CB327" s="371">
        <f t="shared" si="118"/>
        <v>6</v>
      </c>
      <c r="CC327" s="542"/>
      <c r="CD327" s="364" t="str">
        <f>IFERROR(IF($S327*#REF!=0,"",$S327*#REF!),"")</f>
        <v/>
      </c>
      <c r="CE327" s="364" t="str">
        <f>IFERROR(IF($S327*#REF!=0,"",$S327*#REF!),"")</f>
        <v/>
      </c>
      <c r="CF327" s="364" t="str">
        <f>IFERROR(IF($S327*#REF!=0,"",$S327*#REF!),"")</f>
        <v/>
      </c>
      <c r="CG327" s="364" t="str">
        <f>IFERROR(IF($S327*#REF!=0,"",$S327*#REF!),"")</f>
        <v/>
      </c>
      <c r="CH327" s="364" t="str">
        <f>IFERROR(IF($S327*#REF!=0,"",$S327*#REF!),"")</f>
        <v/>
      </c>
      <c r="CI327" s="364" t="str">
        <f>IFERROR(IF($S327*#REF!=0,"",$S327*#REF!),"")</f>
        <v/>
      </c>
      <c r="CJ327" s="364" t="str">
        <f>IFERROR(IF($S327*#REF!=0,"",$S327*#REF!),"")</f>
        <v/>
      </c>
      <c r="CK327" s="364" t="str">
        <f>IFERROR(IF($S327*#REF!=0,"",$S327*#REF!),"")</f>
        <v/>
      </c>
      <c r="CL327" s="364" t="str">
        <f>IFERROR(IF($S327*#REF!=0,"",$S327*#REF!),"")</f>
        <v/>
      </c>
      <c r="CM327" s="364" t="str">
        <f t="shared" si="121"/>
        <v/>
      </c>
      <c r="CN327" s="364" t="str">
        <f t="shared" si="122"/>
        <v/>
      </c>
      <c r="CO327" s="364" t="str">
        <f t="shared" si="123"/>
        <v/>
      </c>
      <c r="CP327" s="364" t="str">
        <f t="shared" si="124"/>
        <v/>
      </c>
      <c r="CQ327" s="364" t="str">
        <f t="shared" si="125"/>
        <v/>
      </c>
      <c r="CR327" s="364">
        <f t="shared" si="126"/>
        <v>3.69</v>
      </c>
      <c r="CS327" s="364" t="str">
        <f t="shared" si="127"/>
        <v/>
      </c>
      <c r="CT327" s="364" t="str">
        <f t="shared" si="128"/>
        <v/>
      </c>
    </row>
    <row r="328" spans="1:98" ht="15" customHeight="1" x14ac:dyDescent="0.15">
      <c r="A328" s="1" t="s">
        <v>1008</v>
      </c>
      <c r="B328" s="363" t="s">
        <v>1009</v>
      </c>
      <c r="C328" s="363"/>
      <c r="D328" s="363"/>
      <c r="E328" s="363"/>
      <c r="F328" s="363"/>
      <c r="G328" s="364" t="s">
        <v>1010</v>
      </c>
      <c r="H328" s="364" t="s">
        <v>991</v>
      </c>
      <c r="I328" s="364" t="s">
        <v>997</v>
      </c>
      <c r="J328" s="364">
        <v>5</v>
      </c>
      <c r="K328" s="364" t="s">
        <v>100</v>
      </c>
      <c r="L328" s="364">
        <v>315.3</v>
      </c>
      <c r="M328" s="364"/>
      <c r="N328" s="364"/>
      <c r="O328" s="364" t="s">
        <v>1011</v>
      </c>
      <c r="P328" s="364"/>
      <c r="Q328" s="365"/>
      <c r="R328" s="366"/>
      <c r="S328" s="366">
        <v>1.23</v>
      </c>
      <c r="T328" s="366"/>
      <c r="U328" s="366"/>
      <c r="V328" s="366"/>
      <c r="W328" s="366"/>
      <c r="X328" s="366"/>
      <c r="Y328" s="366"/>
      <c r="Z328" s="366"/>
      <c r="AA328" s="366"/>
      <c r="AB328" s="366"/>
      <c r="AC328" s="366"/>
      <c r="AD328" s="366"/>
      <c r="AE328" s="366"/>
      <c r="AF328" s="366"/>
      <c r="AG328" s="366"/>
      <c r="AH328" s="366"/>
      <c r="AI328" s="366"/>
      <c r="AJ328" s="366"/>
      <c r="AK328" s="366"/>
      <c r="AL328" s="366"/>
      <c r="AM328" s="366"/>
      <c r="AN328" s="366"/>
      <c r="AO328" s="366"/>
      <c r="AP328" s="366"/>
      <c r="AQ328" s="366"/>
      <c r="AR328" s="366"/>
      <c r="AS328" s="366"/>
      <c r="AT328" s="366"/>
      <c r="AU328" s="366"/>
      <c r="AV328" s="366"/>
      <c r="AW328" s="366"/>
      <c r="AX328" s="366">
        <v>4</v>
      </c>
      <c r="AY328" s="366">
        <v>1</v>
      </c>
      <c r="AZ328" s="366">
        <v>1</v>
      </c>
      <c r="BA328" s="366">
        <v>1</v>
      </c>
      <c r="BB328" s="366"/>
      <c r="BC328" s="366"/>
      <c r="BD328" s="366"/>
      <c r="BE328" s="366"/>
      <c r="BF328" s="366"/>
      <c r="BG328" s="366"/>
      <c r="BH328" s="366"/>
      <c r="BI328" s="366"/>
      <c r="BJ328" s="540">
        <f t="shared" si="129"/>
        <v>1</v>
      </c>
      <c r="BK328" s="364">
        <f t="shared" si="130"/>
        <v>4</v>
      </c>
      <c r="BL328" s="364">
        <f t="shared" si="131"/>
        <v>1</v>
      </c>
      <c r="BM328" s="364">
        <v>2</v>
      </c>
      <c r="BN328" s="364">
        <v>2</v>
      </c>
      <c r="BO328" s="366">
        <f t="shared" ref="BO328:BO336" si="132">IFERROR(BM328-BN328,BM328)</f>
        <v>0</v>
      </c>
      <c r="BP328" s="541">
        <v>2.2000000000000002</v>
      </c>
      <c r="BQ328" s="364" t="str">
        <f t="shared" si="120"/>
        <v/>
      </c>
      <c r="BR328" s="364"/>
      <c r="BS328" s="367"/>
      <c r="BT328" s="367"/>
      <c r="BU328" s="367"/>
      <c r="BV328" s="367"/>
      <c r="BW328" s="367">
        <v>2</v>
      </c>
      <c r="BX328" s="367">
        <v>5</v>
      </c>
      <c r="BY328" s="582"/>
      <c r="BZ328" s="571"/>
      <c r="CA328" s="558"/>
      <c r="CB328" s="371">
        <f t="shared" si="118"/>
        <v>7</v>
      </c>
      <c r="CC328" s="542"/>
      <c r="CD328" s="364" t="str">
        <f>IFERROR(IF($S328*#REF!=0,"",$S328*#REF!),"")</f>
        <v/>
      </c>
      <c r="CE328" s="364" t="str">
        <f>IFERROR(IF($S328*#REF!=0,"",$S328*#REF!),"")</f>
        <v/>
      </c>
      <c r="CF328" s="364" t="str">
        <f>IFERROR(IF($S328*#REF!=0,"",$S328*#REF!),"")</f>
        <v/>
      </c>
      <c r="CG328" s="364" t="str">
        <f>IFERROR(IF($S328*#REF!=0,"",$S328*#REF!),"")</f>
        <v/>
      </c>
      <c r="CH328" s="364" t="str">
        <f>IFERROR(IF($S328*#REF!=0,"",$S328*#REF!),"")</f>
        <v/>
      </c>
      <c r="CI328" s="364" t="str">
        <f>IFERROR(IF($S328*#REF!=0,"",$S328*#REF!),"")</f>
        <v/>
      </c>
      <c r="CJ328" s="364" t="str">
        <f>IFERROR(IF($S328*#REF!=0,"",$S328*#REF!),"")</f>
        <v/>
      </c>
      <c r="CK328" s="364" t="str">
        <f>IFERROR(IF($S328*#REF!=0,"",$S328*#REF!),"")</f>
        <v/>
      </c>
      <c r="CL328" s="364" t="str">
        <f>IFERROR(IF($S328*#REF!=0,"",$S328*#REF!),"")</f>
        <v/>
      </c>
      <c r="CM328" s="364" t="str">
        <f t="shared" si="121"/>
        <v/>
      </c>
      <c r="CN328" s="364" t="str">
        <f t="shared" si="122"/>
        <v/>
      </c>
      <c r="CO328" s="364" t="str">
        <f t="shared" si="123"/>
        <v/>
      </c>
      <c r="CP328" s="364">
        <f t="shared" si="124"/>
        <v>2.46</v>
      </c>
      <c r="CQ328" s="364">
        <f t="shared" si="125"/>
        <v>6.15</v>
      </c>
      <c r="CR328" s="364" t="str">
        <f t="shared" si="126"/>
        <v/>
      </c>
      <c r="CS328" s="364" t="str">
        <f t="shared" si="127"/>
        <v/>
      </c>
      <c r="CT328" s="364" t="str">
        <f t="shared" si="128"/>
        <v/>
      </c>
    </row>
    <row r="329" spans="1:98" ht="15" customHeight="1" x14ac:dyDescent="0.15">
      <c r="A329" s="1" t="s">
        <v>1012</v>
      </c>
      <c r="B329" s="363" t="s">
        <v>1013</v>
      </c>
      <c r="C329" s="363"/>
      <c r="D329" s="363"/>
      <c r="E329" s="363"/>
      <c r="F329" s="363"/>
      <c r="G329" s="364" t="s">
        <v>1014</v>
      </c>
      <c r="H329" s="364" t="s">
        <v>991</v>
      </c>
      <c r="I329" s="364" t="s">
        <v>1002</v>
      </c>
      <c r="J329" s="364">
        <v>2</v>
      </c>
      <c r="K329" s="364" t="s">
        <v>100</v>
      </c>
      <c r="L329" s="364">
        <v>315.3</v>
      </c>
      <c r="M329" s="364"/>
      <c r="N329" s="364"/>
      <c r="O329" s="364" t="s">
        <v>1015</v>
      </c>
      <c r="P329" s="364"/>
      <c r="Q329" s="365"/>
      <c r="R329" s="366"/>
      <c r="S329" s="366">
        <v>1.23</v>
      </c>
      <c r="T329" s="366"/>
      <c r="U329" s="366"/>
      <c r="V329" s="366"/>
      <c r="W329" s="366"/>
      <c r="X329" s="366"/>
      <c r="Y329" s="366"/>
      <c r="Z329" s="366"/>
      <c r="AA329" s="366"/>
      <c r="AB329" s="366"/>
      <c r="AC329" s="366"/>
      <c r="AD329" s="366"/>
      <c r="AE329" s="366"/>
      <c r="AF329" s="366"/>
      <c r="AG329" s="366"/>
      <c r="AH329" s="366"/>
      <c r="AI329" s="366"/>
      <c r="AJ329" s="366"/>
      <c r="AK329" s="366"/>
      <c r="AL329" s="366"/>
      <c r="AM329" s="366"/>
      <c r="AN329" s="366"/>
      <c r="AO329" s="366"/>
      <c r="AP329" s="366"/>
      <c r="AQ329" s="366"/>
      <c r="AR329" s="366"/>
      <c r="AS329" s="366"/>
      <c r="AT329" s="366"/>
      <c r="AU329" s="366"/>
      <c r="AV329" s="366"/>
      <c r="AW329" s="366"/>
      <c r="AX329" s="366">
        <v>0</v>
      </c>
      <c r="AY329" s="366">
        <v>0</v>
      </c>
      <c r="AZ329" s="366">
        <v>0</v>
      </c>
      <c r="BA329" s="366">
        <v>1</v>
      </c>
      <c r="BB329" s="366"/>
      <c r="BC329" s="366"/>
      <c r="BD329" s="366"/>
      <c r="BE329" s="366"/>
      <c r="BF329" s="366"/>
      <c r="BG329" s="366"/>
      <c r="BH329" s="366"/>
      <c r="BI329" s="366"/>
      <c r="BJ329" s="540">
        <f t="shared" si="129"/>
        <v>0.5</v>
      </c>
      <c r="BK329" s="364">
        <f t="shared" si="130"/>
        <v>1</v>
      </c>
      <c r="BL329" s="364">
        <f t="shared" si="131"/>
        <v>0</v>
      </c>
      <c r="BM329" s="364">
        <v>3</v>
      </c>
      <c r="BN329" s="364">
        <v>1</v>
      </c>
      <c r="BO329" s="366">
        <f t="shared" si="132"/>
        <v>2</v>
      </c>
      <c r="BP329" s="541">
        <v>2.2000000000000002</v>
      </c>
      <c r="BQ329" s="364" t="str">
        <f t="shared" si="120"/>
        <v/>
      </c>
      <c r="BR329" s="364"/>
      <c r="BS329" s="367"/>
      <c r="BT329" s="367"/>
      <c r="BU329" s="367"/>
      <c r="BV329" s="367"/>
      <c r="BW329" s="367"/>
      <c r="BX329" s="367">
        <v>2</v>
      </c>
      <c r="BY329" s="582">
        <v>2</v>
      </c>
      <c r="BZ329" s="571"/>
      <c r="CA329" s="558"/>
      <c r="CB329" s="371">
        <f t="shared" ref="CB329:CB348" si="133">SUM(BO329,BR329:CA329)</f>
        <v>6</v>
      </c>
      <c r="CC329" s="542"/>
      <c r="CD329" s="364" t="str">
        <f>IFERROR(IF($S329*#REF!=0,"",$S329*#REF!),"")</f>
        <v/>
      </c>
      <c r="CE329" s="364" t="str">
        <f>IFERROR(IF($S329*#REF!=0,"",$S329*#REF!),"")</f>
        <v/>
      </c>
      <c r="CF329" s="364" t="str">
        <f>IFERROR(IF($S329*#REF!=0,"",$S329*#REF!),"")</f>
        <v/>
      </c>
      <c r="CG329" s="364" t="str">
        <f>IFERROR(IF($S329*#REF!=0,"",$S329*#REF!),"")</f>
        <v/>
      </c>
      <c r="CH329" s="364" t="str">
        <f>IFERROR(IF($S329*#REF!=0,"",$S329*#REF!),"")</f>
        <v/>
      </c>
      <c r="CI329" s="364" t="str">
        <f>IFERROR(IF($S329*#REF!=0,"",$S329*#REF!),"")</f>
        <v/>
      </c>
      <c r="CJ329" s="364" t="str">
        <f>IFERROR(IF($S329*#REF!=0,"",$S329*#REF!),"")</f>
        <v/>
      </c>
      <c r="CK329" s="364" t="str">
        <f>IFERROR(IF($S329*#REF!=0,"",$S329*#REF!),"")</f>
        <v/>
      </c>
      <c r="CL329" s="364" t="str">
        <f>IFERROR(IF($S329*#REF!=0,"",$S329*#REF!),"")</f>
        <v/>
      </c>
      <c r="CM329" s="364" t="str">
        <f t="shared" si="121"/>
        <v/>
      </c>
      <c r="CN329" s="364" t="str">
        <f t="shared" si="122"/>
        <v/>
      </c>
      <c r="CO329" s="364" t="str">
        <f t="shared" si="123"/>
        <v/>
      </c>
      <c r="CP329" s="364" t="str">
        <f t="shared" si="124"/>
        <v/>
      </c>
      <c r="CQ329" s="364">
        <f t="shared" si="125"/>
        <v>2.46</v>
      </c>
      <c r="CR329" s="364">
        <f t="shared" si="126"/>
        <v>2.46</v>
      </c>
      <c r="CS329" s="364" t="str">
        <f t="shared" si="127"/>
        <v/>
      </c>
      <c r="CT329" s="364" t="str">
        <f t="shared" si="128"/>
        <v/>
      </c>
    </row>
    <row r="330" spans="1:98" ht="15" customHeight="1" x14ac:dyDescent="0.15">
      <c r="A330" s="1" t="s">
        <v>1016</v>
      </c>
      <c r="B330" s="363" t="s">
        <v>1017</v>
      </c>
      <c r="C330" s="363"/>
      <c r="D330" s="363"/>
      <c r="E330" s="363"/>
      <c r="F330" s="363"/>
      <c r="G330" s="364" t="s">
        <v>1018</v>
      </c>
      <c r="H330" s="364" t="s">
        <v>991</v>
      </c>
      <c r="I330" s="364" t="s">
        <v>992</v>
      </c>
      <c r="J330" s="364">
        <v>3</v>
      </c>
      <c r="K330" s="364" t="s">
        <v>100</v>
      </c>
      <c r="L330" s="364">
        <v>291.10000000000002</v>
      </c>
      <c r="M330" s="364"/>
      <c r="N330" s="364"/>
      <c r="O330" s="364" t="s">
        <v>1019</v>
      </c>
      <c r="P330" s="364"/>
      <c r="Q330" s="365"/>
      <c r="R330" s="366"/>
      <c r="S330" s="366">
        <v>1.23</v>
      </c>
      <c r="T330" s="366"/>
      <c r="U330" s="366"/>
      <c r="V330" s="366"/>
      <c r="W330" s="366"/>
      <c r="X330" s="366"/>
      <c r="Y330" s="366"/>
      <c r="Z330" s="366"/>
      <c r="AA330" s="366"/>
      <c r="AB330" s="366"/>
      <c r="AC330" s="366"/>
      <c r="AD330" s="366"/>
      <c r="AE330" s="366"/>
      <c r="AF330" s="366"/>
      <c r="AG330" s="366"/>
      <c r="AH330" s="366"/>
      <c r="AI330" s="366"/>
      <c r="AJ330" s="366"/>
      <c r="AK330" s="366"/>
      <c r="AL330" s="366"/>
      <c r="AM330" s="366"/>
      <c r="AN330" s="366"/>
      <c r="AO330" s="366"/>
      <c r="AP330" s="366"/>
      <c r="AQ330" s="366"/>
      <c r="AR330" s="366"/>
      <c r="AS330" s="366"/>
      <c r="AT330" s="366"/>
      <c r="AU330" s="366"/>
      <c r="AV330" s="366"/>
      <c r="AW330" s="366"/>
      <c r="AX330" s="366">
        <v>13</v>
      </c>
      <c r="AY330" s="366">
        <v>2</v>
      </c>
      <c r="AZ330" s="366">
        <v>0</v>
      </c>
      <c r="BA330" s="366">
        <v>1</v>
      </c>
      <c r="BB330" s="366"/>
      <c r="BC330" s="366"/>
      <c r="BD330" s="366"/>
      <c r="BE330" s="366"/>
      <c r="BF330" s="366"/>
      <c r="BG330" s="366"/>
      <c r="BH330" s="366"/>
      <c r="BI330" s="366"/>
      <c r="BJ330" s="540">
        <f t="shared" si="129"/>
        <v>0.5</v>
      </c>
      <c r="BK330" s="364">
        <f t="shared" si="130"/>
        <v>13</v>
      </c>
      <c r="BL330" s="364">
        <f t="shared" si="131"/>
        <v>0</v>
      </c>
      <c r="BM330" s="364">
        <v>8</v>
      </c>
      <c r="BN330" s="364">
        <v>0</v>
      </c>
      <c r="BO330" s="366">
        <f t="shared" si="132"/>
        <v>8</v>
      </c>
      <c r="BP330" s="541">
        <v>2.2000000000000002</v>
      </c>
      <c r="BQ330" s="364" t="str">
        <f t="shared" si="120"/>
        <v/>
      </c>
      <c r="BR330" s="364"/>
      <c r="BS330" s="367"/>
      <c r="BT330" s="367"/>
      <c r="BU330" s="367"/>
      <c r="BV330" s="367"/>
      <c r="BW330" s="367"/>
      <c r="BX330" s="367">
        <v>3</v>
      </c>
      <c r="BY330" s="582"/>
      <c r="BZ330" s="571"/>
      <c r="CA330" s="558"/>
      <c r="CB330" s="371">
        <f t="shared" si="133"/>
        <v>11</v>
      </c>
      <c r="CC330" s="542"/>
      <c r="CD330" s="364" t="str">
        <f>IFERROR(IF($S330*#REF!=0,"",$S330*#REF!),"")</f>
        <v/>
      </c>
      <c r="CE330" s="364" t="str">
        <f>IFERROR(IF($S330*#REF!=0,"",$S330*#REF!),"")</f>
        <v/>
      </c>
      <c r="CF330" s="364" t="str">
        <f>IFERROR(IF($S330*#REF!=0,"",$S330*#REF!),"")</f>
        <v/>
      </c>
      <c r="CG330" s="364" t="str">
        <f>IFERROR(IF($S330*#REF!=0,"",$S330*#REF!),"")</f>
        <v/>
      </c>
      <c r="CH330" s="364" t="str">
        <f>IFERROR(IF($S330*#REF!=0,"",$S330*#REF!),"")</f>
        <v/>
      </c>
      <c r="CI330" s="364" t="str">
        <f>IFERROR(IF($S330*#REF!=0,"",$S330*#REF!),"")</f>
        <v/>
      </c>
      <c r="CJ330" s="364" t="str">
        <f>IFERROR(IF($S330*#REF!=0,"",$S330*#REF!),"")</f>
        <v/>
      </c>
      <c r="CK330" s="364" t="str">
        <f>IFERROR(IF($S330*#REF!=0,"",$S330*#REF!),"")</f>
        <v/>
      </c>
      <c r="CL330" s="364" t="str">
        <f>IFERROR(IF($S330*#REF!=0,"",$S330*#REF!),"")</f>
        <v/>
      </c>
      <c r="CM330" s="364" t="str">
        <f t="shared" si="121"/>
        <v/>
      </c>
      <c r="CN330" s="364" t="str">
        <f t="shared" si="122"/>
        <v/>
      </c>
      <c r="CO330" s="364" t="str">
        <f t="shared" si="123"/>
        <v/>
      </c>
      <c r="CP330" s="364" t="str">
        <f t="shared" si="124"/>
        <v/>
      </c>
      <c r="CQ330" s="364">
        <f t="shared" si="125"/>
        <v>3.69</v>
      </c>
      <c r="CR330" s="364" t="str">
        <f t="shared" si="126"/>
        <v/>
      </c>
      <c r="CS330" s="364" t="str">
        <f t="shared" si="127"/>
        <v/>
      </c>
      <c r="CT330" s="364" t="str">
        <f t="shared" si="128"/>
        <v/>
      </c>
    </row>
    <row r="331" spans="1:98" ht="15" customHeight="1" x14ac:dyDescent="0.15">
      <c r="A331" s="1" t="s">
        <v>1020</v>
      </c>
      <c r="B331" s="363" t="s">
        <v>1021</v>
      </c>
      <c r="C331" s="363"/>
      <c r="D331" s="363"/>
      <c r="E331" s="363"/>
      <c r="F331" s="363"/>
      <c r="G331" s="364" t="s">
        <v>1022</v>
      </c>
      <c r="H331" s="364" t="s">
        <v>991</v>
      </c>
      <c r="I331" s="364" t="s">
        <v>997</v>
      </c>
      <c r="J331" s="364">
        <v>1</v>
      </c>
      <c r="K331" s="364" t="s">
        <v>100</v>
      </c>
      <c r="L331" s="364">
        <v>291.10000000000002</v>
      </c>
      <c r="M331" s="364"/>
      <c r="N331" s="364"/>
      <c r="O331" s="364" t="s">
        <v>1023</v>
      </c>
      <c r="P331" s="364"/>
      <c r="Q331" s="365"/>
      <c r="R331" s="366"/>
      <c r="S331" s="366">
        <v>1.23</v>
      </c>
      <c r="T331" s="366"/>
      <c r="U331" s="366"/>
      <c r="V331" s="366"/>
      <c r="W331" s="366"/>
      <c r="X331" s="366"/>
      <c r="Y331" s="366"/>
      <c r="Z331" s="366"/>
      <c r="AA331" s="366"/>
      <c r="AB331" s="366"/>
      <c r="AC331" s="366"/>
      <c r="AD331" s="366"/>
      <c r="AE331" s="366"/>
      <c r="AF331" s="366"/>
      <c r="AG331" s="366"/>
      <c r="AH331" s="366"/>
      <c r="AI331" s="366"/>
      <c r="AJ331" s="366"/>
      <c r="AK331" s="366"/>
      <c r="AL331" s="366"/>
      <c r="AM331" s="366"/>
      <c r="AN331" s="366"/>
      <c r="AO331" s="366"/>
      <c r="AP331" s="366"/>
      <c r="AQ331" s="366"/>
      <c r="AR331" s="366"/>
      <c r="AS331" s="366"/>
      <c r="AT331" s="366"/>
      <c r="AU331" s="366"/>
      <c r="AV331" s="366"/>
      <c r="AW331" s="366"/>
      <c r="AX331" s="366">
        <v>4</v>
      </c>
      <c r="AY331" s="366">
        <v>5</v>
      </c>
      <c r="AZ331" s="366">
        <v>1</v>
      </c>
      <c r="BA331" s="366">
        <v>2</v>
      </c>
      <c r="BB331" s="366"/>
      <c r="BC331" s="366"/>
      <c r="BD331" s="366"/>
      <c r="BE331" s="366"/>
      <c r="BF331" s="366"/>
      <c r="BG331" s="366"/>
      <c r="BH331" s="366"/>
      <c r="BI331" s="366"/>
      <c r="BJ331" s="540">
        <f t="shared" si="129"/>
        <v>1.5</v>
      </c>
      <c r="BK331" s="364">
        <f t="shared" si="130"/>
        <v>5</v>
      </c>
      <c r="BL331" s="364">
        <f t="shared" si="131"/>
        <v>1</v>
      </c>
      <c r="BM331" s="364">
        <v>9</v>
      </c>
      <c r="BN331" s="364">
        <v>1</v>
      </c>
      <c r="BO331" s="366">
        <f t="shared" si="132"/>
        <v>8</v>
      </c>
      <c r="BP331" s="541">
        <v>2.2000000000000002</v>
      </c>
      <c r="BQ331" s="364" t="str">
        <f t="shared" si="120"/>
        <v/>
      </c>
      <c r="BR331" s="364"/>
      <c r="BS331" s="367"/>
      <c r="BT331" s="367"/>
      <c r="BU331" s="367"/>
      <c r="BV331" s="367"/>
      <c r="BW331" s="367"/>
      <c r="BX331" s="367">
        <v>1</v>
      </c>
      <c r="BY331" s="582"/>
      <c r="BZ331" s="571"/>
      <c r="CA331" s="558"/>
      <c r="CB331" s="371">
        <f t="shared" si="133"/>
        <v>9</v>
      </c>
      <c r="CC331" s="542"/>
      <c r="CD331" s="364" t="str">
        <f>IFERROR(IF($S331*#REF!=0,"",$S331*#REF!),"")</f>
        <v/>
      </c>
      <c r="CE331" s="364" t="str">
        <f>IFERROR(IF($S331*#REF!=0,"",$S331*#REF!),"")</f>
        <v/>
      </c>
      <c r="CF331" s="364" t="str">
        <f>IFERROR(IF($S331*#REF!=0,"",$S331*#REF!),"")</f>
        <v/>
      </c>
      <c r="CG331" s="364" t="str">
        <f>IFERROR(IF($S331*#REF!=0,"",$S331*#REF!),"")</f>
        <v/>
      </c>
      <c r="CH331" s="364" t="str">
        <f>IFERROR(IF($S331*#REF!=0,"",$S331*#REF!),"")</f>
        <v/>
      </c>
      <c r="CI331" s="364" t="str">
        <f>IFERROR(IF($S331*#REF!=0,"",$S331*#REF!),"")</f>
        <v/>
      </c>
      <c r="CJ331" s="364" t="str">
        <f>IFERROR(IF($S331*#REF!=0,"",$S331*#REF!),"")</f>
        <v/>
      </c>
      <c r="CK331" s="364" t="str">
        <f>IFERROR(IF($S331*#REF!=0,"",$S331*#REF!),"")</f>
        <v/>
      </c>
      <c r="CL331" s="364" t="str">
        <f>IFERROR(IF($S331*#REF!=0,"",$S331*#REF!),"")</f>
        <v/>
      </c>
      <c r="CM331" s="364" t="str">
        <f t="shared" si="121"/>
        <v/>
      </c>
      <c r="CN331" s="364" t="str">
        <f t="shared" si="122"/>
        <v/>
      </c>
      <c r="CO331" s="364" t="str">
        <f t="shared" si="123"/>
        <v/>
      </c>
      <c r="CP331" s="364" t="str">
        <f t="shared" si="124"/>
        <v/>
      </c>
      <c r="CQ331" s="364">
        <f t="shared" si="125"/>
        <v>1.23</v>
      </c>
      <c r="CR331" s="364" t="str">
        <f t="shared" si="126"/>
        <v/>
      </c>
      <c r="CS331" s="364" t="str">
        <f t="shared" si="127"/>
        <v/>
      </c>
      <c r="CT331" s="364" t="str">
        <f t="shared" si="128"/>
        <v/>
      </c>
    </row>
    <row r="332" spans="1:98" ht="15" customHeight="1" thickBot="1" x14ac:dyDescent="0.2">
      <c r="A332" s="1" t="s">
        <v>1024</v>
      </c>
      <c r="B332" s="372" t="s">
        <v>1025</v>
      </c>
      <c r="C332" s="372"/>
      <c r="D332" s="372"/>
      <c r="E332" s="372"/>
      <c r="F332" s="372"/>
      <c r="G332" s="373" t="s">
        <v>1026</v>
      </c>
      <c r="H332" s="373" t="s">
        <v>991</v>
      </c>
      <c r="I332" s="373" t="s">
        <v>1002</v>
      </c>
      <c r="J332" s="373">
        <v>4</v>
      </c>
      <c r="K332" s="373" t="s">
        <v>100</v>
      </c>
      <c r="L332" s="373">
        <v>291.10000000000002</v>
      </c>
      <c r="M332" s="373"/>
      <c r="N332" s="373"/>
      <c r="O332" s="373" t="s">
        <v>1027</v>
      </c>
      <c r="P332" s="373"/>
      <c r="Q332" s="374"/>
      <c r="R332" s="375"/>
      <c r="S332" s="375">
        <v>1.23</v>
      </c>
      <c r="T332" s="375"/>
      <c r="U332" s="375"/>
      <c r="V332" s="375"/>
      <c r="W332" s="375"/>
      <c r="X332" s="375"/>
      <c r="Y332" s="375"/>
      <c r="Z332" s="375"/>
      <c r="AA332" s="375"/>
      <c r="AB332" s="375"/>
      <c r="AC332" s="375"/>
      <c r="AD332" s="375"/>
      <c r="AE332" s="375"/>
      <c r="AF332" s="375"/>
      <c r="AG332" s="375"/>
      <c r="AH332" s="375"/>
      <c r="AI332" s="375"/>
      <c r="AJ332" s="375"/>
      <c r="AK332" s="375"/>
      <c r="AL332" s="375"/>
      <c r="AM332" s="375"/>
      <c r="AN332" s="375"/>
      <c r="AO332" s="375"/>
      <c r="AP332" s="375"/>
      <c r="AQ332" s="375"/>
      <c r="AR332" s="375"/>
      <c r="AS332" s="375"/>
      <c r="AT332" s="375"/>
      <c r="AU332" s="375"/>
      <c r="AV332" s="375"/>
      <c r="AW332" s="375"/>
      <c r="AX332" s="375">
        <v>0</v>
      </c>
      <c r="AY332" s="375">
        <v>0</v>
      </c>
      <c r="AZ332" s="375">
        <v>0</v>
      </c>
      <c r="BA332" s="375">
        <v>0</v>
      </c>
      <c r="BB332" s="375"/>
      <c r="BC332" s="375"/>
      <c r="BD332" s="375"/>
      <c r="BE332" s="375"/>
      <c r="BF332" s="375"/>
      <c r="BG332" s="375"/>
      <c r="BH332" s="375"/>
      <c r="BI332" s="375"/>
      <c r="BJ332" s="543">
        <f t="shared" si="129"/>
        <v>0</v>
      </c>
      <c r="BK332" s="373">
        <f t="shared" si="130"/>
        <v>0</v>
      </c>
      <c r="BL332" s="373">
        <f t="shared" si="131"/>
        <v>0</v>
      </c>
      <c r="BM332" s="373">
        <v>5</v>
      </c>
      <c r="BN332" s="373">
        <v>1</v>
      </c>
      <c r="BO332" s="375">
        <f t="shared" si="132"/>
        <v>4</v>
      </c>
      <c r="BP332" s="544">
        <v>2.2000000000000002</v>
      </c>
      <c r="BQ332" s="373" t="str">
        <f t="shared" si="120"/>
        <v/>
      </c>
      <c r="BR332" s="376"/>
      <c r="BS332" s="377"/>
      <c r="BT332" s="377"/>
      <c r="BU332" s="377"/>
      <c r="BV332" s="377"/>
      <c r="BW332" s="377"/>
      <c r="BX332" s="377">
        <v>4</v>
      </c>
      <c r="BY332" s="583"/>
      <c r="BZ332" s="572"/>
      <c r="CA332" s="559"/>
      <c r="CB332" s="371">
        <f t="shared" si="133"/>
        <v>8</v>
      </c>
      <c r="CC332" s="545"/>
      <c r="CD332" s="373" t="str">
        <f>IFERROR(IF($S332*#REF!=0,"",$S332*#REF!),"")</f>
        <v/>
      </c>
      <c r="CE332" s="373" t="str">
        <f>IFERROR(IF($S332*#REF!=0,"",$S332*#REF!),"")</f>
        <v/>
      </c>
      <c r="CF332" s="373" t="str">
        <f>IFERROR(IF($S332*#REF!=0,"",$S332*#REF!),"")</f>
        <v/>
      </c>
      <c r="CG332" s="373" t="str">
        <f>IFERROR(IF($S332*#REF!=0,"",$S332*#REF!),"")</f>
        <v/>
      </c>
      <c r="CH332" s="373" t="str">
        <f>IFERROR(IF($S332*#REF!=0,"",$S332*#REF!),"")</f>
        <v/>
      </c>
      <c r="CI332" s="373" t="str">
        <f>IFERROR(IF($S332*#REF!=0,"",$S332*#REF!),"")</f>
        <v/>
      </c>
      <c r="CJ332" s="373" t="str">
        <f>IFERROR(IF($S332*#REF!=0,"",$S332*#REF!),"")</f>
        <v/>
      </c>
      <c r="CK332" s="373" t="str">
        <f>IFERROR(IF($S332*#REF!=0,"",$S332*#REF!),"")</f>
        <v/>
      </c>
      <c r="CL332" s="373" t="str">
        <f>IFERROR(IF($S332*#REF!=0,"",$S332*#REF!),"")</f>
        <v/>
      </c>
      <c r="CM332" s="373" t="str">
        <f t="shared" ref="CM332:CM348" si="134">IFERROR(IF($S332*BT332=0,"",$S332*BT332),"")</f>
        <v/>
      </c>
      <c r="CN332" s="373" t="str">
        <f t="shared" ref="CN332:CN348" si="135">IFERROR(IF($S332*BU332=0,"",$S332*BU332),"")</f>
        <v/>
      </c>
      <c r="CO332" s="373" t="str">
        <f t="shared" ref="CO332:CO348" si="136">IFERROR(IF($S332*BV332=0,"",$S332*BV332),"")</f>
        <v/>
      </c>
      <c r="CP332" s="373" t="str">
        <f t="shared" ref="CP332:CP348" si="137">IFERROR(IF($S332*BW332=0,"",$S332*BW332),"")</f>
        <v/>
      </c>
      <c r="CQ332" s="373">
        <f t="shared" ref="CQ332:CQ348" si="138">IFERROR(IF($S332*BX332=0,"",$S332*BX332),"")</f>
        <v>4.92</v>
      </c>
      <c r="CR332" s="373" t="str">
        <f t="shared" ref="CR332:CR348" si="139">IFERROR(IF($S332*BY332=0,"",$S332*BY332),"")</f>
        <v/>
      </c>
      <c r="CS332" s="373" t="str">
        <f t="shared" ref="CS332:CS348" si="140">IFERROR(IF($S332*BZ332=0,"",$S332*BZ332),"")</f>
        <v/>
      </c>
      <c r="CT332" s="373" t="str">
        <f t="shared" ref="CT332:CT348" si="141">IFERROR(IF($S332*CA332=0,"",$S332*CA332),"")</f>
        <v/>
      </c>
    </row>
    <row r="333" spans="1:98" ht="15" customHeight="1" x14ac:dyDescent="0.15">
      <c r="B333" s="378" t="s">
        <v>1028</v>
      </c>
      <c r="C333" s="378"/>
      <c r="D333" s="378"/>
      <c r="E333" s="378"/>
      <c r="F333" s="378"/>
      <c r="G333" s="379" t="s">
        <v>1029</v>
      </c>
      <c r="H333" s="379" t="s">
        <v>418</v>
      </c>
      <c r="I333" s="379" t="s">
        <v>1030</v>
      </c>
      <c r="J333" s="379"/>
      <c r="K333" s="379" t="s">
        <v>108</v>
      </c>
      <c r="L333" s="379">
        <v>20.6</v>
      </c>
      <c r="M333" s="379"/>
      <c r="N333" s="379"/>
      <c r="O333" s="379" t="s">
        <v>1029</v>
      </c>
      <c r="P333" s="379"/>
      <c r="Q333" s="380"/>
      <c r="R333" s="381"/>
      <c r="S333" s="381"/>
      <c r="T333" s="381"/>
      <c r="U333" s="381"/>
      <c r="V333" s="381"/>
      <c r="W333" s="381"/>
      <c r="X333" s="381"/>
      <c r="Y333" s="381"/>
      <c r="Z333" s="381"/>
      <c r="AA333" s="381"/>
      <c r="AB333" s="381"/>
      <c r="AC333" s="381"/>
      <c r="AD333" s="381"/>
      <c r="AE333" s="381"/>
      <c r="AF333" s="381"/>
      <c r="AG333" s="381"/>
      <c r="AH333" s="381"/>
      <c r="AI333" s="381"/>
      <c r="AJ333" s="381"/>
      <c r="AK333" s="381"/>
      <c r="AL333" s="381"/>
      <c r="AM333" s="381"/>
      <c r="AN333" s="381"/>
      <c r="AO333" s="381"/>
      <c r="AP333" s="381"/>
      <c r="AQ333" s="381"/>
      <c r="AR333" s="381"/>
      <c r="AS333" s="381"/>
      <c r="AT333" s="381"/>
      <c r="AU333" s="381"/>
      <c r="AV333" s="381"/>
      <c r="AW333" s="381"/>
      <c r="AX333" s="381"/>
      <c r="AY333" s="381">
        <v>0</v>
      </c>
      <c r="AZ333" s="381">
        <v>0</v>
      </c>
      <c r="BA333" s="381">
        <v>0</v>
      </c>
      <c r="BB333" s="381">
        <v>0</v>
      </c>
      <c r="BC333" s="381">
        <v>0</v>
      </c>
      <c r="BD333" s="381">
        <v>0</v>
      </c>
      <c r="BE333" s="381">
        <v>4</v>
      </c>
      <c r="BF333" s="381">
        <v>0</v>
      </c>
      <c r="BG333" s="381">
        <v>0</v>
      </c>
      <c r="BH333" s="381">
        <v>0</v>
      </c>
      <c r="BI333" s="381">
        <v>0</v>
      </c>
      <c r="BJ333" s="546">
        <f t="shared" si="129"/>
        <v>0</v>
      </c>
      <c r="BK333" s="379">
        <f t="shared" si="130"/>
        <v>0</v>
      </c>
      <c r="BL333" s="379">
        <f t="shared" si="131"/>
        <v>0</v>
      </c>
      <c r="BM333" s="379">
        <v>26</v>
      </c>
      <c r="BN333" s="379">
        <v>0</v>
      </c>
      <c r="BO333" s="381">
        <f t="shared" si="132"/>
        <v>26</v>
      </c>
      <c r="BP333" s="547">
        <v>2.2000000000000002</v>
      </c>
      <c r="BQ333" s="381" t="str">
        <f t="shared" si="120"/>
        <v/>
      </c>
      <c r="BR333" s="381"/>
      <c r="BS333" s="382"/>
      <c r="BT333" s="382"/>
      <c r="BU333" s="382"/>
      <c r="BV333" s="382"/>
      <c r="BW333" s="382"/>
      <c r="BX333" s="382"/>
      <c r="BY333" s="382"/>
      <c r="BZ333" s="384"/>
      <c r="CA333" s="385"/>
      <c r="CB333" s="383">
        <f t="shared" si="133"/>
        <v>26</v>
      </c>
      <c r="CC333" s="548"/>
      <c r="CD333" s="381" t="str">
        <f>IFERROR(IF($S333*#REF!=0,"",$S333*#REF!),"")</f>
        <v/>
      </c>
      <c r="CE333" s="381" t="str">
        <f>IFERROR(IF($S333*#REF!=0,"",$S333*#REF!),"")</f>
        <v/>
      </c>
      <c r="CF333" s="381" t="str">
        <f>IFERROR(IF($S333*#REF!=0,"",$S333*#REF!),"")</f>
        <v/>
      </c>
      <c r="CG333" s="381" t="str">
        <f>IFERROR(IF($S333*#REF!=0,"",$S333*#REF!),"")</f>
        <v/>
      </c>
      <c r="CH333" s="381" t="str">
        <f>IFERROR(IF($S333*#REF!=0,"",$S333*#REF!),"")</f>
        <v/>
      </c>
      <c r="CI333" s="381" t="str">
        <f>IFERROR(IF($S333*#REF!=0,"",$S333*#REF!),"")</f>
        <v/>
      </c>
      <c r="CJ333" s="381" t="str">
        <f>IFERROR(IF($S333*#REF!=0,"",$S333*#REF!),"")</f>
        <v/>
      </c>
      <c r="CK333" s="381" t="str">
        <f>IFERROR(IF($S333*#REF!=0,"",$S333*#REF!),"")</f>
        <v/>
      </c>
      <c r="CL333" s="381" t="str">
        <f>IFERROR(IF($S333*#REF!=0,"",$S333*#REF!),"")</f>
        <v/>
      </c>
      <c r="CM333" s="381" t="str">
        <f t="shared" si="134"/>
        <v/>
      </c>
      <c r="CN333" s="381" t="str">
        <f t="shared" si="135"/>
        <v/>
      </c>
      <c r="CO333" s="381" t="str">
        <f t="shared" si="136"/>
        <v/>
      </c>
      <c r="CP333" s="381" t="str">
        <f t="shared" si="137"/>
        <v/>
      </c>
      <c r="CQ333" s="381" t="str">
        <f t="shared" si="138"/>
        <v/>
      </c>
      <c r="CR333" s="381" t="str">
        <f t="shared" si="139"/>
        <v/>
      </c>
      <c r="CS333" s="381" t="str">
        <f t="shared" si="140"/>
        <v/>
      </c>
      <c r="CT333" s="381" t="str">
        <f t="shared" si="141"/>
        <v/>
      </c>
    </row>
    <row r="334" spans="1:98" ht="15" customHeight="1" thickBot="1" x14ac:dyDescent="0.2">
      <c r="B334" s="386" t="s">
        <v>1031</v>
      </c>
      <c r="C334" s="386"/>
      <c r="D334" s="386"/>
      <c r="E334" s="386"/>
      <c r="F334" s="386"/>
      <c r="G334" s="387" t="s">
        <v>1031</v>
      </c>
      <c r="H334" s="387"/>
      <c r="I334" s="387"/>
      <c r="J334" s="387"/>
      <c r="K334" s="387" t="s">
        <v>100</v>
      </c>
      <c r="L334" s="387">
        <v>24</v>
      </c>
      <c r="M334" s="387"/>
      <c r="N334" s="387"/>
      <c r="O334" s="387" t="s">
        <v>1031</v>
      </c>
      <c r="P334" s="387"/>
      <c r="Q334" s="388"/>
      <c r="R334" s="389"/>
      <c r="S334" s="389"/>
      <c r="T334" s="389"/>
      <c r="U334" s="389"/>
      <c r="V334" s="389"/>
      <c r="W334" s="389"/>
      <c r="X334" s="389"/>
      <c r="Y334" s="389"/>
      <c r="Z334" s="389"/>
      <c r="AA334" s="389"/>
      <c r="AB334" s="389"/>
      <c r="AC334" s="389"/>
      <c r="AD334" s="389"/>
      <c r="AE334" s="389"/>
      <c r="AF334" s="389"/>
      <c r="AG334" s="389"/>
      <c r="AH334" s="389"/>
      <c r="AI334" s="389"/>
      <c r="AJ334" s="389"/>
      <c r="AK334" s="389"/>
      <c r="AL334" s="389"/>
      <c r="AM334" s="389"/>
      <c r="AN334" s="389"/>
      <c r="AO334" s="389"/>
      <c r="AP334" s="389"/>
      <c r="AQ334" s="389"/>
      <c r="AR334" s="389"/>
      <c r="AS334" s="389"/>
      <c r="AT334" s="389"/>
      <c r="AU334" s="389"/>
      <c r="AV334" s="389"/>
      <c r="AW334" s="389"/>
      <c r="AX334" s="389"/>
      <c r="AY334" s="389"/>
      <c r="AZ334" s="389"/>
      <c r="BA334" s="389"/>
      <c r="BB334" s="389"/>
      <c r="BC334" s="389"/>
      <c r="BD334" s="389"/>
      <c r="BE334" s="389"/>
      <c r="BF334" s="389"/>
      <c r="BG334" s="389"/>
      <c r="BH334" s="389"/>
      <c r="BI334" s="389"/>
      <c r="BJ334" s="549" t="e">
        <f t="shared" si="129"/>
        <v>#DIV/0!</v>
      </c>
      <c r="BK334" s="387">
        <f t="shared" si="130"/>
        <v>0</v>
      </c>
      <c r="BL334" s="387">
        <f t="shared" si="131"/>
        <v>0</v>
      </c>
      <c r="BM334" s="387"/>
      <c r="BN334" s="387"/>
      <c r="BO334" s="389">
        <f t="shared" si="132"/>
        <v>0</v>
      </c>
      <c r="BP334" s="550">
        <v>2.2000000000000002</v>
      </c>
      <c r="BQ334" s="389" t="e">
        <f t="shared" si="120"/>
        <v>#DIV/0!</v>
      </c>
      <c r="BR334" s="389"/>
      <c r="BS334" s="390"/>
      <c r="BT334" s="390"/>
      <c r="BU334" s="390"/>
      <c r="BV334" s="390"/>
      <c r="BW334" s="390"/>
      <c r="BX334" s="390"/>
      <c r="BY334" s="390"/>
      <c r="BZ334" s="391"/>
      <c r="CA334" s="392"/>
      <c r="CB334" s="393">
        <f t="shared" si="133"/>
        <v>0</v>
      </c>
      <c r="CC334" s="551"/>
      <c r="CD334" s="389" t="str">
        <f>IFERROR(IF($S334*#REF!=0,"",$S334*#REF!),"")</f>
        <v/>
      </c>
      <c r="CE334" s="389" t="str">
        <f>IFERROR(IF($S334*#REF!=0,"",$S334*#REF!),"")</f>
        <v/>
      </c>
      <c r="CF334" s="389" t="str">
        <f>IFERROR(IF($S334*#REF!=0,"",$S334*#REF!),"")</f>
        <v/>
      </c>
      <c r="CG334" s="389" t="str">
        <f>IFERROR(IF($S334*#REF!=0,"",$S334*#REF!),"")</f>
        <v/>
      </c>
      <c r="CH334" s="389" t="str">
        <f>IFERROR(IF($S334*#REF!=0,"",$S334*#REF!),"")</f>
        <v/>
      </c>
      <c r="CI334" s="389" t="str">
        <f>IFERROR(IF($S334*#REF!=0,"",$S334*#REF!),"")</f>
        <v/>
      </c>
      <c r="CJ334" s="389" t="str">
        <f>IFERROR(IF($S334*#REF!=0,"",$S334*#REF!),"")</f>
        <v/>
      </c>
      <c r="CK334" s="389" t="str">
        <f>IFERROR(IF($S334*#REF!=0,"",$S334*#REF!),"")</f>
        <v/>
      </c>
      <c r="CL334" s="389" t="str">
        <f>IFERROR(IF($S334*#REF!=0,"",$S334*#REF!),"")</f>
        <v/>
      </c>
      <c r="CM334" s="389" t="str">
        <f t="shared" si="134"/>
        <v/>
      </c>
      <c r="CN334" s="389" t="str">
        <f t="shared" si="135"/>
        <v/>
      </c>
      <c r="CO334" s="389" t="str">
        <f t="shared" si="136"/>
        <v/>
      </c>
      <c r="CP334" s="389" t="str">
        <f t="shared" si="137"/>
        <v/>
      </c>
      <c r="CQ334" s="389" t="str">
        <f t="shared" si="138"/>
        <v/>
      </c>
      <c r="CR334" s="389" t="str">
        <f t="shared" si="139"/>
        <v/>
      </c>
      <c r="CS334" s="389" t="str">
        <f t="shared" si="140"/>
        <v/>
      </c>
      <c r="CT334" s="389" t="str">
        <f t="shared" si="141"/>
        <v/>
      </c>
    </row>
    <row r="335" spans="1:98" ht="15" customHeight="1" x14ac:dyDescent="0.15">
      <c r="B335" s="378" t="s">
        <v>1032</v>
      </c>
      <c r="C335" s="378"/>
      <c r="D335" s="378"/>
      <c r="E335" s="378"/>
      <c r="F335" s="378"/>
      <c r="G335" s="379" t="s">
        <v>1029</v>
      </c>
      <c r="H335" s="379"/>
      <c r="I335" s="379"/>
      <c r="J335" s="379"/>
      <c r="K335" s="379" t="s">
        <v>108</v>
      </c>
      <c r="L335" s="379">
        <v>20.6</v>
      </c>
      <c r="M335" s="379"/>
      <c r="N335" s="379"/>
      <c r="O335" s="379" t="s">
        <v>1029</v>
      </c>
      <c r="P335" s="379"/>
      <c r="Q335" s="380"/>
      <c r="R335" s="381"/>
      <c r="S335" s="381"/>
      <c r="T335" s="381"/>
      <c r="U335" s="381"/>
      <c r="V335" s="381"/>
      <c r="W335" s="381"/>
      <c r="X335" s="381"/>
      <c r="Y335" s="381"/>
      <c r="Z335" s="381"/>
      <c r="AA335" s="381"/>
      <c r="AB335" s="381"/>
      <c r="AC335" s="381"/>
      <c r="AD335" s="381"/>
      <c r="AE335" s="381"/>
      <c r="AF335" s="381"/>
      <c r="AG335" s="381"/>
      <c r="AH335" s="381"/>
      <c r="AI335" s="381"/>
      <c r="AJ335" s="381"/>
      <c r="AK335" s="381"/>
      <c r="AL335" s="381"/>
      <c r="AM335" s="381"/>
      <c r="AN335" s="381"/>
      <c r="AO335" s="381"/>
      <c r="AP335" s="381"/>
      <c r="AQ335" s="381"/>
      <c r="AR335" s="381"/>
      <c r="AS335" s="381"/>
      <c r="AT335" s="381"/>
      <c r="AU335" s="381"/>
      <c r="AV335" s="381"/>
      <c r="AW335" s="381"/>
      <c r="AX335" s="381"/>
      <c r="AY335" s="381"/>
      <c r="AZ335" s="381"/>
      <c r="BA335" s="381"/>
      <c r="BB335" s="381"/>
      <c r="BC335" s="381"/>
      <c r="BD335" s="381"/>
      <c r="BE335" s="381"/>
      <c r="BF335" s="381"/>
      <c r="BG335" s="381"/>
      <c r="BH335" s="381"/>
      <c r="BI335" s="381"/>
      <c r="BJ335" s="546" t="e">
        <f t="shared" si="129"/>
        <v>#DIV/0!</v>
      </c>
      <c r="BK335" s="379">
        <f t="shared" si="130"/>
        <v>0</v>
      </c>
      <c r="BL335" s="379">
        <f t="shared" si="131"/>
        <v>0</v>
      </c>
      <c r="BM335" s="379"/>
      <c r="BN335" s="379"/>
      <c r="BO335" s="381">
        <f t="shared" si="132"/>
        <v>0</v>
      </c>
      <c r="BP335" s="547">
        <v>2.2000000000000002</v>
      </c>
      <c r="BQ335" s="379" t="e">
        <f t="shared" si="120"/>
        <v>#DIV/0!</v>
      </c>
      <c r="BR335" s="379"/>
      <c r="BS335" s="394"/>
      <c r="BT335" s="394"/>
      <c r="BU335" s="394"/>
      <c r="BV335" s="394"/>
      <c r="BW335" s="394"/>
      <c r="BX335" s="394"/>
      <c r="BY335" s="394"/>
      <c r="BZ335" s="395"/>
      <c r="CA335" s="396"/>
      <c r="CB335" s="383">
        <f t="shared" si="133"/>
        <v>0</v>
      </c>
      <c r="CC335" s="552"/>
      <c r="CD335" s="379" t="str">
        <f>IFERROR(IF($S335*#REF!=0,"",$S335*#REF!),"")</f>
        <v/>
      </c>
      <c r="CE335" s="379" t="str">
        <f>IFERROR(IF($S335*#REF!=0,"",$S335*#REF!),"")</f>
        <v/>
      </c>
      <c r="CF335" s="379" t="str">
        <f>IFERROR(IF($S335*#REF!=0,"",$S335*#REF!),"")</f>
        <v/>
      </c>
      <c r="CG335" s="379" t="str">
        <f>IFERROR(IF($S335*#REF!=0,"",$S335*#REF!),"")</f>
        <v/>
      </c>
      <c r="CH335" s="379" t="str">
        <f>IFERROR(IF($S335*#REF!=0,"",$S335*#REF!),"")</f>
        <v/>
      </c>
      <c r="CI335" s="379" t="str">
        <f>IFERROR(IF($S335*#REF!=0,"",$S335*#REF!),"")</f>
        <v/>
      </c>
      <c r="CJ335" s="379" t="str">
        <f>IFERROR(IF($S335*#REF!=0,"",$S335*#REF!),"")</f>
        <v/>
      </c>
      <c r="CK335" s="379" t="str">
        <f>IFERROR(IF($S335*#REF!=0,"",$S335*#REF!),"")</f>
        <v/>
      </c>
      <c r="CL335" s="379" t="str">
        <f>IFERROR(IF($S335*#REF!=0,"",$S335*#REF!),"")</f>
        <v/>
      </c>
      <c r="CM335" s="379" t="str">
        <f t="shared" si="134"/>
        <v/>
      </c>
      <c r="CN335" s="379" t="str">
        <f t="shared" si="135"/>
        <v/>
      </c>
      <c r="CO335" s="379" t="str">
        <f t="shared" si="136"/>
        <v/>
      </c>
      <c r="CP335" s="379" t="str">
        <f t="shared" si="137"/>
        <v/>
      </c>
      <c r="CQ335" s="379" t="str">
        <f t="shared" si="138"/>
        <v/>
      </c>
      <c r="CR335" s="379" t="str">
        <f t="shared" si="139"/>
        <v/>
      </c>
      <c r="CS335" s="379" t="str">
        <f t="shared" si="140"/>
        <v/>
      </c>
      <c r="CT335" s="379" t="str">
        <f t="shared" si="141"/>
        <v/>
      </c>
    </row>
    <row r="336" spans="1:98" ht="15" customHeight="1" thickBot="1" x14ac:dyDescent="0.2">
      <c r="B336" s="386" t="s">
        <v>1033</v>
      </c>
      <c r="C336" s="386"/>
      <c r="D336" s="386"/>
      <c r="E336" s="386"/>
      <c r="F336" s="386"/>
      <c r="G336" s="387" t="s">
        <v>1031</v>
      </c>
      <c r="H336" s="387"/>
      <c r="I336" s="387"/>
      <c r="J336" s="387"/>
      <c r="K336" s="387" t="s">
        <v>100</v>
      </c>
      <c r="L336" s="387">
        <v>24</v>
      </c>
      <c r="M336" s="387"/>
      <c r="N336" s="387"/>
      <c r="O336" s="387" t="s">
        <v>1031</v>
      </c>
      <c r="P336" s="387"/>
      <c r="Q336" s="388"/>
      <c r="R336" s="389"/>
      <c r="S336" s="389"/>
      <c r="T336" s="389"/>
      <c r="U336" s="389"/>
      <c r="V336" s="389"/>
      <c r="W336" s="389"/>
      <c r="X336" s="389"/>
      <c r="Y336" s="389"/>
      <c r="Z336" s="389"/>
      <c r="AA336" s="389"/>
      <c r="AB336" s="389"/>
      <c r="AC336" s="389"/>
      <c r="AD336" s="389"/>
      <c r="AE336" s="389"/>
      <c r="AF336" s="389"/>
      <c r="AG336" s="389"/>
      <c r="AH336" s="389"/>
      <c r="AI336" s="389"/>
      <c r="AJ336" s="389"/>
      <c r="AK336" s="389"/>
      <c r="AL336" s="389"/>
      <c r="AM336" s="389"/>
      <c r="AN336" s="389"/>
      <c r="AO336" s="389"/>
      <c r="AP336" s="389"/>
      <c r="AQ336" s="389"/>
      <c r="AR336" s="389"/>
      <c r="AS336" s="389"/>
      <c r="AT336" s="389"/>
      <c r="AU336" s="389"/>
      <c r="AV336" s="389"/>
      <c r="AW336" s="389"/>
      <c r="AX336" s="389"/>
      <c r="AY336" s="389"/>
      <c r="AZ336" s="389"/>
      <c r="BA336" s="389"/>
      <c r="BB336" s="389"/>
      <c r="BC336" s="389"/>
      <c r="BD336" s="389"/>
      <c r="BE336" s="389"/>
      <c r="BF336" s="389"/>
      <c r="BG336" s="389"/>
      <c r="BH336" s="389"/>
      <c r="BI336" s="389"/>
      <c r="BJ336" s="549" t="e">
        <f t="shared" si="129"/>
        <v>#DIV/0!</v>
      </c>
      <c r="BK336" s="387">
        <f t="shared" si="130"/>
        <v>0</v>
      </c>
      <c r="BL336" s="387">
        <f t="shared" si="131"/>
        <v>0</v>
      </c>
      <c r="BM336" s="387"/>
      <c r="BN336" s="387"/>
      <c r="BO336" s="389">
        <f t="shared" si="132"/>
        <v>0</v>
      </c>
      <c r="BP336" s="550">
        <v>2</v>
      </c>
      <c r="BQ336" s="387" t="e">
        <f t="shared" si="120"/>
        <v>#DIV/0!</v>
      </c>
      <c r="BR336" s="387"/>
      <c r="BS336" s="368"/>
      <c r="BT336" s="368"/>
      <c r="BU336" s="368"/>
      <c r="BV336" s="368"/>
      <c r="BW336" s="368"/>
      <c r="BX336" s="368"/>
      <c r="BY336" s="368"/>
      <c r="BZ336" s="397"/>
      <c r="CA336" s="398"/>
      <c r="CB336" s="393">
        <f t="shared" si="133"/>
        <v>0</v>
      </c>
      <c r="CC336" s="553"/>
      <c r="CD336" s="387" t="str">
        <f>IFERROR(IF($S336*#REF!=0,"",$S336*#REF!),"")</f>
        <v/>
      </c>
      <c r="CE336" s="387" t="str">
        <f>IFERROR(IF($S336*#REF!=0,"",$S336*#REF!),"")</f>
        <v/>
      </c>
      <c r="CF336" s="387" t="str">
        <f>IFERROR(IF($S336*#REF!=0,"",$S336*#REF!),"")</f>
        <v/>
      </c>
      <c r="CG336" s="387" t="str">
        <f>IFERROR(IF($S336*#REF!=0,"",$S336*#REF!),"")</f>
        <v/>
      </c>
      <c r="CH336" s="387" t="str">
        <f>IFERROR(IF($S336*#REF!=0,"",$S336*#REF!),"")</f>
        <v/>
      </c>
      <c r="CI336" s="387" t="str">
        <f>IFERROR(IF($S336*#REF!=0,"",$S336*#REF!),"")</f>
        <v/>
      </c>
      <c r="CJ336" s="387" t="str">
        <f>IFERROR(IF($S336*#REF!=0,"",$S336*#REF!),"")</f>
        <v/>
      </c>
      <c r="CK336" s="387" t="str">
        <f>IFERROR(IF($S336*#REF!=0,"",$S336*#REF!),"")</f>
        <v/>
      </c>
      <c r="CL336" s="387" t="str">
        <f>IFERROR(IF($S336*#REF!=0,"",$S336*#REF!),"")</f>
        <v/>
      </c>
      <c r="CM336" s="387" t="str">
        <f t="shared" si="134"/>
        <v/>
      </c>
      <c r="CN336" s="387" t="str">
        <f t="shared" si="135"/>
        <v/>
      </c>
      <c r="CO336" s="387" t="str">
        <f t="shared" si="136"/>
        <v/>
      </c>
      <c r="CP336" s="387" t="str">
        <f t="shared" si="137"/>
        <v/>
      </c>
      <c r="CQ336" s="387" t="str">
        <f t="shared" si="138"/>
        <v/>
      </c>
      <c r="CR336" s="387" t="str">
        <f t="shared" si="139"/>
        <v/>
      </c>
      <c r="CS336" s="387" t="str">
        <f t="shared" si="140"/>
        <v/>
      </c>
      <c r="CT336" s="387" t="str">
        <f t="shared" si="141"/>
        <v/>
      </c>
    </row>
    <row r="337" spans="2:98" ht="13.5" customHeight="1" x14ac:dyDescent="0.15">
      <c r="B337" s="88" t="s">
        <v>1034</v>
      </c>
      <c r="C337" s="88"/>
      <c r="D337" s="88"/>
      <c r="E337" s="88"/>
      <c r="F337" s="88"/>
      <c r="G337" s="89" t="s">
        <v>1034</v>
      </c>
      <c r="H337" s="89" t="s">
        <v>1035</v>
      </c>
      <c r="I337" s="89" t="s">
        <v>1036</v>
      </c>
      <c r="J337" s="89"/>
      <c r="K337" s="89" t="s">
        <v>100</v>
      </c>
      <c r="L337" s="89">
        <v>314.5</v>
      </c>
      <c r="M337" s="89"/>
      <c r="N337" s="89"/>
      <c r="O337" s="89" t="s">
        <v>1034</v>
      </c>
      <c r="P337" s="89"/>
      <c r="Q337" s="90"/>
      <c r="R337" s="91" t="s">
        <v>1037</v>
      </c>
      <c r="S337" s="91">
        <v>1.0900000000000001</v>
      </c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  <c r="AO337" s="91"/>
      <c r="AP337" s="91"/>
      <c r="AQ337" s="91"/>
      <c r="AR337" s="91"/>
      <c r="AS337" s="91"/>
      <c r="AT337" s="91"/>
      <c r="AU337" s="91"/>
      <c r="AV337" s="91"/>
      <c r="AW337" s="91"/>
      <c r="AX337" s="91"/>
      <c r="AY337" s="91"/>
      <c r="AZ337" s="91"/>
      <c r="BA337" s="91"/>
      <c r="BB337" s="91"/>
      <c r="BC337" s="91"/>
      <c r="BD337" s="91"/>
      <c r="BE337" s="91"/>
      <c r="BF337" s="91"/>
      <c r="BG337" s="91"/>
      <c r="BH337" s="91"/>
      <c r="BI337" s="91"/>
      <c r="BJ337" s="89" t="e">
        <f t="shared" si="129"/>
        <v>#DIV/0!</v>
      </c>
      <c r="BK337" s="89">
        <f t="shared" si="130"/>
        <v>0</v>
      </c>
      <c r="BL337" s="89">
        <f t="shared" si="131"/>
        <v>0</v>
      </c>
      <c r="BM337" s="89"/>
      <c r="BN337" s="89"/>
      <c r="BO337" s="91"/>
      <c r="BP337" s="447">
        <v>2.1</v>
      </c>
      <c r="BQ337" s="89"/>
      <c r="BR337" s="89"/>
      <c r="BS337" s="399"/>
      <c r="BT337" s="399"/>
      <c r="BU337" s="399"/>
      <c r="BV337" s="399"/>
      <c r="BW337" s="399"/>
      <c r="BX337" s="399"/>
      <c r="BY337" s="399"/>
      <c r="BZ337" s="400"/>
      <c r="CA337" s="401"/>
      <c r="CB337" s="402">
        <f t="shared" si="133"/>
        <v>0</v>
      </c>
      <c r="CC337" s="554"/>
      <c r="CD337" s="89" t="str">
        <f>IFERROR(IF($S337*#REF!=0,"",$S337*#REF!),"")</f>
        <v/>
      </c>
      <c r="CE337" s="89" t="str">
        <f>IFERROR(IF($S337*#REF!=0,"",$S337*#REF!),"")</f>
        <v/>
      </c>
      <c r="CF337" s="89" t="str">
        <f>IFERROR(IF($S337*#REF!=0,"",$S337*#REF!),"")</f>
        <v/>
      </c>
      <c r="CG337" s="89" t="str">
        <f>IFERROR(IF($S337*#REF!=0,"",$S337*#REF!),"")</f>
        <v/>
      </c>
      <c r="CH337" s="89" t="str">
        <f>IFERROR(IF($S337*#REF!=0,"",$S337*#REF!),"")</f>
        <v/>
      </c>
      <c r="CI337" s="89" t="str">
        <f>IFERROR(IF($S337*#REF!=0,"",$S337*#REF!),"")</f>
        <v/>
      </c>
      <c r="CJ337" s="89" t="str">
        <f>IFERROR(IF($S337*#REF!=0,"",$S337*#REF!),"")</f>
        <v/>
      </c>
      <c r="CK337" s="89" t="str">
        <f>IFERROR(IF($S337*#REF!=0,"",$S337*#REF!),"")</f>
        <v/>
      </c>
      <c r="CL337" s="89" t="str">
        <f>IFERROR(IF($S337*#REF!=0,"",$S337*#REF!),"")</f>
        <v/>
      </c>
      <c r="CM337" s="89" t="str">
        <f t="shared" si="134"/>
        <v/>
      </c>
      <c r="CN337" s="89" t="str">
        <f t="shared" si="135"/>
        <v/>
      </c>
      <c r="CO337" s="89" t="str">
        <f t="shared" si="136"/>
        <v/>
      </c>
      <c r="CP337" s="89" t="str">
        <f t="shared" si="137"/>
        <v/>
      </c>
      <c r="CQ337" s="89" t="str">
        <f t="shared" si="138"/>
        <v/>
      </c>
      <c r="CR337" s="89" t="str">
        <f t="shared" si="139"/>
        <v/>
      </c>
      <c r="CS337" s="89" t="str">
        <f t="shared" si="140"/>
        <v/>
      </c>
      <c r="CT337" s="89" t="str">
        <f t="shared" si="141"/>
        <v/>
      </c>
    </row>
    <row r="338" spans="2:98" ht="13.5" customHeight="1" x14ac:dyDescent="0.15">
      <c r="B338" s="99" t="s">
        <v>1038</v>
      </c>
      <c r="C338" s="99"/>
      <c r="D338" s="99"/>
      <c r="E338" s="99"/>
      <c r="F338" s="99"/>
      <c r="G338" s="100" t="s">
        <v>1038</v>
      </c>
      <c r="H338" s="100" t="s">
        <v>1039</v>
      </c>
      <c r="I338" s="100" t="s">
        <v>1036</v>
      </c>
      <c r="J338" s="100"/>
      <c r="K338" s="100" t="s">
        <v>100</v>
      </c>
      <c r="L338" s="100">
        <v>314.5</v>
      </c>
      <c r="M338" s="100"/>
      <c r="N338" s="100"/>
      <c r="O338" s="100" t="s">
        <v>1038</v>
      </c>
      <c r="P338" s="100"/>
      <c r="Q338" s="101"/>
      <c r="R338" s="102" t="s">
        <v>1037</v>
      </c>
      <c r="S338" s="102">
        <v>1.0900000000000001</v>
      </c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102"/>
      <c r="BI338" s="102"/>
      <c r="BJ338" s="100" t="e">
        <f t="shared" si="129"/>
        <v>#DIV/0!</v>
      </c>
      <c r="BK338" s="100">
        <f t="shared" si="130"/>
        <v>0</v>
      </c>
      <c r="BL338" s="100">
        <f t="shared" si="131"/>
        <v>0</v>
      </c>
      <c r="BM338" s="100"/>
      <c r="BN338" s="100"/>
      <c r="BO338" s="102"/>
      <c r="BP338" s="451">
        <v>2.1</v>
      </c>
      <c r="BQ338" s="100"/>
      <c r="BR338" s="100"/>
      <c r="BS338" s="403"/>
      <c r="BT338" s="403"/>
      <c r="BU338" s="403"/>
      <c r="BV338" s="403"/>
      <c r="BW338" s="403"/>
      <c r="BX338" s="403"/>
      <c r="BY338" s="403"/>
      <c r="BZ338" s="404"/>
      <c r="CA338" s="405"/>
      <c r="CB338" s="406">
        <f t="shared" si="133"/>
        <v>0</v>
      </c>
      <c r="CC338" s="555"/>
      <c r="CD338" s="100" t="str">
        <f>IFERROR(IF($S338*#REF!=0,"",$S338*#REF!),"")</f>
        <v/>
      </c>
      <c r="CE338" s="100" t="str">
        <f>IFERROR(IF($S338*#REF!=0,"",$S338*#REF!),"")</f>
        <v/>
      </c>
      <c r="CF338" s="100" t="str">
        <f>IFERROR(IF($S338*#REF!=0,"",$S338*#REF!),"")</f>
        <v/>
      </c>
      <c r="CG338" s="100" t="str">
        <f>IFERROR(IF($S338*#REF!=0,"",$S338*#REF!),"")</f>
        <v/>
      </c>
      <c r="CH338" s="100" t="str">
        <f>IFERROR(IF($S338*#REF!=0,"",$S338*#REF!),"")</f>
        <v/>
      </c>
      <c r="CI338" s="100" t="str">
        <f>IFERROR(IF($S338*#REF!=0,"",$S338*#REF!),"")</f>
        <v/>
      </c>
      <c r="CJ338" s="100" t="str">
        <f>IFERROR(IF($S338*#REF!=0,"",$S338*#REF!),"")</f>
        <v/>
      </c>
      <c r="CK338" s="100" t="str">
        <f>IFERROR(IF($S338*#REF!=0,"",$S338*#REF!),"")</f>
        <v/>
      </c>
      <c r="CL338" s="100" t="str">
        <f>IFERROR(IF($S338*#REF!=0,"",$S338*#REF!),"")</f>
        <v/>
      </c>
      <c r="CM338" s="100" t="str">
        <f t="shared" si="134"/>
        <v/>
      </c>
      <c r="CN338" s="100" t="str">
        <f t="shared" si="135"/>
        <v/>
      </c>
      <c r="CO338" s="100" t="str">
        <f t="shared" si="136"/>
        <v/>
      </c>
      <c r="CP338" s="100" t="str">
        <f t="shared" si="137"/>
        <v/>
      </c>
      <c r="CQ338" s="100" t="str">
        <f t="shared" si="138"/>
        <v/>
      </c>
      <c r="CR338" s="100" t="str">
        <f t="shared" si="139"/>
        <v/>
      </c>
      <c r="CS338" s="100" t="str">
        <f t="shared" si="140"/>
        <v/>
      </c>
      <c r="CT338" s="100" t="str">
        <f t="shared" si="141"/>
        <v/>
      </c>
    </row>
    <row r="339" spans="2:98" ht="13.5" customHeight="1" x14ac:dyDescent="0.15">
      <c r="B339" s="99" t="s">
        <v>1040</v>
      </c>
      <c r="C339" s="99"/>
      <c r="D339" s="99"/>
      <c r="E339" s="99"/>
      <c r="F339" s="99"/>
      <c r="G339" s="100" t="s">
        <v>1040</v>
      </c>
      <c r="H339" s="100" t="s">
        <v>1041</v>
      </c>
      <c r="I339" s="100" t="s">
        <v>1042</v>
      </c>
      <c r="J339" s="100"/>
      <c r="K339" s="100" t="s">
        <v>100</v>
      </c>
      <c r="L339" s="100">
        <v>232.9</v>
      </c>
      <c r="M339" s="100"/>
      <c r="N339" s="100"/>
      <c r="O339" s="100" t="s">
        <v>1043</v>
      </c>
      <c r="P339" s="100"/>
      <c r="Q339" s="101"/>
      <c r="R339" s="102" t="s">
        <v>1037</v>
      </c>
      <c r="S339" s="102">
        <v>0.81</v>
      </c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102"/>
      <c r="BI339" s="102"/>
      <c r="BJ339" s="100" t="e">
        <f t="shared" si="129"/>
        <v>#DIV/0!</v>
      </c>
      <c r="BK339" s="100">
        <f t="shared" si="130"/>
        <v>0</v>
      </c>
      <c r="BL339" s="100">
        <f t="shared" si="131"/>
        <v>0</v>
      </c>
      <c r="BM339" s="100"/>
      <c r="BN339" s="100"/>
      <c r="BO339" s="102"/>
      <c r="BP339" s="451">
        <v>2.1</v>
      </c>
      <c r="BQ339" s="100"/>
      <c r="BR339" s="100"/>
      <c r="BS339" s="403"/>
      <c r="BT339" s="403"/>
      <c r="BU339" s="403"/>
      <c r="BV339" s="403"/>
      <c r="BW339" s="403"/>
      <c r="BX339" s="403"/>
      <c r="BY339" s="403"/>
      <c r="BZ339" s="404"/>
      <c r="CA339" s="405"/>
      <c r="CB339" s="406">
        <f t="shared" si="133"/>
        <v>0</v>
      </c>
      <c r="CC339" s="555"/>
      <c r="CD339" s="100" t="str">
        <f>IFERROR(IF($S339*#REF!=0,"",$S339*#REF!),"")</f>
        <v/>
      </c>
      <c r="CE339" s="100" t="str">
        <f>IFERROR(IF($S339*#REF!=0,"",$S339*#REF!),"")</f>
        <v/>
      </c>
      <c r="CF339" s="100" t="str">
        <f>IFERROR(IF($S339*#REF!=0,"",$S339*#REF!),"")</f>
        <v/>
      </c>
      <c r="CG339" s="100" t="str">
        <f>IFERROR(IF($S339*#REF!=0,"",$S339*#REF!),"")</f>
        <v/>
      </c>
      <c r="CH339" s="100" t="str">
        <f>IFERROR(IF($S339*#REF!=0,"",$S339*#REF!),"")</f>
        <v/>
      </c>
      <c r="CI339" s="100" t="str">
        <f>IFERROR(IF($S339*#REF!=0,"",$S339*#REF!),"")</f>
        <v/>
      </c>
      <c r="CJ339" s="100" t="str">
        <f>IFERROR(IF($S339*#REF!=0,"",$S339*#REF!),"")</f>
        <v/>
      </c>
      <c r="CK339" s="100" t="str">
        <f>IFERROR(IF($S339*#REF!=0,"",$S339*#REF!),"")</f>
        <v/>
      </c>
      <c r="CL339" s="100" t="str">
        <f>IFERROR(IF($S339*#REF!=0,"",$S339*#REF!),"")</f>
        <v/>
      </c>
      <c r="CM339" s="100" t="str">
        <f t="shared" si="134"/>
        <v/>
      </c>
      <c r="CN339" s="100" t="str">
        <f t="shared" si="135"/>
        <v/>
      </c>
      <c r="CO339" s="100" t="str">
        <f t="shared" si="136"/>
        <v/>
      </c>
      <c r="CP339" s="100" t="str">
        <f t="shared" si="137"/>
        <v/>
      </c>
      <c r="CQ339" s="100" t="str">
        <f t="shared" si="138"/>
        <v/>
      </c>
      <c r="CR339" s="100" t="str">
        <f t="shared" si="139"/>
        <v/>
      </c>
      <c r="CS339" s="100" t="str">
        <f t="shared" si="140"/>
        <v/>
      </c>
      <c r="CT339" s="100" t="str">
        <f t="shared" si="141"/>
        <v/>
      </c>
    </row>
    <row r="340" spans="2:98" ht="13.5" customHeight="1" x14ac:dyDescent="0.15">
      <c r="B340" s="99" t="s">
        <v>1044</v>
      </c>
      <c r="C340" s="99"/>
      <c r="D340" s="99"/>
      <c r="E340" s="99"/>
      <c r="F340" s="99"/>
      <c r="G340" s="100" t="s">
        <v>1044</v>
      </c>
      <c r="H340" s="100" t="s">
        <v>1045</v>
      </c>
      <c r="I340" s="100" t="s">
        <v>1042</v>
      </c>
      <c r="J340" s="100"/>
      <c r="K340" s="100" t="s">
        <v>100</v>
      </c>
      <c r="L340" s="100">
        <v>232.9</v>
      </c>
      <c r="M340" s="100"/>
      <c r="N340" s="100"/>
      <c r="O340" s="100" t="s">
        <v>1046</v>
      </c>
      <c r="P340" s="100"/>
      <c r="Q340" s="101"/>
      <c r="R340" s="102" t="s">
        <v>1037</v>
      </c>
      <c r="S340" s="102">
        <v>0.81</v>
      </c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  <c r="BH340" s="102"/>
      <c r="BI340" s="102"/>
      <c r="BJ340" s="100" t="e">
        <f t="shared" si="129"/>
        <v>#DIV/0!</v>
      </c>
      <c r="BK340" s="100">
        <f t="shared" si="130"/>
        <v>0</v>
      </c>
      <c r="BL340" s="100">
        <f t="shared" si="131"/>
        <v>0</v>
      </c>
      <c r="BM340" s="100"/>
      <c r="BN340" s="100"/>
      <c r="BO340" s="102"/>
      <c r="BP340" s="451">
        <v>2.1</v>
      </c>
      <c r="BQ340" s="100"/>
      <c r="BR340" s="100"/>
      <c r="BS340" s="403"/>
      <c r="BT340" s="403"/>
      <c r="BU340" s="403"/>
      <c r="BV340" s="403"/>
      <c r="BW340" s="403"/>
      <c r="BX340" s="403"/>
      <c r="BY340" s="403"/>
      <c r="BZ340" s="404"/>
      <c r="CA340" s="405"/>
      <c r="CB340" s="406">
        <f t="shared" si="133"/>
        <v>0</v>
      </c>
      <c r="CC340" s="555"/>
      <c r="CD340" s="100" t="str">
        <f>IFERROR(IF($S340*#REF!=0,"",$S340*#REF!),"")</f>
        <v/>
      </c>
      <c r="CE340" s="100" t="str">
        <f>IFERROR(IF($S340*#REF!=0,"",$S340*#REF!),"")</f>
        <v/>
      </c>
      <c r="CF340" s="100" t="str">
        <f>IFERROR(IF($S340*#REF!=0,"",$S340*#REF!),"")</f>
        <v/>
      </c>
      <c r="CG340" s="100" t="str">
        <f>IFERROR(IF($S340*#REF!=0,"",$S340*#REF!),"")</f>
        <v/>
      </c>
      <c r="CH340" s="100" t="str">
        <f>IFERROR(IF($S340*#REF!=0,"",$S340*#REF!),"")</f>
        <v/>
      </c>
      <c r="CI340" s="100" t="str">
        <f>IFERROR(IF($S340*#REF!=0,"",$S340*#REF!),"")</f>
        <v/>
      </c>
      <c r="CJ340" s="100" t="str">
        <f>IFERROR(IF($S340*#REF!=0,"",$S340*#REF!),"")</f>
        <v/>
      </c>
      <c r="CK340" s="100" t="str">
        <f>IFERROR(IF($S340*#REF!=0,"",$S340*#REF!),"")</f>
        <v/>
      </c>
      <c r="CL340" s="100" t="str">
        <f>IFERROR(IF($S340*#REF!=0,"",$S340*#REF!),"")</f>
        <v/>
      </c>
      <c r="CM340" s="100" t="str">
        <f t="shared" si="134"/>
        <v/>
      </c>
      <c r="CN340" s="100" t="str">
        <f t="shared" si="135"/>
        <v/>
      </c>
      <c r="CO340" s="100" t="str">
        <f t="shared" si="136"/>
        <v/>
      </c>
      <c r="CP340" s="100" t="str">
        <f t="shared" si="137"/>
        <v/>
      </c>
      <c r="CQ340" s="100" t="str">
        <f t="shared" si="138"/>
        <v/>
      </c>
      <c r="CR340" s="100" t="str">
        <f t="shared" si="139"/>
        <v/>
      </c>
      <c r="CS340" s="100" t="str">
        <f t="shared" si="140"/>
        <v/>
      </c>
      <c r="CT340" s="100" t="str">
        <f t="shared" si="141"/>
        <v/>
      </c>
    </row>
    <row r="341" spans="2:98" ht="13.5" customHeight="1" x14ac:dyDescent="0.15">
      <c r="B341" s="99" t="s">
        <v>1047</v>
      </c>
      <c r="C341" s="99"/>
      <c r="D341" s="99"/>
      <c r="E341" s="99"/>
      <c r="F341" s="99"/>
      <c r="G341" s="100" t="s">
        <v>1047</v>
      </c>
      <c r="H341" s="100" t="s">
        <v>1041</v>
      </c>
      <c r="I341" s="100" t="s">
        <v>1042</v>
      </c>
      <c r="J341" s="100"/>
      <c r="K341" s="100" t="s">
        <v>100</v>
      </c>
      <c r="L341" s="100">
        <v>232.9</v>
      </c>
      <c r="M341" s="100"/>
      <c r="N341" s="100"/>
      <c r="O341" s="100" t="s">
        <v>1048</v>
      </c>
      <c r="P341" s="100"/>
      <c r="Q341" s="101"/>
      <c r="R341" s="102" t="s">
        <v>1037</v>
      </c>
      <c r="S341" s="102">
        <v>0.81</v>
      </c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  <c r="BH341" s="102"/>
      <c r="BI341" s="102"/>
      <c r="BJ341" s="100" t="e">
        <f t="shared" si="129"/>
        <v>#DIV/0!</v>
      </c>
      <c r="BK341" s="100">
        <f t="shared" si="130"/>
        <v>0</v>
      </c>
      <c r="BL341" s="100">
        <f t="shared" si="131"/>
        <v>0</v>
      </c>
      <c r="BM341" s="100"/>
      <c r="BN341" s="100"/>
      <c r="BO341" s="102"/>
      <c r="BP341" s="451">
        <v>2.1</v>
      </c>
      <c r="BQ341" s="100"/>
      <c r="BR341" s="100"/>
      <c r="BS341" s="403"/>
      <c r="BT341" s="403"/>
      <c r="BU341" s="403"/>
      <c r="BV341" s="403"/>
      <c r="BW341" s="403"/>
      <c r="BX341" s="403"/>
      <c r="BY341" s="403"/>
      <c r="BZ341" s="404"/>
      <c r="CA341" s="405"/>
      <c r="CB341" s="406">
        <f t="shared" si="133"/>
        <v>0</v>
      </c>
      <c r="CC341" s="555"/>
      <c r="CD341" s="100" t="str">
        <f>IFERROR(IF($S341*#REF!=0,"",$S341*#REF!),"")</f>
        <v/>
      </c>
      <c r="CE341" s="100" t="str">
        <f>IFERROR(IF($S341*#REF!=0,"",$S341*#REF!),"")</f>
        <v/>
      </c>
      <c r="CF341" s="100" t="str">
        <f>IFERROR(IF($S341*#REF!=0,"",$S341*#REF!),"")</f>
        <v/>
      </c>
      <c r="CG341" s="100" t="str">
        <f>IFERROR(IF($S341*#REF!=0,"",$S341*#REF!),"")</f>
        <v/>
      </c>
      <c r="CH341" s="100" t="str">
        <f>IFERROR(IF($S341*#REF!=0,"",$S341*#REF!),"")</f>
        <v/>
      </c>
      <c r="CI341" s="100" t="str">
        <f>IFERROR(IF($S341*#REF!=0,"",$S341*#REF!),"")</f>
        <v/>
      </c>
      <c r="CJ341" s="100" t="str">
        <f>IFERROR(IF($S341*#REF!=0,"",$S341*#REF!),"")</f>
        <v/>
      </c>
      <c r="CK341" s="100" t="str">
        <f>IFERROR(IF($S341*#REF!=0,"",$S341*#REF!),"")</f>
        <v/>
      </c>
      <c r="CL341" s="100" t="str">
        <f>IFERROR(IF($S341*#REF!=0,"",$S341*#REF!),"")</f>
        <v/>
      </c>
      <c r="CM341" s="100" t="str">
        <f t="shared" si="134"/>
        <v/>
      </c>
      <c r="CN341" s="100" t="str">
        <f t="shared" si="135"/>
        <v/>
      </c>
      <c r="CO341" s="100" t="str">
        <f t="shared" si="136"/>
        <v/>
      </c>
      <c r="CP341" s="100" t="str">
        <f t="shared" si="137"/>
        <v/>
      </c>
      <c r="CQ341" s="100" t="str">
        <f t="shared" si="138"/>
        <v/>
      </c>
      <c r="CR341" s="100" t="str">
        <f t="shared" si="139"/>
        <v/>
      </c>
      <c r="CS341" s="100" t="str">
        <f t="shared" si="140"/>
        <v/>
      </c>
      <c r="CT341" s="100" t="str">
        <f t="shared" si="141"/>
        <v/>
      </c>
    </row>
    <row r="342" spans="2:98" ht="13.5" customHeight="1" x14ac:dyDescent="0.15">
      <c r="B342" s="99" t="s">
        <v>1049</v>
      </c>
      <c r="C342" s="99"/>
      <c r="D342" s="99"/>
      <c r="E342" s="99"/>
      <c r="F342" s="99"/>
      <c r="G342" s="100" t="s">
        <v>1049</v>
      </c>
      <c r="H342" s="100" t="s">
        <v>1045</v>
      </c>
      <c r="I342" s="100" t="s">
        <v>1042</v>
      </c>
      <c r="J342" s="100"/>
      <c r="K342" s="100" t="s">
        <v>100</v>
      </c>
      <c r="L342" s="100">
        <v>232.9</v>
      </c>
      <c r="M342" s="100"/>
      <c r="N342" s="100"/>
      <c r="O342" s="100" t="s">
        <v>1050</v>
      </c>
      <c r="P342" s="100"/>
      <c r="Q342" s="101"/>
      <c r="R342" s="102" t="s">
        <v>1037</v>
      </c>
      <c r="S342" s="102">
        <v>0.81</v>
      </c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  <c r="BH342" s="102"/>
      <c r="BI342" s="102"/>
      <c r="BJ342" s="100" t="e">
        <f t="shared" si="129"/>
        <v>#DIV/0!</v>
      </c>
      <c r="BK342" s="100">
        <f t="shared" si="130"/>
        <v>0</v>
      </c>
      <c r="BL342" s="100">
        <f t="shared" si="131"/>
        <v>0</v>
      </c>
      <c r="BM342" s="100"/>
      <c r="BN342" s="100"/>
      <c r="BO342" s="102"/>
      <c r="BP342" s="451">
        <v>2.1</v>
      </c>
      <c r="BQ342" s="100"/>
      <c r="BR342" s="100"/>
      <c r="BS342" s="403"/>
      <c r="BT342" s="403"/>
      <c r="BU342" s="403"/>
      <c r="BV342" s="403"/>
      <c r="BW342" s="403"/>
      <c r="BX342" s="403"/>
      <c r="BY342" s="403"/>
      <c r="BZ342" s="404"/>
      <c r="CA342" s="405"/>
      <c r="CB342" s="406">
        <f t="shared" si="133"/>
        <v>0</v>
      </c>
      <c r="CC342" s="555"/>
      <c r="CD342" s="100" t="str">
        <f>IFERROR(IF($S342*#REF!=0,"",$S342*#REF!),"")</f>
        <v/>
      </c>
      <c r="CE342" s="100" t="str">
        <f>IFERROR(IF($S342*#REF!=0,"",$S342*#REF!),"")</f>
        <v/>
      </c>
      <c r="CF342" s="100" t="str">
        <f>IFERROR(IF($S342*#REF!=0,"",$S342*#REF!),"")</f>
        <v/>
      </c>
      <c r="CG342" s="100" t="str">
        <f>IFERROR(IF($S342*#REF!=0,"",$S342*#REF!),"")</f>
        <v/>
      </c>
      <c r="CH342" s="100" t="str">
        <f>IFERROR(IF($S342*#REF!=0,"",$S342*#REF!),"")</f>
        <v/>
      </c>
      <c r="CI342" s="100" t="str">
        <f>IFERROR(IF($S342*#REF!=0,"",$S342*#REF!),"")</f>
        <v/>
      </c>
      <c r="CJ342" s="100" t="str">
        <f>IFERROR(IF($S342*#REF!=0,"",$S342*#REF!),"")</f>
        <v/>
      </c>
      <c r="CK342" s="100" t="str">
        <f>IFERROR(IF($S342*#REF!=0,"",$S342*#REF!),"")</f>
        <v/>
      </c>
      <c r="CL342" s="100" t="str">
        <f>IFERROR(IF($S342*#REF!=0,"",$S342*#REF!),"")</f>
        <v/>
      </c>
      <c r="CM342" s="100" t="str">
        <f t="shared" si="134"/>
        <v/>
      </c>
      <c r="CN342" s="100" t="str">
        <f t="shared" si="135"/>
        <v/>
      </c>
      <c r="CO342" s="100" t="str">
        <f t="shared" si="136"/>
        <v/>
      </c>
      <c r="CP342" s="100" t="str">
        <f t="shared" si="137"/>
        <v/>
      </c>
      <c r="CQ342" s="100" t="str">
        <f t="shared" si="138"/>
        <v/>
      </c>
      <c r="CR342" s="100" t="str">
        <f t="shared" si="139"/>
        <v/>
      </c>
      <c r="CS342" s="100" t="str">
        <f t="shared" si="140"/>
        <v/>
      </c>
      <c r="CT342" s="100" t="str">
        <f t="shared" si="141"/>
        <v/>
      </c>
    </row>
    <row r="343" spans="2:98" ht="13.5" customHeight="1" x14ac:dyDescent="0.15">
      <c r="B343" s="99" t="s">
        <v>1051</v>
      </c>
      <c r="C343" s="99"/>
      <c r="D343" s="99"/>
      <c r="E343" s="99"/>
      <c r="F343" s="99"/>
      <c r="G343" s="100" t="s">
        <v>1051</v>
      </c>
      <c r="H343" s="100" t="s">
        <v>1052</v>
      </c>
      <c r="I343" s="100"/>
      <c r="J343" s="100"/>
      <c r="K343" s="100" t="s">
        <v>100</v>
      </c>
      <c r="L343" s="100">
        <v>85.5</v>
      </c>
      <c r="M343" s="100"/>
      <c r="N343" s="100"/>
      <c r="O343" s="100" t="s">
        <v>1051</v>
      </c>
      <c r="P343" s="100"/>
      <c r="Q343" s="101"/>
      <c r="R343" s="102" t="s">
        <v>1037</v>
      </c>
      <c r="S343" s="102">
        <v>0.16</v>
      </c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  <c r="BH343" s="102"/>
      <c r="BI343" s="102"/>
      <c r="BJ343" s="100" t="e">
        <f t="shared" si="129"/>
        <v>#DIV/0!</v>
      </c>
      <c r="BK343" s="100">
        <f t="shared" si="130"/>
        <v>0</v>
      </c>
      <c r="BL343" s="100">
        <f t="shared" si="131"/>
        <v>0</v>
      </c>
      <c r="BM343" s="100"/>
      <c r="BN343" s="100"/>
      <c r="BO343" s="102"/>
      <c r="BP343" s="451">
        <v>2.1</v>
      </c>
      <c r="BQ343" s="100"/>
      <c r="BR343" s="100"/>
      <c r="BS343" s="403"/>
      <c r="BT343" s="403"/>
      <c r="BU343" s="403"/>
      <c r="BV343" s="403"/>
      <c r="BW343" s="403"/>
      <c r="BX343" s="403"/>
      <c r="BY343" s="403"/>
      <c r="BZ343" s="404"/>
      <c r="CA343" s="405"/>
      <c r="CB343" s="406">
        <f t="shared" si="133"/>
        <v>0</v>
      </c>
      <c r="CC343" s="555"/>
      <c r="CD343" s="100" t="str">
        <f>IFERROR(IF($S343*#REF!=0,"",$S343*#REF!),"")</f>
        <v/>
      </c>
      <c r="CE343" s="100" t="str">
        <f>IFERROR(IF($S343*#REF!=0,"",$S343*#REF!),"")</f>
        <v/>
      </c>
      <c r="CF343" s="100" t="str">
        <f>IFERROR(IF($S343*#REF!=0,"",$S343*#REF!),"")</f>
        <v/>
      </c>
      <c r="CG343" s="100" t="str">
        <f>IFERROR(IF($S343*#REF!=0,"",$S343*#REF!),"")</f>
        <v/>
      </c>
      <c r="CH343" s="100" t="str">
        <f>IFERROR(IF($S343*#REF!=0,"",$S343*#REF!),"")</f>
        <v/>
      </c>
      <c r="CI343" s="100" t="str">
        <f>IFERROR(IF($S343*#REF!=0,"",$S343*#REF!),"")</f>
        <v/>
      </c>
      <c r="CJ343" s="100" t="str">
        <f>IFERROR(IF($S343*#REF!=0,"",$S343*#REF!),"")</f>
        <v/>
      </c>
      <c r="CK343" s="100" t="str">
        <f>IFERROR(IF($S343*#REF!=0,"",$S343*#REF!),"")</f>
        <v/>
      </c>
      <c r="CL343" s="100" t="str">
        <f>IFERROR(IF($S343*#REF!=0,"",$S343*#REF!),"")</f>
        <v/>
      </c>
      <c r="CM343" s="100" t="str">
        <f t="shared" si="134"/>
        <v/>
      </c>
      <c r="CN343" s="100" t="str">
        <f t="shared" si="135"/>
        <v/>
      </c>
      <c r="CO343" s="100" t="str">
        <f t="shared" si="136"/>
        <v/>
      </c>
      <c r="CP343" s="100" t="str">
        <f t="shared" si="137"/>
        <v/>
      </c>
      <c r="CQ343" s="100" t="str">
        <f t="shared" si="138"/>
        <v/>
      </c>
      <c r="CR343" s="100" t="str">
        <f t="shared" si="139"/>
        <v/>
      </c>
      <c r="CS343" s="100" t="str">
        <f t="shared" si="140"/>
        <v/>
      </c>
      <c r="CT343" s="100" t="str">
        <f t="shared" si="141"/>
        <v/>
      </c>
    </row>
    <row r="344" spans="2:98" ht="13.5" customHeight="1" x14ac:dyDescent="0.15">
      <c r="B344" s="99" t="s">
        <v>1053</v>
      </c>
      <c r="C344" s="99"/>
      <c r="D344" s="99"/>
      <c r="E344" s="99"/>
      <c r="F344" s="99"/>
      <c r="G344" s="100" t="s">
        <v>1053</v>
      </c>
      <c r="H344" s="100" t="s">
        <v>1054</v>
      </c>
      <c r="I344" s="100"/>
      <c r="J344" s="100"/>
      <c r="K344" s="100" t="s">
        <v>100</v>
      </c>
      <c r="L344" s="100">
        <v>85.5</v>
      </c>
      <c r="M344" s="100"/>
      <c r="N344" s="100"/>
      <c r="O344" s="100" t="s">
        <v>1053</v>
      </c>
      <c r="P344" s="100"/>
      <c r="Q344" s="101"/>
      <c r="R344" s="102" t="s">
        <v>1037</v>
      </c>
      <c r="S344" s="102">
        <v>0.16</v>
      </c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  <c r="BH344" s="102"/>
      <c r="BI344" s="102"/>
      <c r="BJ344" s="100" t="e">
        <f t="shared" si="129"/>
        <v>#DIV/0!</v>
      </c>
      <c r="BK344" s="100">
        <f t="shared" si="130"/>
        <v>0</v>
      </c>
      <c r="BL344" s="100">
        <f t="shared" si="131"/>
        <v>0</v>
      </c>
      <c r="BM344" s="100"/>
      <c r="BN344" s="100"/>
      <c r="BO344" s="102"/>
      <c r="BP344" s="451">
        <v>2.1</v>
      </c>
      <c r="BQ344" s="100"/>
      <c r="BR344" s="100"/>
      <c r="BS344" s="403"/>
      <c r="BT344" s="403"/>
      <c r="BU344" s="403"/>
      <c r="BV344" s="403"/>
      <c r="BW344" s="403"/>
      <c r="BX344" s="403"/>
      <c r="BY344" s="403"/>
      <c r="BZ344" s="404"/>
      <c r="CA344" s="405"/>
      <c r="CB344" s="406">
        <f t="shared" si="133"/>
        <v>0</v>
      </c>
      <c r="CC344" s="555"/>
      <c r="CD344" s="100" t="str">
        <f>IFERROR(IF($S344*#REF!=0,"",$S344*#REF!),"")</f>
        <v/>
      </c>
      <c r="CE344" s="100" t="str">
        <f>IFERROR(IF($S344*#REF!=0,"",$S344*#REF!),"")</f>
        <v/>
      </c>
      <c r="CF344" s="100" t="str">
        <f>IFERROR(IF($S344*#REF!=0,"",$S344*#REF!),"")</f>
        <v/>
      </c>
      <c r="CG344" s="100" t="str">
        <f>IFERROR(IF($S344*#REF!=0,"",$S344*#REF!),"")</f>
        <v/>
      </c>
      <c r="CH344" s="100" t="str">
        <f>IFERROR(IF($S344*#REF!=0,"",$S344*#REF!),"")</f>
        <v/>
      </c>
      <c r="CI344" s="100" t="str">
        <f>IFERROR(IF($S344*#REF!=0,"",$S344*#REF!),"")</f>
        <v/>
      </c>
      <c r="CJ344" s="100" t="str">
        <f>IFERROR(IF($S344*#REF!=0,"",$S344*#REF!),"")</f>
        <v/>
      </c>
      <c r="CK344" s="100" t="str">
        <f>IFERROR(IF($S344*#REF!=0,"",$S344*#REF!),"")</f>
        <v/>
      </c>
      <c r="CL344" s="100" t="str">
        <f>IFERROR(IF($S344*#REF!=0,"",$S344*#REF!),"")</f>
        <v/>
      </c>
      <c r="CM344" s="100" t="str">
        <f t="shared" si="134"/>
        <v/>
      </c>
      <c r="CN344" s="100" t="str">
        <f t="shared" si="135"/>
        <v/>
      </c>
      <c r="CO344" s="100" t="str">
        <f t="shared" si="136"/>
        <v/>
      </c>
      <c r="CP344" s="100" t="str">
        <f t="shared" si="137"/>
        <v/>
      </c>
      <c r="CQ344" s="100" t="str">
        <f t="shared" si="138"/>
        <v/>
      </c>
      <c r="CR344" s="100" t="str">
        <f t="shared" si="139"/>
        <v/>
      </c>
      <c r="CS344" s="100" t="str">
        <f t="shared" si="140"/>
        <v/>
      </c>
      <c r="CT344" s="100" t="str">
        <f t="shared" si="141"/>
        <v/>
      </c>
    </row>
    <row r="345" spans="2:98" ht="13.5" customHeight="1" x14ac:dyDescent="0.15">
      <c r="B345" s="99" t="s">
        <v>1055</v>
      </c>
      <c r="C345" s="99"/>
      <c r="D345" s="99"/>
      <c r="E345" s="99"/>
      <c r="F345" s="99"/>
      <c r="G345" s="100" t="s">
        <v>1055</v>
      </c>
      <c r="H345" s="100" t="s">
        <v>1041</v>
      </c>
      <c r="I345" s="100" t="s">
        <v>1042</v>
      </c>
      <c r="J345" s="100"/>
      <c r="K345" s="100" t="s">
        <v>100</v>
      </c>
      <c r="L345" s="100">
        <v>248.4</v>
      </c>
      <c r="M345" s="100"/>
      <c r="N345" s="100"/>
      <c r="O345" s="100" t="s">
        <v>1056</v>
      </c>
      <c r="P345" s="100"/>
      <c r="Q345" s="101"/>
      <c r="R345" s="102" t="s">
        <v>1037</v>
      </c>
      <c r="S345" s="102">
        <v>0.86</v>
      </c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  <c r="BE345" s="102"/>
      <c r="BF345" s="102"/>
      <c r="BG345" s="102"/>
      <c r="BH345" s="102"/>
      <c r="BI345" s="102"/>
      <c r="BJ345" s="100" t="e">
        <f t="shared" si="129"/>
        <v>#DIV/0!</v>
      </c>
      <c r="BK345" s="100">
        <f t="shared" si="130"/>
        <v>0</v>
      </c>
      <c r="BL345" s="100">
        <f t="shared" si="131"/>
        <v>0</v>
      </c>
      <c r="BM345" s="100"/>
      <c r="BN345" s="100"/>
      <c r="BO345" s="102"/>
      <c r="BP345" s="451">
        <v>2.1</v>
      </c>
      <c r="BQ345" s="100"/>
      <c r="BR345" s="100"/>
      <c r="BS345" s="403"/>
      <c r="BT345" s="403"/>
      <c r="BU345" s="403"/>
      <c r="BV345" s="403"/>
      <c r="BW345" s="403"/>
      <c r="BX345" s="403"/>
      <c r="BY345" s="403"/>
      <c r="BZ345" s="404"/>
      <c r="CA345" s="405"/>
      <c r="CB345" s="406">
        <f t="shared" si="133"/>
        <v>0</v>
      </c>
      <c r="CC345" s="555"/>
      <c r="CD345" s="100" t="str">
        <f>IFERROR(IF($S345*#REF!=0,"",$S345*#REF!),"")</f>
        <v/>
      </c>
      <c r="CE345" s="100" t="str">
        <f>IFERROR(IF($S345*#REF!=0,"",$S345*#REF!),"")</f>
        <v/>
      </c>
      <c r="CF345" s="100" t="str">
        <f>IFERROR(IF($S345*#REF!=0,"",$S345*#REF!),"")</f>
        <v/>
      </c>
      <c r="CG345" s="100" t="str">
        <f>IFERROR(IF($S345*#REF!=0,"",$S345*#REF!),"")</f>
        <v/>
      </c>
      <c r="CH345" s="100" t="str">
        <f>IFERROR(IF($S345*#REF!=0,"",$S345*#REF!),"")</f>
        <v/>
      </c>
      <c r="CI345" s="100" t="str">
        <f>IFERROR(IF($S345*#REF!=0,"",$S345*#REF!),"")</f>
        <v/>
      </c>
      <c r="CJ345" s="100" t="str">
        <f>IFERROR(IF($S345*#REF!=0,"",$S345*#REF!),"")</f>
        <v/>
      </c>
      <c r="CK345" s="100" t="str">
        <f>IFERROR(IF($S345*#REF!=0,"",$S345*#REF!),"")</f>
        <v/>
      </c>
      <c r="CL345" s="100" t="str">
        <f>IFERROR(IF($S345*#REF!=0,"",$S345*#REF!),"")</f>
        <v/>
      </c>
      <c r="CM345" s="100" t="str">
        <f t="shared" si="134"/>
        <v/>
      </c>
      <c r="CN345" s="100" t="str">
        <f t="shared" si="135"/>
        <v/>
      </c>
      <c r="CO345" s="100" t="str">
        <f t="shared" si="136"/>
        <v/>
      </c>
      <c r="CP345" s="100" t="str">
        <f t="shared" si="137"/>
        <v/>
      </c>
      <c r="CQ345" s="100" t="str">
        <f t="shared" si="138"/>
        <v/>
      </c>
      <c r="CR345" s="100" t="str">
        <f t="shared" si="139"/>
        <v/>
      </c>
      <c r="CS345" s="100" t="str">
        <f t="shared" si="140"/>
        <v/>
      </c>
      <c r="CT345" s="100" t="str">
        <f t="shared" si="141"/>
        <v/>
      </c>
    </row>
    <row r="346" spans="2:98" ht="13.5" customHeight="1" x14ac:dyDescent="0.15">
      <c r="B346" s="99" t="s">
        <v>1057</v>
      </c>
      <c r="C346" s="99"/>
      <c r="D346" s="99"/>
      <c r="E346" s="99"/>
      <c r="F346" s="99"/>
      <c r="G346" s="100" t="s">
        <v>1057</v>
      </c>
      <c r="H346" s="100" t="s">
        <v>1045</v>
      </c>
      <c r="I346" s="100" t="s">
        <v>1042</v>
      </c>
      <c r="J346" s="100"/>
      <c r="K346" s="100" t="s">
        <v>100</v>
      </c>
      <c r="L346" s="100">
        <v>248.4</v>
      </c>
      <c r="M346" s="100"/>
      <c r="N346" s="100"/>
      <c r="O346" s="100" t="s">
        <v>1058</v>
      </c>
      <c r="P346" s="100"/>
      <c r="Q346" s="101"/>
      <c r="R346" s="102" t="s">
        <v>1037</v>
      </c>
      <c r="S346" s="102">
        <v>0.86</v>
      </c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  <c r="BH346" s="102"/>
      <c r="BI346" s="102"/>
      <c r="BJ346" s="100" t="e">
        <f t="shared" si="129"/>
        <v>#DIV/0!</v>
      </c>
      <c r="BK346" s="100">
        <f t="shared" si="130"/>
        <v>0</v>
      </c>
      <c r="BL346" s="100">
        <f t="shared" si="131"/>
        <v>0</v>
      </c>
      <c r="BM346" s="100"/>
      <c r="BN346" s="100"/>
      <c r="BO346" s="102"/>
      <c r="BP346" s="451">
        <v>2.1</v>
      </c>
      <c r="BQ346" s="100"/>
      <c r="BR346" s="100"/>
      <c r="BS346" s="403"/>
      <c r="BT346" s="403"/>
      <c r="BU346" s="403"/>
      <c r="BV346" s="403"/>
      <c r="BW346" s="403"/>
      <c r="BX346" s="403"/>
      <c r="BY346" s="403"/>
      <c r="BZ346" s="404"/>
      <c r="CA346" s="405"/>
      <c r="CB346" s="406">
        <f t="shared" si="133"/>
        <v>0</v>
      </c>
      <c r="CC346" s="555"/>
      <c r="CD346" s="100" t="str">
        <f>IFERROR(IF($S346*#REF!=0,"",$S346*#REF!),"")</f>
        <v/>
      </c>
      <c r="CE346" s="100" t="str">
        <f>IFERROR(IF($S346*#REF!=0,"",$S346*#REF!),"")</f>
        <v/>
      </c>
      <c r="CF346" s="100" t="str">
        <f>IFERROR(IF($S346*#REF!=0,"",$S346*#REF!),"")</f>
        <v/>
      </c>
      <c r="CG346" s="100" t="str">
        <f>IFERROR(IF($S346*#REF!=0,"",$S346*#REF!),"")</f>
        <v/>
      </c>
      <c r="CH346" s="100" t="str">
        <f>IFERROR(IF($S346*#REF!=0,"",$S346*#REF!),"")</f>
        <v/>
      </c>
      <c r="CI346" s="100" t="str">
        <f>IFERROR(IF($S346*#REF!=0,"",$S346*#REF!),"")</f>
        <v/>
      </c>
      <c r="CJ346" s="100" t="str">
        <f>IFERROR(IF($S346*#REF!=0,"",$S346*#REF!),"")</f>
        <v/>
      </c>
      <c r="CK346" s="100" t="str">
        <f>IFERROR(IF($S346*#REF!=0,"",$S346*#REF!),"")</f>
        <v/>
      </c>
      <c r="CL346" s="100" t="str">
        <f>IFERROR(IF($S346*#REF!=0,"",$S346*#REF!),"")</f>
        <v/>
      </c>
      <c r="CM346" s="100" t="str">
        <f t="shared" si="134"/>
        <v/>
      </c>
      <c r="CN346" s="100" t="str">
        <f t="shared" si="135"/>
        <v/>
      </c>
      <c r="CO346" s="100" t="str">
        <f t="shared" si="136"/>
        <v/>
      </c>
      <c r="CP346" s="100" t="str">
        <f t="shared" si="137"/>
        <v/>
      </c>
      <c r="CQ346" s="100" t="str">
        <f t="shared" si="138"/>
        <v/>
      </c>
      <c r="CR346" s="100" t="str">
        <f t="shared" si="139"/>
        <v/>
      </c>
      <c r="CS346" s="100" t="str">
        <f t="shared" si="140"/>
        <v/>
      </c>
      <c r="CT346" s="100" t="str">
        <f t="shared" si="141"/>
        <v/>
      </c>
    </row>
    <row r="347" spans="2:98" ht="13.5" customHeight="1" x14ac:dyDescent="0.15">
      <c r="B347" s="99" t="s">
        <v>1059</v>
      </c>
      <c r="C347" s="99"/>
      <c r="D347" s="99"/>
      <c r="E347" s="99"/>
      <c r="F347" s="99"/>
      <c r="G347" s="100" t="s">
        <v>1059</v>
      </c>
      <c r="H347" s="100" t="s">
        <v>1041</v>
      </c>
      <c r="I347" s="100" t="s">
        <v>1042</v>
      </c>
      <c r="J347" s="100"/>
      <c r="K347" s="100" t="s">
        <v>100</v>
      </c>
      <c r="L347" s="100">
        <v>248.4</v>
      </c>
      <c r="M347" s="100"/>
      <c r="N347" s="100"/>
      <c r="O347" s="100" t="s">
        <v>1060</v>
      </c>
      <c r="P347" s="100"/>
      <c r="Q347" s="101"/>
      <c r="R347" s="102" t="s">
        <v>1037</v>
      </c>
      <c r="S347" s="102">
        <v>0.86</v>
      </c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  <c r="BH347" s="102"/>
      <c r="BI347" s="102"/>
      <c r="BJ347" s="100" t="e">
        <f t="shared" si="129"/>
        <v>#DIV/0!</v>
      </c>
      <c r="BK347" s="100">
        <f t="shared" si="130"/>
        <v>0</v>
      </c>
      <c r="BL347" s="100">
        <f t="shared" si="131"/>
        <v>0</v>
      </c>
      <c r="BM347" s="100"/>
      <c r="BN347" s="100"/>
      <c r="BO347" s="102"/>
      <c r="BP347" s="451">
        <v>2.1</v>
      </c>
      <c r="BQ347" s="100"/>
      <c r="BR347" s="100"/>
      <c r="BS347" s="403"/>
      <c r="BT347" s="403"/>
      <c r="BU347" s="403"/>
      <c r="BV347" s="403"/>
      <c r="BW347" s="403"/>
      <c r="BX347" s="403"/>
      <c r="BY347" s="403"/>
      <c r="BZ347" s="404"/>
      <c r="CA347" s="405"/>
      <c r="CB347" s="406">
        <f t="shared" si="133"/>
        <v>0</v>
      </c>
      <c r="CC347" s="555"/>
      <c r="CD347" s="100" t="str">
        <f>IFERROR(IF($S347*#REF!=0,"",$S347*#REF!),"")</f>
        <v/>
      </c>
      <c r="CE347" s="100" t="str">
        <f>IFERROR(IF($S347*#REF!=0,"",$S347*#REF!),"")</f>
        <v/>
      </c>
      <c r="CF347" s="100" t="str">
        <f>IFERROR(IF($S347*#REF!=0,"",$S347*#REF!),"")</f>
        <v/>
      </c>
      <c r="CG347" s="100" t="str">
        <f>IFERROR(IF($S347*#REF!=0,"",$S347*#REF!),"")</f>
        <v/>
      </c>
      <c r="CH347" s="100" t="str">
        <f>IFERROR(IF($S347*#REF!=0,"",$S347*#REF!),"")</f>
        <v/>
      </c>
      <c r="CI347" s="100" t="str">
        <f>IFERROR(IF($S347*#REF!=0,"",$S347*#REF!),"")</f>
        <v/>
      </c>
      <c r="CJ347" s="100" t="str">
        <f>IFERROR(IF($S347*#REF!=0,"",$S347*#REF!),"")</f>
        <v/>
      </c>
      <c r="CK347" s="100" t="str">
        <f>IFERROR(IF($S347*#REF!=0,"",$S347*#REF!),"")</f>
        <v/>
      </c>
      <c r="CL347" s="100" t="str">
        <f>IFERROR(IF($S347*#REF!=0,"",$S347*#REF!),"")</f>
        <v/>
      </c>
      <c r="CM347" s="100" t="str">
        <f t="shared" si="134"/>
        <v/>
      </c>
      <c r="CN347" s="100" t="str">
        <f t="shared" si="135"/>
        <v/>
      </c>
      <c r="CO347" s="100" t="str">
        <f t="shared" si="136"/>
        <v/>
      </c>
      <c r="CP347" s="100" t="str">
        <f t="shared" si="137"/>
        <v/>
      </c>
      <c r="CQ347" s="100" t="str">
        <f t="shared" si="138"/>
        <v/>
      </c>
      <c r="CR347" s="100" t="str">
        <f t="shared" si="139"/>
        <v/>
      </c>
      <c r="CS347" s="100" t="str">
        <f t="shared" si="140"/>
        <v/>
      </c>
      <c r="CT347" s="100" t="str">
        <f t="shared" si="141"/>
        <v/>
      </c>
    </row>
    <row r="348" spans="2:98" ht="13.5" customHeight="1" thickBot="1" x14ac:dyDescent="0.2">
      <c r="B348" s="99" t="s">
        <v>1061</v>
      </c>
      <c r="C348" s="99"/>
      <c r="D348" s="99"/>
      <c r="E348" s="99"/>
      <c r="F348" s="99"/>
      <c r="G348" s="100" t="s">
        <v>1061</v>
      </c>
      <c r="H348" s="100" t="s">
        <v>1045</v>
      </c>
      <c r="I348" s="100" t="s">
        <v>1042</v>
      </c>
      <c r="J348" s="100"/>
      <c r="K348" s="100" t="s">
        <v>100</v>
      </c>
      <c r="L348" s="100">
        <v>248.4</v>
      </c>
      <c r="M348" s="100"/>
      <c r="N348" s="100"/>
      <c r="O348" s="100" t="s">
        <v>1062</v>
      </c>
      <c r="P348" s="100"/>
      <c r="Q348" s="101"/>
      <c r="R348" s="102" t="s">
        <v>1037</v>
      </c>
      <c r="S348" s="102">
        <v>0.86</v>
      </c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  <c r="BH348" s="102"/>
      <c r="BI348" s="102"/>
      <c r="BJ348" s="100" t="e">
        <f t="shared" si="129"/>
        <v>#DIV/0!</v>
      </c>
      <c r="BK348" s="100">
        <f t="shared" si="130"/>
        <v>0</v>
      </c>
      <c r="BL348" s="100">
        <f t="shared" si="131"/>
        <v>0</v>
      </c>
      <c r="BM348" s="100"/>
      <c r="BN348" s="100"/>
      <c r="BO348" s="102"/>
      <c r="BP348" s="451">
        <v>2.1</v>
      </c>
      <c r="BQ348" s="100"/>
      <c r="BR348" s="100"/>
      <c r="BS348" s="403"/>
      <c r="BT348" s="403"/>
      <c r="BU348" s="407"/>
      <c r="BV348" s="407"/>
      <c r="BW348" s="407"/>
      <c r="BX348" s="570"/>
      <c r="BY348" s="407"/>
      <c r="BZ348" s="573"/>
      <c r="CA348" s="408"/>
      <c r="CB348" s="406">
        <f t="shared" si="133"/>
        <v>0</v>
      </c>
      <c r="CC348" s="555"/>
      <c r="CD348" s="100" t="str">
        <f>IFERROR(IF($S348*#REF!=0,"",$S348*#REF!),"")</f>
        <v/>
      </c>
      <c r="CE348" s="100" t="str">
        <f>IFERROR(IF($S348*#REF!=0,"",$S348*#REF!),"")</f>
        <v/>
      </c>
      <c r="CF348" s="100" t="str">
        <f>IFERROR(IF($S348*#REF!=0,"",$S348*#REF!),"")</f>
        <v/>
      </c>
      <c r="CG348" s="100" t="str">
        <f>IFERROR(IF($S348*#REF!=0,"",$S348*#REF!),"")</f>
        <v/>
      </c>
      <c r="CH348" s="100" t="str">
        <f>IFERROR(IF($S348*#REF!=0,"",$S348*#REF!),"")</f>
        <v/>
      </c>
      <c r="CI348" s="100" t="str">
        <f>IFERROR(IF($S348*#REF!=0,"",$S348*#REF!),"")</f>
        <v/>
      </c>
      <c r="CJ348" s="100" t="str">
        <f>IFERROR(IF($S348*#REF!=0,"",$S348*#REF!),"")</f>
        <v/>
      </c>
      <c r="CK348" s="100" t="str">
        <f>IFERROR(IF($S348*#REF!=0,"",$S348*#REF!),"")</f>
        <v/>
      </c>
      <c r="CL348" s="100" t="str">
        <f>IFERROR(IF($S348*#REF!=0,"",$S348*#REF!),"")</f>
        <v/>
      </c>
      <c r="CM348" s="100" t="str">
        <f t="shared" si="134"/>
        <v/>
      </c>
      <c r="CN348" s="100" t="str">
        <f t="shared" si="135"/>
        <v/>
      </c>
      <c r="CO348" s="100" t="str">
        <f t="shared" si="136"/>
        <v/>
      </c>
      <c r="CP348" s="100" t="str">
        <f t="shared" si="137"/>
        <v/>
      </c>
      <c r="CQ348" s="100" t="str">
        <f t="shared" si="138"/>
        <v/>
      </c>
      <c r="CR348" s="100" t="str">
        <f t="shared" si="139"/>
        <v/>
      </c>
      <c r="CS348" s="100" t="str">
        <f t="shared" si="140"/>
        <v/>
      </c>
      <c r="CT348" s="100" t="str">
        <f t="shared" si="141"/>
        <v/>
      </c>
    </row>
    <row r="349" spans="2:98" ht="14.25" customHeight="1" thickTop="1" x14ac:dyDescent="0.15">
      <c r="CN349" s="3">
        <v>14.69</v>
      </c>
      <c r="CO349" s="3">
        <v>11.3</v>
      </c>
      <c r="CP349" s="3">
        <v>17.899999999999999</v>
      </c>
      <c r="CQ349" s="3">
        <v>19.850000000000001</v>
      </c>
      <c r="CR349" s="3">
        <v>12.72</v>
      </c>
      <c r="CS349" s="560">
        <v>12.62</v>
      </c>
    </row>
  </sheetData>
  <mergeCells count="1">
    <mergeCell ref="G6:O6"/>
  </mergeCells>
  <phoneticPr fontId="16"/>
  <conditionalFormatting sqref="BR9:BS336">
    <cfRule type="expression" dxfId="0" priority="2">
      <formula>CELL("ROW")=ROW()</formula>
    </cfRule>
  </conditionalFormatting>
  <pageMargins left="0" right="0" top="0.19685039370078741" bottom="0.39370078740157483" header="0.51181102362204722" footer="0.51181102362204722"/>
  <pageSetup paperSize="9" scale="71" firstPageNumber="0" fitToHeight="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検討表</vt:lpstr>
      <vt:lpstr>Sheet1</vt:lpstr>
      <vt:lpstr>検討表!_FilterDatabase_0</vt:lpstr>
      <vt:lpstr>検討表!Print_Area</vt:lpstr>
      <vt:lpstr>検討表!Print_Titles</vt:lpstr>
      <vt:lpstr>検討表!Print_Titles_0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織田章良</dc:creator>
  <cp:lastModifiedBy>織田 章良</cp:lastModifiedBy>
  <cp:revision>4</cp:revision>
  <cp:lastPrinted>2019-05-14T09:38:09Z</cp:lastPrinted>
  <dcterms:created xsi:type="dcterms:W3CDTF">2019-04-07T03:40:07Z</dcterms:created>
  <dcterms:modified xsi:type="dcterms:W3CDTF">2019-05-30T08:33:52Z</dcterms:modified>
  <dc:language>ja-JP</dc:language>
</cp:coreProperties>
</file>