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2\"/>
    </mc:Choice>
  </mc:AlternateContent>
  <bookViews>
    <workbookView xWindow="0" yWindow="0" windowWidth="23016" windowHeight="5232" activeTab="1"/>
  </bookViews>
  <sheets>
    <sheet name="symmetry_crank_nicolson" sheetId="7" r:id="rId1"/>
    <sheet name="symmetry_fully_implicit" sheetId="5" r:id="rId2"/>
    <sheet name="general" sheetId="1" r:id="rId3"/>
    <sheet name="2 - 8 step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3" i="5" l="1"/>
  <c r="BD13" i="5"/>
  <c r="BE13" i="5"/>
  <c r="BF13" i="5"/>
  <c r="BG13" i="5"/>
  <c r="BC14" i="5"/>
  <c r="BD14" i="5"/>
  <c r="BE14" i="5"/>
  <c r="BF14" i="5"/>
  <c r="BG14" i="5"/>
  <c r="BC15" i="5"/>
  <c r="BD15" i="5"/>
  <c r="BE15" i="5"/>
  <c r="BF15" i="5"/>
  <c r="BG15" i="5"/>
  <c r="BC16" i="5"/>
  <c r="BD16" i="5"/>
  <c r="BE16" i="5"/>
  <c r="BF16" i="5"/>
  <c r="BG16" i="5"/>
  <c r="BG12" i="5"/>
  <c r="BF12" i="5"/>
  <c r="BE12" i="5"/>
  <c r="BC12" i="5"/>
  <c r="BC6" i="5"/>
  <c r="BD6" i="5"/>
  <c r="BE6" i="5"/>
  <c r="BF6" i="5"/>
  <c r="BG6" i="5"/>
  <c r="BC7" i="5"/>
  <c r="BD7" i="5"/>
  <c r="BE7" i="5"/>
  <c r="BF7" i="5"/>
  <c r="BG7" i="5"/>
  <c r="BC8" i="5"/>
  <c r="BD8" i="5"/>
  <c r="BE8" i="5"/>
  <c r="BF8" i="5"/>
  <c r="BG8" i="5"/>
  <c r="BC9" i="5"/>
  <c r="BD9" i="5"/>
  <c r="BE9" i="5"/>
  <c r="BF9" i="5"/>
  <c r="BG9" i="5"/>
  <c r="BB9" i="5"/>
  <c r="BB8" i="5"/>
  <c r="BB7" i="5"/>
  <c r="BB6" i="5"/>
  <c r="BB5" i="5"/>
  <c r="BG5" i="5"/>
  <c r="BC5" i="5"/>
  <c r="P19" i="7"/>
  <c r="P18" i="7"/>
  <c r="P20" i="7"/>
  <c r="P21" i="7"/>
  <c r="P22" i="7"/>
  <c r="P23" i="7"/>
  <c r="P24" i="7"/>
  <c r="AB23" i="5"/>
  <c r="V23" i="5"/>
  <c r="S23" i="5"/>
  <c r="AB22" i="7" l="1"/>
  <c r="AB21" i="7"/>
  <c r="AB20" i="7"/>
  <c r="AB19" i="7"/>
  <c r="AB22" i="5"/>
  <c r="AB21" i="5"/>
  <c r="AB20" i="5"/>
  <c r="AB19" i="5"/>
  <c r="AX9" i="5"/>
  <c r="AW9" i="5"/>
  <c r="AX8" i="5"/>
  <c r="AW8" i="5"/>
  <c r="AX7" i="5"/>
  <c r="AW7" i="5"/>
  <c r="AX6" i="5"/>
  <c r="AW6" i="5"/>
  <c r="AX5" i="5"/>
  <c r="AW5" i="5"/>
  <c r="X24" i="7" l="1"/>
  <c r="V24" i="7"/>
  <c r="S24" i="7"/>
  <c r="X23" i="7"/>
  <c r="V23" i="7"/>
  <c r="S23" i="7"/>
  <c r="AD185" i="7"/>
  <c r="AE185" i="7" s="1"/>
  <c r="AD139" i="7"/>
  <c r="AE139" i="7" s="1"/>
  <c r="AQ139" i="7" s="1"/>
  <c r="T105" i="7"/>
  <c r="T104" i="7"/>
  <c r="T103" i="7"/>
  <c r="T102" i="7"/>
  <c r="T101" i="7"/>
  <c r="T100" i="7"/>
  <c r="T99" i="7"/>
  <c r="T98" i="7"/>
  <c r="AD94" i="7"/>
  <c r="AE94" i="7" s="1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AD49" i="7"/>
  <c r="AE49" i="7" s="1"/>
  <c r="T50" i="7"/>
  <c r="T49" i="7"/>
  <c r="T48" i="7"/>
  <c r="T47" i="7"/>
  <c r="T46" i="7"/>
  <c r="T45" i="7"/>
  <c r="T44" i="7"/>
  <c r="T43" i="7"/>
  <c r="T38" i="7"/>
  <c r="T37" i="7"/>
  <c r="T36" i="7"/>
  <c r="T35" i="7"/>
  <c r="T30" i="7"/>
  <c r="T29" i="7"/>
  <c r="X22" i="7"/>
  <c r="V22" i="7"/>
  <c r="S22" i="7"/>
  <c r="X21" i="7"/>
  <c r="V21" i="7"/>
  <c r="S21" i="7"/>
  <c r="X20" i="7"/>
  <c r="V20" i="7"/>
  <c r="S20" i="7"/>
  <c r="V19" i="7"/>
  <c r="S19" i="7"/>
  <c r="S18" i="7"/>
  <c r="O18" i="7"/>
  <c r="P8" i="7"/>
  <c r="T23" i="7" s="1"/>
  <c r="S7" i="7"/>
  <c r="AD4" i="7"/>
  <c r="AE4" i="7" s="1"/>
  <c r="S3" i="7"/>
  <c r="V22" i="5"/>
  <c r="V21" i="5"/>
  <c r="V20" i="5"/>
  <c r="V19" i="5"/>
  <c r="T24" i="7" l="1"/>
  <c r="U88" i="7"/>
  <c r="U62" i="7"/>
  <c r="U78" i="7"/>
  <c r="AF139" i="7"/>
  <c r="AG139" i="7"/>
  <c r="U79" i="7"/>
  <c r="AN139" i="7"/>
  <c r="U58" i="7"/>
  <c r="AO139" i="7"/>
  <c r="T19" i="7"/>
  <c r="U75" i="7"/>
  <c r="U80" i="7"/>
  <c r="U50" i="7"/>
  <c r="U66" i="7"/>
  <c r="P13" i="7"/>
  <c r="T18" i="7"/>
  <c r="U76" i="7"/>
  <c r="U102" i="7"/>
  <c r="U98" i="7"/>
  <c r="U91" i="7"/>
  <c r="U87" i="7"/>
  <c r="U83" i="7"/>
  <c r="U103" i="7"/>
  <c r="U99" i="7"/>
  <c r="U96" i="7"/>
  <c r="U94" i="7"/>
  <c r="U90" i="7"/>
  <c r="U86" i="7"/>
  <c r="U104" i="7"/>
  <c r="U100" i="7"/>
  <c r="U93" i="7"/>
  <c r="U89" i="7"/>
  <c r="U85" i="7"/>
  <c r="U81" i="7"/>
  <c r="U77" i="7"/>
  <c r="U55" i="7"/>
  <c r="U59" i="7"/>
  <c r="U63" i="7"/>
  <c r="U67" i="7"/>
  <c r="U95" i="7"/>
  <c r="U97" i="7"/>
  <c r="P12" i="7"/>
  <c r="U43" i="7"/>
  <c r="U44" i="7"/>
  <c r="U45" i="7"/>
  <c r="U46" i="7"/>
  <c r="U47" i="7"/>
  <c r="U48" i="7"/>
  <c r="U49" i="7"/>
  <c r="U56" i="7"/>
  <c r="U60" i="7"/>
  <c r="U64" i="7"/>
  <c r="U68" i="7"/>
  <c r="U84" i="7"/>
  <c r="T20" i="7"/>
  <c r="U29" i="7"/>
  <c r="U30" i="7"/>
  <c r="U35" i="7"/>
  <c r="U36" i="7"/>
  <c r="U37" i="7"/>
  <c r="T21" i="7"/>
  <c r="U57" i="7"/>
  <c r="U61" i="7"/>
  <c r="U65" i="7"/>
  <c r="U69" i="7"/>
  <c r="U92" i="7"/>
  <c r="S9" i="7"/>
  <c r="T22" i="7"/>
  <c r="U70" i="7"/>
  <c r="U74" i="7"/>
  <c r="U82" i="7"/>
  <c r="U101" i="7"/>
  <c r="U105" i="7"/>
  <c r="AU139" i="7"/>
  <c r="AM139" i="7"/>
  <c r="AT139" i="7"/>
  <c r="AL139" i="7"/>
  <c r="AS139" i="7"/>
  <c r="AK139" i="7"/>
  <c r="AR139" i="7"/>
  <c r="AJ139" i="7"/>
  <c r="AP139" i="7"/>
  <c r="AH139" i="7"/>
  <c r="AI139" i="7"/>
  <c r="BK185" i="7"/>
  <c r="BJ185" i="7"/>
  <c r="BB185" i="7"/>
  <c r="AT185" i="7"/>
  <c r="AL185" i="7"/>
  <c r="BI185" i="7"/>
  <c r="BA185" i="7"/>
  <c r="AS185" i="7"/>
  <c r="AK185" i="7"/>
  <c r="BH185" i="7"/>
  <c r="AZ185" i="7"/>
  <c r="AR185" i="7"/>
  <c r="AJ185" i="7"/>
  <c r="BG185" i="7"/>
  <c r="AY185" i="7"/>
  <c r="AQ185" i="7"/>
  <c r="AI185" i="7"/>
  <c r="BF185" i="7"/>
  <c r="AX185" i="7"/>
  <c r="AP185" i="7"/>
  <c r="AH185" i="7"/>
  <c r="BE185" i="7"/>
  <c r="AW185" i="7"/>
  <c r="AO185" i="7"/>
  <c r="AG185" i="7"/>
  <c r="BD185" i="7"/>
  <c r="AV185" i="7"/>
  <c r="AN185" i="7"/>
  <c r="AF185" i="7"/>
  <c r="BC185" i="7"/>
  <c r="AU185" i="7"/>
  <c r="AM185" i="7"/>
  <c r="AX185" i="5"/>
  <c r="AD185" i="5"/>
  <c r="AE185" i="5" s="1"/>
  <c r="BI185" i="5" s="1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73" i="5"/>
  <c r="T72" i="5"/>
  <c r="AD139" i="5"/>
  <c r="AE139" i="5" s="1"/>
  <c r="AU139" i="5" s="1"/>
  <c r="AD94" i="5"/>
  <c r="AE94" i="5" s="1"/>
  <c r="AD49" i="5"/>
  <c r="AE49" i="5" s="1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48" i="5"/>
  <c r="T47" i="5"/>
  <c r="T46" i="5"/>
  <c r="T45" i="5"/>
  <c r="T44" i="5"/>
  <c r="T43" i="5"/>
  <c r="T42" i="5"/>
  <c r="T41" i="5"/>
  <c r="T36" i="5"/>
  <c r="T35" i="5"/>
  <c r="T34" i="5"/>
  <c r="T33" i="5"/>
  <c r="T28" i="5"/>
  <c r="T27" i="5"/>
  <c r="S22" i="5"/>
  <c r="AY9" i="5" s="1"/>
  <c r="S21" i="5"/>
  <c r="AY8" i="5" s="1"/>
  <c r="S20" i="5"/>
  <c r="AY7" i="5" s="1"/>
  <c r="S19" i="5"/>
  <c r="AY6" i="5" s="1"/>
  <c r="S18" i="5"/>
  <c r="AY5" i="5" s="1"/>
  <c r="O18" i="5"/>
  <c r="P8" i="5"/>
  <c r="T23" i="5" s="1"/>
  <c r="AL7" i="5"/>
  <c r="AD4" i="5"/>
  <c r="AE4" i="5" s="1"/>
  <c r="AG11" i="3"/>
  <c r="AE11" i="3"/>
  <c r="AH7" i="3"/>
  <c r="AE17" i="3"/>
  <c r="AF185" i="5" l="1"/>
  <c r="AO185" i="5"/>
  <c r="T18" i="5"/>
  <c r="AZ5" i="5" s="1"/>
  <c r="AL8" i="5"/>
  <c r="AG139" i="5"/>
  <c r="AH139" i="5"/>
  <c r="P13" i="5"/>
  <c r="P12" i="5"/>
  <c r="P72" i="5" s="1"/>
  <c r="Q72" i="5" s="1"/>
  <c r="P55" i="7"/>
  <c r="P74" i="7"/>
  <c r="P35" i="7"/>
  <c r="P29" i="7"/>
  <c r="P43" i="7"/>
  <c r="AD186" i="7"/>
  <c r="AD140" i="7"/>
  <c r="AD5" i="7"/>
  <c r="AD50" i="7"/>
  <c r="AD95" i="7"/>
  <c r="U89" i="5"/>
  <c r="AK139" i="5"/>
  <c r="U92" i="5"/>
  <c r="U85" i="5"/>
  <c r="U79" i="5"/>
  <c r="AG185" i="5"/>
  <c r="AP185" i="5"/>
  <c r="AY185" i="5"/>
  <c r="AQ139" i="5"/>
  <c r="AH185" i="5"/>
  <c r="AQ185" i="5"/>
  <c r="BA185" i="5"/>
  <c r="U98" i="5"/>
  <c r="AI185" i="5"/>
  <c r="AS185" i="5"/>
  <c r="BB185" i="5"/>
  <c r="U83" i="5"/>
  <c r="AK185" i="5"/>
  <c r="AT185" i="5"/>
  <c r="BE185" i="5"/>
  <c r="U96" i="5"/>
  <c r="U75" i="5"/>
  <c r="AL185" i="5"/>
  <c r="AU185" i="5"/>
  <c r="BF185" i="5"/>
  <c r="U93" i="5"/>
  <c r="U88" i="5"/>
  <c r="U81" i="5"/>
  <c r="AM185" i="5"/>
  <c r="AV185" i="5"/>
  <c r="BG185" i="5"/>
  <c r="U102" i="5"/>
  <c r="U94" i="5"/>
  <c r="AN185" i="5"/>
  <c r="AW185" i="5"/>
  <c r="BJ185" i="5"/>
  <c r="AR139" i="5"/>
  <c r="U73" i="5"/>
  <c r="U97" i="5"/>
  <c r="U91" i="5"/>
  <c r="U78" i="5"/>
  <c r="BK185" i="5"/>
  <c r="AF139" i="5"/>
  <c r="U103" i="5"/>
  <c r="U90" i="5"/>
  <c r="U84" i="5"/>
  <c r="U77" i="5"/>
  <c r="BD185" i="5"/>
  <c r="BL185" i="5"/>
  <c r="U101" i="5"/>
  <c r="U95" i="5"/>
  <c r="U82" i="5"/>
  <c r="U76" i="5"/>
  <c r="AN139" i="5"/>
  <c r="U100" i="5"/>
  <c r="U87" i="5"/>
  <c r="U74" i="5"/>
  <c r="BH185" i="5"/>
  <c r="AP139" i="5"/>
  <c r="U72" i="5"/>
  <c r="U99" i="5"/>
  <c r="U86" i="5"/>
  <c r="U80" i="5"/>
  <c r="AJ185" i="5"/>
  <c r="AR185" i="5"/>
  <c r="AZ185" i="5"/>
  <c r="AI139" i="5"/>
  <c r="AS139" i="5"/>
  <c r="AJ139" i="5"/>
  <c r="AT139" i="5"/>
  <c r="AL139" i="5"/>
  <c r="AO139" i="5"/>
  <c r="AM139" i="5"/>
  <c r="T19" i="5"/>
  <c r="AZ6" i="5" s="1"/>
  <c r="U67" i="5"/>
  <c r="U65" i="5"/>
  <c r="U63" i="5"/>
  <c r="U61" i="5"/>
  <c r="U59" i="5"/>
  <c r="U57" i="5"/>
  <c r="U55" i="5"/>
  <c r="U53" i="5"/>
  <c r="U48" i="5"/>
  <c r="U35" i="5"/>
  <c r="U68" i="5"/>
  <c r="U46" i="5"/>
  <c r="U47" i="5"/>
  <c r="U42" i="5"/>
  <c r="U56" i="5"/>
  <c r="U41" i="5"/>
  <c r="U66" i="5"/>
  <c r="U33" i="5"/>
  <c r="T20" i="5"/>
  <c r="AZ7" i="5" s="1"/>
  <c r="U54" i="5"/>
  <c r="U44" i="5"/>
  <c r="U64" i="5"/>
  <c r="U43" i="5"/>
  <c r="U60" i="5"/>
  <c r="U45" i="5"/>
  <c r="U34" i="5"/>
  <c r="T22" i="5"/>
  <c r="AZ9" i="5" s="1"/>
  <c r="T21" i="5"/>
  <c r="AZ8" i="5" s="1"/>
  <c r="U58" i="5"/>
  <c r="U28" i="5"/>
  <c r="U27" i="5"/>
  <c r="AD186" i="5" s="1"/>
  <c r="U62" i="5"/>
  <c r="B4" i="3"/>
  <c r="C4" i="3" s="1"/>
  <c r="P23" i="5" l="1"/>
  <c r="P22" i="5"/>
  <c r="AV9" i="5" s="1"/>
  <c r="P21" i="5"/>
  <c r="AV8" i="5" s="1"/>
  <c r="P20" i="5"/>
  <c r="AV7" i="5" s="1"/>
  <c r="P19" i="5"/>
  <c r="AV6" i="5" s="1"/>
  <c r="P18" i="5"/>
  <c r="AV5" i="5" s="1"/>
  <c r="AD96" i="7"/>
  <c r="AE95" i="7"/>
  <c r="Q55" i="7"/>
  <c r="P56" i="7"/>
  <c r="AE5" i="7"/>
  <c r="AD6" i="7"/>
  <c r="AD141" i="7"/>
  <c r="AE140" i="7"/>
  <c r="P75" i="7"/>
  <c r="Q74" i="7"/>
  <c r="AE50" i="7"/>
  <c r="AD51" i="7"/>
  <c r="AE186" i="7"/>
  <c r="AD187" i="7"/>
  <c r="AF93" i="7"/>
  <c r="P44" i="7"/>
  <c r="Q43" i="7"/>
  <c r="AF3" i="7"/>
  <c r="Q29" i="7"/>
  <c r="P30" i="7"/>
  <c r="Q35" i="7"/>
  <c r="P36" i="7"/>
  <c r="AF48" i="7"/>
  <c r="AD187" i="5"/>
  <c r="AE186" i="5"/>
  <c r="AD140" i="5"/>
  <c r="AD95" i="5"/>
  <c r="AD50" i="5"/>
  <c r="P73" i="5"/>
  <c r="AD5" i="5"/>
  <c r="P41" i="5"/>
  <c r="P53" i="5"/>
  <c r="Q53" i="5" s="1"/>
  <c r="P27" i="5"/>
  <c r="P28" i="5" s="1"/>
  <c r="P33" i="5"/>
  <c r="AF48" i="5" s="1"/>
  <c r="AH9" i="3"/>
  <c r="AP5" i="3"/>
  <c r="AQ5" i="3" s="1"/>
  <c r="AO6" i="3"/>
  <c r="AP6" i="3" s="1"/>
  <c r="AQ6" i="3" s="1"/>
  <c r="AO5" i="3"/>
  <c r="AI67" i="3"/>
  <c r="AJ67" i="3" s="1"/>
  <c r="AI66" i="3"/>
  <c r="AJ66" i="3" s="1"/>
  <c r="AI65" i="3"/>
  <c r="AJ65" i="3" s="1"/>
  <c r="AI64" i="3"/>
  <c r="AJ64" i="3" s="1"/>
  <c r="AI63" i="3"/>
  <c r="AJ63" i="3" s="1"/>
  <c r="AI62" i="3"/>
  <c r="AJ62" i="3" s="1"/>
  <c r="AI61" i="3"/>
  <c r="AJ61" i="3" s="1"/>
  <c r="AI60" i="3"/>
  <c r="AJ60" i="3" s="1"/>
  <c r="AI59" i="3"/>
  <c r="AJ59" i="3" s="1"/>
  <c r="AI58" i="3"/>
  <c r="AJ58" i="3" s="1"/>
  <c r="AI57" i="3"/>
  <c r="AJ57" i="3" s="1"/>
  <c r="AI56" i="3"/>
  <c r="AJ56" i="3" s="1"/>
  <c r="AI55" i="3"/>
  <c r="AJ55" i="3" s="1"/>
  <c r="AI54" i="3"/>
  <c r="AJ54" i="3" s="1"/>
  <c r="AI53" i="3"/>
  <c r="AJ53" i="3" s="1"/>
  <c r="AI52" i="3"/>
  <c r="AJ52" i="3" s="1"/>
  <c r="AI51" i="3"/>
  <c r="AJ51" i="3" s="1"/>
  <c r="AI47" i="3"/>
  <c r="AJ47" i="3" s="1"/>
  <c r="AI46" i="3"/>
  <c r="AJ46" i="3" s="1"/>
  <c r="AI45" i="3"/>
  <c r="AJ45" i="3" s="1"/>
  <c r="AI44" i="3"/>
  <c r="AJ44" i="3" s="1"/>
  <c r="AI43" i="3"/>
  <c r="AJ43" i="3" s="1"/>
  <c r="AI42" i="3"/>
  <c r="AJ42" i="3" s="1"/>
  <c r="AI41" i="3"/>
  <c r="AJ41" i="3" s="1"/>
  <c r="AI40" i="3"/>
  <c r="AJ40" i="3" s="1"/>
  <c r="AI39" i="3"/>
  <c r="AJ39" i="3" s="1"/>
  <c r="AI35" i="3"/>
  <c r="AJ35" i="3" s="1"/>
  <c r="AI34" i="3"/>
  <c r="AJ34" i="3" s="1"/>
  <c r="AI33" i="3"/>
  <c r="AJ33" i="3" s="1"/>
  <c r="AI32" i="3"/>
  <c r="AJ32" i="3" s="1"/>
  <c r="AI31" i="3"/>
  <c r="AJ31" i="3" s="1"/>
  <c r="AI25" i="3"/>
  <c r="AJ25" i="3" s="1"/>
  <c r="B5" i="3" s="1"/>
  <c r="C5" i="3" s="1"/>
  <c r="AI27" i="3"/>
  <c r="AJ27" i="3" s="1"/>
  <c r="AI26" i="3"/>
  <c r="AJ26" i="3" s="1"/>
  <c r="AH21" i="3"/>
  <c r="AI21" i="3" s="1"/>
  <c r="AH20" i="3"/>
  <c r="AI20" i="3" s="1"/>
  <c r="AH19" i="3"/>
  <c r="AI19" i="3" s="1"/>
  <c r="AH18" i="3"/>
  <c r="AI18" i="3" s="1"/>
  <c r="AH17" i="3"/>
  <c r="AI17" i="3" s="1"/>
  <c r="AD17" i="3"/>
  <c r="AH3" i="3"/>
  <c r="Q27" i="5" l="1"/>
  <c r="AF3" i="5"/>
  <c r="Q41" i="5"/>
  <c r="AF93" i="5"/>
  <c r="AF5" i="7"/>
  <c r="AF4" i="7"/>
  <c r="P76" i="7"/>
  <c r="Q75" i="7"/>
  <c r="AE96" i="7"/>
  <c r="AF96" i="7" s="1"/>
  <c r="AD97" i="7"/>
  <c r="AG93" i="7"/>
  <c r="P45" i="7"/>
  <c r="Q44" i="7"/>
  <c r="AS140" i="7"/>
  <c r="AK140" i="7"/>
  <c r="AR140" i="7"/>
  <c r="AJ140" i="7"/>
  <c r="AQ140" i="7"/>
  <c r="AI140" i="7"/>
  <c r="AP140" i="7"/>
  <c r="AH140" i="7"/>
  <c r="AN140" i="7"/>
  <c r="AF140" i="7"/>
  <c r="AT140" i="7"/>
  <c r="AO140" i="7"/>
  <c r="AM140" i="7"/>
  <c r="AL140" i="7"/>
  <c r="AG140" i="7"/>
  <c r="AU140" i="7"/>
  <c r="AF49" i="7"/>
  <c r="AF50" i="7"/>
  <c r="AF95" i="7"/>
  <c r="AF94" i="7"/>
  <c r="AD142" i="7"/>
  <c r="AE141" i="7"/>
  <c r="Q36" i="7"/>
  <c r="AG48" i="7"/>
  <c r="P37" i="7"/>
  <c r="AE187" i="7"/>
  <c r="AD188" i="7"/>
  <c r="AD7" i="7"/>
  <c r="AE6" i="7"/>
  <c r="AF6" i="7" s="1"/>
  <c r="BE186" i="7"/>
  <c r="AW186" i="7"/>
  <c r="BK186" i="7"/>
  <c r="BC186" i="7"/>
  <c r="AU186" i="7"/>
  <c r="AM186" i="7"/>
  <c r="BI186" i="7"/>
  <c r="BA186" i="7"/>
  <c r="AS186" i="7"/>
  <c r="AK186" i="7"/>
  <c r="BH186" i="7"/>
  <c r="AZ186" i="7"/>
  <c r="AY186" i="7"/>
  <c r="AN186" i="7"/>
  <c r="AX186" i="7"/>
  <c r="AL186" i="7"/>
  <c r="AV186" i="7"/>
  <c r="AJ186" i="7"/>
  <c r="BJ186" i="7"/>
  <c r="AT186" i="7"/>
  <c r="AI186" i="7"/>
  <c r="BG186" i="7"/>
  <c r="AR186" i="7"/>
  <c r="AH186" i="7"/>
  <c r="BF186" i="7"/>
  <c r="AQ186" i="7"/>
  <c r="AG186" i="7"/>
  <c r="BD186" i="7"/>
  <c r="AP186" i="7"/>
  <c r="AF186" i="7"/>
  <c r="BB186" i="7"/>
  <c r="AO186" i="7"/>
  <c r="Q30" i="7"/>
  <c r="AG3" i="7"/>
  <c r="AD52" i="7"/>
  <c r="AE51" i="7"/>
  <c r="AF51" i="7" s="1"/>
  <c r="P57" i="7"/>
  <c r="Q56" i="7"/>
  <c r="P74" i="5"/>
  <c r="Q73" i="5"/>
  <c r="Q33" i="5"/>
  <c r="AF186" i="5"/>
  <c r="AN186" i="5"/>
  <c r="AV186" i="5"/>
  <c r="BE186" i="5"/>
  <c r="AG186" i="5"/>
  <c r="AO186" i="5"/>
  <c r="AW186" i="5"/>
  <c r="BF186" i="5"/>
  <c r="AH186" i="5"/>
  <c r="AP186" i="5"/>
  <c r="AX186" i="5"/>
  <c r="BG186" i="5"/>
  <c r="AI186" i="5"/>
  <c r="AQ186" i="5"/>
  <c r="AY186" i="5"/>
  <c r="BH186" i="5"/>
  <c r="AJ186" i="5"/>
  <c r="AR186" i="5"/>
  <c r="AZ186" i="5"/>
  <c r="BI186" i="5"/>
  <c r="AL186" i="5"/>
  <c r="AT186" i="5"/>
  <c r="BB186" i="5"/>
  <c r="BK186" i="5"/>
  <c r="AM186" i="5"/>
  <c r="AU186" i="5"/>
  <c r="BD186" i="5"/>
  <c r="BL186" i="5"/>
  <c r="AK186" i="5"/>
  <c r="AS186" i="5"/>
  <c r="BA186" i="5"/>
  <c r="BJ186" i="5"/>
  <c r="AD188" i="5"/>
  <c r="AE187" i="5"/>
  <c r="AE50" i="5"/>
  <c r="AF50" i="5" s="1"/>
  <c r="AD51" i="5"/>
  <c r="AE95" i="5"/>
  <c r="AD96" i="5"/>
  <c r="AE140" i="5"/>
  <c r="AD141" i="5"/>
  <c r="P34" i="5"/>
  <c r="P54" i="5"/>
  <c r="Q54" i="5" s="1"/>
  <c r="P42" i="5"/>
  <c r="AD6" i="5"/>
  <c r="AE5" i="5"/>
  <c r="AO7" i="3"/>
  <c r="B6" i="3"/>
  <c r="C6" i="3"/>
  <c r="B7" i="3"/>
  <c r="AE12" i="3"/>
  <c r="K7" i="1"/>
  <c r="H14" i="1" s="1"/>
  <c r="AF94" i="5" l="1"/>
  <c r="Q42" i="5"/>
  <c r="AG93" i="5"/>
  <c r="Q28" i="5"/>
  <c r="AG3" i="5"/>
  <c r="Q34" i="5"/>
  <c r="AG48" i="5"/>
  <c r="AF4" i="5"/>
  <c r="AF5" i="5"/>
  <c r="AH48" i="7"/>
  <c r="Q37" i="7"/>
  <c r="P38" i="7"/>
  <c r="AD53" i="7"/>
  <c r="AE52" i="7"/>
  <c r="AF52" i="7" s="1"/>
  <c r="AG50" i="7"/>
  <c r="AG51" i="7"/>
  <c r="AG49" i="7"/>
  <c r="AG5" i="7"/>
  <c r="AG6" i="7"/>
  <c r="AG4" i="7"/>
  <c r="AH93" i="7"/>
  <c r="P46" i="7"/>
  <c r="Q45" i="7"/>
  <c r="AG94" i="7"/>
  <c r="AG95" i="7"/>
  <c r="AG96" i="7"/>
  <c r="AD143" i="7"/>
  <c r="AE142" i="7"/>
  <c r="AE97" i="7"/>
  <c r="AF97" i="7" s="1"/>
  <c r="AD98" i="7"/>
  <c r="AE7" i="7"/>
  <c r="AF7" i="7" s="1"/>
  <c r="AD8" i="7"/>
  <c r="AD189" i="7"/>
  <c r="AE188" i="7"/>
  <c r="AQ141" i="7"/>
  <c r="AI141" i="7"/>
  <c r="AP141" i="7"/>
  <c r="AH141" i="7"/>
  <c r="AO141" i="7"/>
  <c r="AG141" i="7"/>
  <c r="AN141" i="7"/>
  <c r="AF141" i="7"/>
  <c r="AT141" i="7"/>
  <c r="AL141" i="7"/>
  <c r="AU141" i="7"/>
  <c r="AS141" i="7"/>
  <c r="AR141" i="7"/>
  <c r="AM141" i="7"/>
  <c r="AK141" i="7"/>
  <c r="AJ141" i="7"/>
  <c r="P58" i="7"/>
  <c r="Q57" i="7"/>
  <c r="BK187" i="7"/>
  <c r="BC187" i="7"/>
  <c r="AU187" i="7"/>
  <c r="AM187" i="7"/>
  <c r="BI187" i="7"/>
  <c r="BA187" i="7"/>
  <c r="AS187" i="7"/>
  <c r="AK187" i="7"/>
  <c r="BG187" i="7"/>
  <c r="AY187" i="7"/>
  <c r="AQ187" i="7"/>
  <c r="AI187" i="7"/>
  <c r="BF187" i="7"/>
  <c r="AX187" i="7"/>
  <c r="AP187" i="7"/>
  <c r="AH187" i="7"/>
  <c r="AW187" i="7"/>
  <c r="AG187" i="7"/>
  <c r="AV187" i="7"/>
  <c r="AF187" i="7"/>
  <c r="BJ187" i="7"/>
  <c r="AT187" i="7"/>
  <c r="BH187" i="7"/>
  <c r="AR187" i="7"/>
  <c r="BE187" i="7"/>
  <c r="AO187" i="7"/>
  <c r="BD187" i="7"/>
  <c r="AN187" i="7"/>
  <c r="BB187" i="7"/>
  <c r="AL187" i="7"/>
  <c r="AZ187" i="7"/>
  <c r="AJ187" i="7"/>
  <c r="P77" i="7"/>
  <c r="Q76" i="7"/>
  <c r="AF49" i="5"/>
  <c r="AF187" i="5"/>
  <c r="AN187" i="5"/>
  <c r="AV187" i="5"/>
  <c r="BE187" i="5"/>
  <c r="AG187" i="5"/>
  <c r="AO187" i="5"/>
  <c r="AW187" i="5"/>
  <c r="BF187" i="5"/>
  <c r="AH187" i="5"/>
  <c r="AP187" i="5"/>
  <c r="AX187" i="5"/>
  <c r="BG187" i="5"/>
  <c r="AI187" i="5"/>
  <c r="AQ187" i="5"/>
  <c r="AY187" i="5"/>
  <c r="BH187" i="5"/>
  <c r="AJ187" i="5"/>
  <c r="AR187" i="5"/>
  <c r="AZ187" i="5"/>
  <c r="BI187" i="5"/>
  <c r="AL187" i="5"/>
  <c r="AT187" i="5"/>
  <c r="BB187" i="5"/>
  <c r="BK187" i="5"/>
  <c r="AM187" i="5"/>
  <c r="AU187" i="5"/>
  <c r="BD187" i="5"/>
  <c r="BL187" i="5"/>
  <c r="AK187" i="5"/>
  <c r="BA187" i="5"/>
  <c r="BJ187" i="5"/>
  <c r="AS187" i="5"/>
  <c r="AD189" i="5"/>
  <c r="AE188" i="5"/>
  <c r="Q74" i="5"/>
  <c r="P75" i="5"/>
  <c r="AG140" i="5"/>
  <c r="AO140" i="5"/>
  <c r="AH140" i="5"/>
  <c r="AP140" i="5"/>
  <c r="AI140" i="5"/>
  <c r="AQ140" i="5"/>
  <c r="AJ140" i="5"/>
  <c r="AR140" i="5"/>
  <c r="AK140" i="5"/>
  <c r="AS140" i="5"/>
  <c r="AM140" i="5"/>
  <c r="AU140" i="5"/>
  <c r="AL140" i="5"/>
  <c r="AN140" i="5"/>
  <c r="AT140" i="5"/>
  <c r="AF140" i="5"/>
  <c r="AF95" i="5"/>
  <c r="AG95" i="5"/>
  <c r="AD142" i="5"/>
  <c r="AE141" i="5"/>
  <c r="AD97" i="5"/>
  <c r="AE96" i="5"/>
  <c r="AD52" i="5"/>
  <c r="AE51" i="5"/>
  <c r="AF51" i="5" s="1"/>
  <c r="P43" i="5"/>
  <c r="P35" i="5"/>
  <c r="P55" i="5"/>
  <c r="Q55" i="5" s="1"/>
  <c r="AD7" i="5"/>
  <c r="AE6" i="5"/>
  <c r="AF6" i="5" s="1"/>
  <c r="AO8" i="3"/>
  <c r="AP7" i="3"/>
  <c r="AQ7" i="3" s="1"/>
  <c r="B8" i="3"/>
  <c r="C7" i="3"/>
  <c r="AE39" i="3"/>
  <c r="AF39" i="3" s="1"/>
  <c r="AE51" i="3"/>
  <c r="AE31" i="3"/>
  <c r="AE25" i="3"/>
  <c r="AE21" i="3"/>
  <c r="AE20" i="3"/>
  <c r="AE19" i="3"/>
  <c r="AE18" i="3"/>
  <c r="H13" i="1"/>
  <c r="H18" i="1" s="1"/>
  <c r="AC19" i="7" l="1"/>
  <c r="AC18" i="7"/>
  <c r="X18" i="7"/>
  <c r="AC22" i="7"/>
  <c r="AC21" i="7"/>
  <c r="AC20" i="7"/>
  <c r="AG94" i="5"/>
  <c r="AG50" i="5"/>
  <c r="AG51" i="5"/>
  <c r="Q35" i="5"/>
  <c r="AH48" i="5"/>
  <c r="AG4" i="5"/>
  <c r="AG5" i="5"/>
  <c r="AG6" i="5"/>
  <c r="Q43" i="5"/>
  <c r="AH93" i="5"/>
  <c r="AH95" i="5" s="1"/>
  <c r="AG52" i="7"/>
  <c r="AG7" i="7"/>
  <c r="P78" i="7"/>
  <c r="Q77" i="7"/>
  <c r="P59" i="7"/>
  <c r="Q58" i="7"/>
  <c r="AE143" i="7"/>
  <c r="AD144" i="7"/>
  <c r="BI188" i="7"/>
  <c r="BA188" i="7"/>
  <c r="AS188" i="7"/>
  <c r="AK188" i="7"/>
  <c r="BG188" i="7"/>
  <c r="AY188" i="7"/>
  <c r="AQ188" i="7"/>
  <c r="AI188" i="7"/>
  <c r="BE188" i="7"/>
  <c r="AW188" i="7"/>
  <c r="AO188" i="7"/>
  <c r="AG188" i="7"/>
  <c r="BD188" i="7"/>
  <c r="AV188" i="7"/>
  <c r="AN188" i="7"/>
  <c r="AF188" i="7"/>
  <c r="BK188" i="7"/>
  <c r="AU188" i="7"/>
  <c r="BJ188" i="7"/>
  <c r="AT188" i="7"/>
  <c r="BH188" i="7"/>
  <c r="AR188" i="7"/>
  <c r="BF188" i="7"/>
  <c r="AP188" i="7"/>
  <c r="BC188" i="7"/>
  <c r="AM188" i="7"/>
  <c r="BB188" i="7"/>
  <c r="AL188" i="7"/>
  <c r="AZ188" i="7"/>
  <c r="AJ188" i="7"/>
  <c r="AX188" i="7"/>
  <c r="AH188" i="7"/>
  <c r="AD54" i="7"/>
  <c r="AE53" i="7"/>
  <c r="AF53" i="7" s="1"/>
  <c r="AI48" i="7"/>
  <c r="Q38" i="7"/>
  <c r="AO142" i="7"/>
  <c r="AG142" i="7"/>
  <c r="AN142" i="7"/>
  <c r="AF142" i="7"/>
  <c r="AU142" i="7"/>
  <c r="AM142" i="7"/>
  <c r="AT142" i="7"/>
  <c r="AL142" i="7"/>
  <c r="AR142" i="7"/>
  <c r="AJ142" i="7"/>
  <c r="AS142" i="7"/>
  <c r="AQ142" i="7"/>
  <c r="AP142" i="7"/>
  <c r="AK142" i="7"/>
  <c r="AH142" i="7"/>
  <c r="AI142" i="7"/>
  <c r="AE189" i="7"/>
  <c r="AD190" i="7"/>
  <c r="AE8" i="7"/>
  <c r="AH53" i="7" s="1"/>
  <c r="AD9" i="7"/>
  <c r="AI93" i="7"/>
  <c r="P47" i="7"/>
  <c r="Q46" i="7"/>
  <c r="AD99" i="7"/>
  <c r="AE98" i="7"/>
  <c r="AG97" i="7"/>
  <c r="AH94" i="7"/>
  <c r="AH95" i="7"/>
  <c r="AH96" i="7"/>
  <c r="AH97" i="7"/>
  <c r="AH52" i="7"/>
  <c r="AH50" i="7"/>
  <c r="AH51" i="7"/>
  <c r="AH49" i="7"/>
  <c r="P76" i="5"/>
  <c r="Q75" i="5"/>
  <c r="AF188" i="5"/>
  <c r="AN188" i="5"/>
  <c r="AV188" i="5"/>
  <c r="BE188" i="5"/>
  <c r="AG188" i="5"/>
  <c r="AO188" i="5"/>
  <c r="AW188" i="5"/>
  <c r="BF188" i="5"/>
  <c r="AH188" i="5"/>
  <c r="AP188" i="5"/>
  <c r="AX188" i="5"/>
  <c r="BG188" i="5"/>
  <c r="AI188" i="5"/>
  <c r="AQ188" i="5"/>
  <c r="AY188" i="5"/>
  <c r="BH188" i="5"/>
  <c r="AJ188" i="5"/>
  <c r="AR188" i="5"/>
  <c r="AZ188" i="5"/>
  <c r="BI188" i="5"/>
  <c r="AL188" i="5"/>
  <c r="AT188" i="5"/>
  <c r="BB188" i="5"/>
  <c r="BK188" i="5"/>
  <c r="AM188" i="5"/>
  <c r="AU188" i="5"/>
  <c r="BD188" i="5"/>
  <c r="BL188" i="5"/>
  <c r="AK188" i="5"/>
  <c r="AS188" i="5"/>
  <c r="BA188" i="5"/>
  <c r="BJ188" i="5"/>
  <c r="AD190" i="5"/>
  <c r="AE189" i="5"/>
  <c r="AD53" i="5"/>
  <c r="AE52" i="5"/>
  <c r="AF52" i="5" s="1"/>
  <c r="AD98" i="5"/>
  <c r="AE97" i="5"/>
  <c r="AG96" i="5"/>
  <c r="AF96" i="5"/>
  <c r="AH141" i="5"/>
  <c r="AP141" i="5"/>
  <c r="AF141" i="5"/>
  <c r="AI141" i="5"/>
  <c r="AQ141" i="5"/>
  <c r="AJ141" i="5"/>
  <c r="AR141" i="5"/>
  <c r="AK141" i="5"/>
  <c r="AS141" i="5"/>
  <c r="AL141" i="5"/>
  <c r="AT141" i="5"/>
  <c r="AN141" i="5"/>
  <c r="AG141" i="5"/>
  <c r="AM141" i="5"/>
  <c r="AO141" i="5"/>
  <c r="AU141" i="5"/>
  <c r="AD143" i="5"/>
  <c r="AE142" i="5"/>
  <c r="P36" i="5"/>
  <c r="AI48" i="5" s="1"/>
  <c r="P56" i="5"/>
  <c r="Q56" i="5" s="1"/>
  <c r="AE7" i="5"/>
  <c r="AF7" i="5" s="1"/>
  <c r="AD8" i="5"/>
  <c r="AG49" i="5"/>
  <c r="P44" i="5"/>
  <c r="AO9" i="3"/>
  <c r="AP8" i="3"/>
  <c r="AQ8" i="3" s="1"/>
  <c r="B9" i="3"/>
  <c r="C8" i="3"/>
  <c r="AE40" i="3"/>
  <c r="AE41" i="3" s="1"/>
  <c r="AE42" i="3" s="1"/>
  <c r="AE43" i="3" s="1"/>
  <c r="AE44" i="3" s="1"/>
  <c r="AF44" i="3" s="1"/>
  <c r="L3" i="3" s="1"/>
  <c r="AF51" i="3"/>
  <c r="AE52" i="3"/>
  <c r="AF25" i="3"/>
  <c r="AE26" i="3"/>
  <c r="AE32" i="3"/>
  <c r="AF31" i="3"/>
  <c r="H22" i="1"/>
  <c r="H19" i="1"/>
  <c r="H20" i="1"/>
  <c r="H21" i="1"/>
  <c r="W18" i="5" l="1"/>
  <c r="W19" i="5"/>
  <c r="AG7" i="5"/>
  <c r="AG52" i="5"/>
  <c r="AH96" i="5"/>
  <c r="AC20" i="5"/>
  <c r="AH94" i="5"/>
  <c r="Q44" i="5"/>
  <c r="AI93" i="5"/>
  <c r="AI95" i="5" s="1"/>
  <c r="AI52" i="5"/>
  <c r="AI50" i="5"/>
  <c r="AI51" i="5"/>
  <c r="AH51" i="5"/>
  <c r="AH52" i="5"/>
  <c r="AH50" i="5"/>
  <c r="AD10" i="7"/>
  <c r="AE9" i="7"/>
  <c r="AD145" i="7"/>
  <c r="AE144" i="7"/>
  <c r="AF8" i="7"/>
  <c r="AG8" i="7"/>
  <c r="AG53" i="7"/>
  <c r="AU143" i="7"/>
  <c r="AM143" i="7"/>
  <c r="AT143" i="7"/>
  <c r="AL143" i="7"/>
  <c r="AS143" i="7"/>
  <c r="AK143" i="7"/>
  <c r="AR143" i="7"/>
  <c r="AJ143" i="7"/>
  <c r="AP143" i="7"/>
  <c r="AH143" i="7"/>
  <c r="AG143" i="7"/>
  <c r="AF143" i="7"/>
  <c r="AQ143" i="7"/>
  <c r="AO143" i="7"/>
  <c r="AI143" i="7"/>
  <c r="AN143" i="7"/>
  <c r="AI98" i="7"/>
  <c r="AI94" i="7"/>
  <c r="AI95" i="7"/>
  <c r="AI96" i="7"/>
  <c r="AI97" i="7"/>
  <c r="AE190" i="7"/>
  <c r="AD191" i="7"/>
  <c r="AF98" i="7"/>
  <c r="AG98" i="7"/>
  <c r="BG189" i="7"/>
  <c r="AY189" i="7"/>
  <c r="AQ189" i="7"/>
  <c r="AI189" i="7"/>
  <c r="BE189" i="7"/>
  <c r="AW189" i="7"/>
  <c r="AO189" i="7"/>
  <c r="AG189" i="7"/>
  <c r="BK189" i="7"/>
  <c r="BC189" i="7"/>
  <c r="AU189" i="7"/>
  <c r="AM189" i="7"/>
  <c r="BJ189" i="7"/>
  <c r="BB189" i="7"/>
  <c r="AT189" i="7"/>
  <c r="AL189" i="7"/>
  <c r="BI189" i="7"/>
  <c r="AS189" i="7"/>
  <c r="BH189" i="7"/>
  <c r="AR189" i="7"/>
  <c r="BF189" i="7"/>
  <c r="AP189" i="7"/>
  <c r="BD189" i="7"/>
  <c r="AN189" i="7"/>
  <c r="BA189" i="7"/>
  <c r="AK189" i="7"/>
  <c r="AZ189" i="7"/>
  <c r="AJ189" i="7"/>
  <c r="AX189" i="7"/>
  <c r="AH189" i="7"/>
  <c r="AV189" i="7"/>
  <c r="AF189" i="7"/>
  <c r="P60" i="7"/>
  <c r="Q59" i="7"/>
  <c r="AJ93" i="7"/>
  <c r="P48" i="7"/>
  <c r="Q47" i="7"/>
  <c r="AH98" i="7"/>
  <c r="AD100" i="7"/>
  <c r="AE99" i="7"/>
  <c r="AD55" i="7"/>
  <c r="AE54" i="7"/>
  <c r="AF54" i="7" s="1"/>
  <c r="AI51" i="7"/>
  <c r="AI53" i="7"/>
  <c r="AI49" i="7"/>
  <c r="X19" i="7" s="1"/>
  <c r="AI52" i="7"/>
  <c r="AI50" i="7"/>
  <c r="P79" i="7"/>
  <c r="Q78" i="7"/>
  <c r="AI94" i="5"/>
  <c r="AF189" i="5"/>
  <c r="AN189" i="5"/>
  <c r="AV189" i="5"/>
  <c r="BE189" i="5"/>
  <c r="AG189" i="5"/>
  <c r="AO189" i="5"/>
  <c r="AW189" i="5"/>
  <c r="BF189" i="5"/>
  <c r="AH189" i="5"/>
  <c r="AP189" i="5"/>
  <c r="AX189" i="5"/>
  <c r="BG189" i="5"/>
  <c r="AI189" i="5"/>
  <c r="AQ189" i="5"/>
  <c r="AY189" i="5"/>
  <c r="BH189" i="5"/>
  <c r="AJ189" i="5"/>
  <c r="AR189" i="5"/>
  <c r="AZ189" i="5"/>
  <c r="BI189" i="5"/>
  <c r="AL189" i="5"/>
  <c r="AT189" i="5"/>
  <c r="BB189" i="5"/>
  <c r="BK189" i="5"/>
  <c r="AM189" i="5"/>
  <c r="AU189" i="5"/>
  <c r="BD189" i="5"/>
  <c r="BL189" i="5"/>
  <c r="AK189" i="5"/>
  <c r="BA189" i="5"/>
  <c r="BJ189" i="5"/>
  <c r="AS189" i="5"/>
  <c r="AD191" i="5"/>
  <c r="AE190" i="5"/>
  <c r="Q36" i="5"/>
  <c r="P77" i="5"/>
  <c r="Q76" i="5"/>
  <c r="AI142" i="5"/>
  <c r="AQ142" i="5"/>
  <c r="AJ142" i="5"/>
  <c r="AR142" i="5"/>
  <c r="AF142" i="5"/>
  <c r="AK142" i="5"/>
  <c r="AS142" i="5"/>
  <c r="AL142" i="5"/>
  <c r="AT142" i="5"/>
  <c r="AM142" i="5"/>
  <c r="AU142" i="5"/>
  <c r="AG142" i="5"/>
  <c r="AO142" i="5"/>
  <c r="AN142" i="5"/>
  <c r="AP142" i="5"/>
  <c r="AH142" i="5"/>
  <c r="AH97" i="5"/>
  <c r="AG97" i="5"/>
  <c r="AF97" i="5"/>
  <c r="AD144" i="5"/>
  <c r="AE143" i="5"/>
  <c r="AE98" i="5"/>
  <c r="AD99" i="5"/>
  <c r="AE53" i="5"/>
  <c r="AF53" i="5" s="1"/>
  <c r="AD54" i="5"/>
  <c r="P57" i="5"/>
  <c r="Q57" i="5" s="1"/>
  <c r="P45" i="5"/>
  <c r="AH49" i="5"/>
  <c r="AE8" i="5"/>
  <c r="AH53" i="5" s="1"/>
  <c r="AD9" i="5"/>
  <c r="D4" i="3"/>
  <c r="AE45" i="3"/>
  <c r="AO10" i="3"/>
  <c r="AP9" i="3"/>
  <c r="AQ9" i="3" s="1"/>
  <c r="C9" i="3"/>
  <c r="L9" i="3" s="1"/>
  <c r="B10" i="3"/>
  <c r="AF40" i="3"/>
  <c r="J3" i="3" s="1"/>
  <c r="AF41" i="3"/>
  <c r="AE53" i="3"/>
  <c r="AF52" i="3"/>
  <c r="N3" i="3" s="1"/>
  <c r="L5" i="3"/>
  <c r="L7" i="3"/>
  <c r="L6" i="3"/>
  <c r="L8" i="3"/>
  <c r="L4" i="3"/>
  <c r="AE46" i="3"/>
  <c r="AF45" i="3"/>
  <c r="AF42" i="3"/>
  <c r="K3" i="3" s="1"/>
  <c r="AF43" i="3"/>
  <c r="AE27" i="3"/>
  <c r="AF27" i="3" s="1"/>
  <c r="AF26" i="3"/>
  <c r="D7" i="3"/>
  <c r="D6" i="3"/>
  <c r="D3" i="3"/>
  <c r="D5" i="3"/>
  <c r="D8" i="3"/>
  <c r="AE33" i="3"/>
  <c r="AF32" i="3"/>
  <c r="X19" i="5" l="1"/>
  <c r="AC23" i="5"/>
  <c r="X23" i="5"/>
  <c r="BE5" i="5"/>
  <c r="AC22" i="5"/>
  <c r="AI53" i="5"/>
  <c r="X21" i="5"/>
  <c r="X20" i="5"/>
  <c r="AI97" i="5"/>
  <c r="AI96" i="5"/>
  <c r="AC19" i="5"/>
  <c r="X22" i="5"/>
  <c r="AC18" i="5"/>
  <c r="X18" i="5"/>
  <c r="BF5" i="5" s="1"/>
  <c r="AC21" i="5"/>
  <c r="AF8" i="5"/>
  <c r="AG8" i="5"/>
  <c r="AG53" i="5"/>
  <c r="Q45" i="5"/>
  <c r="AJ93" i="5"/>
  <c r="AJ94" i="5" s="1"/>
  <c r="AI54" i="7"/>
  <c r="AJ99" i="7"/>
  <c r="AJ95" i="7"/>
  <c r="AJ96" i="7"/>
  <c r="AJ94" i="7"/>
  <c r="AJ97" i="7"/>
  <c r="AJ98" i="7"/>
  <c r="AD56" i="7"/>
  <c r="AE55" i="7"/>
  <c r="P61" i="7"/>
  <c r="Q60" i="7"/>
  <c r="AF99" i="7"/>
  <c r="AG99" i="7"/>
  <c r="AH99" i="7"/>
  <c r="AI99" i="7"/>
  <c r="AE100" i="7"/>
  <c r="AJ100" i="7" s="1"/>
  <c r="AD101" i="7"/>
  <c r="AS144" i="7"/>
  <c r="AK144" i="7"/>
  <c r="AR144" i="7"/>
  <c r="AJ144" i="7"/>
  <c r="AQ144" i="7"/>
  <c r="AI144" i="7"/>
  <c r="AP144" i="7"/>
  <c r="AH144" i="7"/>
  <c r="AN144" i="7"/>
  <c r="AF144" i="7"/>
  <c r="AL144" i="7"/>
  <c r="AG144" i="7"/>
  <c r="AU144" i="7"/>
  <c r="AT144" i="7"/>
  <c r="AM144" i="7"/>
  <c r="AO144" i="7"/>
  <c r="AD146" i="7"/>
  <c r="AE145" i="7"/>
  <c r="P80" i="7"/>
  <c r="Q79" i="7"/>
  <c r="BE190" i="7"/>
  <c r="AW190" i="7"/>
  <c r="AO190" i="7"/>
  <c r="AG190" i="7"/>
  <c r="BK190" i="7"/>
  <c r="BC190" i="7"/>
  <c r="AU190" i="7"/>
  <c r="AM190" i="7"/>
  <c r="BI190" i="7"/>
  <c r="BA190" i="7"/>
  <c r="AS190" i="7"/>
  <c r="AK190" i="7"/>
  <c r="BH190" i="7"/>
  <c r="AZ190" i="7"/>
  <c r="AR190" i="7"/>
  <c r="AJ190" i="7"/>
  <c r="BG190" i="7"/>
  <c r="AQ190" i="7"/>
  <c r="BF190" i="7"/>
  <c r="AP190" i="7"/>
  <c r="BD190" i="7"/>
  <c r="AN190" i="7"/>
  <c r="BB190" i="7"/>
  <c r="AL190" i="7"/>
  <c r="AY190" i="7"/>
  <c r="AI190" i="7"/>
  <c r="AX190" i="7"/>
  <c r="AH190" i="7"/>
  <c r="AV190" i="7"/>
  <c r="AF190" i="7"/>
  <c r="AT190" i="7"/>
  <c r="BJ190" i="7"/>
  <c r="AF9" i="7"/>
  <c r="AG9" i="7"/>
  <c r="AG54" i="7"/>
  <c r="AH54" i="7"/>
  <c r="AE191" i="7"/>
  <c r="AD192" i="7"/>
  <c r="AK93" i="7"/>
  <c r="P49" i="7"/>
  <c r="Q48" i="7"/>
  <c r="AE10" i="7"/>
  <c r="AD11" i="7"/>
  <c r="AI49" i="5"/>
  <c r="AJ96" i="5"/>
  <c r="AF190" i="5"/>
  <c r="AN190" i="5"/>
  <c r="AV190" i="5"/>
  <c r="BE190" i="5"/>
  <c r="AG190" i="5"/>
  <c r="AO190" i="5"/>
  <c r="AW190" i="5"/>
  <c r="BF190" i="5"/>
  <c r="AH190" i="5"/>
  <c r="AP190" i="5"/>
  <c r="AX190" i="5"/>
  <c r="BG190" i="5"/>
  <c r="AI190" i="5"/>
  <c r="AQ190" i="5"/>
  <c r="AY190" i="5"/>
  <c r="BH190" i="5"/>
  <c r="AJ190" i="5"/>
  <c r="AR190" i="5"/>
  <c r="AZ190" i="5"/>
  <c r="BI190" i="5"/>
  <c r="AL190" i="5"/>
  <c r="AT190" i="5"/>
  <c r="BB190" i="5"/>
  <c r="BK190" i="5"/>
  <c r="AM190" i="5"/>
  <c r="AU190" i="5"/>
  <c r="BD190" i="5"/>
  <c r="BL190" i="5"/>
  <c r="AK190" i="5"/>
  <c r="AS190" i="5"/>
  <c r="BA190" i="5"/>
  <c r="BJ190" i="5"/>
  <c r="P78" i="5"/>
  <c r="Q77" i="5"/>
  <c r="AD192" i="5"/>
  <c r="AE191" i="5"/>
  <c r="AI98" i="5"/>
  <c r="AF98" i="5"/>
  <c r="AH98" i="5"/>
  <c r="AG98" i="5"/>
  <c r="AD55" i="5"/>
  <c r="AE54" i="5"/>
  <c r="AD100" i="5"/>
  <c r="AE99" i="5"/>
  <c r="AJ143" i="5"/>
  <c r="AR143" i="5"/>
  <c r="AK143" i="5"/>
  <c r="AS143" i="5"/>
  <c r="AL143" i="5"/>
  <c r="AT143" i="5"/>
  <c r="AF143" i="5"/>
  <c r="AM143" i="5"/>
  <c r="AU143" i="5"/>
  <c r="AN143" i="5"/>
  <c r="AH143" i="5"/>
  <c r="AP143" i="5"/>
  <c r="AG143" i="5"/>
  <c r="AI143" i="5"/>
  <c r="AO143" i="5"/>
  <c r="AQ143" i="5"/>
  <c r="AE144" i="5"/>
  <c r="AD145" i="5"/>
  <c r="AE9" i="5"/>
  <c r="AD10" i="5"/>
  <c r="P58" i="5"/>
  <c r="Q58" i="5" s="1"/>
  <c r="P46" i="5"/>
  <c r="D9" i="3"/>
  <c r="AO11" i="3"/>
  <c r="AP10" i="3"/>
  <c r="AQ10" i="3" s="1"/>
  <c r="J9" i="3"/>
  <c r="B11" i="3"/>
  <c r="C10" i="3"/>
  <c r="J7" i="3"/>
  <c r="J10" i="3"/>
  <c r="J8" i="3"/>
  <c r="J4" i="3"/>
  <c r="J5" i="3"/>
  <c r="J6" i="3"/>
  <c r="N5" i="3"/>
  <c r="N6" i="3"/>
  <c r="N7" i="3"/>
  <c r="N8" i="3"/>
  <c r="N9" i="3"/>
  <c r="N10" i="3"/>
  <c r="N4" i="3"/>
  <c r="AE54" i="3"/>
  <c r="AF53" i="3"/>
  <c r="K5" i="3"/>
  <c r="K7" i="3"/>
  <c r="K9" i="3"/>
  <c r="K6" i="3"/>
  <c r="K8" i="3"/>
  <c r="K10" i="3"/>
  <c r="K4" i="3"/>
  <c r="AE47" i="3"/>
  <c r="AF47" i="3" s="1"/>
  <c r="AF46" i="3"/>
  <c r="M3" i="3" s="1"/>
  <c r="G5" i="3"/>
  <c r="G8" i="3"/>
  <c r="G4" i="3"/>
  <c r="G6" i="3"/>
  <c r="G9" i="3"/>
  <c r="G10" i="3"/>
  <c r="G7" i="3"/>
  <c r="G3" i="3"/>
  <c r="AE34" i="3"/>
  <c r="AF33" i="3"/>
  <c r="E5" i="3"/>
  <c r="E6" i="3"/>
  <c r="E7" i="3"/>
  <c r="E3" i="3"/>
  <c r="E8" i="3"/>
  <c r="E4" i="3"/>
  <c r="E9" i="3"/>
  <c r="E10" i="3"/>
  <c r="F3" i="3"/>
  <c r="F8" i="3"/>
  <c r="F7" i="3"/>
  <c r="F10" i="3"/>
  <c r="F9" i="3"/>
  <c r="F6" i="3"/>
  <c r="F4" i="3"/>
  <c r="F5" i="3"/>
  <c r="AF9" i="5" l="1"/>
  <c r="AG9" i="5"/>
  <c r="AG54" i="5"/>
  <c r="AH54" i="5"/>
  <c r="AF54" i="5"/>
  <c r="AI54" i="5"/>
  <c r="AJ98" i="5"/>
  <c r="AJ95" i="5"/>
  <c r="AJ97" i="5"/>
  <c r="Q46" i="5"/>
  <c r="AK93" i="5"/>
  <c r="AK94" i="5" s="1"/>
  <c r="AD193" i="7"/>
  <c r="AE192" i="7"/>
  <c r="AD147" i="7"/>
  <c r="AE146" i="7"/>
  <c r="P50" i="7"/>
  <c r="AL93" i="7"/>
  <c r="Q49" i="7"/>
  <c r="AQ145" i="7"/>
  <c r="AI145" i="7"/>
  <c r="AP145" i="7"/>
  <c r="AH145" i="7"/>
  <c r="AO145" i="7"/>
  <c r="AG145" i="7"/>
  <c r="AN145" i="7"/>
  <c r="AF145" i="7"/>
  <c r="AU145" i="7"/>
  <c r="AT145" i="7"/>
  <c r="AL145" i="7"/>
  <c r="AM145" i="7"/>
  <c r="AK145" i="7"/>
  <c r="AJ145" i="7"/>
  <c r="AR145" i="7"/>
  <c r="AS145" i="7"/>
  <c r="AK99" i="7"/>
  <c r="AK95" i="7"/>
  <c r="AK100" i="7"/>
  <c r="AK96" i="7"/>
  <c r="AK97" i="7"/>
  <c r="AK98" i="7"/>
  <c r="AK94" i="7"/>
  <c r="AE101" i="7"/>
  <c r="AK101" i="7" s="1"/>
  <c r="AD102" i="7"/>
  <c r="AF55" i="7"/>
  <c r="AI55" i="7"/>
  <c r="P62" i="7"/>
  <c r="Q61" i="7"/>
  <c r="AF100" i="7"/>
  <c r="AG100" i="7"/>
  <c r="AH100" i="7"/>
  <c r="AI100" i="7"/>
  <c r="AD57" i="7"/>
  <c r="AE56" i="7"/>
  <c r="P81" i="7"/>
  <c r="Q80" i="7"/>
  <c r="BK191" i="7"/>
  <c r="BC191" i="7"/>
  <c r="AU191" i="7"/>
  <c r="AM191" i="7"/>
  <c r="BI191" i="7"/>
  <c r="BA191" i="7"/>
  <c r="AS191" i="7"/>
  <c r="AK191" i="7"/>
  <c r="BG191" i="7"/>
  <c r="AY191" i="7"/>
  <c r="AQ191" i="7"/>
  <c r="AI191" i="7"/>
  <c r="BF191" i="7"/>
  <c r="AX191" i="7"/>
  <c r="AP191" i="7"/>
  <c r="AH191" i="7"/>
  <c r="BE191" i="7"/>
  <c r="AO191" i="7"/>
  <c r="BD191" i="7"/>
  <c r="AN191" i="7"/>
  <c r="BB191" i="7"/>
  <c r="AL191" i="7"/>
  <c r="AZ191" i="7"/>
  <c r="AJ191" i="7"/>
  <c r="AW191" i="7"/>
  <c r="AG191" i="7"/>
  <c r="AV191" i="7"/>
  <c r="AF191" i="7"/>
  <c r="BJ191" i="7"/>
  <c r="AT191" i="7"/>
  <c r="BH191" i="7"/>
  <c r="AR191" i="7"/>
  <c r="AD12" i="7"/>
  <c r="AE11" i="7"/>
  <c r="AF10" i="7"/>
  <c r="AG55" i="7"/>
  <c r="AG10" i="7"/>
  <c r="AH55" i="7"/>
  <c r="AK96" i="5"/>
  <c r="AF191" i="5"/>
  <c r="AN191" i="5"/>
  <c r="AV191" i="5"/>
  <c r="BE191" i="5"/>
  <c r="AG191" i="5"/>
  <c r="AO191" i="5"/>
  <c r="AW191" i="5"/>
  <c r="BF191" i="5"/>
  <c r="AH191" i="5"/>
  <c r="AP191" i="5"/>
  <c r="AX191" i="5"/>
  <c r="BG191" i="5"/>
  <c r="AI191" i="5"/>
  <c r="AQ191" i="5"/>
  <c r="AY191" i="5"/>
  <c r="BH191" i="5"/>
  <c r="AJ191" i="5"/>
  <c r="AR191" i="5"/>
  <c r="AZ191" i="5"/>
  <c r="BI191" i="5"/>
  <c r="AL191" i="5"/>
  <c r="AT191" i="5"/>
  <c r="BB191" i="5"/>
  <c r="BK191" i="5"/>
  <c r="AM191" i="5"/>
  <c r="AU191" i="5"/>
  <c r="BD191" i="5"/>
  <c r="BL191" i="5"/>
  <c r="AK191" i="5"/>
  <c r="BA191" i="5"/>
  <c r="BJ191" i="5"/>
  <c r="AS191" i="5"/>
  <c r="AD193" i="5"/>
  <c r="AE192" i="5"/>
  <c r="P79" i="5"/>
  <c r="Q78" i="5"/>
  <c r="AD146" i="5"/>
  <c r="AE145" i="5"/>
  <c r="AD101" i="5"/>
  <c r="AE100" i="5"/>
  <c r="AD56" i="5"/>
  <c r="AE55" i="5"/>
  <c r="AK144" i="5"/>
  <c r="AS144" i="5"/>
  <c r="AL144" i="5"/>
  <c r="AT144" i="5"/>
  <c r="AM144" i="5"/>
  <c r="AU144" i="5"/>
  <c r="AN144" i="5"/>
  <c r="AF144" i="5"/>
  <c r="AG144" i="5"/>
  <c r="AO144" i="5"/>
  <c r="AI144" i="5"/>
  <c r="AQ144" i="5"/>
  <c r="AP144" i="5"/>
  <c r="AR144" i="5"/>
  <c r="AH144" i="5"/>
  <c r="AJ144" i="5"/>
  <c r="AJ99" i="5"/>
  <c r="AF99" i="5"/>
  <c r="AG99" i="5"/>
  <c r="AI99" i="5"/>
  <c r="AH99" i="5"/>
  <c r="P59" i="5"/>
  <c r="Q59" i="5" s="1"/>
  <c r="AE10" i="5"/>
  <c r="AD11" i="5"/>
  <c r="P47" i="5"/>
  <c r="M4" i="3"/>
  <c r="AO12" i="3"/>
  <c r="AP11" i="3"/>
  <c r="AQ11" i="3" s="1"/>
  <c r="D10" i="3"/>
  <c r="L10" i="3"/>
  <c r="B12" i="3"/>
  <c r="C11" i="3"/>
  <c r="AE55" i="3"/>
  <c r="AF54" i="3"/>
  <c r="O3" i="3" s="1"/>
  <c r="M5" i="3"/>
  <c r="M7" i="3"/>
  <c r="M9" i="3"/>
  <c r="M11" i="3"/>
  <c r="M6" i="3"/>
  <c r="M8" i="3"/>
  <c r="M10" i="3"/>
  <c r="H10" i="3"/>
  <c r="H5" i="3"/>
  <c r="H4" i="3"/>
  <c r="H8" i="3"/>
  <c r="H11" i="3"/>
  <c r="H7" i="3"/>
  <c r="H6" i="3"/>
  <c r="H9" i="3"/>
  <c r="H3" i="3"/>
  <c r="AE35" i="3"/>
  <c r="AF35" i="3" s="1"/>
  <c r="AF34" i="3"/>
  <c r="AF10" i="5" l="1"/>
  <c r="AG55" i="5"/>
  <c r="AG10" i="5"/>
  <c r="AH55" i="5"/>
  <c r="AF55" i="5"/>
  <c r="AI55" i="5"/>
  <c r="AK95" i="5"/>
  <c r="AK98" i="5"/>
  <c r="AK99" i="5"/>
  <c r="AK97" i="5"/>
  <c r="Q47" i="5"/>
  <c r="AL93" i="5"/>
  <c r="AL94" i="5" s="1"/>
  <c r="AE12" i="7"/>
  <c r="AD13" i="7"/>
  <c r="P82" i="7"/>
  <c r="Q81" i="7"/>
  <c r="P63" i="7"/>
  <c r="Q62" i="7"/>
  <c r="AL99" i="7"/>
  <c r="AL100" i="7"/>
  <c r="AL96" i="7"/>
  <c r="AL94" i="7"/>
  <c r="AL95" i="7"/>
  <c r="AL101" i="7"/>
  <c r="AL97" i="7"/>
  <c r="AL98" i="7"/>
  <c r="AM93" i="7"/>
  <c r="Q50" i="7"/>
  <c r="AF56" i="7"/>
  <c r="AI56" i="7"/>
  <c r="AD58" i="7"/>
  <c r="AE57" i="7"/>
  <c r="AO146" i="7"/>
  <c r="AG146" i="7"/>
  <c r="AN146" i="7"/>
  <c r="AF146" i="7"/>
  <c r="AU146" i="7"/>
  <c r="AM146" i="7"/>
  <c r="AT146" i="7"/>
  <c r="AL146" i="7"/>
  <c r="AS146" i="7"/>
  <c r="AK146" i="7"/>
  <c r="AR146" i="7"/>
  <c r="AJ146" i="7"/>
  <c r="AQ146" i="7"/>
  <c r="AP146" i="7"/>
  <c r="AI146" i="7"/>
  <c r="AH146" i="7"/>
  <c r="AD103" i="7"/>
  <c r="AE102" i="7"/>
  <c r="AE147" i="7"/>
  <c r="AD148" i="7"/>
  <c r="AF101" i="7"/>
  <c r="AG101" i="7"/>
  <c r="AH101" i="7"/>
  <c r="AI101" i="7"/>
  <c r="AJ101" i="7"/>
  <c r="BI192" i="7"/>
  <c r="BA192" i="7"/>
  <c r="AS192" i="7"/>
  <c r="AK192" i="7"/>
  <c r="BG192" i="7"/>
  <c r="AY192" i="7"/>
  <c r="AQ192" i="7"/>
  <c r="AI192" i="7"/>
  <c r="BE192" i="7"/>
  <c r="AW192" i="7"/>
  <c r="AO192" i="7"/>
  <c r="AG192" i="7"/>
  <c r="BD192" i="7"/>
  <c r="AV192" i="7"/>
  <c r="AN192" i="7"/>
  <c r="AF192" i="7"/>
  <c r="BC192" i="7"/>
  <c r="AM192" i="7"/>
  <c r="BB192" i="7"/>
  <c r="AL192" i="7"/>
  <c r="AZ192" i="7"/>
  <c r="AJ192" i="7"/>
  <c r="AX192" i="7"/>
  <c r="AH192" i="7"/>
  <c r="BK192" i="7"/>
  <c r="AU192" i="7"/>
  <c r="BJ192" i="7"/>
  <c r="AT192" i="7"/>
  <c r="BH192" i="7"/>
  <c r="AR192" i="7"/>
  <c r="BF192" i="7"/>
  <c r="AP192" i="7"/>
  <c r="AF11" i="7"/>
  <c r="AG11" i="7"/>
  <c r="AG56" i="7"/>
  <c r="AH56" i="7"/>
  <c r="AE193" i="7"/>
  <c r="AD194" i="7"/>
  <c r="AE193" i="5"/>
  <c r="AD194" i="5"/>
  <c r="P80" i="5"/>
  <c r="Q79" i="5"/>
  <c r="AF192" i="5"/>
  <c r="AN192" i="5"/>
  <c r="AV192" i="5"/>
  <c r="BE192" i="5"/>
  <c r="AG192" i="5"/>
  <c r="AO192" i="5"/>
  <c r="AW192" i="5"/>
  <c r="BF192" i="5"/>
  <c r="AH192" i="5"/>
  <c r="AP192" i="5"/>
  <c r="AX192" i="5"/>
  <c r="BG192" i="5"/>
  <c r="AI192" i="5"/>
  <c r="AQ192" i="5"/>
  <c r="AY192" i="5"/>
  <c r="BH192" i="5"/>
  <c r="AJ192" i="5"/>
  <c r="AR192" i="5"/>
  <c r="AZ192" i="5"/>
  <c r="BI192" i="5"/>
  <c r="AL192" i="5"/>
  <c r="AT192" i="5"/>
  <c r="BB192" i="5"/>
  <c r="BK192" i="5"/>
  <c r="AM192" i="5"/>
  <c r="AU192" i="5"/>
  <c r="BD192" i="5"/>
  <c r="BL192" i="5"/>
  <c r="AK192" i="5"/>
  <c r="AS192" i="5"/>
  <c r="BA192" i="5"/>
  <c r="BJ192" i="5"/>
  <c r="AE56" i="5"/>
  <c r="AD57" i="5"/>
  <c r="AK100" i="5"/>
  <c r="AG100" i="5"/>
  <c r="AF100" i="5"/>
  <c r="AH100" i="5"/>
  <c r="AI100" i="5"/>
  <c r="AJ100" i="5"/>
  <c r="AE101" i="5"/>
  <c r="AD102" i="5"/>
  <c r="AL145" i="5"/>
  <c r="AT145" i="5"/>
  <c r="AM145" i="5"/>
  <c r="AU145" i="5"/>
  <c r="AN145" i="5"/>
  <c r="AG145" i="5"/>
  <c r="AO145" i="5"/>
  <c r="AH145" i="5"/>
  <c r="AP145" i="5"/>
  <c r="AF145" i="5"/>
  <c r="AJ145" i="5"/>
  <c r="AR145" i="5"/>
  <c r="AI145" i="5"/>
  <c r="AK145" i="5"/>
  <c r="AQ145" i="5"/>
  <c r="AS145" i="5"/>
  <c r="AD147" i="5"/>
  <c r="AE146" i="5"/>
  <c r="P48" i="5"/>
  <c r="AE11" i="5"/>
  <c r="AD12" i="5"/>
  <c r="P60" i="5"/>
  <c r="Q60" i="5" s="1"/>
  <c r="AP12" i="3"/>
  <c r="AQ12" i="3" s="1"/>
  <c r="AO13" i="3"/>
  <c r="L11" i="3"/>
  <c r="D11" i="3"/>
  <c r="J11" i="3"/>
  <c r="G11" i="3"/>
  <c r="F11" i="3"/>
  <c r="E11" i="3"/>
  <c r="N11" i="3"/>
  <c r="K11" i="3"/>
  <c r="B13" i="3"/>
  <c r="C12" i="3"/>
  <c r="O12" i="3" s="1"/>
  <c r="O5" i="3"/>
  <c r="O6" i="3"/>
  <c r="O7" i="3"/>
  <c r="O8" i="3"/>
  <c r="O9" i="3"/>
  <c r="O10" i="3"/>
  <c r="O11" i="3"/>
  <c r="O4" i="3"/>
  <c r="AE56" i="3"/>
  <c r="AF55" i="3"/>
  <c r="I7" i="3"/>
  <c r="I4" i="3"/>
  <c r="I10" i="3"/>
  <c r="I5" i="3"/>
  <c r="I8" i="3"/>
  <c r="I11" i="3"/>
  <c r="I3" i="3"/>
  <c r="I6" i="3"/>
  <c r="I9" i="3"/>
  <c r="AF56" i="5" l="1"/>
  <c r="AI56" i="5"/>
  <c r="AF11" i="5"/>
  <c r="AG11" i="5"/>
  <c r="AG56" i="5"/>
  <c r="AH56" i="5"/>
  <c r="AL98" i="5"/>
  <c r="AL99" i="5"/>
  <c r="AL97" i="5"/>
  <c r="AL100" i="5"/>
  <c r="AL96" i="5"/>
  <c r="AL95" i="5"/>
  <c r="Q48" i="5"/>
  <c r="AM93" i="5"/>
  <c r="AM94" i="5" s="1"/>
  <c r="AF12" i="7"/>
  <c r="AG12" i="7"/>
  <c r="AG57" i="7"/>
  <c r="AH57" i="7"/>
  <c r="AF102" i="7"/>
  <c r="AG102" i="7"/>
  <c r="AH102" i="7"/>
  <c r="AI102" i="7"/>
  <c r="AJ102" i="7"/>
  <c r="AK102" i="7"/>
  <c r="AU147" i="7"/>
  <c r="AM147" i="7"/>
  <c r="AT147" i="7"/>
  <c r="AL147" i="7"/>
  <c r="AS147" i="7"/>
  <c r="AK147" i="7"/>
  <c r="AR147" i="7"/>
  <c r="AJ147" i="7"/>
  <c r="AQ147" i="7"/>
  <c r="AI147" i="7"/>
  <c r="AP147" i="7"/>
  <c r="AH147" i="7"/>
  <c r="AG147" i="7"/>
  <c r="AF147" i="7"/>
  <c r="AN147" i="7"/>
  <c r="AO147" i="7"/>
  <c r="AM100" i="7"/>
  <c r="AM96" i="7"/>
  <c r="AM101" i="7"/>
  <c r="AM97" i="7"/>
  <c r="AM102" i="7"/>
  <c r="AM98" i="7"/>
  <c r="AM94" i="7"/>
  <c r="AM95" i="7"/>
  <c r="AM99" i="7"/>
  <c r="AD104" i="7"/>
  <c r="AE103" i="7"/>
  <c r="AM103" i="7" s="1"/>
  <c r="AL102" i="7"/>
  <c r="AD59" i="7"/>
  <c r="AE58" i="7"/>
  <c r="P64" i="7"/>
  <c r="Q63" i="7"/>
  <c r="BG193" i="7"/>
  <c r="AY193" i="7"/>
  <c r="AQ193" i="7"/>
  <c r="AI193" i="7"/>
  <c r="BE193" i="7"/>
  <c r="AW193" i="7"/>
  <c r="AO193" i="7"/>
  <c r="AG193" i="7"/>
  <c r="BK193" i="7"/>
  <c r="BC193" i="7"/>
  <c r="AU193" i="7"/>
  <c r="AM193" i="7"/>
  <c r="BJ193" i="7"/>
  <c r="BB193" i="7"/>
  <c r="AT193" i="7"/>
  <c r="AL193" i="7"/>
  <c r="BA193" i="7"/>
  <c r="AK193" i="7"/>
  <c r="AZ193" i="7"/>
  <c r="AJ193" i="7"/>
  <c r="AX193" i="7"/>
  <c r="AH193" i="7"/>
  <c r="AV193" i="7"/>
  <c r="AF193" i="7"/>
  <c r="BI193" i="7"/>
  <c r="AS193" i="7"/>
  <c r="BH193" i="7"/>
  <c r="AR193" i="7"/>
  <c r="BF193" i="7"/>
  <c r="AP193" i="7"/>
  <c r="BD193" i="7"/>
  <c r="AN193" i="7"/>
  <c r="AF57" i="7"/>
  <c r="AI57" i="7"/>
  <c r="AE194" i="7"/>
  <c r="AD195" i="7"/>
  <c r="P83" i="7"/>
  <c r="Q82" i="7"/>
  <c r="AD149" i="7"/>
  <c r="AE148" i="7"/>
  <c r="AE13" i="7"/>
  <c r="AD14" i="7"/>
  <c r="AM97" i="5"/>
  <c r="AM98" i="5"/>
  <c r="P81" i="5"/>
  <c r="Q80" i="5"/>
  <c r="AE194" i="5"/>
  <c r="AD195" i="5"/>
  <c r="AF193" i="5"/>
  <c r="AN193" i="5"/>
  <c r="AV193" i="5"/>
  <c r="BE193" i="5"/>
  <c r="AG193" i="5"/>
  <c r="AO193" i="5"/>
  <c r="AW193" i="5"/>
  <c r="BF193" i="5"/>
  <c r="AH193" i="5"/>
  <c r="AP193" i="5"/>
  <c r="AX193" i="5"/>
  <c r="BG193" i="5"/>
  <c r="AI193" i="5"/>
  <c r="AQ193" i="5"/>
  <c r="AY193" i="5"/>
  <c r="BH193" i="5"/>
  <c r="AJ193" i="5"/>
  <c r="AR193" i="5"/>
  <c r="AZ193" i="5"/>
  <c r="BI193" i="5"/>
  <c r="AL193" i="5"/>
  <c r="AT193" i="5"/>
  <c r="BB193" i="5"/>
  <c r="BK193" i="5"/>
  <c r="AM193" i="5"/>
  <c r="AU193" i="5"/>
  <c r="BD193" i="5"/>
  <c r="BL193" i="5"/>
  <c r="AK193" i="5"/>
  <c r="BA193" i="5"/>
  <c r="BJ193" i="5"/>
  <c r="AS193" i="5"/>
  <c r="AD103" i="5"/>
  <c r="AE102" i="5"/>
  <c r="AL101" i="5"/>
  <c r="AG101" i="5"/>
  <c r="AH101" i="5"/>
  <c r="AI101" i="5"/>
  <c r="AF101" i="5"/>
  <c r="AJ101" i="5"/>
  <c r="AK101" i="5"/>
  <c r="AM101" i="5"/>
  <c r="AM146" i="5"/>
  <c r="AU146" i="5"/>
  <c r="AN146" i="5"/>
  <c r="AG146" i="5"/>
  <c r="AO146" i="5"/>
  <c r="AH146" i="5"/>
  <c r="AP146" i="5"/>
  <c r="AI146" i="5"/>
  <c r="AQ146" i="5"/>
  <c r="AK146" i="5"/>
  <c r="AS146" i="5"/>
  <c r="AR146" i="5"/>
  <c r="AF146" i="5"/>
  <c r="AJ146" i="5"/>
  <c r="AT146" i="5"/>
  <c r="AL146" i="5"/>
  <c r="AE57" i="5"/>
  <c r="AD58" i="5"/>
  <c r="AD148" i="5"/>
  <c r="AE147" i="5"/>
  <c r="P61" i="5"/>
  <c r="Q61" i="5" s="1"/>
  <c r="AD13" i="5"/>
  <c r="AE12" i="5"/>
  <c r="AO14" i="3"/>
  <c r="AP13" i="3"/>
  <c r="AQ13" i="3" s="1"/>
  <c r="I12" i="3"/>
  <c r="D12" i="3"/>
  <c r="L12" i="3"/>
  <c r="K12" i="3"/>
  <c r="F12" i="3"/>
  <c r="G12" i="3"/>
  <c r="J12" i="3"/>
  <c r="E12" i="3"/>
  <c r="N12" i="3"/>
  <c r="M12" i="3"/>
  <c r="H12" i="3"/>
  <c r="C13" i="3"/>
  <c r="B14" i="3"/>
  <c r="AE57" i="3"/>
  <c r="AF56" i="3"/>
  <c r="P3" i="3" s="1"/>
  <c r="AF57" i="5" l="1"/>
  <c r="AI57" i="5"/>
  <c r="AM99" i="5"/>
  <c r="AM100" i="5"/>
  <c r="AF12" i="5"/>
  <c r="AG57" i="5"/>
  <c r="AG12" i="5"/>
  <c r="AH57" i="5"/>
  <c r="AM96" i="5"/>
  <c r="AM95" i="5"/>
  <c r="P84" i="7"/>
  <c r="Q83" i="7"/>
  <c r="AD60" i="7"/>
  <c r="AE59" i="7"/>
  <c r="AE195" i="7"/>
  <c r="AD196" i="7"/>
  <c r="AF103" i="7"/>
  <c r="AG103" i="7"/>
  <c r="AH103" i="7"/>
  <c r="AI103" i="7"/>
  <c r="AJ103" i="7"/>
  <c r="AK103" i="7"/>
  <c r="AL103" i="7"/>
  <c r="AE14" i="7"/>
  <c r="AD15" i="7"/>
  <c r="AD105" i="7"/>
  <c r="AE104" i="7"/>
  <c r="BE194" i="7"/>
  <c r="AW194" i="7"/>
  <c r="AO194" i="7"/>
  <c r="AG194" i="7"/>
  <c r="BK194" i="7"/>
  <c r="BC194" i="7"/>
  <c r="AU194" i="7"/>
  <c r="AM194" i="7"/>
  <c r="BI194" i="7"/>
  <c r="BA194" i="7"/>
  <c r="AS194" i="7"/>
  <c r="AK194" i="7"/>
  <c r="BH194" i="7"/>
  <c r="AZ194" i="7"/>
  <c r="AR194" i="7"/>
  <c r="AJ194" i="7"/>
  <c r="AY194" i="7"/>
  <c r="AI194" i="7"/>
  <c r="AX194" i="7"/>
  <c r="AH194" i="7"/>
  <c r="AV194" i="7"/>
  <c r="AF194" i="7"/>
  <c r="BJ194" i="7"/>
  <c r="AT194" i="7"/>
  <c r="BG194" i="7"/>
  <c r="AQ194" i="7"/>
  <c r="BF194" i="7"/>
  <c r="AP194" i="7"/>
  <c r="BD194" i="7"/>
  <c r="AN194" i="7"/>
  <c r="AL194" i="7"/>
  <c r="BB194" i="7"/>
  <c r="AF13" i="7"/>
  <c r="AG13" i="7"/>
  <c r="AG58" i="7"/>
  <c r="AH58" i="7"/>
  <c r="AD150" i="7"/>
  <c r="AE149" i="7"/>
  <c r="AS148" i="7"/>
  <c r="AK148" i="7"/>
  <c r="AR148" i="7"/>
  <c r="AJ148" i="7"/>
  <c r="AQ148" i="7"/>
  <c r="AI148" i="7"/>
  <c r="AP148" i="7"/>
  <c r="AH148" i="7"/>
  <c r="AO148" i="7"/>
  <c r="AG148" i="7"/>
  <c r="AN148" i="7"/>
  <c r="AF148" i="7"/>
  <c r="AU148" i="7"/>
  <c r="AT148" i="7"/>
  <c r="AM148" i="7"/>
  <c r="AL148" i="7"/>
  <c r="P65" i="7"/>
  <c r="Q64" i="7"/>
  <c r="AF58" i="7"/>
  <c r="AI58" i="7"/>
  <c r="AD196" i="5"/>
  <c r="AE195" i="5"/>
  <c r="AF194" i="5"/>
  <c r="AN194" i="5"/>
  <c r="AV194" i="5"/>
  <c r="BE194" i="5"/>
  <c r="AG194" i="5"/>
  <c r="AO194" i="5"/>
  <c r="AW194" i="5"/>
  <c r="BF194" i="5"/>
  <c r="AH194" i="5"/>
  <c r="AP194" i="5"/>
  <c r="AX194" i="5"/>
  <c r="BG194" i="5"/>
  <c r="AI194" i="5"/>
  <c r="AQ194" i="5"/>
  <c r="AY194" i="5"/>
  <c r="BH194" i="5"/>
  <c r="AJ194" i="5"/>
  <c r="AR194" i="5"/>
  <c r="AZ194" i="5"/>
  <c r="BI194" i="5"/>
  <c r="AL194" i="5"/>
  <c r="AT194" i="5"/>
  <c r="BB194" i="5"/>
  <c r="BK194" i="5"/>
  <c r="AM194" i="5"/>
  <c r="AU194" i="5"/>
  <c r="BD194" i="5"/>
  <c r="BL194" i="5"/>
  <c r="AK194" i="5"/>
  <c r="AS194" i="5"/>
  <c r="BA194" i="5"/>
  <c r="BJ194" i="5"/>
  <c r="P82" i="5"/>
  <c r="Q81" i="5"/>
  <c r="AN147" i="5"/>
  <c r="AG147" i="5"/>
  <c r="AO147" i="5"/>
  <c r="AH147" i="5"/>
  <c r="AP147" i="5"/>
  <c r="AI147" i="5"/>
  <c r="AQ147" i="5"/>
  <c r="AJ147" i="5"/>
  <c r="AR147" i="5"/>
  <c r="AL147" i="5"/>
  <c r="AT147" i="5"/>
  <c r="AF147" i="5"/>
  <c r="AK147" i="5"/>
  <c r="AM147" i="5"/>
  <c r="AS147" i="5"/>
  <c r="AU147" i="5"/>
  <c r="AE148" i="5"/>
  <c r="AD149" i="5"/>
  <c r="AE58" i="5"/>
  <c r="AD59" i="5"/>
  <c r="AM102" i="5"/>
  <c r="AG102" i="5"/>
  <c r="AH102" i="5"/>
  <c r="AI102" i="5"/>
  <c r="AJ102" i="5"/>
  <c r="AF102" i="5"/>
  <c r="AK102" i="5"/>
  <c r="AL102" i="5"/>
  <c r="AD104" i="5"/>
  <c r="AE103" i="5"/>
  <c r="P62" i="5"/>
  <c r="Q62" i="5" s="1"/>
  <c r="AD14" i="5"/>
  <c r="AE13" i="5"/>
  <c r="AO15" i="3"/>
  <c r="AP14" i="3"/>
  <c r="AQ14" i="3" s="1"/>
  <c r="C14" i="3"/>
  <c r="P14" i="3" s="1"/>
  <c r="B15" i="3"/>
  <c r="D13" i="3"/>
  <c r="L13" i="3"/>
  <c r="N13" i="3"/>
  <c r="F13" i="3"/>
  <c r="J13" i="3"/>
  <c r="E13" i="3"/>
  <c r="G13" i="3"/>
  <c r="K13" i="3"/>
  <c r="M13" i="3"/>
  <c r="H13" i="3"/>
  <c r="O13" i="3"/>
  <c r="I13" i="3"/>
  <c r="P5" i="3"/>
  <c r="P6" i="3"/>
  <c r="P7" i="3"/>
  <c r="P8" i="3"/>
  <c r="P9" i="3"/>
  <c r="P10" i="3"/>
  <c r="P11" i="3"/>
  <c r="P12" i="3"/>
  <c r="P13" i="3"/>
  <c r="P4" i="3"/>
  <c r="AE58" i="3"/>
  <c r="AF57" i="3"/>
  <c r="AF58" i="5" l="1"/>
  <c r="AI58" i="5"/>
  <c r="AF13" i="5"/>
  <c r="AG13" i="5"/>
  <c r="AG58" i="5"/>
  <c r="AH58" i="5"/>
  <c r="P66" i="7"/>
  <c r="Q65" i="7"/>
  <c r="AE105" i="7"/>
  <c r="AD106" i="7"/>
  <c r="AQ149" i="7"/>
  <c r="AI149" i="7"/>
  <c r="AP149" i="7"/>
  <c r="AH149" i="7"/>
  <c r="AO149" i="7"/>
  <c r="AG149" i="7"/>
  <c r="AN149" i="7"/>
  <c r="AF149" i="7"/>
  <c r="AU149" i="7"/>
  <c r="AM149" i="7"/>
  <c r="AT149" i="7"/>
  <c r="AL149" i="7"/>
  <c r="AS149" i="7"/>
  <c r="AR149" i="7"/>
  <c r="AJ149" i="7"/>
  <c r="AK149" i="7"/>
  <c r="AD16" i="7"/>
  <c r="AE15" i="7"/>
  <c r="AD151" i="7"/>
  <c r="AE150" i="7"/>
  <c r="AF14" i="7"/>
  <c r="AG14" i="7"/>
  <c r="AG59" i="7"/>
  <c r="AH59" i="7"/>
  <c r="AD197" i="7"/>
  <c r="AE196" i="7"/>
  <c r="AF59" i="7"/>
  <c r="AI59" i="7"/>
  <c r="BG195" i="7"/>
  <c r="BJ195" i="7"/>
  <c r="BB195" i="7"/>
  <c r="BD195" i="7"/>
  <c r="AU195" i="7"/>
  <c r="AM195" i="7"/>
  <c r="BA195" i="7"/>
  <c r="AS195" i="7"/>
  <c r="AK195" i="7"/>
  <c r="BI195" i="7"/>
  <c r="AY195" i="7"/>
  <c r="AQ195" i="7"/>
  <c r="AI195" i="7"/>
  <c r="BH195" i="7"/>
  <c r="AX195" i="7"/>
  <c r="AP195" i="7"/>
  <c r="AH195" i="7"/>
  <c r="AW195" i="7"/>
  <c r="AG195" i="7"/>
  <c r="AV195" i="7"/>
  <c r="AF195" i="7"/>
  <c r="AT195" i="7"/>
  <c r="BK195" i="7"/>
  <c r="AR195" i="7"/>
  <c r="BF195" i="7"/>
  <c r="AO195" i="7"/>
  <c r="BE195" i="7"/>
  <c r="AN195" i="7"/>
  <c r="BC195" i="7"/>
  <c r="AL195" i="7"/>
  <c r="AZ195" i="7"/>
  <c r="AJ195" i="7"/>
  <c r="AD61" i="7"/>
  <c r="AE60" i="7"/>
  <c r="AF104" i="7"/>
  <c r="AG104" i="7"/>
  <c r="AH104" i="7"/>
  <c r="AI104" i="7"/>
  <c r="AJ104" i="7"/>
  <c r="AK104" i="7"/>
  <c r="AL104" i="7"/>
  <c r="AM104" i="7"/>
  <c r="P85" i="7"/>
  <c r="Q84" i="7"/>
  <c r="P83" i="5"/>
  <c r="Q82" i="5"/>
  <c r="AF195" i="5"/>
  <c r="AN195" i="5"/>
  <c r="AV195" i="5"/>
  <c r="BE195" i="5"/>
  <c r="AG195" i="5"/>
  <c r="AO195" i="5"/>
  <c r="AW195" i="5"/>
  <c r="BF195" i="5"/>
  <c r="AH195" i="5"/>
  <c r="AP195" i="5"/>
  <c r="AX195" i="5"/>
  <c r="BG195" i="5"/>
  <c r="AI195" i="5"/>
  <c r="AQ195" i="5"/>
  <c r="AY195" i="5"/>
  <c r="BH195" i="5"/>
  <c r="AJ195" i="5"/>
  <c r="AR195" i="5"/>
  <c r="AZ195" i="5"/>
  <c r="BI195" i="5"/>
  <c r="AL195" i="5"/>
  <c r="AT195" i="5"/>
  <c r="BB195" i="5"/>
  <c r="BK195" i="5"/>
  <c r="AM195" i="5"/>
  <c r="AU195" i="5"/>
  <c r="BD195" i="5"/>
  <c r="BL195" i="5"/>
  <c r="AK195" i="5"/>
  <c r="BA195" i="5"/>
  <c r="BJ195" i="5"/>
  <c r="AS195" i="5"/>
  <c r="AD197" i="5"/>
  <c r="AE196" i="5"/>
  <c r="AH103" i="5"/>
  <c r="AI103" i="5"/>
  <c r="AJ103" i="5"/>
  <c r="AK103" i="5"/>
  <c r="AG103" i="5"/>
  <c r="AL103" i="5"/>
  <c r="AF103" i="5"/>
  <c r="AM103" i="5"/>
  <c r="AD150" i="5"/>
  <c r="AE149" i="5"/>
  <c r="AE104" i="5"/>
  <c r="AD105" i="5"/>
  <c r="AD60" i="5"/>
  <c r="AE59" i="5"/>
  <c r="AG148" i="5"/>
  <c r="AO148" i="5"/>
  <c r="AH148" i="5"/>
  <c r="AP148" i="5"/>
  <c r="AI148" i="5"/>
  <c r="AQ148" i="5"/>
  <c r="AJ148" i="5"/>
  <c r="AR148" i="5"/>
  <c r="AK148" i="5"/>
  <c r="AS148" i="5"/>
  <c r="AM148" i="5"/>
  <c r="AU148" i="5"/>
  <c r="AT148" i="5"/>
  <c r="AL148" i="5"/>
  <c r="AF148" i="5"/>
  <c r="AN148" i="5"/>
  <c r="P63" i="5"/>
  <c r="Q63" i="5" s="1"/>
  <c r="AD15" i="5"/>
  <c r="AE14" i="5"/>
  <c r="AP15" i="3"/>
  <c r="AQ15" i="3" s="1"/>
  <c r="AO16" i="3"/>
  <c r="B16" i="3"/>
  <c r="C15" i="3"/>
  <c r="D14" i="3"/>
  <c r="L14" i="3"/>
  <c r="G14" i="3"/>
  <c r="N14" i="3"/>
  <c r="E14" i="3"/>
  <c r="K14" i="3"/>
  <c r="F14" i="3"/>
  <c r="J14" i="3"/>
  <c r="H14" i="3"/>
  <c r="M14" i="3"/>
  <c r="O14" i="3"/>
  <c r="I14" i="3"/>
  <c r="AE59" i="3"/>
  <c r="AF58" i="3"/>
  <c r="Q3" i="3" s="1"/>
  <c r="AF14" i="5" l="1"/>
  <c r="AG14" i="5"/>
  <c r="AG59" i="5"/>
  <c r="AH59" i="5"/>
  <c r="AF59" i="5"/>
  <c r="AI59" i="5"/>
  <c r="AD62" i="7"/>
  <c r="AE61" i="7"/>
  <c r="P67" i="7"/>
  <c r="Q66" i="7"/>
  <c r="AO150" i="7"/>
  <c r="AG150" i="7"/>
  <c r="AN150" i="7"/>
  <c r="AF150" i="7"/>
  <c r="AU150" i="7"/>
  <c r="AM150" i="7"/>
  <c r="AT150" i="7"/>
  <c r="AL150" i="7"/>
  <c r="AS150" i="7"/>
  <c r="AK150" i="7"/>
  <c r="AR150" i="7"/>
  <c r="AJ150" i="7"/>
  <c r="AQ150" i="7"/>
  <c r="AP150" i="7"/>
  <c r="AI150" i="7"/>
  <c r="AH150" i="7"/>
  <c r="AF60" i="7"/>
  <c r="AI60" i="7"/>
  <c r="AE151" i="7"/>
  <c r="AD152" i="7"/>
  <c r="BE196" i="7"/>
  <c r="AW196" i="7"/>
  <c r="AO196" i="7"/>
  <c r="AG196" i="7"/>
  <c r="BK196" i="7"/>
  <c r="BC196" i="7"/>
  <c r="BI196" i="7"/>
  <c r="BA196" i="7"/>
  <c r="BH196" i="7"/>
  <c r="AZ196" i="7"/>
  <c r="AR196" i="7"/>
  <c r="AJ196" i="7"/>
  <c r="BD196" i="7"/>
  <c r="AQ196" i="7"/>
  <c r="AF196" i="7"/>
  <c r="AY196" i="7"/>
  <c r="AN196" i="7"/>
  <c r="AV196" i="7"/>
  <c r="AL196" i="7"/>
  <c r="BJ196" i="7"/>
  <c r="AU196" i="7"/>
  <c r="AK196" i="7"/>
  <c r="BG196" i="7"/>
  <c r="AI196" i="7"/>
  <c r="BF196" i="7"/>
  <c r="AH196" i="7"/>
  <c r="BB196" i="7"/>
  <c r="AX196" i="7"/>
  <c r="AT196" i="7"/>
  <c r="AS196" i="7"/>
  <c r="AP196" i="7"/>
  <c r="AM196" i="7"/>
  <c r="AF15" i="7"/>
  <c r="AG15" i="7"/>
  <c r="AG60" i="7"/>
  <c r="AH60" i="7"/>
  <c r="AD107" i="7"/>
  <c r="AE106" i="7"/>
  <c r="AE197" i="7"/>
  <c r="AD198" i="7"/>
  <c r="AE16" i="7"/>
  <c r="AD17" i="7"/>
  <c r="P86" i="7"/>
  <c r="Q85" i="7"/>
  <c r="AF105" i="7"/>
  <c r="AG105" i="7"/>
  <c r="AH105" i="7"/>
  <c r="AI105" i="7"/>
  <c r="AJ105" i="7"/>
  <c r="AK105" i="7"/>
  <c r="AL105" i="7"/>
  <c r="AM105" i="7"/>
  <c r="AF196" i="5"/>
  <c r="AN196" i="5"/>
  <c r="AV196" i="5"/>
  <c r="BE196" i="5"/>
  <c r="AG196" i="5"/>
  <c r="AO196" i="5"/>
  <c r="AW196" i="5"/>
  <c r="BF196" i="5"/>
  <c r="AH196" i="5"/>
  <c r="AP196" i="5"/>
  <c r="AX196" i="5"/>
  <c r="BG196" i="5"/>
  <c r="AI196" i="5"/>
  <c r="AQ196" i="5"/>
  <c r="AY196" i="5"/>
  <c r="BH196" i="5"/>
  <c r="AJ196" i="5"/>
  <c r="AR196" i="5"/>
  <c r="AZ196" i="5"/>
  <c r="BI196" i="5"/>
  <c r="AL196" i="5"/>
  <c r="AT196" i="5"/>
  <c r="BB196" i="5"/>
  <c r="BK196" i="5"/>
  <c r="AM196" i="5"/>
  <c r="AU196" i="5"/>
  <c r="BD196" i="5"/>
  <c r="BL196" i="5"/>
  <c r="AK196" i="5"/>
  <c r="AS196" i="5"/>
  <c r="BA196" i="5"/>
  <c r="BJ196" i="5"/>
  <c r="AD198" i="5"/>
  <c r="AE197" i="5"/>
  <c r="P84" i="5"/>
  <c r="Q83" i="5"/>
  <c r="AD61" i="5"/>
  <c r="AE60" i="5"/>
  <c r="AG104" i="5"/>
  <c r="AF104" i="5"/>
  <c r="AI104" i="5"/>
  <c r="AJ104" i="5"/>
  <c r="AK104" i="5"/>
  <c r="AL104" i="5"/>
  <c r="AH104" i="5"/>
  <c r="AM104" i="5"/>
  <c r="AE105" i="5"/>
  <c r="AD106" i="5"/>
  <c r="AH149" i="5"/>
  <c r="AP149" i="5"/>
  <c r="AF149" i="5"/>
  <c r="AI149" i="5"/>
  <c r="AQ149" i="5"/>
  <c r="AJ149" i="5"/>
  <c r="AR149" i="5"/>
  <c r="AK149" i="5"/>
  <c r="AS149" i="5"/>
  <c r="AL149" i="5"/>
  <c r="AT149" i="5"/>
  <c r="AN149" i="5"/>
  <c r="AG149" i="5"/>
  <c r="AM149" i="5"/>
  <c r="AO149" i="5"/>
  <c r="AU149" i="5"/>
  <c r="AD151" i="5"/>
  <c r="AE150" i="5"/>
  <c r="AE15" i="5"/>
  <c r="AD16" i="5"/>
  <c r="P64" i="5"/>
  <c r="Q64" i="5" s="1"/>
  <c r="AO17" i="3"/>
  <c r="AP16" i="3"/>
  <c r="AQ16" i="3" s="1"/>
  <c r="L15" i="3"/>
  <c r="D15" i="3"/>
  <c r="K15" i="3"/>
  <c r="N15" i="3"/>
  <c r="J15" i="3"/>
  <c r="G15" i="3"/>
  <c r="F15" i="3"/>
  <c r="E15" i="3"/>
  <c r="M15" i="3"/>
  <c r="H15" i="3"/>
  <c r="I15" i="3"/>
  <c r="O15" i="3"/>
  <c r="P15" i="3"/>
  <c r="B17" i="3"/>
  <c r="C16" i="3"/>
  <c r="AE60" i="3"/>
  <c r="AF59" i="3"/>
  <c r="Q5" i="3"/>
  <c r="Q13" i="3"/>
  <c r="Q6" i="3"/>
  <c r="Q14" i="3"/>
  <c r="Q7" i="3"/>
  <c r="Q15" i="3"/>
  <c r="Q8" i="3"/>
  <c r="Q16" i="3"/>
  <c r="Q9" i="3"/>
  <c r="Q10" i="3"/>
  <c r="Q11" i="3"/>
  <c r="Q4" i="3"/>
  <c r="Q12" i="3"/>
  <c r="AF60" i="5" l="1"/>
  <c r="AI60" i="5"/>
  <c r="AF15" i="5"/>
  <c r="AG60" i="5"/>
  <c r="AG15" i="5"/>
  <c r="AH60" i="5"/>
  <c r="Q67" i="7"/>
  <c r="P68" i="7"/>
  <c r="AE17" i="7"/>
  <c r="AD18" i="7"/>
  <c r="AF61" i="7"/>
  <c r="AI61" i="7"/>
  <c r="AF16" i="7"/>
  <c r="AG16" i="7"/>
  <c r="AG61" i="7"/>
  <c r="AH61" i="7"/>
  <c r="AD63" i="7"/>
  <c r="AE62" i="7"/>
  <c r="AD199" i="7"/>
  <c r="AE198" i="7"/>
  <c r="AD153" i="7"/>
  <c r="AE152" i="7"/>
  <c r="AU151" i="7"/>
  <c r="AM151" i="7"/>
  <c r="AT151" i="7"/>
  <c r="AL151" i="7"/>
  <c r="AS151" i="7"/>
  <c r="AK151" i="7"/>
  <c r="AR151" i="7"/>
  <c r="AJ151" i="7"/>
  <c r="AQ151" i="7"/>
  <c r="AI151" i="7"/>
  <c r="AP151" i="7"/>
  <c r="AH151" i="7"/>
  <c r="AO151" i="7"/>
  <c r="AN151" i="7"/>
  <c r="AF151" i="7"/>
  <c r="AG151" i="7"/>
  <c r="BK197" i="7"/>
  <c r="BC197" i="7"/>
  <c r="AU197" i="7"/>
  <c r="AM197" i="7"/>
  <c r="BI197" i="7"/>
  <c r="BA197" i="7"/>
  <c r="AS197" i="7"/>
  <c r="AK197" i="7"/>
  <c r="BG197" i="7"/>
  <c r="AY197" i="7"/>
  <c r="AQ197" i="7"/>
  <c r="AI197" i="7"/>
  <c r="BF197" i="7"/>
  <c r="AX197" i="7"/>
  <c r="AP197" i="7"/>
  <c r="AH197" i="7"/>
  <c r="BB197" i="7"/>
  <c r="AL197" i="7"/>
  <c r="AW197" i="7"/>
  <c r="AG197" i="7"/>
  <c r="BJ197" i="7"/>
  <c r="AT197" i="7"/>
  <c r="BH197" i="7"/>
  <c r="AR197" i="7"/>
  <c r="BE197" i="7"/>
  <c r="BD197" i="7"/>
  <c r="AZ197" i="7"/>
  <c r="AV197" i="7"/>
  <c r="AO197" i="7"/>
  <c r="AN197" i="7"/>
  <c r="AJ197" i="7"/>
  <c r="AF197" i="7"/>
  <c r="AF106" i="7"/>
  <c r="AG106" i="7"/>
  <c r="AH106" i="7"/>
  <c r="AI106" i="7"/>
  <c r="AJ106" i="7"/>
  <c r="AK106" i="7"/>
  <c r="AL106" i="7"/>
  <c r="AM106" i="7"/>
  <c r="AD108" i="7"/>
  <c r="AE107" i="7"/>
  <c r="P87" i="7"/>
  <c r="Q86" i="7"/>
  <c r="P85" i="5"/>
  <c r="Q84" i="5"/>
  <c r="AF197" i="5"/>
  <c r="AN197" i="5"/>
  <c r="AV197" i="5"/>
  <c r="BE197" i="5"/>
  <c r="AG197" i="5"/>
  <c r="AO197" i="5"/>
  <c r="AW197" i="5"/>
  <c r="BF197" i="5"/>
  <c r="AH197" i="5"/>
  <c r="AP197" i="5"/>
  <c r="AX197" i="5"/>
  <c r="BG197" i="5"/>
  <c r="AI197" i="5"/>
  <c r="AQ197" i="5"/>
  <c r="AY197" i="5"/>
  <c r="BH197" i="5"/>
  <c r="AJ197" i="5"/>
  <c r="AR197" i="5"/>
  <c r="AZ197" i="5"/>
  <c r="BI197" i="5"/>
  <c r="AL197" i="5"/>
  <c r="AT197" i="5"/>
  <c r="BB197" i="5"/>
  <c r="BK197" i="5"/>
  <c r="AM197" i="5"/>
  <c r="AU197" i="5"/>
  <c r="BD197" i="5"/>
  <c r="BL197" i="5"/>
  <c r="AK197" i="5"/>
  <c r="BA197" i="5"/>
  <c r="BJ197" i="5"/>
  <c r="AS197" i="5"/>
  <c r="AE198" i="5"/>
  <c r="AD199" i="5"/>
  <c r="AD107" i="5"/>
  <c r="AE106" i="5"/>
  <c r="AI150" i="5"/>
  <c r="AQ150" i="5"/>
  <c r="AJ150" i="5"/>
  <c r="AR150" i="5"/>
  <c r="AF150" i="5"/>
  <c r="AK150" i="5"/>
  <c r="AS150" i="5"/>
  <c r="AL150" i="5"/>
  <c r="AT150" i="5"/>
  <c r="AM150" i="5"/>
  <c r="AU150" i="5"/>
  <c r="AG150" i="5"/>
  <c r="AO150" i="5"/>
  <c r="AH150" i="5"/>
  <c r="AN150" i="5"/>
  <c r="AP150" i="5"/>
  <c r="AD152" i="5"/>
  <c r="AE151" i="5"/>
  <c r="AH105" i="5"/>
  <c r="AJ105" i="5"/>
  <c r="AK105" i="5"/>
  <c r="AL105" i="5"/>
  <c r="AM105" i="5"/>
  <c r="AI105" i="5"/>
  <c r="AF105" i="5"/>
  <c r="AG105" i="5"/>
  <c r="AD62" i="5"/>
  <c r="AE61" i="5"/>
  <c r="AE16" i="5"/>
  <c r="AD17" i="5"/>
  <c r="P65" i="5"/>
  <c r="Q65" i="5" s="1"/>
  <c r="AP17" i="3"/>
  <c r="AQ17" i="3" s="1"/>
  <c r="AO18" i="3"/>
  <c r="L16" i="3"/>
  <c r="D16" i="3"/>
  <c r="J16" i="3"/>
  <c r="E16" i="3"/>
  <c r="N16" i="3"/>
  <c r="K16" i="3"/>
  <c r="G16" i="3"/>
  <c r="F16" i="3"/>
  <c r="M16" i="3"/>
  <c r="H16" i="3"/>
  <c r="O16" i="3"/>
  <c r="I16" i="3"/>
  <c r="P16" i="3"/>
  <c r="B18" i="3"/>
  <c r="C17" i="3"/>
  <c r="AE61" i="3"/>
  <c r="AF60" i="3"/>
  <c r="R3" i="3" s="1"/>
  <c r="AF16" i="5" l="1"/>
  <c r="AG61" i="5"/>
  <c r="AG16" i="5"/>
  <c r="AH61" i="5"/>
  <c r="AF61" i="5"/>
  <c r="AI61" i="5"/>
  <c r="AD109" i="7"/>
  <c r="AE108" i="7"/>
  <c r="AS152" i="7"/>
  <c r="AK152" i="7"/>
  <c r="AR152" i="7"/>
  <c r="AJ152" i="7"/>
  <c r="AQ152" i="7"/>
  <c r="AI152" i="7"/>
  <c r="AP152" i="7"/>
  <c r="AH152" i="7"/>
  <c r="AO152" i="7"/>
  <c r="AG152" i="7"/>
  <c r="AN152" i="7"/>
  <c r="AF152" i="7"/>
  <c r="AM152" i="7"/>
  <c r="AL152" i="7"/>
  <c r="AT152" i="7"/>
  <c r="AU152" i="7"/>
  <c r="AD154" i="7"/>
  <c r="AE153" i="7"/>
  <c r="BI198" i="7"/>
  <c r="BA198" i="7"/>
  <c r="AS198" i="7"/>
  <c r="AK198" i="7"/>
  <c r="BG198" i="7"/>
  <c r="AY198" i="7"/>
  <c r="AQ198" i="7"/>
  <c r="AI198" i="7"/>
  <c r="BE198" i="7"/>
  <c r="AW198" i="7"/>
  <c r="AO198" i="7"/>
  <c r="AG198" i="7"/>
  <c r="BD198" i="7"/>
  <c r="AV198" i="7"/>
  <c r="AN198" i="7"/>
  <c r="AF198" i="7"/>
  <c r="AZ198" i="7"/>
  <c r="AJ198" i="7"/>
  <c r="BK198" i="7"/>
  <c r="AU198" i="7"/>
  <c r="BH198" i="7"/>
  <c r="AR198" i="7"/>
  <c r="BF198" i="7"/>
  <c r="AP198" i="7"/>
  <c r="BC198" i="7"/>
  <c r="BB198" i="7"/>
  <c r="AX198" i="7"/>
  <c r="AT198" i="7"/>
  <c r="AM198" i="7"/>
  <c r="AL198" i="7"/>
  <c r="AH198" i="7"/>
  <c r="BJ198" i="7"/>
  <c r="AE199" i="7"/>
  <c r="AD200" i="7"/>
  <c r="AF62" i="7"/>
  <c r="AI62" i="7"/>
  <c r="AD19" i="7"/>
  <c r="AE18" i="7"/>
  <c r="P88" i="7"/>
  <c r="Q87" i="7"/>
  <c r="AD64" i="7"/>
  <c r="AE63" i="7"/>
  <c r="AF17" i="7"/>
  <c r="AG17" i="7"/>
  <c r="AG62" i="7"/>
  <c r="AH62" i="7"/>
  <c r="AF107" i="7"/>
  <c r="AG107" i="7"/>
  <c r="AH107" i="7"/>
  <c r="AI107" i="7"/>
  <c r="AJ107" i="7"/>
  <c r="AK107" i="7"/>
  <c r="AL107" i="7"/>
  <c r="AM107" i="7"/>
  <c r="P69" i="7"/>
  <c r="Q68" i="7"/>
  <c r="AF198" i="5"/>
  <c r="AN198" i="5"/>
  <c r="AV198" i="5"/>
  <c r="BE198" i="5"/>
  <c r="AG198" i="5"/>
  <c r="AO198" i="5"/>
  <c r="AW198" i="5"/>
  <c r="BF198" i="5"/>
  <c r="AH198" i="5"/>
  <c r="AP198" i="5"/>
  <c r="AX198" i="5"/>
  <c r="BG198" i="5"/>
  <c r="AI198" i="5"/>
  <c r="AQ198" i="5"/>
  <c r="AY198" i="5"/>
  <c r="BH198" i="5"/>
  <c r="AJ198" i="5"/>
  <c r="AR198" i="5"/>
  <c r="AZ198" i="5"/>
  <c r="BI198" i="5"/>
  <c r="AL198" i="5"/>
  <c r="AT198" i="5"/>
  <c r="BB198" i="5"/>
  <c r="BK198" i="5"/>
  <c r="AM198" i="5"/>
  <c r="AU198" i="5"/>
  <c r="BD198" i="5"/>
  <c r="BL198" i="5"/>
  <c r="AK198" i="5"/>
  <c r="AS198" i="5"/>
  <c r="BA198" i="5"/>
  <c r="BJ198" i="5"/>
  <c r="AD200" i="5"/>
  <c r="AE199" i="5"/>
  <c r="P86" i="5"/>
  <c r="Q85" i="5"/>
  <c r="AE62" i="5"/>
  <c r="AD63" i="5"/>
  <c r="AJ151" i="5"/>
  <c r="AR151" i="5"/>
  <c r="AK151" i="5"/>
  <c r="AS151" i="5"/>
  <c r="AL151" i="5"/>
  <c r="AT151" i="5"/>
  <c r="AF151" i="5"/>
  <c r="AM151" i="5"/>
  <c r="AU151" i="5"/>
  <c r="AN151" i="5"/>
  <c r="AH151" i="5"/>
  <c r="AP151" i="5"/>
  <c r="AG151" i="5"/>
  <c r="AI151" i="5"/>
  <c r="AO151" i="5"/>
  <c r="AQ151" i="5"/>
  <c r="AE152" i="5"/>
  <c r="AD153" i="5"/>
  <c r="AI106" i="5"/>
  <c r="AK106" i="5"/>
  <c r="AF106" i="5"/>
  <c r="AL106" i="5"/>
  <c r="AM106" i="5"/>
  <c r="AH106" i="5"/>
  <c r="AG106" i="5"/>
  <c r="AJ106" i="5"/>
  <c r="AE107" i="5"/>
  <c r="AD108" i="5"/>
  <c r="P66" i="5"/>
  <c r="Q66" i="5" s="1"/>
  <c r="AD18" i="5"/>
  <c r="AE17" i="5"/>
  <c r="AP18" i="3"/>
  <c r="AQ18" i="3" s="1"/>
  <c r="AO19" i="3"/>
  <c r="D17" i="3"/>
  <c r="L17" i="3"/>
  <c r="J17" i="3"/>
  <c r="K17" i="3"/>
  <c r="N17" i="3"/>
  <c r="E17" i="3"/>
  <c r="F17" i="3"/>
  <c r="G17" i="3"/>
  <c r="M17" i="3"/>
  <c r="H17" i="3"/>
  <c r="O17" i="3"/>
  <c r="I17" i="3"/>
  <c r="P17" i="3"/>
  <c r="Q17" i="3"/>
  <c r="B19" i="3"/>
  <c r="C18" i="3"/>
  <c r="AE62" i="3"/>
  <c r="AF61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4" i="3"/>
  <c r="AF17" i="5" l="1"/>
  <c r="AG17" i="5"/>
  <c r="AG62" i="5"/>
  <c r="AH62" i="5"/>
  <c r="AF62" i="5"/>
  <c r="AI62" i="5"/>
  <c r="P70" i="7"/>
  <c r="Q70" i="7" s="1"/>
  <c r="Q69" i="7"/>
  <c r="AD110" i="7"/>
  <c r="AE109" i="7"/>
  <c r="AF63" i="7"/>
  <c r="AI63" i="7"/>
  <c r="BG199" i="7"/>
  <c r="AY199" i="7"/>
  <c r="AQ199" i="7"/>
  <c r="AI199" i="7"/>
  <c r="BE199" i="7"/>
  <c r="AW199" i="7"/>
  <c r="AO199" i="7"/>
  <c r="AG199" i="7"/>
  <c r="BK199" i="7"/>
  <c r="BC199" i="7"/>
  <c r="AU199" i="7"/>
  <c r="AM199" i="7"/>
  <c r="BJ199" i="7"/>
  <c r="BB199" i="7"/>
  <c r="AT199" i="7"/>
  <c r="AL199" i="7"/>
  <c r="AX199" i="7"/>
  <c r="AH199" i="7"/>
  <c r="BI199" i="7"/>
  <c r="AS199" i="7"/>
  <c r="BF199" i="7"/>
  <c r="AP199" i="7"/>
  <c r="BD199" i="7"/>
  <c r="AN199" i="7"/>
  <c r="BA199" i="7"/>
  <c r="AZ199" i="7"/>
  <c r="AV199" i="7"/>
  <c r="AR199" i="7"/>
  <c r="AK199" i="7"/>
  <c r="AJ199" i="7"/>
  <c r="AF199" i="7"/>
  <c r="BH199" i="7"/>
  <c r="AE200" i="7"/>
  <c r="AD201" i="7"/>
  <c r="AD65" i="7"/>
  <c r="AE64" i="7"/>
  <c r="AQ153" i="7"/>
  <c r="AI153" i="7"/>
  <c r="AP153" i="7"/>
  <c r="AH153" i="7"/>
  <c r="AO153" i="7"/>
  <c r="AG153" i="7"/>
  <c r="AN153" i="7"/>
  <c r="AF153" i="7"/>
  <c r="AU153" i="7"/>
  <c r="AM153" i="7"/>
  <c r="AT153" i="7"/>
  <c r="AL153" i="7"/>
  <c r="AS153" i="7"/>
  <c r="AR153" i="7"/>
  <c r="AK153" i="7"/>
  <c r="AJ153" i="7"/>
  <c r="P89" i="7"/>
  <c r="Q88" i="7"/>
  <c r="AD155" i="7"/>
  <c r="AE154" i="7"/>
  <c r="AF108" i="7"/>
  <c r="AG108" i="7"/>
  <c r="AH108" i="7"/>
  <c r="AI108" i="7"/>
  <c r="AJ108" i="7"/>
  <c r="AK108" i="7"/>
  <c r="AL108" i="7"/>
  <c r="AM108" i="7"/>
  <c r="AF18" i="7"/>
  <c r="AG63" i="7"/>
  <c r="AG18" i="7"/>
  <c r="AH63" i="7"/>
  <c r="AD20" i="7"/>
  <c r="AE19" i="7"/>
  <c r="P87" i="5"/>
  <c r="Q86" i="5"/>
  <c r="AF199" i="5"/>
  <c r="AN199" i="5"/>
  <c r="AV199" i="5"/>
  <c r="BE199" i="5"/>
  <c r="AG199" i="5"/>
  <c r="AO199" i="5"/>
  <c r="AW199" i="5"/>
  <c r="BF199" i="5"/>
  <c r="AH199" i="5"/>
  <c r="AP199" i="5"/>
  <c r="AX199" i="5"/>
  <c r="BG199" i="5"/>
  <c r="AI199" i="5"/>
  <c r="AQ199" i="5"/>
  <c r="AY199" i="5"/>
  <c r="BH199" i="5"/>
  <c r="AJ199" i="5"/>
  <c r="AR199" i="5"/>
  <c r="AZ199" i="5"/>
  <c r="BI199" i="5"/>
  <c r="AL199" i="5"/>
  <c r="AT199" i="5"/>
  <c r="BB199" i="5"/>
  <c r="BK199" i="5"/>
  <c r="AM199" i="5"/>
  <c r="AU199" i="5"/>
  <c r="BD199" i="5"/>
  <c r="BL199" i="5"/>
  <c r="AK199" i="5"/>
  <c r="BA199" i="5"/>
  <c r="BJ199" i="5"/>
  <c r="AS199" i="5"/>
  <c r="AD201" i="5"/>
  <c r="AE200" i="5"/>
  <c r="AD154" i="5"/>
  <c r="AE153" i="5"/>
  <c r="AJ107" i="5"/>
  <c r="AL107" i="5"/>
  <c r="AM107" i="5"/>
  <c r="AF107" i="5"/>
  <c r="AG107" i="5"/>
  <c r="AI107" i="5"/>
  <c r="AH107" i="5"/>
  <c r="AK107" i="5"/>
  <c r="AK152" i="5"/>
  <c r="AS152" i="5"/>
  <c r="AL152" i="5"/>
  <c r="AT152" i="5"/>
  <c r="AM152" i="5"/>
  <c r="AU152" i="5"/>
  <c r="AN152" i="5"/>
  <c r="AG152" i="5"/>
  <c r="AO152" i="5"/>
  <c r="AI152" i="5"/>
  <c r="AQ152" i="5"/>
  <c r="AH152" i="5"/>
  <c r="AF152" i="5"/>
  <c r="AJ152" i="5"/>
  <c r="AP152" i="5"/>
  <c r="AR152" i="5"/>
  <c r="AE108" i="5"/>
  <c r="AD109" i="5"/>
  <c r="AD64" i="5"/>
  <c r="AE63" i="5"/>
  <c r="AD19" i="5"/>
  <c r="AE18" i="5"/>
  <c r="P67" i="5"/>
  <c r="Q67" i="5" s="1"/>
  <c r="AP19" i="3"/>
  <c r="AQ19" i="3" s="1"/>
  <c r="AO20" i="3"/>
  <c r="B20" i="3"/>
  <c r="C19" i="3"/>
  <c r="L18" i="3"/>
  <c r="D18" i="3"/>
  <c r="E18" i="3"/>
  <c r="F18" i="3"/>
  <c r="J18" i="3"/>
  <c r="G18" i="3"/>
  <c r="N18" i="3"/>
  <c r="K18" i="3"/>
  <c r="M18" i="3"/>
  <c r="H18" i="3"/>
  <c r="I18" i="3"/>
  <c r="O18" i="3"/>
  <c r="P18" i="3"/>
  <c r="Q18" i="3"/>
  <c r="R18" i="3"/>
  <c r="AE63" i="3"/>
  <c r="AF62" i="3"/>
  <c r="S3" i="3" s="1"/>
  <c r="AF18" i="5" l="1"/>
  <c r="AG18" i="5"/>
  <c r="AG63" i="5"/>
  <c r="AH63" i="5"/>
  <c r="AF63" i="5"/>
  <c r="AI63" i="5"/>
  <c r="AD21" i="7"/>
  <c r="AE20" i="7"/>
  <c r="P90" i="7"/>
  <c r="Q89" i="7"/>
  <c r="AD111" i="7"/>
  <c r="AE110" i="7"/>
  <c r="AF64" i="7"/>
  <c r="AI64" i="7"/>
  <c r="AD66" i="7"/>
  <c r="AE65" i="7"/>
  <c r="AE201" i="7"/>
  <c r="AD202" i="7"/>
  <c r="BE200" i="7"/>
  <c r="AW200" i="7"/>
  <c r="AO200" i="7"/>
  <c r="AG200" i="7"/>
  <c r="BK200" i="7"/>
  <c r="BC200" i="7"/>
  <c r="AU200" i="7"/>
  <c r="AM200" i="7"/>
  <c r="BI200" i="7"/>
  <c r="BA200" i="7"/>
  <c r="AS200" i="7"/>
  <c r="AK200" i="7"/>
  <c r="BH200" i="7"/>
  <c r="AZ200" i="7"/>
  <c r="AR200" i="7"/>
  <c r="AJ200" i="7"/>
  <c r="AV200" i="7"/>
  <c r="AF200" i="7"/>
  <c r="BG200" i="7"/>
  <c r="AQ200" i="7"/>
  <c r="BD200" i="7"/>
  <c r="AN200" i="7"/>
  <c r="BB200" i="7"/>
  <c r="AL200" i="7"/>
  <c r="AY200" i="7"/>
  <c r="AX200" i="7"/>
  <c r="AT200" i="7"/>
  <c r="AP200" i="7"/>
  <c r="AI200" i="7"/>
  <c r="AH200" i="7"/>
  <c r="BJ200" i="7"/>
  <c r="BF200" i="7"/>
  <c r="AO154" i="7"/>
  <c r="AG154" i="7"/>
  <c r="AN154" i="7"/>
  <c r="AF154" i="7"/>
  <c r="AU154" i="7"/>
  <c r="AM154" i="7"/>
  <c r="AT154" i="7"/>
  <c r="AL154" i="7"/>
  <c r="AS154" i="7"/>
  <c r="AK154" i="7"/>
  <c r="AR154" i="7"/>
  <c r="AJ154" i="7"/>
  <c r="AI154" i="7"/>
  <c r="AH154" i="7"/>
  <c r="AP154" i="7"/>
  <c r="AQ154" i="7"/>
  <c r="AE155" i="7"/>
  <c r="AD156" i="7"/>
  <c r="AF19" i="7"/>
  <c r="AG19" i="7"/>
  <c r="AG64" i="7"/>
  <c r="AH64" i="7"/>
  <c r="AF109" i="7"/>
  <c r="AG109" i="7"/>
  <c r="AH109" i="7"/>
  <c r="AI109" i="7"/>
  <c r="AJ109" i="7"/>
  <c r="AK109" i="7"/>
  <c r="AL109" i="7"/>
  <c r="AM109" i="7"/>
  <c r="AF200" i="5"/>
  <c r="AN200" i="5"/>
  <c r="AV200" i="5"/>
  <c r="BE200" i="5"/>
  <c r="AG200" i="5"/>
  <c r="AO200" i="5"/>
  <c r="AW200" i="5"/>
  <c r="BF200" i="5"/>
  <c r="AH200" i="5"/>
  <c r="AP200" i="5"/>
  <c r="AX200" i="5"/>
  <c r="BG200" i="5"/>
  <c r="AI200" i="5"/>
  <c r="AQ200" i="5"/>
  <c r="AY200" i="5"/>
  <c r="BH200" i="5"/>
  <c r="AJ200" i="5"/>
  <c r="AR200" i="5"/>
  <c r="AZ200" i="5"/>
  <c r="BI200" i="5"/>
  <c r="AL200" i="5"/>
  <c r="AT200" i="5"/>
  <c r="BB200" i="5"/>
  <c r="BK200" i="5"/>
  <c r="AM200" i="5"/>
  <c r="AU200" i="5"/>
  <c r="BD200" i="5"/>
  <c r="BL200" i="5"/>
  <c r="AK200" i="5"/>
  <c r="AS200" i="5"/>
  <c r="BA200" i="5"/>
  <c r="BJ200" i="5"/>
  <c r="AD202" i="5"/>
  <c r="AE201" i="5"/>
  <c r="P88" i="5"/>
  <c r="Q87" i="5"/>
  <c r="AD65" i="5"/>
  <c r="AE64" i="5"/>
  <c r="AD110" i="5"/>
  <c r="AE109" i="5"/>
  <c r="AK108" i="5"/>
  <c r="AM108" i="5"/>
  <c r="AG108" i="5"/>
  <c r="AF108" i="5"/>
  <c r="AH108" i="5"/>
  <c r="AL108" i="5"/>
  <c r="AI108" i="5"/>
  <c r="AJ108" i="5"/>
  <c r="AL153" i="5"/>
  <c r="AT153" i="5"/>
  <c r="AM153" i="5"/>
  <c r="AU153" i="5"/>
  <c r="AN153" i="5"/>
  <c r="AG153" i="5"/>
  <c r="AO153" i="5"/>
  <c r="AH153" i="5"/>
  <c r="AP153" i="5"/>
  <c r="AF153" i="5"/>
  <c r="AJ153" i="5"/>
  <c r="AR153" i="5"/>
  <c r="AI153" i="5"/>
  <c r="AK153" i="5"/>
  <c r="AQ153" i="5"/>
  <c r="AS153" i="5"/>
  <c r="AD155" i="5"/>
  <c r="AE154" i="5"/>
  <c r="P68" i="5"/>
  <c r="Q68" i="5" s="1"/>
  <c r="AE19" i="5"/>
  <c r="AD20" i="5"/>
  <c r="AO21" i="3"/>
  <c r="AP20" i="3"/>
  <c r="AQ20" i="3" s="1"/>
  <c r="D19" i="3"/>
  <c r="L19" i="3"/>
  <c r="F19" i="3"/>
  <c r="K19" i="3"/>
  <c r="G19" i="3"/>
  <c r="E19" i="3"/>
  <c r="J19" i="3"/>
  <c r="N19" i="3"/>
  <c r="H19" i="3"/>
  <c r="M19" i="3"/>
  <c r="O19" i="3"/>
  <c r="I19" i="3"/>
  <c r="P19" i="3"/>
  <c r="Q19" i="3"/>
  <c r="R19" i="3"/>
  <c r="B21" i="3"/>
  <c r="C20" i="3"/>
  <c r="AE64" i="3"/>
  <c r="AF63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4" i="3"/>
  <c r="AF64" i="5" l="1"/>
  <c r="AI64" i="5"/>
  <c r="AF19" i="5"/>
  <c r="AG64" i="5"/>
  <c r="AG19" i="5"/>
  <c r="AH64" i="5"/>
  <c r="AD67" i="7"/>
  <c r="AE66" i="7"/>
  <c r="AD22" i="7"/>
  <c r="AE21" i="7"/>
  <c r="AD157" i="7"/>
  <c r="AE156" i="7"/>
  <c r="AF110" i="7"/>
  <c r="AG110" i="7"/>
  <c r="AH110" i="7"/>
  <c r="AI110" i="7"/>
  <c r="AJ110" i="7"/>
  <c r="AK110" i="7"/>
  <c r="AL110" i="7"/>
  <c r="AM110" i="7"/>
  <c r="AU155" i="7"/>
  <c r="AM155" i="7"/>
  <c r="AT155" i="7"/>
  <c r="AL155" i="7"/>
  <c r="AS155" i="7"/>
  <c r="AK155" i="7"/>
  <c r="AR155" i="7"/>
  <c r="AJ155" i="7"/>
  <c r="AQ155" i="7"/>
  <c r="AI155" i="7"/>
  <c r="AP155" i="7"/>
  <c r="AH155" i="7"/>
  <c r="AO155" i="7"/>
  <c r="AN155" i="7"/>
  <c r="AG155" i="7"/>
  <c r="AF155" i="7"/>
  <c r="AD112" i="7"/>
  <c r="AE111" i="7"/>
  <c r="AD203" i="7"/>
  <c r="AE202" i="7"/>
  <c r="P91" i="7"/>
  <c r="Q90" i="7"/>
  <c r="BK201" i="7"/>
  <c r="BC201" i="7"/>
  <c r="AU201" i="7"/>
  <c r="AM201" i="7"/>
  <c r="BI201" i="7"/>
  <c r="BA201" i="7"/>
  <c r="AS201" i="7"/>
  <c r="AK201" i="7"/>
  <c r="BG201" i="7"/>
  <c r="AY201" i="7"/>
  <c r="AQ201" i="7"/>
  <c r="AI201" i="7"/>
  <c r="BF201" i="7"/>
  <c r="AX201" i="7"/>
  <c r="AP201" i="7"/>
  <c r="AH201" i="7"/>
  <c r="BJ201" i="7"/>
  <c r="AT201" i="7"/>
  <c r="BE201" i="7"/>
  <c r="AO201" i="7"/>
  <c r="BB201" i="7"/>
  <c r="AL201" i="7"/>
  <c r="AZ201" i="7"/>
  <c r="AJ201" i="7"/>
  <c r="AW201" i="7"/>
  <c r="AV201" i="7"/>
  <c r="AR201" i="7"/>
  <c r="AN201" i="7"/>
  <c r="AG201" i="7"/>
  <c r="AF201" i="7"/>
  <c r="BH201" i="7"/>
  <c r="BD201" i="7"/>
  <c r="AF65" i="7"/>
  <c r="AI65" i="7"/>
  <c r="AF20" i="7"/>
  <c r="AG20" i="7"/>
  <c r="AG65" i="7"/>
  <c r="AH65" i="7"/>
  <c r="P89" i="5"/>
  <c r="Q88" i="5"/>
  <c r="AF201" i="5"/>
  <c r="AN201" i="5"/>
  <c r="AV201" i="5"/>
  <c r="BE201" i="5"/>
  <c r="AG201" i="5"/>
  <c r="AO201" i="5"/>
  <c r="AW201" i="5"/>
  <c r="BF201" i="5"/>
  <c r="AH201" i="5"/>
  <c r="AP201" i="5"/>
  <c r="AX201" i="5"/>
  <c r="BG201" i="5"/>
  <c r="AI201" i="5"/>
  <c r="AQ201" i="5"/>
  <c r="AY201" i="5"/>
  <c r="BH201" i="5"/>
  <c r="AJ201" i="5"/>
  <c r="AR201" i="5"/>
  <c r="AZ201" i="5"/>
  <c r="BI201" i="5"/>
  <c r="AL201" i="5"/>
  <c r="AT201" i="5"/>
  <c r="BB201" i="5"/>
  <c r="BK201" i="5"/>
  <c r="AM201" i="5"/>
  <c r="AU201" i="5"/>
  <c r="BD201" i="5"/>
  <c r="BL201" i="5"/>
  <c r="AK201" i="5"/>
  <c r="BA201" i="5"/>
  <c r="BJ201" i="5"/>
  <c r="AS201" i="5"/>
  <c r="AE202" i="5"/>
  <c r="AD203" i="5"/>
  <c r="AM154" i="5"/>
  <c r="AU154" i="5"/>
  <c r="AN154" i="5"/>
  <c r="AG154" i="5"/>
  <c r="AO154" i="5"/>
  <c r="AH154" i="5"/>
  <c r="AP154" i="5"/>
  <c r="AI154" i="5"/>
  <c r="AQ154" i="5"/>
  <c r="AK154" i="5"/>
  <c r="AS154" i="5"/>
  <c r="AJ154" i="5"/>
  <c r="AL154" i="5"/>
  <c r="AF154" i="5"/>
  <c r="AR154" i="5"/>
  <c r="AT154" i="5"/>
  <c r="AD111" i="5"/>
  <c r="AE110" i="5"/>
  <c r="AD156" i="5"/>
  <c r="AE155" i="5"/>
  <c r="AL109" i="5"/>
  <c r="AG109" i="5"/>
  <c r="AH109" i="5"/>
  <c r="AI109" i="5"/>
  <c r="AF109" i="5"/>
  <c r="AJ109" i="5"/>
  <c r="AK109" i="5"/>
  <c r="AM109" i="5"/>
  <c r="AD66" i="5"/>
  <c r="AE65" i="5"/>
  <c r="AE20" i="5"/>
  <c r="AD21" i="5"/>
  <c r="AO22" i="3"/>
  <c r="AP21" i="3"/>
  <c r="AQ21" i="3" s="1"/>
  <c r="B22" i="3"/>
  <c r="C21" i="3"/>
  <c r="L20" i="3"/>
  <c r="D20" i="3"/>
  <c r="E20" i="3"/>
  <c r="G20" i="3"/>
  <c r="F20" i="3"/>
  <c r="J20" i="3"/>
  <c r="K20" i="3"/>
  <c r="N20" i="3"/>
  <c r="M20" i="3"/>
  <c r="H20" i="3"/>
  <c r="O20" i="3"/>
  <c r="I20" i="3"/>
  <c r="P20" i="3"/>
  <c r="Q20" i="3"/>
  <c r="R20" i="3"/>
  <c r="AE65" i="3"/>
  <c r="AF64" i="3"/>
  <c r="T3" i="3" s="1"/>
  <c r="AF20" i="5" l="1"/>
  <c r="AG20" i="5"/>
  <c r="AG65" i="5"/>
  <c r="AH65" i="5"/>
  <c r="AF65" i="5"/>
  <c r="AI65" i="5"/>
  <c r="AF111" i="7"/>
  <c r="AG111" i="7"/>
  <c r="AH111" i="7"/>
  <c r="AI111" i="7"/>
  <c r="AJ111" i="7"/>
  <c r="AK111" i="7"/>
  <c r="AL111" i="7"/>
  <c r="AM111" i="7"/>
  <c r="AD113" i="7"/>
  <c r="AE112" i="7"/>
  <c r="AD158" i="7"/>
  <c r="AE157" i="7"/>
  <c r="AF21" i="7"/>
  <c r="AG66" i="7"/>
  <c r="AG21" i="7"/>
  <c r="AH66" i="7"/>
  <c r="AS156" i="7"/>
  <c r="AK156" i="7"/>
  <c r="AR156" i="7"/>
  <c r="AJ156" i="7"/>
  <c r="AQ156" i="7"/>
  <c r="AI156" i="7"/>
  <c r="AP156" i="7"/>
  <c r="AH156" i="7"/>
  <c r="AO156" i="7"/>
  <c r="AG156" i="7"/>
  <c r="AN156" i="7"/>
  <c r="AF156" i="7"/>
  <c r="AU156" i="7"/>
  <c r="AT156" i="7"/>
  <c r="AL156" i="7"/>
  <c r="AM156" i="7"/>
  <c r="P92" i="7"/>
  <c r="Q91" i="7"/>
  <c r="AE22" i="7"/>
  <c r="AD23" i="7"/>
  <c r="BI202" i="7"/>
  <c r="BA202" i="7"/>
  <c r="AS202" i="7"/>
  <c r="AK202" i="7"/>
  <c r="BG202" i="7"/>
  <c r="AY202" i="7"/>
  <c r="AQ202" i="7"/>
  <c r="AI202" i="7"/>
  <c r="BE202" i="7"/>
  <c r="AW202" i="7"/>
  <c r="AO202" i="7"/>
  <c r="AG202" i="7"/>
  <c r="BD202" i="7"/>
  <c r="AV202" i="7"/>
  <c r="AN202" i="7"/>
  <c r="AF202" i="7"/>
  <c r="BH202" i="7"/>
  <c r="AR202" i="7"/>
  <c r="BC202" i="7"/>
  <c r="AM202" i="7"/>
  <c r="AZ202" i="7"/>
  <c r="AJ202" i="7"/>
  <c r="AX202" i="7"/>
  <c r="AH202" i="7"/>
  <c r="AU202" i="7"/>
  <c r="AT202" i="7"/>
  <c r="AP202" i="7"/>
  <c r="AL202" i="7"/>
  <c r="BK202" i="7"/>
  <c r="BJ202" i="7"/>
  <c r="BF202" i="7"/>
  <c r="BB202" i="7"/>
  <c r="AF66" i="7"/>
  <c r="AI66" i="7"/>
  <c r="AE203" i="7"/>
  <c r="AD204" i="7"/>
  <c r="AE67" i="7"/>
  <c r="AD68" i="7"/>
  <c r="AD204" i="5"/>
  <c r="AE203" i="5"/>
  <c r="AF202" i="5"/>
  <c r="AN202" i="5"/>
  <c r="AV202" i="5"/>
  <c r="BE202" i="5"/>
  <c r="AG202" i="5"/>
  <c r="AO202" i="5"/>
  <c r="AW202" i="5"/>
  <c r="BF202" i="5"/>
  <c r="AH202" i="5"/>
  <c r="AP202" i="5"/>
  <c r="AX202" i="5"/>
  <c r="BG202" i="5"/>
  <c r="AI202" i="5"/>
  <c r="AQ202" i="5"/>
  <c r="AY202" i="5"/>
  <c r="BH202" i="5"/>
  <c r="AJ202" i="5"/>
  <c r="AR202" i="5"/>
  <c r="AZ202" i="5"/>
  <c r="BI202" i="5"/>
  <c r="AL202" i="5"/>
  <c r="AT202" i="5"/>
  <c r="BB202" i="5"/>
  <c r="BK202" i="5"/>
  <c r="AM202" i="5"/>
  <c r="AU202" i="5"/>
  <c r="BD202" i="5"/>
  <c r="BL202" i="5"/>
  <c r="AK202" i="5"/>
  <c r="AS202" i="5"/>
  <c r="BA202" i="5"/>
  <c r="BJ202" i="5"/>
  <c r="P90" i="5"/>
  <c r="Q89" i="5"/>
  <c r="AE66" i="5"/>
  <c r="AD67" i="5"/>
  <c r="AN155" i="5"/>
  <c r="AG155" i="5"/>
  <c r="AO155" i="5"/>
  <c r="AH155" i="5"/>
  <c r="AP155" i="5"/>
  <c r="AI155" i="5"/>
  <c r="AQ155" i="5"/>
  <c r="AJ155" i="5"/>
  <c r="AR155" i="5"/>
  <c r="AL155" i="5"/>
  <c r="AT155" i="5"/>
  <c r="AF155" i="5"/>
  <c r="AK155" i="5"/>
  <c r="AM155" i="5"/>
  <c r="AS155" i="5"/>
  <c r="AU155" i="5"/>
  <c r="AE156" i="5"/>
  <c r="AD157" i="5"/>
  <c r="AM110" i="5"/>
  <c r="AG110" i="5"/>
  <c r="AH110" i="5"/>
  <c r="AI110" i="5"/>
  <c r="AJ110" i="5"/>
  <c r="AK110" i="5"/>
  <c r="AF110" i="5"/>
  <c r="AL110" i="5"/>
  <c r="AE111" i="5"/>
  <c r="AD112" i="5"/>
  <c r="AE21" i="5"/>
  <c r="AD22" i="5"/>
  <c r="AO23" i="3"/>
  <c r="AP22" i="3"/>
  <c r="AQ22" i="3" s="1"/>
  <c r="L21" i="3"/>
  <c r="D21" i="3"/>
  <c r="J21" i="3"/>
  <c r="N21" i="3"/>
  <c r="G21" i="3"/>
  <c r="F21" i="3"/>
  <c r="K21" i="3"/>
  <c r="E21" i="3"/>
  <c r="M21" i="3"/>
  <c r="H21" i="3"/>
  <c r="I21" i="3"/>
  <c r="O21" i="3"/>
  <c r="P21" i="3"/>
  <c r="Q21" i="3"/>
  <c r="R21" i="3"/>
  <c r="S21" i="3"/>
  <c r="C22" i="3"/>
  <c r="B23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4" i="3"/>
  <c r="AE66" i="3"/>
  <c r="AF65" i="3"/>
  <c r="AF66" i="5" l="1"/>
  <c r="AI66" i="5"/>
  <c r="AF21" i="5"/>
  <c r="AG21" i="5"/>
  <c r="AG66" i="5"/>
  <c r="AH66" i="5"/>
  <c r="AF67" i="7"/>
  <c r="AI67" i="7"/>
  <c r="P93" i="7"/>
  <c r="Q92" i="7"/>
  <c r="AE113" i="7"/>
  <c r="AD114" i="7"/>
  <c r="AF112" i="7"/>
  <c r="AG112" i="7"/>
  <c r="AH112" i="7"/>
  <c r="AI112" i="7"/>
  <c r="AJ112" i="7"/>
  <c r="AK112" i="7"/>
  <c r="AL112" i="7"/>
  <c r="AM112" i="7"/>
  <c r="BG203" i="7"/>
  <c r="AY203" i="7"/>
  <c r="AQ203" i="7"/>
  <c r="AI203" i="7"/>
  <c r="BE203" i="7"/>
  <c r="AW203" i="7"/>
  <c r="AO203" i="7"/>
  <c r="AG203" i="7"/>
  <c r="BK203" i="7"/>
  <c r="BC203" i="7"/>
  <c r="AU203" i="7"/>
  <c r="AM203" i="7"/>
  <c r="BJ203" i="7"/>
  <c r="BB203" i="7"/>
  <c r="AT203" i="7"/>
  <c r="AL203" i="7"/>
  <c r="BF203" i="7"/>
  <c r="AP203" i="7"/>
  <c r="BA203" i="7"/>
  <c r="AK203" i="7"/>
  <c r="AX203" i="7"/>
  <c r="AH203" i="7"/>
  <c r="AV203" i="7"/>
  <c r="AF203" i="7"/>
  <c r="AS203" i="7"/>
  <c r="AR203" i="7"/>
  <c r="AN203" i="7"/>
  <c r="AJ203" i="7"/>
  <c r="BI203" i="7"/>
  <c r="BH203" i="7"/>
  <c r="BD203" i="7"/>
  <c r="AZ203" i="7"/>
  <c r="AE204" i="7"/>
  <c r="AD205" i="7"/>
  <c r="AE23" i="7"/>
  <c r="AD24" i="7"/>
  <c r="AQ157" i="7"/>
  <c r="AI157" i="7"/>
  <c r="AP157" i="7"/>
  <c r="AH157" i="7"/>
  <c r="AO157" i="7"/>
  <c r="AG157" i="7"/>
  <c r="AN157" i="7"/>
  <c r="AF157" i="7"/>
  <c r="AU157" i="7"/>
  <c r="AM157" i="7"/>
  <c r="AT157" i="7"/>
  <c r="AL157" i="7"/>
  <c r="AS157" i="7"/>
  <c r="AR157" i="7"/>
  <c r="AK157" i="7"/>
  <c r="AJ157" i="7"/>
  <c r="AF22" i="7"/>
  <c r="AG22" i="7"/>
  <c r="AG67" i="7"/>
  <c r="AH67" i="7"/>
  <c r="AD159" i="7"/>
  <c r="AE158" i="7"/>
  <c r="AE68" i="7"/>
  <c r="AD69" i="7"/>
  <c r="P91" i="5"/>
  <c r="Q90" i="5"/>
  <c r="AF203" i="5"/>
  <c r="AN203" i="5"/>
  <c r="AV203" i="5"/>
  <c r="BE203" i="5"/>
  <c r="AG203" i="5"/>
  <c r="AO203" i="5"/>
  <c r="AW203" i="5"/>
  <c r="BF203" i="5"/>
  <c r="AH203" i="5"/>
  <c r="AP203" i="5"/>
  <c r="AX203" i="5"/>
  <c r="BG203" i="5"/>
  <c r="AI203" i="5"/>
  <c r="AQ203" i="5"/>
  <c r="AY203" i="5"/>
  <c r="BH203" i="5"/>
  <c r="AJ203" i="5"/>
  <c r="AR203" i="5"/>
  <c r="AZ203" i="5"/>
  <c r="BI203" i="5"/>
  <c r="AL203" i="5"/>
  <c r="AT203" i="5"/>
  <c r="BB203" i="5"/>
  <c r="BK203" i="5"/>
  <c r="AM203" i="5"/>
  <c r="AU203" i="5"/>
  <c r="BD203" i="5"/>
  <c r="BL203" i="5"/>
  <c r="AK203" i="5"/>
  <c r="BA203" i="5"/>
  <c r="BJ203" i="5"/>
  <c r="AS203" i="5"/>
  <c r="AD205" i="5"/>
  <c r="AE204" i="5"/>
  <c r="AD158" i="5"/>
  <c r="AE157" i="5"/>
  <c r="AH111" i="5"/>
  <c r="AI111" i="5"/>
  <c r="AJ111" i="5"/>
  <c r="AK111" i="5"/>
  <c r="AM111" i="5"/>
  <c r="AL111" i="5"/>
  <c r="AF111" i="5"/>
  <c r="AG111" i="5"/>
  <c r="AG156" i="5"/>
  <c r="AO156" i="5"/>
  <c r="AH156" i="5"/>
  <c r="AP156" i="5"/>
  <c r="AI156" i="5"/>
  <c r="AQ156" i="5"/>
  <c r="AJ156" i="5"/>
  <c r="AR156" i="5"/>
  <c r="AK156" i="5"/>
  <c r="AS156" i="5"/>
  <c r="AM156" i="5"/>
  <c r="AU156" i="5"/>
  <c r="AL156" i="5"/>
  <c r="AN156" i="5"/>
  <c r="AT156" i="5"/>
  <c r="AF156" i="5"/>
  <c r="AD113" i="5"/>
  <c r="AE112" i="5"/>
  <c r="AD68" i="5"/>
  <c r="AE67" i="5"/>
  <c r="AD23" i="5"/>
  <c r="AE22" i="5"/>
  <c r="AO24" i="3"/>
  <c r="AP23" i="3"/>
  <c r="AQ23" i="3" s="1"/>
  <c r="B24" i="3"/>
  <c r="C23" i="3"/>
  <c r="L22" i="3"/>
  <c r="D22" i="3"/>
  <c r="J22" i="3"/>
  <c r="N22" i="3"/>
  <c r="G22" i="3"/>
  <c r="E22" i="3"/>
  <c r="F22" i="3"/>
  <c r="K22" i="3"/>
  <c r="H22" i="3"/>
  <c r="M22" i="3"/>
  <c r="O22" i="3"/>
  <c r="I22" i="3"/>
  <c r="P22" i="3"/>
  <c r="Q22" i="3"/>
  <c r="R22" i="3"/>
  <c r="S22" i="3"/>
  <c r="AE67" i="3"/>
  <c r="AF67" i="3" s="1"/>
  <c r="AF66" i="3"/>
  <c r="U3" i="3" s="1"/>
  <c r="AF22" i="5" l="1"/>
  <c r="AG67" i="5"/>
  <c r="AG22" i="5"/>
  <c r="AH67" i="5"/>
  <c r="AF67" i="5"/>
  <c r="AI67" i="5"/>
  <c r="AD70" i="7"/>
  <c r="AE69" i="7"/>
  <c r="AE24" i="7"/>
  <c r="AD25" i="7"/>
  <c r="AF68" i="7"/>
  <c r="AI68" i="7"/>
  <c r="AF23" i="7"/>
  <c r="AG68" i="7"/>
  <c r="AG23" i="7"/>
  <c r="AH68" i="7"/>
  <c r="AO158" i="7"/>
  <c r="AG158" i="7"/>
  <c r="AN158" i="7"/>
  <c r="AF158" i="7"/>
  <c r="AU158" i="7"/>
  <c r="AM158" i="7"/>
  <c r="AT158" i="7"/>
  <c r="AL158" i="7"/>
  <c r="AS158" i="7"/>
  <c r="AK158" i="7"/>
  <c r="AR158" i="7"/>
  <c r="AJ158" i="7"/>
  <c r="AQ158" i="7"/>
  <c r="AP158" i="7"/>
  <c r="AH158" i="7"/>
  <c r="AI158" i="7"/>
  <c r="AE205" i="7"/>
  <c r="AD206" i="7"/>
  <c r="AE159" i="7"/>
  <c r="AD160" i="7"/>
  <c r="BE204" i="7"/>
  <c r="AW204" i="7"/>
  <c r="AO204" i="7"/>
  <c r="AG204" i="7"/>
  <c r="BK204" i="7"/>
  <c r="BC204" i="7"/>
  <c r="AU204" i="7"/>
  <c r="AM204" i="7"/>
  <c r="BI204" i="7"/>
  <c r="BA204" i="7"/>
  <c r="AS204" i="7"/>
  <c r="AK204" i="7"/>
  <c r="BH204" i="7"/>
  <c r="AZ204" i="7"/>
  <c r="AR204" i="7"/>
  <c r="AJ204" i="7"/>
  <c r="BD204" i="7"/>
  <c r="AN204" i="7"/>
  <c r="AY204" i="7"/>
  <c r="AI204" i="7"/>
  <c r="AV204" i="7"/>
  <c r="AF204" i="7"/>
  <c r="BJ204" i="7"/>
  <c r="AT204" i="7"/>
  <c r="AQ204" i="7"/>
  <c r="AP204" i="7"/>
  <c r="AL204" i="7"/>
  <c r="AH204" i="7"/>
  <c r="BG204" i="7"/>
  <c r="BF204" i="7"/>
  <c r="BB204" i="7"/>
  <c r="AX204" i="7"/>
  <c r="AD115" i="7"/>
  <c r="AE114" i="7"/>
  <c r="AF113" i="7"/>
  <c r="AG113" i="7"/>
  <c r="AH113" i="7"/>
  <c r="AI113" i="7"/>
  <c r="AJ113" i="7"/>
  <c r="AK113" i="7"/>
  <c r="AL113" i="7"/>
  <c r="AM113" i="7"/>
  <c r="P94" i="7"/>
  <c r="Q93" i="7"/>
  <c r="AF204" i="5"/>
  <c r="AN204" i="5"/>
  <c r="AV204" i="5"/>
  <c r="BE204" i="5"/>
  <c r="AG204" i="5"/>
  <c r="AO204" i="5"/>
  <c r="AW204" i="5"/>
  <c r="BF204" i="5"/>
  <c r="AH204" i="5"/>
  <c r="AP204" i="5"/>
  <c r="AX204" i="5"/>
  <c r="BG204" i="5"/>
  <c r="AI204" i="5"/>
  <c r="AQ204" i="5"/>
  <c r="AY204" i="5"/>
  <c r="BH204" i="5"/>
  <c r="AJ204" i="5"/>
  <c r="AR204" i="5"/>
  <c r="AZ204" i="5"/>
  <c r="BI204" i="5"/>
  <c r="AL204" i="5"/>
  <c r="AT204" i="5"/>
  <c r="BB204" i="5"/>
  <c r="BK204" i="5"/>
  <c r="AM204" i="5"/>
  <c r="AU204" i="5"/>
  <c r="BD204" i="5"/>
  <c r="BL204" i="5"/>
  <c r="AK204" i="5"/>
  <c r="AS204" i="5"/>
  <c r="BA204" i="5"/>
  <c r="BJ204" i="5"/>
  <c r="AD206" i="5"/>
  <c r="AE205" i="5"/>
  <c r="P92" i="5"/>
  <c r="Q91" i="5"/>
  <c r="AD69" i="5"/>
  <c r="AE68" i="5"/>
  <c r="AG112" i="5"/>
  <c r="AF112" i="5"/>
  <c r="AI112" i="5"/>
  <c r="AJ112" i="5"/>
  <c r="AK112" i="5"/>
  <c r="AL112" i="5"/>
  <c r="AH112" i="5"/>
  <c r="AM112" i="5"/>
  <c r="AE113" i="5"/>
  <c r="AD114" i="5"/>
  <c r="AH157" i="5"/>
  <c r="AP157" i="5"/>
  <c r="AF157" i="5"/>
  <c r="AI157" i="5"/>
  <c r="AQ157" i="5"/>
  <c r="AJ157" i="5"/>
  <c r="AR157" i="5"/>
  <c r="AK157" i="5"/>
  <c r="AS157" i="5"/>
  <c r="AL157" i="5"/>
  <c r="AT157" i="5"/>
  <c r="AN157" i="5"/>
  <c r="AM157" i="5"/>
  <c r="AO157" i="5"/>
  <c r="AU157" i="5"/>
  <c r="AG157" i="5"/>
  <c r="AD159" i="5"/>
  <c r="AE158" i="5"/>
  <c r="AE23" i="5"/>
  <c r="AD24" i="5"/>
  <c r="AP24" i="3"/>
  <c r="AQ24" i="3" s="1"/>
  <c r="AO25" i="3"/>
  <c r="L23" i="3"/>
  <c r="J23" i="3"/>
  <c r="D23" i="3"/>
  <c r="E23" i="3"/>
  <c r="F23" i="3"/>
  <c r="N23" i="3"/>
  <c r="K23" i="3"/>
  <c r="G23" i="3"/>
  <c r="H23" i="3"/>
  <c r="M23" i="3"/>
  <c r="I23" i="3"/>
  <c r="O23" i="3"/>
  <c r="P23" i="3"/>
  <c r="Q23" i="3"/>
  <c r="R23" i="3"/>
  <c r="S23" i="3"/>
  <c r="T23" i="3"/>
  <c r="B25" i="3"/>
  <c r="C2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4" i="3"/>
  <c r="AF68" i="5" l="1"/>
  <c r="AI68" i="5"/>
  <c r="AF23" i="5"/>
  <c r="AG68" i="5"/>
  <c r="AG23" i="5"/>
  <c r="AH68" i="5"/>
  <c r="BK205" i="7"/>
  <c r="BC205" i="7"/>
  <c r="AU205" i="7"/>
  <c r="AM205" i="7"/>
  <c r="BI205" i="7"/>
  <c r="BA205" i="7"/>
  <c r="AS205" i="7"/>
  <c r="AK205" i="7"/>
  <c r="BG205" i="7"/>
  <c r="AY205" i="7"/>
  <c r="AQ205" i="7"/>
  <c r="AI205" i="7"/>
  <c r="BF205" i="7"/>
  <c r="AX205" i="7"/>
  <c r="AP205" i="7"/>
  <c r="AH205" i="7"/>
  <c r="BB205" i="7"/>
  <c r="AL205" i="7"/>
  <c r="AW205" i="7"/>
  <c r="AG205" i="7"/>
  <c r="BJ205" i="7"/>
  <c r="AT205" i="7"/>
  <c r="BH205" i="7"/>
  <c r="AR205" i="7"/>
  <c r="AO205" i="7"/>
  <c r="AN205" i="7"/>
  <c r="AJ205" i="7"/>
  <c r="AF205" i="7"/>
  <c r="BE205" i="7"/>
  <c r="BD205" i="7"/>
  <c r="AZ205" i="7"/>
  <c r="AV205" i="7"/>
  <c r="AF69" i="7"/>
  <c r="AI69" i="7"/>
  <c r="P95" i="7"/>
  <c r="Q94" i="7"/>
  <c r="AD71" i="7"/>
  <c r="AE70" i="7"/>
  <c r="AF114" i="7"/>
  <c r="AG114" i="7"/>
  <c r="AH114" i="7"/>
  <c r="AI114" i="7"/>
  <c r="AJ114" i="7"/>
  <c r="AK114" i="7"/>
  <c r="AL114" i="7"/>
  <c r="AM114" i="7"/>
  <c r="AD116" i="7"/>
  <c r="AE115" i="7"/>
  <c r="AD161" i="7"/>
  <c r="AE160" i="7"/>
  <c r="AU159" i="7"/>
  <c r="AM159" i="7"/>
  <c r="AT159" i="7"/>
  <c r="AL159" i="7"/>
  <c r="AS159" i="7"/>
  <c r="AK159" i="7"/>
  <c r="AR159" i="7"/>
  <c r="AJ159" i="7"/>
  <c r="AQ159" i="7"/>
  <c r="AI159" i="7"/>
  <c r="AP159" i="7"/>
  <c r="AH159" i="7"/>
  <c r="AO159" i="7"/>
  <c r="AN159" i="7"/>
  <c r="AG159" i="7"/>
  <c r="AF159" i="7"/>
  <c r="AD207" i="7"/>
  <c r="AE206" i="7"/>
  <c r="AE25" i="7"/>
  <c r="AD26" i="7"/>
  <c r="AF24" i="7"/>
  <c r="AG69" i="7"/>
  <c r="AG24" i="7"/>
  <c r="AH69" i="7"/>
  <c r="P93" i="5"/>
  <c r="Q92" i="5"/>
  <c r="AF205" i="5"/>
  <c r="AN205" i="5"/>
  <c r="AG205" i="5"/>
  <c r="AO205" i="5"/>
  <c r="AW205" i="5"/>
  <c r="BF205" i="5"/>
  <c r="AH205" i="5"/>
  <c r="AP205" i="5"/>
  <c r="AX205" i="5"/>
  <c r="BG205" i="5"/>
  <c r="AI205" i="5"/>
  <c r="AQ205" i="5"/>
  <c r="AY205" i="5"/>
  <c r="BH205" i="5"/>
  <c r="AJ205" i="5"/>
  <c r="AL205" i="5"/>
  <c r="AT205" i="5"/>
  <c r="BB205" i="5"/>
  <c r="BK205" i="5"/>
  <c r="AM205" i="5"/>
  <c r="AU205" i="5"/>
  <c r="BD205" i="5"/>
  <c r="BL205" i="5"/>
  <c r="AZ205" i="5"/>
  <c r="BA205" i="5"/>
  <c r="BE205" i="5"/>
  <c r="BI205" i="5"/>
  <c r="AK205" i="5"/>
  <c r="BJ205" i="5"/>
  <c r="AS205" i="5"/>
  <c r="AV205" i="5"/>
  <c r="AR205" i="5"/>
  <c r="AE206" i="5"/>
  <c r="AD207" i="5"/>
  <c r="AD160" i="5"/>
  <c r="AE159" i="5"/>
  <c r="AH113" i="5"/>
  <c r="AJ113" i="5"/>
  <c r="AK113" i="5"/>
  <c r="AL113" i="5"/>
  <c r="AM113" i="5"/>
  <c r="AI113" i="5"/>
  <c r="AG113" i="5"/>
  <c r="AF113" i="5"/>
  <c r="AI158" i="5"/>
  <c r="AQ158" i="5"/>
  <c r="AJ158" i="5"/>
  <c r="AR158" i="5"/>
  <c r="AF158" i="5"/>
  <c r="AK158" i="5"/>
  <c r="AS158" i="5"/>
  <c r="AL158" i="5"/>
  <c r="AT158" i="5"/>
  <c r="AM158" i="5"/>
  <c r="AU158" i="5"/>
  <c r="AG158" i="5"/>
  <c r="AO158" i="5"/>
  <c r="AH158" i="5"/>
  <c r="AN158" i="5"/>
  <c r="AP158" i="5"/>
  <c r="AD115" i="5"/>
  <c r="AE114" i="5"/>
  <c r="AD70" i="5"/>
  <c r="AE69" i="5"/>
  <c r="AE24" i="5"/>
  <c r="AD25" i="5"/>
  <c r="AO26" i="3"/>
  <c r="AP25" i="3"/>
  <c r="AQ25" i="3" s="1"/>
  <c r="L24" i="3"/>
  <c r="D24" i="3"/>
  <c r="K24" i="3"/>
  <c r="J24" i="3"/>
  <c r="E24" i="3"/>
  <c r="N24" i="3"/>
  <c r="F24" i="3"/>
  <c r="G24" i="3"/>
  <c r="M24" i="3"/>
  <c r="H24" i="3"/>
  <c r="I24" i="3"/>
  <c r="O24" i="3"/>
  <c r="P24" i="3"/>
  <c r="Q24" i="3"/>
  <c r="R24" i="3"/>
  <c r="S24" i="3"/>
  <c r="T24" i="3"/>
  <c r="B26" i="3"/>
  <c r="C25" i="3"/>
  <c r="K3" i="1"/>
  <c r="AF24" i="5" l="1"/>
  <c r="AG69" i="5"/>
  <c r="AG24" i="5"/>
  <c r="AH69" i="5"/>
  <c r="AF69" i="5"/>
  <c r="AI69" i="5"/>
  <c r="AD162" i="7"/>
  <c r="AE161" i="7"/>
  <c r="AF115" i="7"/>
  <c r="AG115" i="7"/>
  <c r="AH115" i="7"/>
  <c r="AI115" i="7"/>
  <c r="AJ115" i="7"/>
  <c r="AK115" i="7"/>
  <c r="AL115" i="7"/>
  <c r="AM115" i="7"/>
  <c r="AD117" i="7"/>
  <c r="AE116" i="7"/>
  <c r="AF25" i="7"/>
  <c r="AG70" i="7"/>
  <c r="AG25" i="7"/>
  <c r="AH70" i="7"/>
  <c r="AE26" i="7"/>
  <c r="AD27" i="7"/>
  <c r="AF70" i="7"/>
  <c r="AI70" i="7"/>
  <c r="AD72" i="7"/>
  <c r="AE71" i="7"/>
  <c r="BI206" i="7"/>
  <c r="BA206" i="7"/>
  <c r="AS206" i="7"/>
  <c r="AK206" i="7"/>
  <c r="BG206" i="7"/>
  <c r="AY206" i="7"/>
  <c r="AQ206" i="7"/>
  <c r="AI206" i="7"/>
  <c r="BE206" i="7"/>
  <c r="AW206" i="7"/>
  <c r="AO206" i="7"/>
  <c r="AG206" i="7"/>
  <c r="BD206" i="7"/>
  <c r="AV206" i="7"/>
  <c r="AN206" i="7"/>
  <c r="AF206" i="7"/>
  <c r="AZ206" i="7"/>
  <c r="AJ206" i="7"/>
  <c r="BK206" i="7"/>
  <c r="AU206" i="7"/>
  <c r="BH206" i="7"/>
  <c r="AR206" i="7"/>
  <c r="BF206" i="7"/>
  <c r="AP206" i="7"/>
  <c r="AM206" i="7"/>
  <c r="AL206" i="7"/>
  <c r="AH206" i="7"/>
  <c r="BJ206" i="7"/>
  <c r="BC206" i="7"/>
  <c r="BB206" i="7"/>
  <c r="AX206" i="7"/>
  <c r="AT206" i="7"/>
  <c r="AD208" i="7"/>
  <c r="AE207" i="7"/>
  <c r="P96" i="7"/>
  <c r="Q95" i="7"/>
  <c r="AS160" i="7"/>
  <c r="AK160" i="7"/>
  <c r="AR160" i="7"/>
  <c r="AJ160" i="7"/>
  <c r="AQ160" i="7"/>
  <c r="AI160" i="7"/>
  <c r="AP160" i="7"/>
  <c r="AH160" i="7"/>
  <c r="AO160" i="7"/>
  <c r="AG160" i="7"/>
  <c r="AN160" i="7"/>
  <c r="AF160" i="7"/>
  <c r="AU160" i="7"/>
  <c r="AT160" i="7"/>
  <c r="AM160" i="7"/>
  <c r="AL160" i="7"/>
  <c r="AD208" i="5"/>
  <c r="AE207" i="5"/>
  <c r="AG206" i="5"/>
  <c r="AO206" i="5"/>
  <c r="AW206" i="5"/>
  <c r="BF206" i="5"/>
  <c r="AH206" i="5"/>
  <c r="AP206" i="5"/>
  <c r="AX206" i="5"/>
  <c r="BG206" i="5"/>
  <c r="AI206" i="5"/>
  <c r="AQ206" i="5"/>
  <c r="AY206" i="5"/>
  <c r="BH206" i="5"/>
  <c r="AL206" i="5"/>
  <c r="AT206" i="5"/>
  <c r="BB206" i="5"/>
  <c r="BK206" i="5"/>
  <c r="AM206" i="5"/>
  <c r="AU206" i="5"/>
  <c r="BD206" i="5"/>
  <c r="BL206" i="5"/>
  <c r="AN206" i="5"/>
  <c r="BJ206" i="5"/>
  <c r="AR206" i="5"/>
  <c r="AS206" i="5"/>
  <c r="AV206" i="5"/>
  <c r="AZ206" i="5"/>
  <c r="AJ206" i="5"/>
  <c r="BE206" i="5"/>
  <c r="AK206" i="5"/>
  <c r="BI206" i="5"/>
  <c r="AF206" i="5"/>
  <c r="BA206" i="5"/>
  <c r="P94" i="5"/>
  <c r="Q93" i="5"/>
  <c r="AE70" i="5"/>
  <c r="AD71" i="5"/>
  <c r="AI114" i="5"/>
  <c r="AK114" i="5"/>
  <c r="AF114" i="5"/>
  <c r="AL114" i="5"/>
  <c r="AM114" i="5"/>
  <c r="AJ114" i="5"/>
  <c r="AG114" i="5"/>
  <c r="AH114" i="5"/>
  <c r="AE115" i="5"/>
  <c r="AD116" i="5"/>
  <c r="AJ159" i="5"/>
  <c r="AR159" i="5"/>
  <c r="AK159" i="5"/>
  <c r="AS159" i="5"/>
  <c r="AL159" i="5"/>
  <c r="AT159" i="5"/>
  <c r="AF159" i="5"/>
  <c r="AM159" i="5"/>
  <c r="AU159" i="5"/>
  <c r="AN159" i="5"/>
  <c r="AH159" i="5"/>
  <c r="AP159" i="5"/>
  <c r="AO159" i="5"/>
  <c r="AQ159" i="5"/>
  <c r="AG159" i="5"/>
  <c r="AI159" i="5"/>
  <c r="AE160" i="5"/>
  <c r="AD161" i="5"/>
  <c r="AD26" i="5"/>
  <c r="AE25" i="5"/>
  <c r="AP26" i="3"/>
  <c r="AQ26" i="3" s="1"/>
  <c r="AO27" i="3"/>
  <c r="L25" i="3"/>
  <c r="D25" i="3"/>
  <c r="G25" i="3"/>
  <c r="F25" i="3"/>
  <c r="N25" i="3"/>
  <c r="J25" i="3"/>
  <c r="K25" i="3"/>
  <c r="E25" i="3"/>
  <c r="M25" i="3"/>
  <c r="H25" i="3"/>
  <c r="O25" i="3"/>
  <c r="I25" i="3"/>
  <c r="P25" i="3"/>
  <c r="Q25" i="3"/>
  <c r="R25" i="3"/>
  <c r="S25" i="3"/>
  <c r="T25" i="3"/>
  <c r="U25" i="3"/>
  <c r="B27" i="3"/>
  <c r="C26" i="3"/>
  <c r="K22" i="1"/>
  <c r="L22" i="1" s="1"/>
  <c r="K21" i="1"/>
  <c r="L21" i="1" s="1"/>
  <c r="K20" i="1"/>
  <c r="L20" i="1" s="1"/>
  <c r="K19" i="1"/>
  <c r="L19" i="1" s="1"/>
  <c r="K18" i="1"/>
  <c r="L18" i="1" s="1"/>
  <c r="G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4" i="1"/>
  <c r="AF70" i="5" l="1"/>
  <c r="AI70" i="5"/>
  <c r="AF25" i="5"/>
  <c r="AG70" i="5"/>
  <c r="AG25" i="5"/>
  <c r="AH70" i="5"/>
  <c r="AE117" i="7"/>
  <c r="AD118" i="7"/>
  <c r="BF207" i="7"/>
  <c r="AX207" i="7"/>
  <c r="AP207" i="7"/>
  <c r="AH207" i="7"/>
  <c r="BE207" i="7"/>
  <c r="AW207" i="7"/>
  <c r="AO207" i="7"/>
  <c r="AG207" i="7"/>
  <c r="BD207" i="7"/>
  <c r="AV207" i="7"/>
  <c r="AN207" i="7"/>
  <c r="AF207" i="7"/>
  <c r="BK207" i="7"/>
  <c r="AZ207" i="7"/>
  <c r="AL207" i="7"/>
  <c r="BI207" i="7"/>
  <c r="AU207" i="7"/>
  <c r="AJ207" i="7"/>
  <c r="BG207" i="7"/>
  <c r="AS207" i="7"/>
  <c r="BC207" i="7"/>
  <c r="AR207" i="7"/>
  <c r="BJ207" i="7"/>
  <c r="AK207" i="7"/>
  <c r="BB207" i="7"/>
  <c r="AY207" i="7"/>
  <c r="AT207" i="7"/>
  <c r="AQ207" i="7"/>
  <c r="AM207" i="7"/>
  <c r="AI207" i="7"/>
  <c r="BH207" i="7"/>
  <c r="BA207" i="7"/>
  <c r="AF71" i="7"/>
  <c r="AI71" i="7"/>
  <c r="AD209" i="7"/>
  <c r="AE208" i="7"/>
  <c r="AD73" i="7"/>
  <c r="AE72" i="7"/>
  <c r="AF116" i="7"/>
  <c r="AG116" i="7"/>
  <c r="AH116" i="7"/>
  <c r="AI116" i="7"/>
  <c r="AJ116" i="7"/>
  <c r="AK116" i="7"/>
  <c r="AL116" i="7"/>
  <c r="AM116" i="7"/>
  <c r="AE27" i="7"/>
  <c r="AD28" i="7"/>
  <c r="AQ161" i="7"/>
  <c r="AI161" i="7"/>
  <c r="AP161" i="7"/>
  <c r="AH161" i="7"/>
  <c r="AO161" i="7"/>
  <c r="AG161" i="7"/>
  <c r="AN161" i="7"/>
  <c r="AF161" i="7"/>
  <c r="AU161" i="7"/>
  <c r="AM161" i="7"/>
  <c r="AT161" i="7"/>
  <c r="AL161" i="7"/>
  <c r="AK161" i="7"/>
  <c r="AJ161" i="7"/>
  <c r="AR161" i="7"/>
  <c r="AS161" i="7"/>
  <c r="P97" i="7"/>
  <c r="Q96" i="7"/>
  <c r="AF26" i="7"/>
  <c r="AG71" i="7"/>
  <c r="AG26" i="7"/>
  <c r="AH71" i="7"/>
  <c r="AD163" i="7"/>
  <c r="AE162" i="7"/>
  <c r="P95" i="5"/>
  <c r="Q94" i="5"/>
  <c r="AG207" i="5"/>
  <c r="AN207" i="5"/>
  <c r="AV207" i="5"/>
  <c r="BE207" i="5"/>
  <c r="AF207" i="5"/>
  <c r="AO207" i="5"/>
  <c r="AW207" i="5"/>
  <c r="BF207" i="5"/>
  <c r="AH207" i="5"/>
  <c r="AP207" i="5"/>
  <c r="AX207" i="5"/>
  <c r="BG207" i="5"/>
  <c r="AI207" i="5"/>
  <c r="AQ207" i="5"/>
  <c r="AY207" i="5"/>
  <c r="BH207" i="5"/>
  <c r="AJ207" i="5"/>
  <c r="AR207" i="5"/>
  <c r="AZ207" i="5"/>
  <c r="BI207" i="5"/>
  <c r="AL207" i="5"/>
  <c r="AT207" i="5"/>
  <c r="BB207" i="5"/>
  <c r="BK207" i="5"/>
  <c r="AM207" i="5"/>
  <c r="AU207" i="5"/>
  <c r="BD207" i="5"/>
  <c r="BL207" i="5"/>
  <c r="AK207" i="5"/>
  <c r="AS207" i="5"/>
  <c r="BA207" i="5"/>
  <c r="BJ207" i="5"/>
  <c r="AD209" i="5"/>
  <c r="AE208" i="5"/>
  <c r="AD162" i="5"/>
  <c r="AE161" i="5"/>
  <c r="AK160" i="5"/>
  <c r="AS160" i="5"/>
  <c r="AL160" i="5"/>
  <c r="AT160" i="5"/>
  <c r="AM160" i="5"/>
  <c r="AU160" i="5"/>
  <c r="AN160" i="5"/>
  <c r="AG160" i="5"/>
  <c r="AO160" i="5"/>
  <c r="AI160" i="5"/>
  <c r="AQ160" i="5"/>
  <c r="AH160" i="5"/>
  <c r="AJ160" i="5"/>
  <c r="AP160" i="5"/>
  <c r="AR160" i="5"/>
  <c r="AF160" i="5"/>
  <c r="AJ115" i="5"/>
  <c r="AL115" i="5"/>
  <c r="AM115" i="5"/>
  <c r="AF115" i="5"/>
  <c r="AG115" i="5"/>
  <c r="AI115" i="5"/>
  <c r="AK115" i="5"/>
  <c r="AH115" i="5"/>
  <c r="AD117" i="5"/>
  <c r="AE116" i="5"/>
  <c r="AE71" i="5"/>
  <c r="AD72" i="5"/>
  <c r="AD27" i="5"/>
  <c r="AE26" i="5"/>
  <c r="AO28" i="3"/>
  <c r="AP27" i="3"/>
  <c r="AQ27" i="3" s="1"/>
  <c r="L26" i="3"/>
  <c r="D26" i="3"/>
  <c r="J26" i="3"/>
  <c r="K26" i="3"/>
  <c r="F26" i="3"/>
  <c r="N26" i="3"/>
  <c r="G26" i="3"/>
  <c r="E26" i="3"/>
  <c r="M26" i="3"/>
  <c r="H26" i="3"/>
  <c r="I26" i="3"/>
  <c r="O26" i="3"/>
  <c r="P26" i="3"/>
  <c r="Q26" i="3"/>
  <c r="R26" i="3"/>
  <c r="S26" i="3"/>
  <c r="T26" i="3"/>
  <c r="U26" i="3"/>
  <c r="B28" i="3"/>
  <c r="C27" i="3"/>
  <c r="AF26" i="5" l="1"/>
  <c r="AG71" i="5"/>
  <c r="AG26" i="5"/>
  <c r="AH71" i="5"/>
  <c r="AF71" i="5"/>
  <c r="AI71" i="5"/>
  <c r="AF72" i="7"/>
  <c r="AI72" i="7"/>
  <c r="BD208" i="7"/>
  <c r="AV208" i="7"/>
  <c r="AN208" i="7"/>
  <c r="AF208" i="7"/>
  <c r="BK208" i="7"/>
  <c r="BC208" i="7"/>
  <c r="AU208" i="7"/>
  <c r="AM208" i="7"/>
  <c r="BJ208" i="7"/>
  <c r="BB208" i="7"/>
  <c r="AT208" i="7"/>
  <c r="AL208" i="7"/>
  <c r="BE208" i="7"/>
  <c r="AQ208" i="7"/>
  <c r="AZ208" i="7"/>
  <c r="AO208" i="7"/>
  <c r="BI208" i="7"/>
  <c r="AX208" i="7"/>
  <c r="AJ208" i="7"/>
  <c r="BH208" i="7"/>
  <c r="AW208" i="7"/>
  <c r="AI208" i="7"/>
  <c r="BA208" i="7"/>
  <c r="AS208" i="7"/>
  <c r="AP208" i="7"/>
  <c r="AK208" i="7"/>
  <c r="BG208" i="7"/>
  <c r="BF208" i="7"/>
  <c r="AY208" i="7"/>
  <c r="AR208" i="7"/>
  <c r="AH208" i="7"/>
  <c r="AG208" i="7"/>
  <c r="AD210" i="7"/>
  <c r="AE209" i="7"/>
  <c r="AE73" i="7"/>
  <c r="AD74" i="7"/>
  <c r="P98" i="7"/>
  <c r="Q97" i="7"/>
  <c r="AE28" i="7"/>
  <c r="AD29" i="7"/>
  <c r="AD119" i="7"/>
  <c r="AE118" i="7"/>
  <c r="AO162" i="7"/>
  <c r="AG162" i="7"/>
  <c r="AN162" i="7"/>
  <c r="AF162" i="7"/>
  <c r="AU162" i="7"/>
  <c r="AM162" i="7"/>
  <c r="AT162" i="7"/>
  <c r="AL162" i="7"/>
  <c r="AS162" i="7"/>
  <c r="AK162" i="7"/>
  <c r="AR162" i="7"/>
  <c r="AJ162" i="7"/>
  <c r="AQ162" i="7"/>
  <c r="AP162" i="7"/>
  <c r="AI162" i="7"/>
  <c r="AH162" i="7"/>
  <c r="AD164" i="7"/>
  <c r="AE163" i="7"/>
  <c r="AF27" i="7"/>
  <c r="AG27" i="7"/>
  <c r="AG72" i="7"/>
  <c r="AH72" i="7"/>
  <c r="AF117" i="7"/>
  <c r="AG117" i="7"/>
  <c r="AH117" i="7"/>
  <c r="AI117" i="7"/>
  <c r="AJ117" i="7"/>
  <c r="AK117" i="7"/>
  <c r="AL117" i="7"/>
  <c r="AM117" i="7"/>
  <c r="AF208" i="5"/>
  <c r="AN208" i="5"/>
  <c r="AV208" i="5"/>
  <c r="BE208" i="5"/>
  <c r="AG208" i="5"/>
  <c r="AO208" i="5"/>
  <c r="AW208" i="5"/>
  <c r="BF208" i="5"/>
  <c r="AH208" i="5"/>
  <c r="AP208" i="5"/>
  <c r="AX208" i="5"/>
  <c r="BG208" i="5"/>
  <c r="AI208" i="5"/>
  <c r="AQ208" i="5"/>
  <c r="AY208" i="5"/>
  <c r="BH208" i="5"/>
  <c r="AJ208" i="5"/>
  <c r="AR208" i="5"/>
  <c r="AZ208" i="5"/>
  <c r="BI208" i="5"/>
  <c r="AL208" i="5"/>
  <c r="AT208" i="5"/>
  <c r="BB208" i="5"/>
  <c r="BK208" i="5"/>
  <c r="AM208" i="5"/>
  <c r="AU208" i="5"/>
  <c r="BD208" i="5"/>
  <c r="BL208" i="5"/>
  <c r="AK208" i="5"/>
  <c r="AS208" i="5"/>
  <c r="BA208" i="5"/>
  <c r="BJ208" i="5"/>
  <c r="AD210" i="5"/>
  <c r="AE209" i="5"/>
  <c r="P96" i="5"/>
  <c r="Q95" i="5"/>
  <c r="AD73" i="5"/>
  <c r="AE72" i="5"/>
  <c r="AK116" i="5"/>
  <c r="AM116" i="5"/>
  <c r="AG116" i="5"/>
  <c r="AF116" i="5"/>
  <c r="AH116" i="5"/>
  <c r="AJ116" i="5"/>
  <c r="AI116" i="5"/>
  <c r="AL116" i="5"/>
  <c r="AD118" i="5"/>
  <c r="AE117" i="5"/>
  <c r="AL161" i="5"/>
  <c r="AT161" i="5"/>
  <c r="AM161" i="5"/>
  <c r="AU161" i="5"/>
  <c r="AN161" i="5"/>
  <c r="AG161" i="5"/>
  <c r="AO161" i="5"/>
  <c r="AH161" i="5"/>
  <c r="AP161" i="5"/>
  <c r="AF161" i="5"/>
  <c r="AJ161" i="5"/>
  <c r="AR161" i="5"/>
  <c r="AQ161" i="5"/>
  <c r="AS161" i="5"/>
  <c r="AI161" i="5"/>
  <c r="AK161" i="5"/>
  <c r="AD163" i="5"/>
  <c r="AE162" i="5"/>
  <c r="AD28" i="5"/>
  <c r="AE27" i="5"/>
  <c r="AP28" i="3"/>
  <c r="AQ28" i="3" s="1"/>
  <c r="AO29" i="3"/>
  <c r="L27" i="3"/>
  <c r="D27" i="3"/>
  <c r="G27" i="3"/>
  <c r="F27" i="3"/>
  <c r="E27" i="3"/>
  <c r="N27" i="3"/>
  <c r="K27" i="3"/>
  <c r="J27" i="3"/>
  <c r="H27" i="3"/>
  <c r="M27" i="3"/>
  <c r="O27" i="3"/>
  <c r="I27" i="3"/>
  <c r="P27" i="3"/>
  <c r="Q27" i="3"/>
  <c r="R27" i="3"/>
  <c r="S27" i="3"/>
  <c r="T27" i="3"/>
  <c r="U27" i="3"/>
  <c r="B29" i="3"/>
  <c r="C28" i="3"/>
  <c r="AF72" i="5" l="1"/>
  <c r="AI72" i="5"/>
  <c r="AF27" i="5"/>
  <c r="AG27" i="5"/>
  <c r="AG72" i="5"/>
  <c r="AH72" i="5"/>
  <c r="AD120" i="7"/>
  <c r="AE119" i="7"/>
  <c r="AD211" i="7"/>
  <c r="AE210" i="7"/>
  <c r="AU163" i="7"/>
  <c r="AM163" i="7"/>
  <c r="AT163" i="7"/>
  <c r="AL163" i="7"/>
  <c r="AS163" i="7"/>
  <c r="AK163" i="7"/>
  <c r="AR163" i="7"/>
  <c r="AJ163" i="7"/>
  <c r="AQ163" i="7"/>
  <c r="AI163" i="7"/>
  <c r="AP163" i="7"/>
  <c r="AH163" i="7"/>
  <c r="AG163" i="7"/>
  <c r="AF163" i="7"/>
  <c r="AN163" i="7"/>
  <c r="AO163" i="7"/>
  <c r="AD75" i="7"/>
  <c r="AE74" i="7"/>
  <c r="P99" i="7"/>
  <c r="Q98" i="7"/>
  <c r="AD165" i="7"/>
  <c r="AE164" i="7"/>
  <c r="AF73" i="7"/>
  <c r="AI73" i="7"/>
  <c r="AF118" i="7"/>
  <c r="AG118" i="7"/>
  <c r="AH118" i="7"/>
  <c r="AI118" i="7"/>
  <c r="AJ118" i="7"/>
  <c r="AK118" i="7"/>
  <c r="AL118" i="7"/>
  <c r="AM118" i="7"/>
  <c r="BJ209" i="7"/>
  <c r="BB209" i="7"/>
  <c r="AT209" i="7"/>
  <c r="AL209" i="7"/>
  <c r="BI209" i="7"/>
  <c r="BA209" i="7"/>
  <c r="AS209" i="7"/>
  <c r="AK209" i="7"/>
  <c r="BH209" i="7"/>
  <c r="AZ209" i="7"/>
  <c r="AR209" i="7"/>
  <c r="AJ209" i="7"/>
  <c r="BG209" i="7"/>
  <c r="AV209" i="7"/>
  <c r="AH209" i="7"/>
  <c r="BE209" i="7"/>
  <c r="AQ209" i="7"/>
  <c r="AF209" i="7"/>
  <c r="BC209" i="7"/>
  <c r="AO209" i="7"/>
  <c r="AY209" i="7"/>
  <c r="AN209" i="7"/>
  <c r="AU209" i="7"/>
  <c r="AM209" i="7"/>
  <c r="BF209" i="7"/>
  <c r="AG209" i="7"/>
  <c r="BD209" i="7"/>
  <c r="BK209" i="7"/>
  <c r="AX209" i="7"/>
  <c r="AW209" i="7"/>
  <c r="AP209" i="7"/>
  <c r="AI209" i="7"/>
  <c r="AE29" i="7"/>
  <c r="AD30" i="7"/>
  <c r="AF28" i="7"/>
  <c r="AG73" i="7"/>
  <c r="AG28" i="7"/>
  <c r="AH73" i="7"/>
  <c r="P97" i="5"/>
  <c r="Q96" i="5"/>
  <c r="AF209" i="5"/>
  <c r="AN209" i="5"/>
  <c r="AV209" i="5"/>
  <c r="BE209" i="5"/>
  <c r="AG209" i="5"/>
  <c r="AO209" i="5"/>
  <c r="AW209" i="5"/>
  <c r="BF209" i="5"/>
  <c r="AH209" i="5"/>
  <c r="AP209" i="5"/>
  <c r="AX209" i="5"/>
  <c r="BG209" i="5"/>
  <c r="AI209" i="5"/>
  <c r="AQ209" i="5"/>
  <c r="AY209" i="5"/>
  <c r="BH209" i="5"/>
  <c r="AJ209" i="5"/>
  <c r="AR209" i="5"/>
  <c r="AZ209" i="5"/>
  <c r="BI209" i="5"/>
  <c r="AL209" i="5"/>
  <c r="AT209" i="5"/>
  <c r="BB209" i="5"/>
  <c r="BK209" i="5"/>
  <c r="AM209" i="5"/>
  <c r="AU209" i="5"/>
  <c r="BD209" i="5"/>
  <c r="BL209" i="5"/>
  <c r="AK209" i="5"/>
  <c r="AS209" i="5"/>
  <c r="BA209" i="5"/>
  <c r="BJ209" i="5"/>
  <c r="AE210" i="5"/>
  <c r="AD211" i="5"/>
  <c r="AM162" i="5"/>
  <c r="AU162" i="5"/>
  <c r="AN162" i="5"/>
  <c r="AG162" i="5"/>
  <c r="AO162" i="5"/>
  <c r="AH162" i="5"/>
  <c r="AP162" i="5"/>
  <c r="AI162" i="5"/>
  <c r="AQ162" i="5"/>
  <c r="AK162" i="5"/>
  <c r="AS162" i="5"/>
  <c r="AF162" i="5"/>
  <c r="AJ162" i="5"/>
  <c r="AL162" i="5"/>
  <c r="AR162" i="5"/>
  <c r="AT162" i="5"/>
  <c r="AD164" i="5"/>
  <c r="AE163" i="5"/>
  <c r="AD119" i="5"/>
  <c r="AE118" i="5"/>
  <c r="AL117" i="5"/>
  <c r="AG117" i="5"/>
  <c r="AH117" i="5"/>
  <c r="AI117" i="5"/>
  <c r="AF117" i="5"/>
  <c r="AM117" i="5"/>
  <c r="AJ117" i="5"/>
  <c r="AK117" i="5"/>
  <c r="AE73" i="5"/>
  <c r="AD74" i="5"/>
  <c r="AD29" i="5"/>
  <c r="AE28" i="5"/>
  <c r="AP29" i="3"/>
  <c r="AQ29" i="3" s="1"/>
  <c r="AO30" i="3"/>
  <c r="L28" i="3"/>
  <c r="D28" i="3"/>
  <c r="E28" i="3"/>
  <c r="K28" i="3"/>
  <c r="J28" i="3"/>
  <c r="F28" i="3"/>
  <c r="G28" i="3"/>
  <c r="N28" i="3"/>
  <c r="M28" i="3"/>
  <c r="H28" i="3"/>
  <c r="I28" i="3"/>
  <c r="O28" i="3"/>
  <c r="P28" i="3"/>
  <c r="Q28" i="3"/>
  <c r="R28" i="3"/>
  <c r="S28" i="3"/>
  <c r="T28" i="3"/>
  <c r="U28" i="3"/>
  <c r="B30" i="3"/>
  <c r="C29" i="3"/>
  <c r="AF73" i="5" l="1"/>
  <c r="AI73" i="5"/>
  <c r="AF28" i="5"/>
  <c r="AG73" i="5"/>
  <c r="AG28" i="5"/>
  <c r="AH73" i="5"/>
  <c r="P100" i="7"/>
  <c r="Q99" i="7"/>
  <c r="AF74" i="7"/>
  <c r="AI74" i="7"/>
  <c r="AE30" i="7"/>
  <c r="AD31" i="7"/>
  <c r="AF29" i="7"/>
  <c r="AG74" i="7"/>
  <c r="AG29" i="7"/>
  <c r="AH74" i="7"/>
  <c r="AD76" i="7"/>
  <c r="AE75" i="7"/>
  <c r="BH210" i="7"/>
  <c r="AZ210" i="7"/>
  <c r="AR210" i="7"/>
  <c r="AJ210" i="7"/>
  <c r="BG210" i="7"/>
  <c r="AY210" i="7"/>
  <c r="AQ210" i="7"/>
  <c r="AI210" i="7"/>
  <c r="BF210" i="7"/>
  <c r="AX210" i="7"/>
  <c r="AP210" i="7"/>
  <c r="AH210" i="7"/>
  <c r="BA210" i="7"/>
  <c r="AM210" i="7"/>
  <c r="BJ210" i="7"/>
  <c r="AV210" i="7"/>
  <c r="AK210" i="7"/>
  <c r="BE210" i="7"/>
  <c r="AT210" i="7"/>
  <c r="AF210" i="7"/>
  <c r="BD210" i="7"/>
  <c r="AS210" i="7"/>
  <c r="BK210" i="7"/>
  <c r="AL210" i="7"/>
  <c r="BC210" i="7"/>
  <c r="AW210" i="7"/>
  <c r="AU210" i="7"/>
  <c r="AO210" i="7"/>
  <c r="AN210" i="7"/>
  <c r="AG210" i="7"/>
  <c r="BI210" i="7"/>
  <c r="BB210" i="7"/>
  <c r="AN164" i="7"/>
  <c r="AF164" i="7"/>
  <c r="AU164" i="7"/>
  <c r="AM164" i="7"/>
  <c r="AT164" i="7"/>
  <c r="AL164" i="7"/>
  <c r="AS164" i="7"/>
  <c r="AK164" i="7"/>
  <c r="AQ164" i="7"/>
  <c r="AI164" i="7"/>
  <c r="AP164" i="7"/>
  <c r="AH164" i="7"/>
  <c r="AR164" i="7"/>
  <c r="AO164" i="7"/>
  <c r="AJ164" i="7"/>
  <c r="AG164" i="7"/>
  <c r="AF119" i="7"/>
  <c r="AG119" i="7"/>
  <c r="AH119" i="7"/>
  <c r="AI119" i="7"/>
  <c r="AJ119" i="7"/>
  <c r="AK119" i="7"/>
  <c r="AL119" i="7"/>
  <c r="AM119" i="7"/>
  <c r="AD212" i="7"/>
  <c r="AE211" i="7"/>
  <c r="AD166" i="7"/>
  <c r="AE165" i="7"/>
  <c r="AD121" i="7"/>
  <c r="AE120" i="7"/>
  <c r="AD212" i="5"/>
  <c r="AE211" i="5"/>
  <c r="AF210" i="5"/>
  <c r="AN210" i="5"/>
  <c r="AV210" i="5"/>
  <c r="BE210" i="5"/>
  <c r="AG210" i="5"/>
  <c r="AO210" i="5"/>
  <c r="AW210" i="5"/>
  <c r="BF210" i="5"/>
  <c r="AH210" i="5"/>
  <c r="AP210" i="5"/>
  <c r="AX210" i="5"/>
  <c r="BG210" i="5"/>
  <c r="AI210" i="5"/>
  <c r="AQ210" i="5"/>
  <c r="AY210" i="5"/>
  <c r="BH210" i="5"/>
  <c r="AJ210" i="5"/>
  <c r="AR210" i="5"/>
  <c r="AZ210" i="5"/>
  <c r="BI210" i="5"/>
  <c r="AL210" i="5"/>
  <c r="AT210" i="5"/>
  <c r="BB210" i="5"/>
  <c r="BK210" i="5"/>
  <c r="AM210" i="5"/>
  <c r="AU210" i="5"/>
  <c r="BD210" i="5"/>
  <c r="BL210" i="5"/>
  <c r="AK210" i="5"/>
  <c r="AS210" i="5"/>
  <c r="BA210" i="5"/>
  <c r="BJ210" i="5"/>
  <c r="P98" i="5"/>
  <c r="Q97" i="5"/>
  <c r="AE164" i="5"/>
  <c r="AD165" i="5"/>
  <c r="AD75" i="5"/>
  <c r="AE74" i="5"/>
  <c r="AM118" i="5"/>
  <c r="AG118" i="5"/>
  <c r="AH118" i="5"/>
  <c r="AI118" i="5"/>
  <c r="AJ118" i="5"/>
  <c r="AK118" i="5"/>
  <c r="AF118" i="5"/>
  <c r="AL118" i="5"/>
  <c r="AE119" i="5"/>
  <c r="AD120" i="5"/>
  <c r="AN163" i="5"/>
  <c r="AG163" i="5"/>
  <c r="AO163" i="5"/>
  <c r="AH163" i="5"/>
  <c r="AP163" i="5"/>
  <c r="AI163" i="5"/>
  <c r="AQ163" i="5"/>
  <c r="AJ163" i="5"/>
  <c r="AR163" i="5"/>
  <c r="AL163" i="5"/>
  <c r="AT163" i="5"/>
  <c r="AF163" i="5"/>
  <c r="AS163" i="5"/>
  <c r="AU163" i="5"/>
  <c r="AK163" i="5"/>
  <c r="AM163" i="5"/>
  <c r="AD30" i="5"/>
  <c r="AE29" i="5"/>
  <c r="AP30" i="3"/>
  <c r="AQ30" i="3" s="1"/>
  <c r="AO31" i="3"/>
  <c r="D29" i="3"/>
  <c r="L29" i="3"/>
  <c r="N29" i="3"/>
  <c r="G29" i="3"/>
  <c r="J29" i="3"/>
  <c r="E29" i="3"/>
  <c r="F29" i="3"/>
  <c r="K29" i="3"/>
  <c r="H29" i="3"/>
  <c r="M29" i="3"/>
  <c r="O29" i="3"/>
  <c r="I29" i="3"/>
  <c r="P29" i="3"/>
  <c r="Q29" i="3"/>
  <c r="R29" i="3"/>
  <c r="S29" i="3"/>
  <c r="T29" i="3"/>
  <c r="U29" i="3"/>
  <c r="C30" i="3"/>
  <c r="B31" i="3"/>
  <c r="AF29" i="5" l="1"/>
  <c r="AG29" i="5"/>
  <c r="AG74" i="5"/>
  <c r="AH74" i="5"/>
  <c r="AF74" i="5"/>
  <c r="AI74" i="5"/>
  <c r="AT165" i="7"/>
  <c r="AL165" i="7"/>
  <c r="AS165" i="7"/>
  <c r="AK165" i="7"/>
  <c r="AR165" i="7"/>
  <c r="AJ165" i="7"/>
  <c r="AQ165" i="7"/>
  <c r="AI165" i="7"/>
  <c r="AO165" i="7"/>
  <c r="AG165" i="7"/>
  <c r="AN165" i="7"/>
  <c r="AF165" i="7"/>
  <c r="AP165" i="7"/>
  <c r="AM165" i="7"/>
  <c r="AH165" i="7"/>
  <c r="AU165" i="7"/>
  <c r="AE166" i="7"/>
  <c r="AD167" i="7"/>
  <c r="AE31" i="7"/>
  <c r="AD32" i="7"/>
  <c r="BG211" i="7"/>
  <c r="AY211" i="7"/>
  <c r="BF211" i="7"/>
  <c r="AX211" i="7"/>
  <c r="AP211" i="7"/>
  <c r="AH211" i="7"/>
  <c r="BE211" i="7"/>
  <c r="AW211" i="7"/>
  <c r="AO211" i="7"/>
  <c r="AG211" i="7"/>
  <c r="BD211" i="7"/>
  <c r="AV211" i="7"/>
  <c r="AN211" i="7"/>
  <c r="AF211" i="7"/>
  <c r="BH211" i="7"/>
  <c r="AR211" i="7"/>
  <c r="BB211" i="7"/>
  <c r="AM211" i="7"/>
  <c r="AZ211" i="7"/>
  <c r="AK211" i="7"/>
  <c r="BK211" i="7"/>
  <c r="AU211" i="7"/>
  <c r="AJ211" i="7"/>
  <c r="BC211" i="7"/>
  <c r="AT211" i="7"/>
  <c r="AQ211" i="7"/>
  <c r="AL211" i="7"/>
  <c r="BJ211" i="7"/>
  <c r="BI211" i="7"/>
  <c r="BA211" i="7"/>
  <c r="AS211" i="7"/>
  <c r="AI211" i="7"/>
  <c r="AD213" i="7"/>
  <c r="AE212" i="7"/>
  <c r="AF30" i="7"/>
  <c r="AG75" i="7"/>
  <c r="AG30" i="7"/>
  <c r="AH75" i="7"/>
  <c r="AE76" i="7"/>
  <c r="AD77" i="7"/>
  <c r="AF75" i="7"/>
  <c r="AI75" i="7"/>
  <c r="AF120" i="7"/>
  <c r="AG120" i="7"/>
  <c r="AH120" i="7"/>
  <c r="AI120" i="7"/>
  <c r="AJ120" i="7"/>
  <c r="AK120" i="7"/>
  <c r="AL120" i="7"/>
  <c r="AM120" i="7"/>
  <c r="AE121" i="7"/>
  <c r="AD122" i="7"/>
  <c r="P101" i="7"/>
  <c r="Q100" i="7"/>
  <c r="P99" i="5"/>
  <c r="Q98" i="5"/>
  <c r="AF211" i="5"/>
  <c r="AN211" i="5"/>
  <c r="AV211" i="5"/>
  <c r="BE211" i="5"/>
  <c r="AG211" i="5"/>
  <c r="AO211" i="5"/>
  <c r="AW211" i="5"/>
  <c r="BF211" i="5"/>
  <c r="AH211" i="5"/>
  <c r="AP211" i="5"/>
  <c r="AX211" i="5"/>
  <c r="BG211" i="5"/>
  <c r="AI211" i="5"/>
  <c r="AQ211" i="5"/>
  <c r="AY211" i="5"/>
  <c r="BH211" i="5"/>
  <c r="AJ211" i="5"/>
  <c r="AR211" i="5"/>
  <c r="AZ211" i="5"/>
  <c r="BI211" i="5"/>
  <c r="AL211" i="5"/>
  <c r="AT211" i="5"/>
  <c r="BB211" i="5"/>
  <c r="BK211" i="5"/>
  <c r="AM211" i="5"/>
  <c r="AU211" i="5"/>
  <c r="BD211" i="5"/>
  <c r="BL211" i="5"/>
  <c r="AK211" i="5"/>
  <c r="AS211" i="5"/>
  <c r="BA211" i="5"/>
  <c r="BJ211" i="5"/>
  <c r="AE212" i="5"/>
  <c r="AD213" i="5"/>
  <c r="AE120" i="5"/>
  <c r="AD121" i="5"/>
  <c r="AH119" i="5"/>
  <c r="AI119" i="5"/>
  <c r="AJ119" i="5"/>
  <c r="AK119" i="5"/>
  <c r="AL119" i="5"/>
  <c r="AG119" i="5"/>
  <c r="AM119" i="5"/>
  <c r="AF119" i="5"/>
  <c r="AE75" i="5"/>
  <c r="AD76" i="5"/>
  <c r="AD166" i="5"/>
  <c r="AE165" i="5"/>
  <c r="AG164" i="5"/>
  <c r="AO164" i="5"/>
  <c r="AH164" i="5"/>
  <c r="AP164" i="5"/>
  <c r="AI164" i="5"/>
  <c r="AQ164" i="5"/>
  <c r="AJ164" i="5"/>
  <c r="AR164" i="5"/>
  <c r="AK164" i="5"/>
  <c r="AS164" i="5"/>
  <c r="AM164" i="5"/>
  <c r="AU164" i="5"/>
  <c r="AL164" i="5"/>
  <c r="AN164" i="5"/>
  <c r="AT164" i="5"/>
  <c r="AF164" i="5"/>
  <c r="AD31" i="5"/>
  <c r="AE30" i="5"/>
  <c r="AO32" i="3"/>
  <c r="AP31" i="3"/>
  <c r="AQ31" i="3" s="1"/>
  <c r="B32" i="3"/>
  <c r="C31" i="3"/>
  <c r="D30" i="3"/>
  <c r="L30" i="3"/>
  <c r="N30" i="3"/>
  <c r="F30" i="3"/>
  <c r="G30" i="3"/>
  <c r="K30" i="3"/>
  <c r="E30" i="3"/>
  <c r="J30" i="3"/>
  <c r="H30" i="3"/>
  <c r="M30" i="3"/>
  <c r="I30" i="3"/>
  <c r="O30" i="3"/>
  <c r="P30" i="3"/>
  <c r="Q30" i="3"/>
  <c r="R30" i="3"/>
  <c r="S30" i="3"/>
  <c r="T30" i="3"/>
  <c r="U30" i="3"/>
  <c r="AF75" i="5" l="1"/>
  <c r="AI75" i="5"/>
  <c r="AF30" i="5"/>
  <c r="AG75" i="5"/>
  <c r="AG30" i="5"/>
  <c r="AH75" i="5"/>
  <c r="AD123" i="7"/>
  <c r="AE122" i="7"/>
  <c r="AF121" i="7"/>
  <c r="AG121" i="7"/>
  <c r="AH121" i="7"/>
  <c r="AI121" i="7"/>
  <c r="AJ121" i="7"/>
  <c r="AK121" i="7"/>
  <c r="AL121" i="7"/>
  <c r="AM121" i="7"/>
  <c r="BF212" i="7"/>
  <c r="BE212" i="7"/>
  <c r="AW212" i="7"/>
  <c r="AO212" i="7"/>
  <c r="AG212" i="7"/>
  <c r="BD212" i="7"/>
  <c r="AV212" i="7"/>
  <c r="AN212" i="7"/>
  <c r="AF212" i="7"/>
  <c r="BK212" i="7"/>
  <c r="BC212" i="7"/>
  <c r="AU212" i="7"/>
  <c r="AM212" i="7"/>
  <c r="BJ212" i="7"/>
  <c r="BB212" i="7"/>
  <c r="AT212" i="7"/>
  <c r="AL212" i="7"/>
  <c r="BG212" i="7"/>
  <c r="AP212" i="7"/>
  <c r="AZ212" i="7"/>
  <c r="AJ212" i="7"/>
  <c r="AX212" i="7"/>
  <c r="AH212" i="7"/>
  <c r="AS212" i="7"/>
  <c r="BA212" i="7"/>
  <c r="AR212" i="7"/>
  <c r="AK212" i="7"/>
  <c r="AI212" i="7"/>
  <c r="BI212" i="7"/>
  <c r="BH212" i="7"/>
  <c r="AY212" i="7"/>
  <c r="AQ212" i="7"/>
  <c r="AD214" i="7"/>
  <c r="AE213" i="7"/>
  <c r="AE32" i="7"/>
  <c r="AD33" i="7"/>
  <c r="AF76" i="7"/>
  <c r="AI76" i="7"/>
  <c r="AF31" i="7"/>
  <c r="AG31" i="7"/>
  <c r="AG76" i="7"/>
  <c r="AH76" i="7"/>
  <c r="AE77" i="7"/>
  <c r="AD78" i="7"/>
  <c r="AD168" i="7"/>
  <c r="AE167" i="7"/>
  <c r="P102" i="7"/>
  <c r="Q101" i="7"/>
  <c r="AR166" i="7"/>
  <c r="AJ166" i="7"/>
  <c r="AQ166" i="7"/>
  <c r="AI166" i="7"/>
  <c r="AP166" i="7"/>
  <c r="AH166" i="7"/>
  <c r="AO166" i="7"/>
  <c r="AG166" i="7"/>
  <c r="AU166" i="7"/>
  <c r="AM166" i="7"/>
  <c r="AT166" i="7"/>
  <c r="AL166" i="7"/>
  <c r="AS166" i="7"/>
  <c r="AN166" i="7"/>
  <c r="AK166" i="7"/>
  <c r="AF166" i="7"/>
  <c r="AE213" i="5"/>
  <c r="AD214" i="5"/>
  <c r="AF212" i="5"/>
  <c r="AN212" i="5"/>
  <c r="AV212" i="5"/>
  <c r="BE212" i="5"/>
  <c r="AG212" i="5"/>
  <c r="AO212" i="5"/>
  <c r="AW212" i="5"/>
  <c r="BF212" i="5"/>
  <c r="AH212" i="5"/>
  <c r="AP212" i="5"/>
  <c r="AX212" i="5"/>
  <c r="BG212" i="5"/>
  <c r="AI212" i="5"/>
  <c r="AQ212" i="5"/>
  <c r="AY212" i="5"/>
  <c r="BH212" i="5"/>
  <c r="AJ212" i="5"/>
  <c r="AR212" i="5"/>
  <c r="AZ212" i="5"/>
  <c r="BI212" i="5"/>
  <c r="AL212" i="5"/>
  <c r="AT212" i="5"/>
  <c r="BB212" i="5"/>
  <c r="BK212" i="5"/>
  <c r="AM212" i="5"/>
  <c r="AU212" i="5"/>
  <c r="BD212" i="5"/>
  <c r="BL212" i="5"/>
  <c r="AK212" i="5"/>
  <c r="AS212" i="5"/>
  <c r="BA212" i="5"/>
  <c r="BJ212" i="5"/>
  <c r="P100" i="5"/>
  <c r="Q99" i="5"/>
  <c r="AH165" i="5"/>
  <c r="AP165" i="5"/>
  <c r="AF165" i="5"/>
  <c r="AI165" i="5"/>
  <c r="AQ165" i="5"/>
  <c r="AJ165" i="5"/>
  <c r="AR165" i="5"/>
  <c r="AK165" i="5"/>
  <c r="AS165" i="5"/>
  <c r="AL165" i="5"/>
  <c r="AT165" i="5"/>
  <c r="AN165" i="5"/>
  <c r="AU165" i="5"/>
  <c r="AG165" i="5"/>
  <c r="AM165" i="5"/>
  <c r="AO165" i="5"/>
  <c r="AD167" i="5"/>
  <c r="AE166" i="5"/>
  <c r="AD77" i="5"/>
  <c r="AE76" i="5"/>
  <c r="AE121" i="5"/>
  <c r="AD122" i="5"/>
  <c r="AG120" i="5"/>
  <c r="AF120" i="5"/>
  <c r="AI120" i="5"/>
  <c r="AJ120" i="5"/>
  <c r="AK120" i="5"/>
  <c r="AL120" i="5"/>
  <c r="AM120" i="5"/>
  <c r="AH120" i="5"/>
  <c r="AD32" i="5"/>
  <c r="AE31" i="5"/>
  <c r="AP32" i="3"/>
  <c r="AQ32" i="3" s="1"/>
  <c r="AO33" i="3"/>
  <c r="L31" i="3"/>
  <c r="D31" i="3"/>
  <c r="K31" i="3"/>
  <c r="E31" i="3"/>
  <c r="N31" i="3"/>
  <c r="J31" i="3"/>
  <c r="F31" i="3"/>
  <c r="G31" i="3"/>
  <c r="M31" i="3"/>
  <c r="H31" i="3"/>
  <c r="I31" i="3"/>
  <c r="O31" i="3"/>
  <c r="P31" i="3"/>
  <c r="Q31" i="3"/>
  <c r="R31" i="3"/>
  <c r="S31" i="3"/>
  <c r="T31" i="3"/>
  <c r="U31" i="3"/>
  <c r="B33" i="3"/>
  <c r="C32" i="3"/>
  <c r="AF76" i="5" l="1"/>
  <c r="AI76" i="5"/>
  <c r="AF31" i="5"/>
  <c r="AG31" i="5"/>
  <c r="AG76" i="5"/>
  <c r="AH76" i="5"/>
  <c r="AP167" i="7"/>
  <c r="AH167" i="7"/>
  <c r="AO167" i="7"/>
  <c r="AG167" i="7"/>
  <c r="AN167" i="7"/>
  <c r="AF167" i="7"/>
  <c r="AU167" i="7"/>
  <c r="AM167" i="7"/>
  <c r="AS167" i="7"/>
  <c r="AK167" i="7"/>
  <c r="AR167" i="7"/>
  <c r="AJ167" i="7"/>
  <c r="AL167" i="7"/>
  <c r="AI167" i="7"/>
  <c r="AT167" i="7"/>
  <c r="AQ167" i="7"/>
  <c r="AD79" i="7"/>
  <c r="AE78" i="7"/>
  <c r="AE33" i="7"/>
  <c r="AD34" i="7"/>
  <c r="AF77" i="7"/>
  <c r="AI77" i="7"/>
  <c r="AF32" i="7"/>
  <c r="AG32" i="7"/>
  <c r="AG77" i="7"/>
  <c r="AH77" i="7"/>
  <c r="BD213" i="7"/>
  <c r="AV213" i="7"/>
  <c r="AN213" i="7"/>
  <c r="AF213" i="7"/>
  <c r="BK213" i="7"/>
  <c r="BC213" i="7"/>
  <c r="AU213" i="7"/>
  <c r="AM213" i="7"/>
  <c r="BJ213" i="7"/>
  <c r="BB213" i="7"/>
  <c r="AT213" i="7"/>
  <c r="AL213" i="7"/>
  <c r="BI213" i="7"/>
  <c r="BA213" i="7"/>
  <c r="AS213" i="7"/>
  <c r="AK213" i="7"/>
  <c r="BH213" i="7"/>
  <c r="AZ213" i="7"/>
  <c r="AR213" i="7"/>
  <c r="AJ213" i="7"/>
  <c r="AQ213" i="7"/>
  <c r="BG213" i="7"/>
  <c r="AO213" i="7"/>
  <c r="BE213" i="7"/>
  <c r="AH213" i="7"/>
  <c r="AY213" i="7"/>
  <c r="AG213" i="7"/>
  <c r="AX213" i="7"/>
  <c r="AP213" i="7"/>
  <c r="AI213" i="7"/>
  <c r="BF213" i="7"/>
  <c r="AW213" i="7"/>
  <c r="AD169" i="7"/>
  <c r="AE168" i="7"/>
  <c r="AD215" i="7"/>
  <c r="AE214" i="7"/>
  <c r="AF122" i="7"/>
  <c r="AG122" i="7"/>
  <c r="AH122" i="7"/>
  <c r="AI122" i="7"/>
  <c r="AJ122" i="7"/>
  <c r="AK122" i="7"/>
  <c r="AL122" i="7"/>
  <c r="AM122" i="7"/>
  <c r="P103" i="7"/>
  <c r="Q102" i="7"/>
  <c r="AD124" i="7"/>
  <c r="AE123" i="7"/>
  <c r="AE214" i="5"/>
  <c r="AD215" i="5"/>
  <c r="P101" i="5"/>
  <c r="Q100" i="5"/>
  <c r="AF213" i="5"/>
  <c r="AN213" i="5"/>
  <c r="AV213" i="5"/>
  <c r="BE213" i="5"/>
  <c r="AG213" i="5"/>
  <c r="AO213" i="5"/>
  <c r="AW213" i="5"/>
  <c r="BF213" i="5"/>
  <c r="AH213" i="5"/>
  <c r="AP213" i="5"/>
  <c r="AX213" i="5"/>
  <c r="BG213" i="5"/>
  <c r="AI213" i="5"/>
  <c r="AQ213" i="5"/>
  <c r="AY213" i="5"/>
  <c r="BH213" i="5"/>
  <c r="AJ213" i="5"/>
  <c r="AR213" i="5"/>
  <c r="AZ213" i="5"/>
  <c r="BI213" i="5"/>
  <c r="AL213" i="5"/>
  <c r="AT213" i="5"/>
  <c r="BB213" i="5"/>
  <c r="BK213" i="5"/>
  <c r="AM213" i="5"/>
  <c r="AU213" i="5"/>
  <c r="BD213" i="5"/>
  <c r="BL213" i="5"/>
  <c r="AK213" i="5"/>
  <c r="AS213" i="5"/>
  <c r="BA213" i="5"/>
  <c r="BJ213" i="5"/>
  <c r="AD123" i="5"/>
  <c r="AE122" i="5"/>
  <c r="AH121" i="5"/>
  <c r="AJ121" i="5"/>
  <c r="AK121" i="5"/>
  <c r="AL121" i="5"/>
  <c r="AM121" i="5"/>
  <c r="AI121" i="5"/>
  <c r="AF121" i="5"/>
  <c r="AG121" i="5"/>
  <c r="AD78" i="5"/>
  <c r="AE77" i="5"/>
  <c r="AI166" i="5"/>
  <c r="AQ166" i="5"/>
  <c r="AJ166" i="5"/>
  <c r="AR166" i="5"/>
  <c r="AF166" i="5"/>
  <c r="AK166" i="5"/>
  <c r="AS166" i="5"/>
  <c r="AL166" i="5"/>
  <c r="AT166" i="5"/>
  <c r="AM166" i="5"/>
  <c r="AU166" i="5"/>
  <c r="AG166" i="5"/>
  <c r="AO166" i="5"/>
  <c r="AH166" i="5"/>
  <c r="AN166" i="5"/>
  <c r="AP166" i="5"/>
  <c r="AE167" i="5"/>
  <c r="AD168" i="5"/>
  <c r="AE32" i="5"/>
  <c r="AD33" i="5"/>
  <c r="AP33" i="3"/>
  <c r="AQ33" i="3" s="1"/>
  <c r="AO34" i="3"/>
  <c r="L32" i="3"/>
  <c r="D32" i="3"/>
  <c r="N32" i="3"/>
  <c r="K32" i="3"/>
  <c r="J32" i="3"/>
  <c r="E32" i="3"/>
  <c r="G32" i="3"/>
  <c r="F32" i="3"/>
  <c r="M32" i="3"/>
  <c r="H32" i="3"/>
  <c r="I32" i="3"/>
  <c r="O32" i="3"/>
  <c r="P32" i="3"/>
  <c r="Q32" i="3"/>
  <c r="R32" i="3"/>
  <c r="S32" i="3"/>
  <c r="T32" i="3"/>
  <c r="U32" i="3"/>
  <c r="B34" i="3"/>
  <c r="C33" i="3"/>
  <c r="AF77" i="5" l="1"/>
  <c r="AI77" i="5"/>
  <c r="AF32" i="5"/>
  <c r="AG32" i="5"/>
  <c r="AG77" i="5"/>
  <c r="AH77" i="5"/>
  <c r="BJ214" i="7"/>
  <c r="BB214" i="7"/>
  <c r="AT214" i="7"/>
  <c r="AL214" i="7"/>
  <c r="BI214" i="7"/>
  <c r="BA214" i="7"/>
  <c r="AS214" i="7"/>
  <c r="AK214" i="7"/>
  <c r="BH214" i="7"/>
  <c r="AZ214" i="7"/>
  <c r="AR214" i="7"/>
  <c r="AJ214" i="7"/>
  <c r="BG214" i="7"/>
  <c r="AY214" i="7"/>
  <c r="AQ214" i="7"/>
  <c r="AI214" i="7"/>
  <c r="BF214" i="7"/>
  <c r="AX214" i="7"/>
  <c r="AP214" i="7"/>
  <c r="AH214" i="7"/>
  <c r="BC214" i="7"/>
  <c r="AF214" i="7"/>
  <c r="AV214" i="7"/>
  <c r="AO214" i="7"/>
  <c r="BK214" i="7"/>
  <c r="AN214" i="7"/>
  <c r="BE214" i="7"/>
  <c r="AW214" i="7"/>
  <c r="AU214" i="7"/>
  <c r="AM214" i="7"/>
  <c r="AG214" i="7"/>
  <c r="BD214" i="7"/>
  <c r="AD216" i="7"/>
  <c r="AE215" i="7"/>
  <c r="P104" i="7"/>
  <c r="Q103" i="7"/>
  <c r="AN168" i="7"/>
  <c r="AF168" i="7"/>
  <c r="AU168" i="7"/>
  <c r="AM168" i="7"/>
  <c r="AT168" i="7"/>
  <c r="AL168" i="7"/>
  <c r="AS168" i="7"/>
  <c r="AK168" i="7"/>
  <c r="AQ168" i="7"/>
  <c r="AI168" i="7"/>
  <c r="AP168" i="7"/>
  <c r="AH168" i="7"/>
  <c r="AR168" i="7"/>
  <c r="AO168" i="7"/>
  <c r="AJ168" i="7"/>
  <c r="AG168" i="7"/>
  <c r="AE34" i="7"/>
  <c r="AD35" i="7"/>
  <c r="AD170" i="7"/>
  <c r="AE169" i="7"/>
  <c r="AF33" i="7"/>
  <c r="AG33" i="7"/>
  <c r="AG78" i="7"/>
  <c r="AH78" i="7"/>
  <c r="AF123" i="7"/>
  <c r="AG123" i="7"/>
  <c r="AH123" i="7"/>
  <c r="AI123" i="7"/>
  <c r="AJ123" i="7"/>
  <c r="AK123" i="7"/>
  <c r="AL123" i="7"/>
  <c r="AM123" i="7"/>
  <c r="AF78" i="7"/>
  <c r="AI78" i="7"/>
  <c r="AD125" i="7"/>
  <c r="AE124" i="7"/>
  <c r="AE79" i="7"/>
  <c r="AD80" i="7"/>
  <c r="P102" i="5"/>
  <c r="Q101" i="5"/>
  <c r="AD216" i="5"/>
  <c r="AE215" i="5"/>
  <c r="AF214" i="5"/>
  <c r="AN214" i="5"/>
  <c r="AV214" i="5"/>
  <c r="BE214" i="5"/>
  <c r="AG214" i="5"/>
  <c r="AO214" i="5"/>
  <c r="AW214" i="5"/>
  <c r="BF214" i="5"/>
  <c r="AH214" i="5"/>
  <c r="AP214" i="5"/>
  <c r="AX214" i="5"/>
  <c r="BG214" i="5"/>
  <c r="AI214" i="5"/>
  <c r="AQ214" i="5"/>
  <c r="AY214" i="5"/>
  <c r="BH214" i="5"/>
  <c r="AJ214" i="5"/>
  <c r="AR214" i="5"/>
  <c r="AZ214" i="5"/>
  <c r="BI214" i="5"/>
  <c r="AL214" i="5"/>
  <c r="AT214" i="5"/>
  <c r="BB214" i="5"/>
  <c r="BK214" i="5"/>
  <c r="AM214" i="5"/>
  <c r="AU214" i="5"/>
  <c r="BD214" i="5"/>
  <c r="BL214" i="5"/>
  <c r="AK214" i="5"/>
  <c r="AS214" i="5"/>
  <c r="BA214" i="5"/>
  <c r="BJ214" i="5"/>
  <c r="AJ167" i="5"/>
  <c r="AR167" i="5"/>
  <c r="AK167" i="5"/>
  <c r="AS167" i="5"/>
  <c r="AL167" i="5"/>
  <c r="AT167" i="5"/>
  <c r="AM167" i="5"/>
  <c r="AU167" i="5"/>
  <c r="AN167" i="5"/>
  <c r="AH167" i="5"/>
  <c r="AP167" i="5"/>
  <c r="AF167" i="5"/>
  <c r="AO167" i="5"/>
  <c r="AG167" i="5"/>
  <c r="AI167" i="5"/>
  <c r="AQ167" i="5"/>
  <c r="AE168" i="5"/>
  <c r="AD169" i="5"/>
  <c r="AD79" i="5"/>
  <c r="AE78" i="5"/>
  <c r="AI122" i="5"/>
  <c r="AK122" i="5"/>
  <c r="AF122" i="5"/>
  <c r="AL122" i="5"/>
  <c r="AM122" i="5"/>
  <c r="AJ122" i="5"/>
  <c r="AG122" i="5"/>
  <c r="AH122" i="5"/>
  <c r="AE123" i="5"/>
  <c r="AD124" i="5"/>
  <c r="AE33" i="5"/>
  <c r="AD34" i="5"/>
  <c r="AP34" i="3"/>
  <c r="AQ34" i="3" s="1"/>
  <c r="AO35" i="3"/>
  <c r="D33" i="3"/>
  <c r="L33" i="3"/>
  <c r="J33" i="3"/>
  <c r="K33" i="3"/>
  <c r="G33" i="3"/>
  <c r="E33" i="3"/>
  <c r="F33" i="3"/>
  <c r="N33" i="3"/>
  <c r="M33" i="3"/>
  <c r="H33" i="3"/>
  <c r="O33" i="3"/>
  <c r="I33" i="3"/>
  <c r="P33" i="3"/>
  <c r="Q33" i="3"/>
  <c r="R33" i="3"/>
  <c r="S33" i="3"/>
  <c r="T33" i="3"/>
  <c r="U33" i="3"/>
  <c r="B35" i="3"/>
  <c r="C34" i="3"/>
  <c r="AF78" i="5" l="1"/>
  <c r="AI78" i="5"/>
  <c r="AF33" i="5"/>
  <c r="AG78" i="5"/>
  <c r="AG33" i="5"/>
  <c r="AH78" i="5"/>
  <c r="AF124" i="7"/>
  <c r="AG124" i="7"/>
  <c r="AH124" i="7"/>
  <c r="AI124" i="7"/>
  <c r="AJ124" i="7"/>
  <c r="AK124" i="7"/>
  <c r="AL124" i="7"/>
  <c r="AM124" i="7"/>
  <c r="AT169" i="7"/>
  <c r="AL169" i="7"/>
  <c r="AS169" i="7"/>
  <c r="AK169" i="7"/>
  <c r="AR169" i="7"/>
  <c r="AJ169" i="7"/>
  <c r="AQ169" i="7"/>
  <c r="AI169" i="7"/>
  <c r="AO169" i="7"/>
  <c r="AG169" i="7"/>
  <c r="AN169" i="7"/>
  <c r="AF169" i="7"/>
  <c r="AH169" i="7"/>
  <c r="AU169" i="7"/>
  <c r="AM169" i="7"/>
  <c r="AP169" i="7"/>
  <c r="AD126" i="7"/>
  <c r="AE125" i="7"/>
  <c r="AE170" i="7"/>
  <c r="AD171" i="7"/>
  <c r="AE35" i="7"/>
  <c r="AD36" i="7"/>
  <c r="AF34" i="7"/>
  <c r="AG34" i="7"/>
  <c r="AG79" i="7"/>
  <c r="AH79" i="7"/>
  <c r="P105" i="7"/>
  <c r="Q105" i="7" s="1"/>
  <c r="Q104" i="7"/>
  <c r="AE80" i="7"/>
  <c r="AD81" i="7"/>
  <c r="BH215" i="7"/>
  <c r="AZ215" i="7"/>
  <c r="AR215" i="7"/>
  <c r="AJ215" i="7"/>
  <c r="BG215" i="7"/>
  <c r="AY215" i="7"/>
  <c r="AQ215" i="7"/>
  <c r="AI215" i="7"/>
  <c r="BF215" i="7"/>
  <c r="AX215" i="7"/>
  <c r="AP215" i="7"/>
  <c r="AH215" i="7"/>
  <c r="BE215" i="7"/>
  <c r="AW215" i="7"/>
  <c r="AO215" i="7"/>
  <c r="AG215" i="7"/>
  <c r="BD215" i="7"/>
  <c r="AV215" i="7"/>
  <c r="AN215" i="7"/>
  <c r="AF215" i="7"/>
  <c r="BJ215" i="7"/>
  <c r="AM215" i="7"/>
  <c r="BC215" i="7"/>
  <c r="AK215" i="7"/>
  <c r="BA215" i="7"/>
  <c r="AU215" i="7"/>
  <c r="AL215" i="7"/>
  <c r="BI215" i="7"/>
  <c r="BB215" i="7"/>
  <c r="BK215" i="7"/>
  <c r="AT215" i="7"/>
  <c r="AS215" i="7"/>
  <c r="AF79" i="7"/>
  <c r="AI79" i="7"/>
  <c r="AD217" i="7"/>
  <c r="AE216" i="7"/>
  <c r="AF215" i="5"/>
  <c r="AN215" i="5"/>
  <c r="AV215" i="5"/>
  <c r="BE215" i="5"/>
  <c r="AG215" i="5"/>
  <c r="AO215" i="5"/>
  <c r="AW215" i="5"/>
  <c r="BF215" i="5"/>
  <c r="AH215" i="5"/>
  <c r="AP215" i="5"/>
  <c r="AX215" i="5"/>
  <c r="BG215" i="5"/>
  <c r="AI215" i="5"/>
  <c r="AQ215" i="5"/>
  <c r="AY215" i="5"/>
  <c r="BH215" i="5"/>
  <c r="AJ215" i="5"/>
  <c r="AR215" i="5"/>
  <c r="AZ215" i="5"/>
  <c r="BI215" i="5"/>
  <c r="AL215" i="5"/>
  <c r="AT215" i="5"/>
  <c r="BB215" i="5"/>
  <c r="BK215" i="5"/>
  <c r="AM215" i="5"/>
  <c r="AU215" i="5"/>
  <c r="BD215" i="5"/>
  <c r="BL215" i="5"/>
  <c r="AK215" i="5"/>
  <c r="AS215" i="5"/>
  <c r="BA215" i="5"/>
  <c r="BJ215" i="5"/>
  <c r="AD217" i="5"/>
  <c r="AE216" i="5"/>
  <c r="P103" i="5"/>
  <c r="Q103" i="5" s="1"/>
  <c r="Q102" i="5"/>
  <c r="AD125" i="5"/>
  <c r="AE124" i="5"/>
  <c r="AJ123" i="5"/>
  <c r="AL123" i="5"/>
  <c r="AM123" i="5"/>
  <c r="AF123" i="5"/>
  <c r="AG123" i="5"/>
  <c r="AK123" i="5"/>
  <c r="AH123" i="5"/>
  <c r="AI123" i="5"/>
  <c r="AD170" i="5"/>
  <c r="AE169" i="5"/>
  <c r="AD80" i="5"/>
  <c r="AE79" i="5"/>
  <c r="AK168" i="5"/>
  <c r="AS168" i="5"/>
  <c r="AL168" i="5"/>
  <c r="AT168" i="5"/>
  <c r="AM168" i="5"/>
  <c r="AU168" i="5"/>
  <c r="AN168" i="5"/>
  <c r="AG168" i="5"/>
  <c r="AO168" i="5"/>
  <c r="AI168" i="5"/>
  <c r="AQ168" i="5"/>
  <c r="AH168" i="5"/>
  <c r="AP168" i="5"/>
  <c r="AR168" i="5"/>
  <c r="AF168" i="5"/>
  <c r="AJ168" i="5"/>
  <c r="AE34" i="5"/>
  <c r="AD35" i="5"/>
  <c r="AP35" i="3"/>
  <c r="AQ35" i="3" s="1"/>
  <c r="AO36" i="3"/>
  <c r="L34" i="3"/>
  <c r="D34" i="3"/>
  <c r="J34" i="3"/>
  <c r="G34" i="3"/>
  <c r="F34" i="3"/>
  <c r="E34" i="3"/>
  <c r="K34" i="3"/>
  <c r="N34" i="3"/>
  <c r="M34" i="3"/>
  <c r="H34" i="3"/>
  <c r="I34" i="3"/>
  <c r="O34" i="3"/>
  <c r="P34" i="3"/>
  <c r="Q34" i="3"/>
  <c r="R34" i="3"/>
  <c r="S34" i="3"/>
  <c r="T34" i="3"/>
  <c r="U34" i="3"/>
  <c r="B36" i="3"/>
  <c r="C35" i="3"/>
  <c r="AF34" i="5" l="1"/>
  <c r="AG79" i="5"/>
  <c r="AG34" i="5"/>
  <c r="AH79" i="5"/>
  <c r="AF79" i="5"/>
  <c r="AI79" i="5"/>
  <c r="AE81" i="7"/>
  <c r="AD82" i="7"/>
  <c r="AD37" i="7"/>
  <c r="AE36" i="7"/>
  <c r="AF80" i="7"/>
  <c r="AI80" i="7"/>
  <c r="AF35" i="7"/>
  <c r="AG80" i="7"/>
  <c r="AG35" i="7"/>
  <c r="AH80" i="7"/>
  <c r="AD172" i="7"/>
  <c r="AE171" i="7"/>
  <c r="AR170" i="7"/>
  <c r="AJ170" i="7"/>
  <c r="AQ170" i="7"/>
  <c r="AI170" i="7"/>
  <c r="AP170" i="7"/>
  <c r="AH170" i="7"/>
  <c r="AO170" i="7"/>
  <c r="AG170" i="7"/>
  <c r="AU170" i="7"/>
  <c r="AM170" i="7"/>
  <c r="AT170" i="7"/>
  <c r="AL170" i="7"/>
  <c r="AS170" i="7"/>
  <c r="AN170" i="7"/>
  <c r="AK170" i="7"/>
  <c r="AF170" i="7"/>
  <c r="BF216" i="7"/>
  <c r="AX216" i="7"/>
  <c r="AP216" i="7"/>
  <c r="AH216" i="7"/>
  <c r="BE216" i="7"/>
  <c r="AW216" i="7"/>
  <c r="AO216" i="7"/>
  <c r="AG216" i="7"/>
  <c r="BD216" i="7"/>
  <c r="AV216" i="7"/>
  <c r="AN216" i="7"/>
  <c r="AF216" i="7"/>
  <c r="BK216" i="7"/>
  <c r="BC216" i="7"/>
  <c r="AU216" i="7"/>
  <c r="AM216" i="7"/>
  <c r="BJ216" i="7"/>
  <c r="BB216" i="7"/>
  <c r="AT216" i="7"/>
  <c r="AL216" i="7"/>
  <c r="AY216" i="7"/>
  <c r="AR216" i="7"/>
  <c r="BH216" i="7"/>
  <c r="AK216" i="7"/>
  <c r="BG216" i="7"/>
  <c r="AJ216" i="7"/>
  <c r="AS216" i="7"/>
  <c r="AI216" i="7"/>
  <c r="BI216" i="7"/>
  <c r="BA216" i="7"/>
  <c r="AZ216" i="7"/>
  <c r="AQ216" i="7"/>
  <c r="AF125" i="7"/>
  <c r="AG125" i="7"/>
  <c r="AH125" i="7"/>
  <c r="AI125" i="7"/>
  <c r="AJ125" i="7"/>
  <c r="AK125" i="7"/>
  <c r="AL125" i="7"/>
  <c r="AM125" i="7"/>
  <c r="AD218" i="7"/>
  <c r="AE217" i="7"/>
  <c r="AD127" i="7"/>
  <c r="AE126" i="7"/>
  <c r="AF216" i="5"/>
  <c r="AN216" i="5"/>
  <c r="AV216" i="5"/>
  <c r="BE216" i="5"/>
  <c r="AG216" i="5"/>
  <c r="AO216" i="5"/>
  <c r="AW216" i="5"/>
  <c r="BF216" i="5"/>
  <c r="AH216" i="5"/>
  <c r="AP216" i="5"/>
  <c r="AX216" i="5"/>
  <c r="BG216" i="5"/>
  <c r="AI216" i="5"/>
  <c r="AQ216" i="5"/>
  <c r="AY216" i="5"/>
  <c r="BH216" i="5"/>
  <c r="AJ216" i="5"/>
  <c r="AR216" i="5"/>
  <c r="AZ216" i="5"/>
  <c r="BI216" i="5"/>
  <c r="AL216" i="5"/>
  <c r="AT216" i="5"/>
  <c r="BB216" i="5"/>
  <c r="BK216" i="5"/>
  <c r="AM216" i="5"/>
  <c r="AU216" i="5"/>
  <c r="BD216" i="5"/>
  <c r="BL216" i="5"/>
  <c r="AK216" i="5"/>
  <c r="AS216" i="5"/>
  <c r="BA216" i="5"/>
  <c r="BJ216" i="5"/>
  <c r="AD218" i="5"/>
  <c r="AE217" i="5"/>
  <c r="AE80" i="5"/>
  <c r="AD81" i="5"/>
  <c r="AL169" i="5"/>
  <c r="AT169" i="5"/>
  <c r="AM169" i="5"/>
  <c r="AU169" i="5"/>
  <c r="AN169" i="5"/>
  <c r="AG169" i="5"/>
  <c r="AO169" i="5"/>
  <c r="AH169" i="5"/>
  <c r="AP169" i="5"/>
  <c r="AF169" i="5"/>
  <c r="AJ169" i="5"/>
  <c r="AR169" i="5"/>
  <c r="AI169" i="5"/>
  <c r="AQ169" i="5"/>
  <c r="AK169" i="5"/>
  <c r="AS169" i="5"/>
  <c r="AD171" i="5"/>
  <c r="AE170" i="5"/>
  <c r="AK124" i="5"/>
  <c r="AM124" i="5"/>
  <c r="AG124" i="5"/>
  <c r="AF124" i="5"/>
  <c r="AH124" i="5"/>
  <c r="AJ124" i="5"/>
  <c r="AL124" i="5"/>
  <c r="AI124" i="5"/>
  <c r="AD126" i="5"/>
  <c r="AE125" i="5"/>
  <c r="AD36" i="5"/>
  <c r="AE35" i="5"/>
  <c r="AO37" i="3"/>
  <c r="AP36" i="3"/>
  <c r="AQ36" i="3" s="1"/>
  <c r="D35" i="3"/>
  <c r="L35" i="3"/>
  <c r="K35" i="3"/>
  <c r="G35" i="3"/>
  <c r="E35" i="3"/>
  <c r="J35" i="3"/>
  <c r="N35" i="3"/>
  <c r="F35" i="3"/>
  <c r="H35" i="3"/>
  <c r="M35" i="3"/>
  <c r="O35" i="3"/>
  <c r="I35" i="3"/>
  <c r="P35" i="3"/>
  <c r="Q35" i="3"/>
  <c r="R35" i="3"/>
  <c r="S35" i="3"/>
  <c r="T35" i="3"/>
  <c r="U35" i="3"/>
  <c r="B37" i="3"/>
  <c r="C36" i="3"/>
  <c r="AF80" i="5" l="1"/>
  <c r="AI80" i="5"/>
  <c r="AF35" i="5"/>
  <c r="AG80" i="5"/>
  <c r="AG35" i="5"/>
  <c r="AH80" i="5"/>
  <c r="AP171" i="7"/>
  <c r="AH171" i="7"/>
  <c r="AO171" i="7"/>
  <c r="AG171" i="7"/>
  <c r="AN171" i="7"/>
  <c r="AF171" i="7"/>
  <c r="AU171" i="7"/>
  <c r="AM171" i="7"/>
  <c r="AS171" i="7"/>
  <c r="AK171" i="7"/>
  <c r="AR171" i="7"/>
  <c r="AJ171" i="7"/>
  <c r="AT171" i="7"/>
  <c r="AQ171" i="7"/>
  <c r="AL171" i="7"/>
  <c r="AI171" i="7"/>
  <c r="AF36" i="7"/>
  <c r="AG81" i="7"/>
  <c r="AG36" i="7"/>
  <c r="AH81" i="7"/>
  <c r="AF126" i="7"/>
  <c r="AG126" i="7"/>
  <c r="AH126" i="7"/>
  <c r="AI126" i="7"/>
  <c r="AJ126" i="7"/>
  <c r="AK126" i="7"/>
  <c r="AL126" i="7"/>
  <c r="AM126" i="7"/>
  <c r="BD217" i="7"/>
  <c r="AV217" i="7"/>
  <c r="AN217" i="7"/>
  <c r="AF217" i="7"/>
  <c r="BK217" i="7"/>
  <c r="BC217" i="7"/>
  <c r="AU217" i="7"/>
  <c r="AM217" i="7"/>
  <c r="BJ217" i="7"/>
  <c r="BB217" i="7"/>
  <c r="AT217" i="7"/>
  <c r="AL217" i="7"/>
  <c r="BI217" i="7"/>
  <c r="BA217" i="7"/>
  <c r="AS217" i="7"/>
  <c r="AK217" i="7"/>
  <c r="BH217" i="7"/>
  <c r="AZ217" i="7"/>
  <c r="AR217" i="7"/>
  <c r="AJ217" i="7"/>
  <c r="BF217" i="7"/>
  <c r="AI217" i="7"/>
  <c r="AY217" i="7"/>
  <c r="AG217" i="7"/>
  <c r="AW217" i="7"/>
  <c r="AQ217" i="7"/>
  <c r="BE217" i="7"/>
  <c r="AP217" i="7"/>
  <c r="AH217" i="7"/>
  <c r="BG217" i="7"/>
  <c r="AX217" i="7"/>
  <c r="AO217" i="7"/>
  <c r="AD173" i="7"/>
  <c r="AE172" i="7"/>
  <c r="AE37" i="7"/>
  <c r="AD38" i="7"/>
  <c r="AD128" i="7"/>
  <c r="AE127" i="7"/>
  <c r="AD83" i="7"/>
  <c r="AE82" i="7"/>
  <c r="AD219" i="7"/>
  <c r="AE218" i="7"/>
  <c r="AF81" i="7"/>
  <c r="AI81" i="7"/>
  <c r="AF217" i="5"/>
  <c r="AN217" i="5"/>
  <c r="AV217" i="5"/>
  <c r="BE217" i="5"/>
  <c r="AG217" i="5"/>
  <c r="AO217" i="5"/>
  <c r="AW217" i="5"/>
  <c r="BF217" i="5"/>
  <c r="AH217" i="5"/>
  <c r="AP217" i="5"/>
  <c r="AX217" i="5"/>
  <c r="BG217" i="5"/>
  <c r="AI217" i="5"/>
  <c r="AQ217" i="5"/>
  <c r="AY217" i="5"/>
  <c r="BH217" i="5"/>
  <c r="AJ217" i="5"/>
  <c r="AR217" i="5"/>
  <c r="AZ217" i="5"/>
  <c r="BI217" i="5"/>
  <c r="AL217" i="5"/>
  <c r="AT217" i="5"/>
  <c r="BB217" i="5"/>
  <c r="BK217" i="5"/>
  <c r="AM217" i="5"/>
  <c r="AU217" i="5"/>
  <c r="BD217" i="5"/>
  <c r="BL217" i="5"/>
  <c r="AK217" i="5"/>
  <c r="AS217" i="5"/>
  <c r="BA217" i="5"/>
  <c r="BJ217" i="5"/>
  <c r="AD219" i="5"/>
  <c r="AE218" i="5"/>
  <c r="AL125" i="5"/>
  <c r="AG125" i="5"/>
  <c r="AH125" i="5"/>
  <c r="AI125" i="5"/>
  <c r="AF125" i="5"/>
  <c r="AK125" i="5"/>
  <c r="AJ125" i="5"/>
  <c r="AM125" i="5"/>
  <c r="AD127" i="5"/>
  <c r="AE126" i="5"/>
  <c r="AD172" i="5"/>
  <c r="AE171" i="5"/>
  <c r="AD82" i="5"/>
  <c r="AE81" i="5"/>
  <c r="AM170" i="5"/>
  <c r="AU170" i="5"/>
  <c r="AN170" i="5"/>
  <c r="AG170" i="5"/>
  <c r="AO170" i="5"/>
  <c r="AH170" i="5"/>
  <c r="AP170" i="5"/>
  <c r="AI170" i="5"/>
  <c r="AQ170" i="5"/>
  <c r="AK170" i="5"/>
  <c r="AS170" i="5"/>
  <c r="AJ170" i="5"/>
  <c r="AR170" i="5"/>
  <c r="AT170" i="5"/>
  <c r="AF170" i="5"/>
  <c r="AL170" i="5"/>
  <c r="AE36" i="5"/>
  <c r="AD37" i="5"/>
  <c r="AO38" i="3"/>
  <c r="AP37" i="3"/>
  <c r="AQ37" i="3" s="1"/>
  <c r="L36" i="3"/>
  <c r="D36" i="3"/>
  <c r="E36" i="3"/>
  <c r="J36" i="3"/>
  <c r="F36" i="3"/>
  <c r="K36" i="3"/>
  <c r="G36" i="3"/>
  <c r="N36" i="3"/>
  <c r="H36" i="3"/>
  <c r="M36" i="3"/>
  <c r="I36" i="3"/>
  <c r="O36" i="3"/>
  <c r="P36" i="3"/>
  <c r="Q36" i="3"/>
  <c r="R36" i="3"/>
  <c r="S36" i="3"/>
  <c r="T36" i="3"/>
  <c r="U36" i="3"/>
  <c r="B38" i="3"/>
  <c r="C37" i="3"/>
  <c r="AF36" i="5" l="1"/>
  <c r="AG36" i="5"/>
  <c r="AG81" i="5"/>
  <c r="AH81" i="5"/>
  <c r="AF81" i="5"/>
  <c r="AI81" i="5"/>
  <c r="AD39" i="7"/>
  <c r="AE38" i="7"/>
  <c r="AF37" i="7"/>
  <c r="AG37" i="7"/>
  <c r="AG82" i="7"/>
  <c r="AH82" i="7"/>
  <c r="BJ218" i="7"/>
  <c r="BB218" i="7"/>
  <c r="AT218" i="7"/>
  <c r="AL218" i="7"/>
  <c r="BI218" i="7"/>
  <c r="BA218" i="7"/>
  <c r="AS218" i="7"/>
  <c r="AK218" i="7"/>
  <c r="BH218" i="7"/>
  <c r="AZ218" i="7"/>
  <c r="AR218" i="7"/>
  <c r="AJ218" i="7"/>
  <c r="BG218" i="7"/>
  <c r="AY218" i="7"/>
  <c r="AQ218" i="7"/>
  <c r="AI218" i="7"/>
  <c r="BF218" i="7"/>
  <c r="AX218" i="7"/>
  <c r="AP218" i="7"/>
  <c r="AH218" i="7"/>
  <c r="AU218" i="7"/>
  <c r="BK218" i="7"/>
  <c r="AN218" i="7"/>
  <c r="BD218" i="7"/>
  <c r="AG218" i="7"/>
  <c r="BC218" i="7"/>
  <c r="AF218" i="7"/>
  <c r="AW218" i="7"/>
  <c r="AO218" i="7"/>
  <c r="AM218" i="7"/>
  <c r="BE218" i="7"/>
  <c r="AV218" i="7"/>
  <c r="AN172" i="7"/>
  <c r="AF172" i="7"/>
  <c r="AU172" i="7"/>
  <c r="AM172" i="7"/>
  <c r="AT172" i="7"/>
  <c r="AL172" i="7"/>
  <c r="AS172" i="7"/>
  <c r="AK172" i="7"/>
  <c r="AQ172" i="7"/>
  <c r="AI172" i="7"/>
  <c r="AP172" i="7"/>
  <c r="AH172" i="7"/>
  <c r="AR172" i="7"/>
  <c r="AO172" i="7"/>
  <c r="AJ172" i="7"/>
  <c r="AG172" i="7"/>
  <c r="AD220" i="7"/>
  <c r="AE219" i="7"/>
  <c r="AD174" i="7"/>
  <c r="AE173" i="7"/>
  <c r="AE83" i="7"/>
  <c r="AD84" i="7"/>
  <c r="AF82" i="7"/>
  <c r="AI82" i="7"/>
  <c r="AF127" i="7"/>
  <c r="AG127" i="7"/>
  <c r="AH127" i="7"/>
  <c r="AI127" i="7"/>
  <c r="AJ127" i="7"/>
  <c r="AK127" i="7"/>
  <c r="AL127" i="7"/>
  <c r="AM127" i="7"/>
  <c r="AE128" i="7"/>
  <c r="AD129" i="7"/>
  <c r="AF218" i="5"/>
  <c r="AN218" i="5"/>
  <c r="AV218" i="5"/>
  <c r="BE218" i="5"/>
  <c r="AG218" i="5"/>
  <c r="AO218" i="5"/>
  <c r="AW218" i="5"/>
  <c r="BF218" i="5"/>
  <c r="AH218" i="5"/>
  <c r="AP218" i="5"/>
  <c r="AX218" i="5"/>
  <c r="BG218" i="5"/>
  <c r="AI218" i="5"/>
  <c r="AQ218" i="5"/>
  <c r="AY218" i="5"/>
  <c r="BH218" i="5"/>
  <c r="AJ218" i="5"/>
  <c r="AR218" i="5"/>
  <c r="AZ218" i="5"/>
  <c r="BI218" i="5"/>
  <c r="AL218" i="5"/>
  <c r="AT218" i="5"/>
  <c r="BB218" i="5"/>
  <c r="BK218" i="5"/>
  <c r="AM218" i="5"/>
  <c r="AU218" i="5"/>
  <c r="BD218" i="5"/>
  <c r="BL218" i="5"/>
  <c r="AK218" i="5"/>
  <c r="AS218" i="5"/>
  <c r="BA218" i="5"/>
  <c r="BJ218" i="5"/>
  <c r="AD220" i="5"/>
  <c r="AE219" i="5"/>
  <c r="AE82" i="5"/>
  <c r="AD83" i="5"/>
  <c r="AN171" i="5"/>
  <c r="AG171" i="5"/>
  <c r="AO171" i="5"/>
  <c r="AH171" i="5"/>
  <c r="AP171" i="5"/>
  <c r="AI171" i="5"/>
  <c r="AQ171" i="5"/>
  <c r="AJ171" i="5"/>
  <c r="AR171" i="5"/>
  <c r="AL171" i="5"/>
  <c r="AT171" i="5"/>
  <c r="AF171" i="5"/>
  <c r="AK171" i="5"/>
  <c r="AM171" i="5"/>
  <c r="AS171" i="5"/>
  <c r="AU171" i="5"/>
  <c r="AE172" i="5"/>
  <c r="AD173" i="5"/>
  <c r="AM126" i="5"/>
  <c r="AG126" i="5"/>
  <c r="AH126" i="5"/>
  <c r="AI126" i="5"/>
  <c r="AJ126" i="5"/>
  <c r="AK126" i="5"/>
  <c r="AF126" i="5"/>
  <c r="AL126" i="5"/>
  <c r="AE127" i="5"/>
  <c r="AD128" i="5"/>
  <c r="AE37" i="5"/>
  <c r="AD38" i="5"/>
  <c r="AO39" i="3"/>
  <c r="AP38" i="3"/>
  <c r="AQ38" i="3" s="1"/>
  <c r="L37" i="3"/>
  <c r="D37" i="3"/>
  <c r="N37" i="3"/>
  <c r="E37" i="3"/>
  <c r="G37" i="3"/>
  <c r="K37" i="3"/>
  <c r="F37" i="3"/>
  <c r="J37" i="3"/>
  <c r="M37" i="3"/>
  <c r="H37" i="3"/>
  <c r="O37" i="3"/>
  <c r="I37" i="3"/>
  <c r="P37" i="3"/>
  <c r="Q37" i="3"/>
  <c r="R37" i="3"/>
  <c r="S37" i="3"/>
  <c r="T37" i="3"/>
  <c r="U37" i="3"/>
  <c r="C38" i="3"/>
  <c r="B39" i="3"/>
  <c r="AF37" i="5" l="1"/>
  <c r="AG82" i="5"/>
  <c r="AG37" i="5"/>
  <c r="AH82" i="5"/>
  <c r="AF82" i="5"/>
  <c r="AI82" i="5"/>
  <c r="AD130" i="7"/>
  <c r="AE129" i="7"/>
  <c r="BH219" i="7"/>
  <c r="AZ219" i="7"/>
  <c r="AR219" i="7"/>
  <c r="AJ219" i="7"/>
  <c r="BG219" i="7"/>
  <c r="AY219" i="7"/>
  <c r="AQ219" i="7"/>
  <c r="AI219" i="7"/>
  <c r="BF219" i="7"/>
  <c r="AX219" i="7"/>
  <c r="AP219" i="7"/>
  <c r="AH219" i="7"/>
  <c r="BE219" i="7"/>
  <c r="AW219" i="7"/>
  <c r="AO219" i="7"/>
  <c r="AG219" i="7"/>
  <c r="BD219" i="7"/>
  <c r="AV219" i="7"/>
  <c r="AN219" i="7"/>
  <c r="AF219" i="7"/>
  <c r="BB219" i="7"/>
  <c r="AU219" i="7"/>
  <c r="BK219" i="7"/>
  <c r="AS219" i="7"/>
  <c r="BJ219" i="7"/>
  <c r="AM219" i="7"/>
  <c r="BI219" i="7"/>
  <c r="BA219" i="7"/>
  <c r="AT219" i="7"/>
  <c r="AL219" i="7"/>
  <c r="AK219" i="7"/>
  <c r="BC219" i="7"/>
  <c r="AF128" i="7"/>
  <c r="AG128" i="7"/>
  <c r="AH128" i="7"/>
  <c r="AI128" i="7"/>
  <c r="AJ128" i="7"/>
  <c r="AK128" i="7"/>
  <c r="AL128" i="7"/>
  <c r="AM128" i="7"/>
  <c r="AD221" i="7"/>
  <c r="AE220" i="7"/>
  <c r="AF83" i="7"/>
  <c r="AI83" i="7"/>
  <c r="AE84" i="7"/>
  <c r="AD85" i="7"/>
  <c r="AT173" i="7"/>
  <c r="AL173" i="7"/>
  <c r="AS173" i="7"/>
  <c r="AK173" i="7"/>
  <c r="AR173" i="7"/>
  <c r="AJ173" i="7"/>
  <c r="AQ173" i="7"/>
  <c r="AI173" i="7"/>
  <c r="AO173" i="7"/>
  <c r="AG173" i="7"/>
  <c r="AN173" i="7"/>
  <c r="AF173" i="7"/>
  <c r="AU173" i="7"/>
  <c r="AP173" i="7"/>
  <c r="AM173" i="7"/>
  <c r="AH173" i="7"/>
  <c r="AF38" i="7"/>
  <c r="AG83" i="7"/>
  <c r="AG38" i="7"/>
  <c r="AH83" i="7"/>
  <c r="AE174" i="7"/>
  <c r="AD175" i="7"/>
  <c r="AE39" i="7"/>
  <c r="AD40" i="7"/>
  <c r="AF219" i="5"/>
  <c r="AN219" i="5"/>
  <c r="AV219" i="5"/>
  <c r="BE219" i="5"/>
  <c r="AG219" i="5"/>
  <c r="AO219" i="5"/>
  <c r="AW219" i="5"/>
  <c r="BF219" i="5"/>
  <c r="AH219" i="5"/>
  <c r="AP219" i="5"/>
  <c r="AX219" i="5"/>
  <c r="BG219" i="5"/>
  <c r="AI219" i="5"/>
  <c r="AQ219" i="5"/>
  <c r="AY219" i="5"/>
  <c r="BH219" i="5"/>
  <c r="AJ219" i="5"/>
  <c r="AR219" i="5"/>
  <c r="AZ219" i="5"/>
  <c r="BI219" i="5"/>
  <c r="AL219" i="5"/>
  <c r="AT219" i="5"/>
  <c r="BB219" i="5"/>
  <c r="BK219" i="5"/>
  <c r="AM219" i="5"/>
  <c r="AU219" i="5"/>
  <c r="BD219" i="5"/>
  <c r="BL219" i="5"/>
  <c r="AS219" i="5"/>
  <c r="AK219" i="5"/>
  <c r="BA219" i="5"/>
  <c r="BJ219" i="5"/>
  <c r="AD221" i="5"/>
  <c r="AE220" i="5"/>
  <c r="AD129" i="5"/>
  <c r="AE128" i="5"/>
  <c r="AH127" i="5"/>
  <c r="AI127" i="5"/>
  <c r="AJ127" i="5"/>
  <c r="AK127" i="5"/>
  <c r="AL127" i="5"/>
  <c r="AM127" i="5"/>
  <c r="AG127" i="5"/>
  <c r="AF127" i="5"/>
  <c r="AG172" i="5"/>
  <c r="AO172" i="5"/>
  <c r="AH172" i="5"/>
  <c r="AP172" i="5"/>
  <c r="AI172" i="5"/>
  <c r="AQ172" i="5"/>
  <c r="AJ172" i="5"/>
  <c r="AR172" i="5"/>
  <c r="AK172" i="5"/>
  <c r="AS172" i="5"/>
  <c r="AM172" i="5"/>
  <c r="AU172" i="5"/>
  <c r="AL172" i="5"/>
  <c r="AT172" i="5"/>
  <c r="AF172" i="5"/>
  <c r="AN172" i="5"/>
  <c r="AD174" i="5"/>
  <c r="AE173" i="5"/>
  <c r="AE83" i="5"/>
  <c r="AD84" i="5"/>
  <c r="AD39" i="5"/>
  <c r="AE38" i="5"/>
  <c r="AP39" i="3"/>
  <c r="AQ39" i="3" s="1"/>
  <c r="AO40" i="3"/>
  <c r="B40" i="3"/>
  <c r="C39" i="3"/>
  <c r="D38" i="3"/>
  <c r="L38" i="3"/>
  <c r="F38" i="3"/>
  <c r="N38" i="3"/>
  <c r="G38" i="3"/>
  <c r="K38" i="3"/>
  <c r="E38" i="3"/>
  <c r="J38" i="3"/>
  <c r="M38" i="3"/>
  <c r="H38" i="3"/>
  <c r="O38" i="3"/>
  <c r="I38" i="3"/>
  <c r="P38" i="3"/>
  <c r="Q38" i="3"/>
  <c r="R38" i="3"/>
  <c r="S38" i="3"/>
  <c r="T38" i="3"/>
  <c r="U38" i="3"/>
  <c r="AF38" i="5" l="1"/>
  <c r="AG38" i="5"/>
  <c r="AG83" i="5"/>
  <c r="AH83" i="5"/>
  <c r="AF83" i="5"/>
  <c r="AI83" i="5"/>
  <c r="AE40" i="7"/>
  <c r="AD41" i="7"/>
  <c r="AE85" i="7"/>
  <c r="AD86" i="7"/>
  <c r="AF39" i="7"/>
  <c r="AG39" i="7"/>
  <c r="AG84" i="7"/>
  <c r="AH84" i="7"/>
  <c r="AF84" i="7"/>
  <c r="AI84" i="7"/>
  <c r="BF220" i="7"/>
  <c r="AX220" i="7"/>
  <c r="AP220" i="7"/>
  <c r="AH220" i="7"/>
  <c r="BE220" i="7"/>
  <c r="AW220" i="7"/>
  <c r="AO220" i="7"/>
  <c r="AG220" i="7"/>
  <c r="BD220" i="7"/>
  <c r="AV220" i="7"/>
  <c r="AN220" i="7"/>
  <c r="AF220" i="7"/>
  <c r="BK220" i="7"/>
  <c r="BC220" i="7"/>
  <c r="AU220" i="7"/>
  <c r="AM220" i="7"/>
  <c r="BJ220" i="7"/>
  <c r="BB220" i="7"/>
  <c r="AT220" i="7"/>
  <c r="AL220" i="7"/>
  <c r="BI220" i="7"/>
  <c r="AQ220" i="7"/>
  <c r="BG220" i="7"/>
  <c r="AJ220" i="7"/>
  <c r="AZ220" i="7"/>
  <c r="AY220" i="7"/>
  <c r="AK220" i="7"/>
  <c r="BH220" i="7"/>
  <c r="BA220" i="7"/>
  <c r="AS220" i="7"/>
  <c r="AR220" i="7"/>
  <c r="AI220" i="7"/>
  <c r="AD222" i="7"/>
  <c r="AE221" i="7"/>
  <c r="AD176" i="7"/>
  <c r="AE175" i="7"/>
  <c r="AF129" i="7"/>
  <c r="AG129" i="7"/>
  <c r="AH129" i="7"/>
  <c r="AI129" i="7"/>
  <c r="AJ129" i="7"/>
  <c r="AK129" i="7"/>
  <c r="AL129" i="7"/>
  <c r="AM129" i="7"/>
  <c r="AR174" i="7"/>
  <c r="AJ174" i="7"/>
  <c r="AQ174" i="7"/>
  <c r="AI174" i="7"/>
  <c r="AP174" i="7"/>
  <c r="AH174" i="7"/>
  <c r="AO174" i="7"/>
  <c r="AG174" i="7"/>
  <c r="AU174" i="7"/>
  <c r="AM174" i="7"/>
  <c r="AT174" i="7"/>
  <c r="AL174" i="7"/>
  <c r="AN174" i="7"/>
  <c r="AK174" i="7"/>
  <c r="AF174" i="7"/>
  <c r="AS174" i="7"/>
  <c r="AD131" i="7"/>
  <c r="AE130" i="7"/>
  <c r="AF220" i="5"/>
  <c r="AN220" i="5"/>
  <c r="AV220" i="5"/>
  <c r="BE220" i="5"/>
  <c r="AG220" i="5"/>
  <c r="AO220" i="5"/>
  <c r="AW220" i="5"/>
  <c r="BF220" i="5"/>
  <c r="AH220" i="5"/>
  <c r="AP220" i="5"/>
  <c r="AX220" i="5"/>
  <c r="BG220" i="5"/>
  <c r="AI220" i="5"/>
  <c r="AQ220" i="5"/>
  <c r="AY220" i="5"/>
  <c r="BH220" i="5"/>
  <c r="AJ220" i="5"/>
  <c r="AR220" i="5"/>
  <c r="AZ220" i="5"/>
  <c r="BI220" i="5"/>
  <c r="AL220" i="5"/>
  <c r="AT220" i="5"/>
  <c r="BB220" i="5"/>
  <c r="BK220" i="5"/>
  <c r="AM220" i="5"/>
  <c r="AU220" i="5"/>
  <c r="BD220" i="5"/>
  <c r="BL220" i="5"/>
  <c r="AK220" i="5"/>
  <c r="AS220" i="5"/>
  <c r="BA220" i="5"/>
  <c r="BJ220" i="5"/>
  <c r="AD222" i="5"/>
  <c r="AE221" i="5"/>
  <c r="AH173" i="5"/>
  <c r="AP173" i="5"/>
  <c r="AF173" i="5"/>
  <c r="AI173" i="5"/>
  <c r="AQ173" i="5"/>
  <c r="AJ173" i="5"/>
  <c r="AR173" i="5"/>
  <c r="AK173" i="5"/>
  <c r="AS173" i="5"/>
  <c r="AL173" i="5"/>
  <c r="AT173" i="5"/>
  <c r="AN173" i="5"/>
  <c r="AG173" i="5"/>
  <c r="AU173" i="5"/>
  <c r="AM173" i="5"/>
  <c r="AO173" i="5"/>
  <c r="AD175" i="5"/>
  <c r="AE174" i="5"/>
  <c r="AE84" i="5"/>
  <c r="AD85" i="5"/>
  <c r="AG128" i="5"/>
  <c r="AF128" i="5"/>
  <c r="AI128" i="5"/>
  <c r="AJ128" i="5"/>
  <c r="AK128" i="5"/>
  <c r="AL128" i="5"/>
  <c r="AM128" i="5"/>
  <c r="AH128" i="5"/>
  <c r="AE129" i="5"/>
  <c r="AD130" i="5"/>
  <c r="AD40" i="5"/>
  <c r="AE39" i="5"/>
  <c r="AO41" i="3"/>
  <c r="AP40" i="3"/>
  <c r="AQ40" i="3" s="1"/>
  <c r="L39" i="3"/>
  <c r="D39" i="3"/>
  <c r="F39" i="3"/>
  <c r="N39" i="3"/>
  <c r="E39" i="3"/>
  <c r="K39" i="3"/>
  <c r="J39" i="3"/>
  <c r="G39" i="3"/>
  <c r="M39" i="3"/>
  <c r="H39" i="3"/>
  <c r="I39" i="3"/>
  <c r="O39" i="3"/>
  <c r="P39" i="3"/>
  <c r="Q39" i="3"/>
  <c r="R39" i="3"/>
  <c r="S39" i="3"/>
  <c r="T39" i="3"/>
  <c r="U39" i="3"/>
  <c r="B41" i="3"/>
  <c r="C40" i="3"/>
  <c r="AF39" i="5" l="1"/>
  <c r="AG39" i="5"/>
  <c r="AG84" i="5"/>
  <c r="AH84" i="5"/>
  <c r="AF84" i="5"/>
  <c r="AI84" i="5"/>
  <c r="AP175" i="7"/>
  <c r="AH175" i="7"/>
  <c r="AO175" i="7"/>
  <c r="AG175" i="7"/>
  <c r="AN175" i="7"/>
  <c r="AF175" i="7"/>
  <c r="AU175" i="7"/>
  <c r="AM175" i="7"/>
  <c r="AS175" i="7"/>
  <c r="AK175" i="7"/>
  <c r="AR175" i="7"/>
  <c r="AJ175" i="7"/>
  <c r="AT175" i="7"/>
  <c r="AQ175" i="7"/>
  <c r="AL175" i="7"/>
  <c r="AI175" i="7"/>
  <c r="AF130" i="7"/>
  <c r="AG130" i="7"/>
  <c r="AH130" i="7"/>
  <c r="AI130" i="7"/>
  <c r="AJ130" i="7"/>
  <c r="AK130" i="7"/>
  <c r="AL130" i="7"/>
  <c r="AM130" i="7"/>
  <c r="AD177" i="7"/>
  <c r="AE176" i="7"/>
  <c r="BD221" i="7"/>
  <c r="AV221" i="7"/>
  <c r="AN221" i="7"/>
  <c r="AF221" i="7"/>
  <c r="BK221" i="7"/>
  <c r="BC221" i="7"/>
  <c r="AU221" i="7"/>
  <c r="AM221" i="7"/>
  <c r="BJ221" i="7"/>
  <c r="BB221" i="7"/>
  <c r="AT221" i="7"/>
  <c r="AL221" i="7"/>
  <c r="BI221" i="7"/>
  <c r="BA221" i="7"/>
  <c r="AS221" i="7"/>
  <c r="AK221" i="7"/>
  <c r="BH221" i="7"/>
  <c r="AZ221" i="7"/>
  <c r="AR221" i="7"/>
  <c r="AJ221" i="7"/>
  <c r="AX221" i="7"/>
  <c r="AQ221" i="7"/>
  <c r="BG221" i="7"/>
  <c r="AO221" i="7"/>
  <c r="BF221" i="7"/>
  <c r="AI221" i="7"/>
  <c r="AW221" i="7"/>
  <c r="AH221" i="7"/>
  <c r="BE221" i="7"/>
  <c r="AY221" i="7"/>
  <c r="AP221" i="7"/>
  <c r="AG221" i="7"/>
  <c r="AD87" i="7"/>
  <c r="AE86" i="7"/>
  <c r="AD132" i="7"/>
  <c r="AE131" i="7"/>
  <c r="AE222" i="7"/>
  <c r="AD223" i="7"/>
  <c r="AF85" i="7"/>
  <c r="AI85" i="7"/>
  <c r="AE41" i="7"/>
  <c r="AD42" i="7"/>
  <c r="AF40" i="7"/>
  <c r="AG85" i="7"/>
  <c r="AG40" i="7"/>
  <c r="AH85" i="7"/>
  <c r="AE222" i="5"/>
  <c r="AD223" i="5"/>
  <c r="AF221" i="5"/>
  <c r="AN221" i="5"/>
  <c r="AV221" i="5"/>
  <c r="BE221" i="5"/>
  <c r="AG221" i="5"/>
  <c r="AO221" i="5"/>
  <c r="AW221" i="5"/>
  <c r="BF221" i="5"/>
  <c r="AH221" i="5"/>
  <c r="AP221" i="5"/>
  <c r="AX221" i="5"/>
  <c r="BG221" i="5"/>
  <c r="AI221" i="5"/>
  <c r="AQ221" i="5"/>
  <c r="AY221" i="5"/>
  <c r="BH221" i="5"/>
  <c r="AJ221" i="5"/>
  <c r="AR221" i="5"/>
  <c r="AZ221" i="5"/>
  <c r="BI221" i="5"/>
  <c r="AL221" i="5"/>
  <c r="AT221" i="5"/>
  <c r="BB221" i="5"/>
  <c r="BK221" i="5"/>
  <c r="AM221" i="5"/>
  <c r="AU221" i="5"/>
  <c r="BD221" i="5"/>
  <c r="BL221" i="5"/>
  <c r="AS221" i="5"/>
  <c r="AK221" i="5"/>
  <c r="BA221" i="5"/>
  <c r="BJ221" i="5"/>
  <c r="AH129" i="5"/>
  <c r="AJ129" i="5"/>
  <c r="AK129" i="5"/>
  <c r="AL129" i="5"/>
  <c r="AM129" i="5"/>
  <c r="AF129" i="5"/>
  <c r="AI129" i="5"/>
  <c r="AG129" i="5"/>
  <c r="AE85" i="5"/>
  <c r="AD86" i="5"/>
  <c r="AI174" i="5"/>
  <c r="AQ174" i="5"/>
  <c r="AJ174" i="5"/>
  <c r="AR174" i="5"/>
  <c r="AF174" i="5"/>
  <c r="AK174" i="5"/>
  <c r="AS174" i="5"/>
  <c r="AL174" i="5"/>
  <c r="AT174" i="5"/>
  <c r="AM174" i="5"/>
  <c r="AU174" i="5"/>
  <c r="AG174" i="5"/>
  <c r="AO174" i="5"/>
  <c r="AN174" i="5"/>
  <c r="AH174" i="5"/>
  <c r="AP174" i="5"/>
  <c r="AD176" i="5"/>
  <c r="AE175" i="5"/>
  <c r="AD131" i="5"/>
  <c r="AE130" i="5"/>
  <c r="AE40" i="5"/>
  <c r="AD41" i="5"/>
  <c r="AO42" i="3"/>
  <c r="AP41" i="3"/>
  <c r="AQ41" i="3" s="1"/>
  <c r="C41" i="3"/>
  <c r="B42" i="3"/>
  <c r="D40" i="3"/>
  <c r="L40" i="3"/>
  <c r="K40" i="3"/>
  <c r="J40" i="3"/>
  <c r="N40" i="3"/>
  <c r="F40" i="3"/>
  <c r="E40" i="3"/>
  <c r="G40" i="3"/>
  <c r="M40" i="3"/>
  <c r="H40" i="3"/>
  <c r="I40" i="3"/>
  <c r="O40" i="3"/>
  <c r="P40" i="3"/>
  <c r="Q40" i="3"/>
  <c r="R40" i="3"/>
  <c r="S40" i="3"/>
  <c r="T40" i="3"/>
  <c r="U40" i="3"/>
  <c r="AF85" i="5" l="1"/>
  <c r="AI85" i="5"/>
  <c r="AF40" i="5"/>
  <c r="AG85" i="5"/>
  <c r="AG40" i="5"/>
  <c r="AH85" i="5"/>
  <c r="AD224" i="7"/>
  <c r="AE223" i="7"/>
  <c r="BJ222" i="7"/>
  <c r="BB222" i="7"/>
  <c r="AT222" i="7"/>
  <c r="AL222" i="7"/>
  <c r="BI222" i="7"/>
  <c r="BA222" i="7"/>
  <c r="AS222" i="7"/>
  <c r="AK222" i="7"/>
  <c r="BH222" i="7"/>
  <c r="AZ222" i="7"/>
  <c r="AR222" i="7"/>
  <c r="AJ222" i="7"/>
  <c r="BG222" i="7"/>
  <c r="AY222" i="7"/>
  <c r="AQ222" i="7"/>
  <c r="AI222" i="7"/>
  <c r="BF222" i="7"/>
  <c r="AX222" i="7"/>
  <c r="AP222" i="7"/>
  <c r="AH222" i="7"/>
  <c r="BE222" i="7"/>
  <c r="AM222" i="7"/>
  <c r="BC222" i="7"/>
  <c r="AF222" i="7"/>
  <c r="AV222" i="7"/>
  <c r="AU222" i="7"/>
  <c r="BD222" i="7"/>
  <c r="AO222" i="7"/>
  <c r="AG222" i="7"/>
  <c r="BK222" i="7"/>
  <c r="AW222" i="7"/>
  <c r="AN222" i="7"/>
  <c r="AF131" i="7"/>
  <c r="AG131" i="7"/>
  <c r="AH131" i="7"/>
  <c r="AI131" i="7"/>
  <c r="AJ131" i="7"/>
  <c r="AK131" i="7"/>
  <c r="AL131" i="7"/>
  <c r="AM131" i="7"/>
  <c r="AE132" i="7"/>
  <c r="AD133" i="7"/>
  <c r="AF86" i="7"/>
  <c r="AI86" i="7"/>
  <c r="AF41" i="7"/>
  <c r="AG86" i="7"/>
  <c r="AG41" i="7"/>
  <c r="AH86" i="7"/>
  <c r="AE87" i="7"/>
  <c r="AD88" i="7"/>
  <c r="AN176" i="7"/>
  <c r="AF176" i="7"/>
  <c r="AU176" i="7"/>
  <c r="AM176" i="7"/>
  <c r="AT176" i="7"/>
  <c r="AL176" i="7"/>
  <c r="AS176" i="7"/>
  <c r="AK176" i="7"/>
  <c r="AQ176" i="7"/>
  <c r="AI176" i="7"/>
  <c r="AP176" i="7"/>
  <c r="AH176" i="7"/>
  <c r="AJ176" i="7"/>
  <c r="AG176" i="7"/>
  <c r="AO176" i="7"/>
  <c r="AR176" i="7"/>
  <c r="AE42" i="7"/>
  <c r="AD43" i="7"/>
  <c r="AD178" i="7"/>
  <c r="AE177" i="7"/>
  <c r="AD224" i="5"/>
  <c r="AE223" i="5"/>
  <c r="AF222" i="5"/>
  <c r="AN222" i="5"/>
  <c r="AV222" i="5"/>
  <c r="BE222" i="5"/>
  <c r="AG222" i="5"/>
  <c r="AO222" i="5"/>
  <c r="AW222" i="5"/>
  <c r="BF222" i="5"/>
  <c r="AH222" i="5"/>
  <c r="AP222" i="5"/>
  <c r="AX222" i="5"/>
  <c r="BG222" i="5"/>
  <c r="AI222" i="5"/>
  <c r="AQ222" i="5"/>
  <c r="AY222" i="5"/>
  <c r="BH222" i="5"/>
  <c r="AJ222" i="5"/>
  <c r="AR222" i="5"/>
  <c r="AZ222" i="5"/>
  <c r="BI222" i="5"/>
  <c r="AL222" i="5"/>
  <c r="AT222" i="5"/>
  <c r="BB222" i="5"/>
  <c r="BK222" i="5"/>
  <c r="AM222" i="5"/>
  <c r="AU222" i="5"/>
  <c r="BD222" i="5"/>
  <c r="BL222" i="5"/>
  <c r="AK222" i="5"/>
  <c r="AS222" i="5"/>
  <c r="BA222" i="5"/>
  <c r="BJ222" i="5"/>
  <c r="AI130" i="5"/>
  <c r="AK130" i="5"/>
  <c r="AF130" i="5"/>
  <c r="AL130" i="5"/>
  <c r="AM130" i="5"/>
  <c r="AJ130" i="5"/>
  <c r="AG130" i="5"/>
  <c r="AH130" i="5"/>
  <c r="AE131" i="5"/>
  <c r="AD132" i="5"/>
  <c r="AE176" i="5"/>
  <c r="AD177" i="5"/>
  <c r="AD87" i="5"/>
  <c r="AE86" i="5"/>
  <c r="AJ175" i="5"/>
  <c r="AR175" i="5"/>
  <c r="AK175" i="5"/>
  <c r="AS175" i="5"/>
  <c r="AL175" i="5"/>
  <c r="AT175" i="5"/>
  <c r="AM175" i="5"/>
  <c r="AU175" i="5"/>
  <c r="AN175" i="5"/>
  <c r="AH175" i="5"/>
  <c r="AP175" i="5"/>
  <c r="AG175" i="5"/>
  <c r="AI175" i="5"/>
  <c r="AO175" i="5"/>
  <c r="AQ175" i="5"/>
  <c r="AF175" i="5"/>
  <c r="AE41" i="5"/>
  <c r="AD42" i="5"/>
  <c r="AO43" i="3"/>
  <c r="AP42" i="3"/>
  <c r="AQ42" i="3" s="1"/>
  <c r="B43" i="3"/>
  <c r="C42" i="3"/>
  <c r="L41" i="3"/>
  <c r="J41" i="3"/>
  <c r="D41" i="3"/>
  <c r="E41" i="3"/>
  <c r="G41" i="3"/>
  <c r="N41" i="3"/>
  <c r="F41" i="3"/>
  <c r="K41" i="3"/>
  <c r="M41" i="3"/>
  <c r="H41" i="3"/>
  <c r="O41" i="3"/>
  <c r="I41" i="3"/>
  <c r="P41" i="3"/>
  <c r="Q41" i="3"/>
  <c r="R41" i="3"/>
  <c r="S41" i="3"/>
  <c r="T41" i="3"/>
  <c r="U41" i="3"/>
  <c r="AF41" i="5" l="1"/>
  <c r="AG86" i="5"/>
  <c r="AG41" i="5"/>
  <c r="AH86" i="5"/>
  <c r="AF86" i="5"/>
  <c r="AI86" i="5"/>
  <c r="AT177" i="7"/>
  <c r="AL177" i="7"/>
  <c r="AS177" i="7"/>
  <c r="AK177" i="7"/>
  <c r="AR177" i="7"/>
  <c r="AJ177" i="7"/>
  <c r="AQ177" i="7"/>
  <c r="AI177" i="7"/>
  <c r="AO177" i="7"/>
  <c r="AG177" i="7"/>
  <c r="AN177" i="7"/>
  <c r="AF177" i="7"/>
  <c r="AU177" i="7"/>
  <c r="AP177" i="7"/>
  <c r="AM177" i="7"/>
  <c r="AH177" i="7"/>
  <c r="AD89" i="7"/>
  <c r="AE88" i="7"/>
  <c r="AD134" i="7"/>
  <c r="AE133" i="7"/>
  <c r="AE43" i="7"/>
  <c r="AD44" i="7"/>
  <c r="AF87" i="7"/>
  <c r="AI87" i="7"/>
  <c r="AF132" i="7"/>
  <c r="AG132" i="7"/>
  <c r="AH132" i="7"/>
  <c r="AI132" i="7"/>
  <c r="AJ132" i="7"/>
  <c r="AK132" i="7"/>
  <c r="AL132" i="7"/>
  <c r="AM132" i="7"/>
  <c r="AF42" i="7"/>
  <c r="AG87" i="7"/>
  <c r="AG42" i="7"/>
  <c r="AH87" i="7"/>
  <c r="BH223" i="7"/>
  <c r="AZ223" i="7"/>
  <c r="AR223" i="7"/>
  <c r="AJ223" i="7"/>
  <c r="BG223" i="7"/>
  <c r="AY223" i="7"/>
  <c r="AQ223" i="7"/>
  <c r="AI223" i="7"/>
  <c r="BF223" i="7"/>
  <c r="AX223" i="7"/>
  <c r="AP223" i="7"/>
  <c r="AH223" i="7"/>
  <c r="BE223" i="7"/>
  <c r="AW223" i="7"/>
  <c r="AO223" i="7"/>
  <c r="AG223" i="7"/>
  <c r="BD223" i="7"/>
  <c r="AV223" i="7"/>
  <c r="AN223" i="7"/>
  <c r="AF223" i="7"/>
  <c r="AT223" i="7"/>
  <c r="BJ223" i="7"/>
  <c r="AM223" i="7"/>
  <c r="BC223" i="7"/>
  <c r="AK223" i="7"/>
  <c r="BB223" i="7"/>
  <c r="BK223" i="7"/>
  <c r="BA223" i="7"/>
  <c r="AS223" i="7"/>
  <c r="AL223" i="7"/>
  <c r="BI223" i="7"/>
  <c r="AU223" i="7"/>
  <c r="AE178" i="7"/>
  <c r="AD179" i="7"/>
  <c r="AD225" i="7"/>
  <c r="AE224" i="7"/>
  <c r="AF223" i="5"/>
  <c r="AN223" i="5"/>
  <c r="AV223" i="5"/>
  <c r="BE223" i="5"/>
  <c r="AG223" i="5"/>
  <c r="AO223" i="5"/>
  <c r="AW223" i="5"/>
  <c r="BF223" i="5"/>
  <c r="AH223" i="5"/>
  <c r="AP223" i="5"/>
  <c r="AX223" i="5"/>
  <c r="BG223" i="5"/>
  <c r="AI223" i="5"/>
  <c r="AQ223" i="5"/>
  <c r="AY223" i="5"/>
  <c r="BH223" i="5"/>
  <c r="AJ223" i="5"/>
  <c r="AR223" i="5"/>
  <c r="AL223" i="5"/>
  <c r="AT223" i="5"/>
  <c r="BB223" i="5"/>
  <c r="BK223" i="5"/>
  <c r="AM223" i="5"/>
  <c r="AU223" i="5"/>
  <c r="BD223" i="5"/>
  <c r="BL223" i="5"/>
  <c r="BI223" i="5"/>
  <c r="BJ223" i="5"/>
  <c r="AK223" i="5"/>
  <c r="AS223" i="5"/>
  <c r="AZ223" i="5"/>
  <c r="BA223" i="5"/>
  <c r="AE224" i="5"/>
  <c r="AD225" i="5"/>
  <c r="AE177" i="5"/>
  <c r="AD178" i="5"/>
  <c r="AK176" i="5"/>
  <c r="AS176" i="5"/>
  <c r="AL176" i="5"/>
  <c r="AT176" i="5"/>
  <c r="AM176" i="5"/>
  <c r="AU176" i="5"/>
  <c r="AN176" i="5"/>
  <c r="AG176" i="5"/>
  <c r="AO176" i="5"/>
  <c r="AI176" i="5"/>
  <c r="AQ176" i="5"/>
  <c r="AP176" i="5"/>
  <c r="AH176" i="5"/>
  <c r="AR176" i="5"/>
  <c r="AJ176" i="5"/>
  <c r="AF176" i="5"/>
  <c r="AE87" i="5"/>
  <c r="AD88" i="5"/>
  <c r="AD133" i="5"/>
  <c r="AE132" i="5"/>
  <c r="AJ131" i="5"/>
  <c r="AL131" i="5"/>
  <c r="AM131" i="5"/>
  <c r="AF131" i="5"/>
  <c r="AG131" i="5"/>
  <c r="AH131" i="5"/>
  <c r="AK131" i="5"/>
  <c r="AI131" i="5"/>
  <c r="AD43" i="5"/>
  <c r="AE42" i="5"/>
  <c r="AO44" i="3"/>
  <c r="AP43" i="3"/>
  <c r="AQ43" i="3" s="1"/>
  <c r="L42" i="3"/>
  <c r="D42" i="3"/>
  <c r="K42" i="3"/>
  <c r="G42" i="3"/>
  <c r="E42" i="3"/>
  <c r="F42" i="3"/>
  <c r="N42" i="3"/>
  <c r="J42" i="3"/>
  <c r="M42" i="3"/>
  <c r="H42" i="3"/>
  <c r="O42" i="3"/>
  <c r="I42" i="3"/>
  <c r="P42" i="3"/>
  <c r="Q42" i="3"/>
  <c r="R42" i="3"/>
  <c r="S42" i="3"/>
  <c r="T42" i="3"/>
  <c r="U42" i="3"/>
  <c r="B44" i="3"/>
  <c r="C43" i="3"/>
  <c r="AF42" i="5" l="1"/>
  <c r="AG87" i="5"/>
  <c r="AG42" i="5"/>
  <c r="AH87" i="5"/>
  <c r="AF87" i="5"/>
  <c r="AI87" i="5"/>
  <c r="AE44" i="7"/>
  <c r="AD45" i="7"/>
  <c r="AE45" i="7" s="1"/>
  <c r="AR178" i="7"/>
  <c r="AJ178" i="7"/>
  <c r="AQ178" i="7"/>
  <c r="AI178" i="7"/>
  <c r="AP178" i="7"/>
  <c r="AH178" i="7"/>
  <c r="AO178" i="7"/>
  <c r="AG178" i="7"/>
  <c r="AU178" i="7"/>
  <c r="AM178" i="7"/>
  <c r="AT178" i="7"/>
  <c r="AL178" i="7"/>
  <c r="AF178" i="7"/>
  <c r="AS178" i="7"/>
  <c r="AN178" i="7"/>
  <c r="AK178" i="7"/>
  <c r="AF43" i="7"/>
  <c r="AG88" i="7"/>
  <c r="AG43" i="7"/>
  <c r="AH88" i="7"/>
  <c r="AF133" i="7"/>
  <c r="AG133" i="7"/>
  <c r="AH133" i="7"/>
  <c r="AI133" i="7"/>
  <c r="AJ133" i="7"/>
  <c r="AK133" i="7"/>
  <c r="AL133" i="7"/>
  <c r="AM133" i="7"/>
  <c r="AD226" i="7"/>
  <c r="AE226" i="7" s="1"/>
  <c r="AE225" i="7"/>
  <c r="AD135" i="7"/>
  <c r="AE135" i="7" s="1"/>
  <c r="AE134" i="7"/>
  <c r="BF224" i="7"/>
  <c r="AX224" i="7"/>
  <c r="AP224" i="7"/>
  <c r="AH224" i="7"/>
  <c r="BE224" i="7"/>
  <c r="AW224" i="7"/>
  <c r="AO224" i="7"/>
  <c r="AG224" i="7"/>
  <c r="BD224" i="7"/>
  <c r="AV224" i="7"/>
  <c r="AN224" i="7"/>
  <c r="AF224" i="7"/>
  <c r="BK224" i="7"/>
  <c r="BC224" i="7"/>
  <c r="AU224" i="7"/>
  <c r="AM224" i="7"/>
  <c r="BJ224" i="7"/>
  <c r="BB224" i="7"/>
  <c r="AT224" i="7"/>
  <c r="AL224" i="7"/>
  <c r="BA224" i="7"/>
  <c r="AI224" i="7"/>
  <c r="AY224" i="7"/>
  <c r="AR224" i="7"/>
  <c r="BI224" i="7"/>
  <c r="AQ224" i="7"/>
  <c r="BH224" i="7"/>
  <c r="AZ224" i="7"/>
  <c r="AS224" i="7"/>
  <c r="AK224" i="7"/>
  <c r="AJ224" i="7"/>
  <c r="BG224" i="7"/>
  <c r="AD180" i="7"/>
  <c r="AE180" i="7" s="1"/>
  <c r="AE179" i="7"/>
  <c r="AF88" i="7"/>
  <c r="AI88" i="7"/>
  <c r="AE89" i="7"/>
  <c r="AD90" i="7"/>
  <c r="AE90" i="7" s="1"/>
  <c r="AF224" i="5"/>
  <c r="AN224" i="5"/>
  <c r="AG224" i="5"/>
  <c r="AO224" i="5"/>
  <c r="AW224" i="5"/>
  <c r="BF224" i="5"/>
  <c r="AH224" i="5"/>
  <c r="AI224" i="5"/>
  <c r="AL224" i="5"/>
  <c r="AT224" i="5"/>
  <c r="BB224" i="5"/>
  <c r="BK224" i="5"/>
  <c r="AM224" i="5"/>
  <c r="AU224" i="5"/>
  <c r="BD224" i="5"/>
  <c r="BL224" i="5"/>
  <c r="AV224" i="5"/>
  <c r="BI224" i="5"/>
  <c r="AX224" i="5"/>
  <c r="BJ224" i="5"/>
  <c r="AJ224" i="5"/>
  <c r="AY224" i="5"/>
  <c r="AK224" i="5"/>
  <c r="AZ224" i="5"/>
  <c r="AP224" i="5"/>
  <c r="BA224" i="5"/>
  <c r="AQ224" i="5"/>
  <c r="AR224" i="5"/>
  <c r="BG224" i="5"/>
  <c r="AS224" i="5"/>
  <c r="BH224" i="5"/>
  <c r="BE224" i="5"/>
  <c r="AD226" i="5"/>
  <c r="AE226" i="5" s="1"/>
  <c r="AE225" i="5"/>
  <c r="AK132" i="5"/>
  <c r="AM132" i="5"/>
  <c r="AG132" i="5"/>
  <c r="AF132" i="5"/>
  <c r="AH132" i="5"/>
  <c r="AL132" i="5"/>
  <c r="AI132" i="5"/>
  <c r="AJ132" i="5"/>
  <c r="AD89" i="5"/>
  <c r="AE88" i="5"/>
  <c r="AD179" i="5"/>
  <c r="AE178" i="5"/>
  <c r="AD134" i="5"/>
  <c r="AE133" i="5"/>
  <c r="AL177" i="5"/>
  <c r="AT177" i="5"/>
  <c r="AM177" i="5"/>
  <c r="AU177" i="5"/>
  <c r="AN177" i="5"/>
  <c r="AG177" i="5"/>
  <c r="AO177" i="5"/>
  <c r="AH177" i="5"/>
  <c r="AP177" i="5"/>
  <c r="AF177" i="5"/>
  <c r="AJ177" i="5"/>
  <c r="AR177" i="5"/>
  <c r="AI177" i="5"/>
  <c r="AK177" i="5"/>
  <c r="AQ177" i="5"/>
  <c r="AS177" i="5"/>
  <c r="AD44" i="5"/>
  <c r="AE43" i="5"/>
  <c r="AO45" i="3"/>
  <c r="AP44" i="3"/>
  <c r="AQ44" i="3" s="1"/>
  <c r="L43" i="3"/>
  <c r="D43" i="3"/>
  <c r="G43" i="3"/>
  <c r="F43" i="3"/>
  <c r="J43" i="3"/>
  <c r="N43" i="3"/>
  <c r="K43" i="3"/>
  <c r="E43" i="3"/>
  <c r="M43" i="3"/>
  <c r="H43" i="3"/>
  <c r="O43" i="3"/>
  <c r="I43" i="3"/>
  <c r="P43" i="3"/>
  <c r="Q43" i="3"/>
  <c r="R43" i="3"/>
  <c r="S43" i="3"/>
  <c r="T43" i="3"/>
  <c r="U43" i="3"/>
  <c r="B45" i="3"/>
  <c r="C45" i="3" s="1"/>
  <c r="C44" i="3"/>
  <c r="AF43" i="5" l="1"/>
  <c r="AG88" i="5"/>
  <c r="AG43" i="5"/>
  <c r="AH88" i="5"/>
  <c r="AF88" i="5"/>
  <c r="AI88" i="5"/>
  <c r="AF90" i="7"/>
  <c r="AI90" i="7"/>
  <c r="BD225" i="7"/>
  <c r="AV225" i="7"/>
  <c r="AN225" i="7"/>
  <c r="AF225" i="7"/>
  <c r="BK225" i="7"/>
  <c r="BC225" i="7"/>
  <c r="AU225" i="7"/>
  <c r="AM225" i="7"/>
  <c r="BJ225" i="7"/>
  <c r="BB225" i="7"/>
  <c r="AT225" i="7"/>
  <c r="AL225" i="7"/>
  <c r="BI225" i="7"/>
  <c r="BA225" i="7"/>
  <c r="AS225" i="7"/>
  <c r="AK225" i="7"/>
  <c r="BH225" i="7"/>
  <c r="AZ225" i="7"/>
  <c r="AR225" i="7"/>
  <c r="AJ225" i="7"/>
  <c r="AP225" i="7"/>
  <c r="BF225" i="7"/>
  <c r="AI225" i="7"/>
  <c r="AY225" i="7"/>
  <c r="AG225" i="7"/>
  <c r="AX225" i="7"/>
  <c r="AO225" i="7"/>
  <c r="BG225" i="7"/>
  <c r="BE225" i="7"/>
  <c r="AW225" i="7"/>
  <c r="AQ225" i="7"/>
  <c r="AH225" i="7"/>
  <c r="BK226" i="7"/>
  <c r="BJ226" i="7"/>
  <c r="BB226" i="7"/>
  <c r="AT226" i="7"/>
  <c r="AL226" i="7"/>
  <c r="BI226" i="7"/>
  <c r="BA226" i="7"/>
  <c r="AS226" i="7"/>
  <c r="AK226" i="7"/>
  <c r="BH226" i="7"/>
  <c r="AZ226" i="7"/>
  <c r="AR226" i="7"/>
  <c r="AJ226" i="7"/>
  <c r="BG226" i="7"/>
  <c r="AY226" i="7"/>
  <c r="AQ226" i="7"/>
  <c r="AI226" i="7"/>
  <c r="BF226" i="7"/>
  <c r="AX226" i="7"/>
  <c r="AP226" i="7"/>
  <c r="AH226" i="7"/>
  <c r="BE226" i="7"/>
  <c r="AW226" i="7"/>
  <c r="AU226" i="7"/>
  <c r="AN226" i="7"/>
  <c r="AM226" i="7"/>
  <c r="AV226" i="7"/>
  <c r="AG226" i="7"/>
  <c r="BD226" i="7"/>
  <c r="BC226" i="7"/>
  <c r="AO226" i="7"/>
  <c r="AF226" i="7"/>
  <c r="AN180" i="7"/>
  <c r="AF180" i="7"/>
  <c r="AU180" i="7"/>
  <c r="AM180" i="7"/>
  <c r="AT180" i="7"/>
  <c r="AL180" i="7"/>
  <c r="AS180" i="7"/>
  <c r="AK180" i="7"/>
  <c r="AR180" i="7"/>
  <c r="AJ180" i="7"/>
  <c r="AQ180" i="7"/>
  <c r="AI180" i="7"/>
  <c r="AP180" i="7"/>
  <c r="AH180" i="7"/>
  <c r="AO180" i="7"/>
  <c r="AG180" i="7"/>
  <c r="AF89" i="7"/>
  <c r="AI89" i="7"/>
  <c r="AP179" i="7"/>
  <c r="AH179" i="7"/>
  <c r="AO179" i="7"/>
  <c r="AG179" i="7"/>
  <c r="AN179" i="7"/>
  <c r="AF179" i="7"/>
  <c r="AU179" i="7"/>
  <c r="AM179" i="7"/>
  <c r="AT179" i="7"/>
  <c r="AL179" i="7"/>
  <c r="AS179" i="7"/>
  <c r="AK179" i="7"/>
  <c r="AR179" i="7"/>
  <c r="AJ179" i="7"/>
  <c r="AQ179" i="7"/>
  <c r="AI179" i="7"/>
  <c r="AF134" i="7"/>
  <c r="AG134" i="7"/>
  <c r="AH134" i="7"/>
  <c r="AI134" i="7"/>
  <c r="AJ134" i="7"/>
  <c r="AK134" i="7"/>
  <c r="AL134" i="7"/>
  <c r="AM134" i="7"/>
  <c r="AF45" i="7"/>
  <c r="AG45" i="7"/>
  <c r="AG90" i="7"/>
  <c r="AH90" i="7"/>
  <c r="AF135" i="7"/>
  <c r="AG135" i="7"/>
  <c r="AH135" i="7"/>
  <c r="AI135" i="7"/>
  <c r="AJ135" i="7"/>
  <c r="AK135" i="7"/>
  <c r="AL135" i="7"/>
  <c r="AM135" i="7"/>
  <c r="AF44" i="7"/>
  <c r="AG89" i="7"/>
  <c r="AG44" i="7"/>
  <c r="AH89" i="7"/>
  <c r="AG225" i="5"/>
  <c r="AO225" i="5"/>
  <c r="AL225" i="5"/>
  <c r="AM225" i="5"/>
  <c r="AP225" i="5"/>
  <c r="AX225" i="5"/>
  <c r="BG225" i="5"/>
  <c r="BL225" i="5"/>
  <c r="AQ225" i="5"/>
  <c r="AY225" i="5"/>
  <c r="BH225" i="5"/>
  <c r="AU225" i="5"/>
  <c r="AF225" i="5"/>
  <c r="AR225" i="5"/>
  <c r="AZ225" i="5"/>
  <c r="BI225" i="5"/>
  <c r="AH225" i="5"/>
  <c r="AS225" i="5"/>
  <c r="BA225" i="5"/>
  <c r="BJ225" i="5"/>
  <c r="AI225" i="5"/>
  <c r="AT225" i="5"/>
  <c r="BB225" i="5"/>
  <c r="BK225" i="5"/>
  <c r="AJ225" i="5"/>
  <c r="AK225" i="5"/>
  <c r="AV225" i="5"/>
  <c r="BE225" i="5"/>
  <c r="BD225" i="5"/>
  <c r="AN225" i="5"/>
  <c r="AW225" i="5"/>
  <c r="BF225" i="5"/>
  <c r="AH226" i="5"/>
  <c r="AP226" i="5"/>
  <c r="AX226" i="5"/>
  <c r="AI226" i="5"/>
  <c r="AQ226" i="5"/>
  <c r="AY226" i="5"/>
  <c r="BH226" i="5"/>
  <c r="AJ226" i="5"/>
  <c r="AR226" i="5"/>
  <c r="AZ226" i="5"/>
  <c r="BI226" i="5"/>
  <c r="AU226" i="5"/>
  <c r="AK226" i="5"/>
  <c r="AS226" i="5"/>
  <c r="BA226" i="5"/>
  <c r="BJ226" i="5"/>
  <c r="BL226" i="5"/>
  <c r="AL226" i="5"/>
  <c r="AT226" i="5"/>
  <c r="BB226" i="5"/>
  <c r="BK226" i="5"/>
  <c r="AM226" i="5"/>
  <c r="BD226" i="5"/>
  <c r="AF226" i="5"/>
  <c r="AN226" i="5"/>
  <c r="AV226" i="5"/>
  <c r="BE226" i="5"/>
  <c r="AG226" i="5"/>
  <c r="AO226" i="5"/>
  <c r="AW226" i="5"/>
  <c r="BF226" i="5"/>
  <c r="BG226" i="5"/>
  <c r="AD135" i="5"/>
  <c r="AE135" i="5" s="1"/>
  <c r="AE134" i="5"/>
  <c r="AM178" i="5"/>
  <c r="AU178" i="5"/>
  <c r="AN178" i="5"/>
  <c r="AG178" i="5"/>
  <c r="AO178" i="5"/>
  <c r="AH178" i="5"/>
  <c r="AP178" i="5"/>
  <c r="AI178" i="5"/>
  <c r="AQ178" i="5"/>
  <c r="AK178" i="5"/>
  <c r="AS178" i="5"/>
  <c r="AR178" i="5"/>
  <c r="AF178" i="5"/>
  <c r="AJ178" i="5"/>
  <c r="AT178" i="5"/>
  <c r="AL178" i="5"/>
  <c r="AD180" i="5"/>
  <c r="AE180" i="5" s="1"/>
  <c r="AE179" i="5"/>
  <c r="AL133" i="5"/>
  <c r="AG133" i="5"/>
  <c r="AH133" i="5"/>
  <c r="AI133" i="5"/>
  <c r="AF133" i="5"/>
  <c r="AK133" i="5"/>
  <c r="AM133" i="5"/>
  <c r="AJ133" i="5"/>
  <c r="AE89" i="5"/>
  <c r="AD90" i="5"/>
  <c r="AE90" i="5" s="1"/>
  <c r="AD45" i="5"/>
  <c r="AE45" i="5" s="1"/>
  <c r="AE44" i="5"/>
  <c r="D45" i="3"/>
  <c r="L45" i="3"/>
  <c r="E45" i="3"/>
  <c r="J45" i="3"/>
  <c r="F45" i="3"/>
  <c r="N45" i="3"/>
  <c r="K45" i="3"/>
  <c r="G45" i="3"/>
  <c r="H45" i="3"/>
  <c r="M45" i="3"/>
  <c r="O45" i="3"/>
  <c r="I45" i="3"/>
  <c r="P45" i="3"/>
  <c r="Q45" i="3"/>
  <c r="R45" i="3"/>
  <c r="S45" i="3"/>
  <c r="T45" i="3"/>
  <c r="U45" i="3"/>
  <c r="AO46" i="3"/>
  <c r="AP46" i="3" s="1"/>
  <c r="AQ46" i="3" s="1"/>
  <c r="AP45" i="3"/>
  <c r="AQ45" i="3" s="1"/>
  <c r="L44" i="3"/>
  <c r="D44" i="3"/>
  <c r="F44" i="3"/>
  <c r="J44" i="3"/>
  <c r="K44" i="3"/>
  <c r="E44" i="3"/>
  <c r="N44" i="3"/>
  <c r="G44" i="3"/>
  <c r="H44" i="3"/>
  <c r="M44" i="3"/>
  <c r="O44" i="3"/>
  <c r="I44" i="3"/>
  <c r="P44" i="3"/>
  <c r="Q44" i="3"/>
  <c r="R44" i="3"/>
  <c r="S44" i="3"/>
  <c r="T44" i="3"/>
  <c r="U44" i="3"/>
  <c r="AF45" i="5" l="1"/>
  <c r="AG45" i="5"/>
  <c r="AG90" i="5"/>
  <c r="AH90" i="5"/>
  <c r="AF90" i="5"/>
  <c r="AI90" i="5"/>
  <c r="AF89" i="5"/>
  <c r="AI89" i="5"/>
  <c r="AF44" i="5"/>
  <c r="AG89" i="5"/>
  <c r="AG44" i="5"/>
  <c r="AH89" i="5"/>
  <c r="AG180" i="5"/>
  <c r="AO180" i="5"/>
  <c r="AH180" i="5"/>
  <c r="AP180" i="5"/>
  <c r="AI180" i="5"/>
  <c r="AQ180" i="5"/>
  <c r="AJ180" i="5"/>
  <c r="AR180" i="5"/>
  <c r="AK180" i="5"/>
  <c r="AS180" i="5"/>
  <c r="AM180" i="5"/>
  <c r="AU180" i="5"/>
  <c r="AT180" i="5"/>
  <c r="AL180" i="5"/>
  <c r="AF180" i="5"/>
  <c r="AN180" i="5"/>
  <c r="AN179" i="5"/>
  <c r="AG179" i="5"/>
  <c r="AO179" i="5"/>
  <c r="AH179" i="5"/>
  <c r="AP179" i="5"/>
  <c r="AI179" i="5"/>
  <c r="AQ179" i="5"/>
  <c r="AJ179" i="5"/>
  <c r="AR179" i="5"/>
  <c r="AL179" i="5"/>
  <c r="AT179" i="5"/>
  <c r="AF179" i="5"/>
  <c r="AK179" i="5"/>
  <c r="AM179" i="5"/>
  <c r="AS179" i="5"/>
  <c r="AU179" i="5"/>
  <c r="AM134" i="5"/>
  <c r="AG134" i="5"/>
  <c r="AH134" i="5"/>
  <c r="AI134" i="5"/>
  <c r="AJ134" i="5"/>
  <c r="AL134" i="5"/>
  <c r="AK134" i="5"/>
  <c r="AF134" i="5"/>
  <c r="AH135" i="5"/>
  <c r="AI135" i="5"/>
  <c r="AJ135" i="5"/>
  <c r="AK135" i="5"/>
  <c r="AG135" i="5"/>
  <c r="AL135" i="5"/>
  <c r="AF135" i="5"/>
  <c r="AM135" i="5"/>
</calcChain>
</file>

<file path=xl/sharedStrings.xml><?xml version="1.0" encoding="utf-8"?>
<sst xmlns="http://schemas.openxmlformats.org/spreadsheetml/2006/main" count="377" uniqueCount="107">
  <si>
    <t>s</t>
  </si>
  <si>
    <t xml:space="preserve">Analytic </t>
  </si>
  <si>
    <t>x*</t>
  </si>
  <si>
    <t>Conditions</t>
  </si>
  <si>
    <t>Ti</t>
  </si>
  <si>
    <t>C1</t>
  </si>
  <si>
    <t>Zeta</t>
  </si>
  <si>
    <t>alpha*t/L^2</t>
  </si>
  <si>
    <t>Tinf</t>
  </si>
  <si>
    <t>Time</t>
  </si>
  <si>
    <t>T(x,t), 0.4535</t>
  </si>
  <si>
    <t>T(x,t), 3.2632</t>
  </si>
  <si>
    <t xml:space="preserve">Discretization </t>
  </si>
  <si>
    <t>Time Step</t>
  </si>
  <si>
    <t>Time Steps</t>
  </si>
  <si>
    <t>IB</t>
  </si>
  <si>
    <t xml:space="preserve">IE </t>
  </si>
  <si>
    <t>CV</t>
  </si>
  <si>
    <t>2L</t>
  </si>
  <si>
    <t>DI [m]</t>
  </si>
  <si>
    <t>T</t>
  </si>
  <si>
    <t>Density</t>
  </si>
  <si>
    <t>kg/m3</t>
  </si>
  <si>
    <t>k</t>
  </si>
  <si>
    <t>W/mK</t>
  </si>
  <si>
    <t>CP</t>
  </si>
  <si>
    <t>J/kgK</t>
  </si>
  <si>
    <t>Steel Properties from A1</t>
  </si>
  <si>
    <t>alpha</t>
  </si>
  <si>
    <t>x*=x/L</t>
  </si>
  <si>
    <t>t1</t>
  </si>
  <si>
    <t>t2</t>
  </si>
  <si>
    <t>alpha*t1/L^2</t>
  </si>
  <si>
    <t>alpha*t2/L^2</t>
  </si>
  <si>
    <t>Delta t [s]</t>
  </si>
  <si>
    <t>2 Steps</t>
  </si>
  <si>
    <t>t [s]</t>
  </si>
  <si>
    <t>x*=x/L|t*</t>
  </si>
  <si>
    <t>4 Steps</t>
  </si>
  <si>
    <t>Analytic - 2 Steps</t>
  </si>
  <si>
    <t>Analytic - 4 Steps</t>
  </si>
  <si>
    <t>8 Steps</t>
  </si>
  <si>
    <t>Analytic - 8 Steps</t>
  </si>
  <si>
    <t>16 Steps</t>
  </si>
  <si>
    <t>Analytic - 16 Steps</t>
  </si>
  <si>
    <t>Location</t>
  </si>
  <si>
    <t>Time Domain</t>
  </si>
  <si>
    <t>Spatial</t>
  </si>
  <si>
    <t xml:space="preserve">IB -1 </t>
  </si>
  <si>
    <t>IE</t>
  </si>
  <si>
    <t>XP</t>
  </si>
  <si>
    <t>Bi</t>
  </si>
  <si>
    <t>ho</t>
  </si>
  <si>
    <t>IE + 1</t>
  </si>
  <si>
    <t>L</t>
  </si>
  <si>
    <t>t</t>
  </si>
  <si>
    <t>32 Steps</t>
  </si>
  <si>
    <t>Analytic - 32 Steps</t>
  </si>
  <si>
    <t xml:space="preserve">% Diff. </t>
  </si>
  <si>
    <t xml:space="preserve">Fortran Last temp. </t>
  </si>
  <si>
    <t>Analytic Last Temp</t>
  </si>
  <si>
    <t>Results - Center</t>
  </si>
  <si>
    <t>% Change</t>
  </si>
  <si>
    <t>OMEG</t>
  </si>
  <si>
    <t>Average Error [C]</t>
  </si>
  <si>
    <t>Update at Bottom</t>
  </si>
  <si>
    <t>Dimensionless Parameters</t>
  </si>
  <si>
    <t>Properties</t>
  </si>
  <si>
    <t xml:space="preserve">m </t>
  </si>
  <si>
    <t>°C</t>
  </si>
  <si>
    <t>Problem Properties</t>
  </si>
  <si>
    <r>
      <t>kg/m</t>
    </r>
    <r>
      <rPr>
        <vertAlign val="superscript"/>
        <sz val="12"/>
        <color theme="1"/>
        <rFont val="Times New Roman"/>
        <family val="1"/>
      </rPr>
      <t>3</t>
    </r>
  </si>
  <si>
    <r>
      <t>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/s</t>
    </r>
  </si>
  <si>
    <r>
      <t>W/m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K</t>
    </r>
  </si>
  <si>
    <t>ρ</t>
  </si>
  <si>
    <r>
      <t>C</t>
    </r>
    <r>
      <rPr>
        <vertAlign val="subscript"/>
        <sz val="12"/>
        <color theme="1"/>
        <rFont val="Times New Roman"/>
        <family val="1"/>
      </rPr>
      <t>P</t>
    </r>
  </si>
  <si>
    <t>α</t>
  </si>
  <si>
    <r>
      <t>h</t>
    </r>
    <r>
      <rPr>
        <vertAlign val="subscript"/>
        <sz val="12"/>
        <color theme="1"/>
        <rFont val="Times New Roman"/>
        <family val="1"/>
      </rPr>
      <t>o</t>
    </r>
  </si>
  <si>
    <r>
      <t>T</t>
    </r>
    <r>
      <rPr>
        <vertAlign val="subscript"/>
        <sz val="12"/>
        <color theme="1"/>
        <rFont val="Times New Roman"/>
        <family val="1"/>
      </rPr>
      <t>i</t>
    </r>
  </si>
  <si>
    <r>
      <t>T</t>
    </r>
    <r>
      <rPr>
        <vertAlign val="subscript"/>
        <sz val="12"/>
        <color theme="1"/>
        <rFont val="Times New Roman"/>
        <family val="1"/>
      </rPr>
      <t>inf</t>
    </r>
  </si>
  <si>
    <t>ζ</t>
  </si>
  <si>
    <r>
      <t>t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*</t>
    </r>
  </si>
  <si>
    <r>
      <t>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*</t>
    </r>
  </si>
  <si>
    <r>
      <t>T(0, 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*) [°C]</t>
    </r>
  </si>
  <si>
    <r>
      <t>T(0, t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*) [°C]</t>
    </r>
  </si>
  <si>
    <t>Boundary Conditions</t>
  </si>
  <si>
    <t>Coefficient</t>
  </si>
  <si>
    <t xml:space="preserve">IB - 1 </t>
  </si>
  <si>
    <t xml:space="preserve">IE + 1 </t>
  </si>
  <si>
    <r>
      <t>a</t>
    </r>
    <r>
      <rPr>
        <vertAlign val="subscript"/>
        <sz val="11"/>
        <color theme="1"/>
        <rFont val="Times New Roman"/>
        <family val="1"/>
      </rPr>
      <t>W</t>
    </r>
  </si>
  <si>
    <r>
      <t>a</t>
    </r>
    <r>
      <rPr>
        <vertAlign val="subscript"/>
        <sz val="11"/>
        <color theme="1"/>
        <rFont val="Times New Roman"/>
        <family val="1"/>
      </rPr>
      <t>E</t>
    </r>
  </si>
  <si>
    <r>
      <t>a</t>
    </r>
    <r>
      <rPr>
        <vertAlign val="subscript"/>
        <sz val="11"/>
        <color theme="1"/>
        <rFont val="Times New Roman"/>
        <family val="1"/>
      </rPr>
      <t>P</t>
    </r>
  </si>
  <si>
    <r>
      <t>b</t>
    </r>
    <r>
      <rPr>
        <vertAlign val="subscript"/>
        <sz val="11"/>
        <color theme="1"/>
        <rFont val="Times New Roman"/>
        <family val="1"/>
      </rPr>
      <t>P</t>
    </r>
  </si>
  <si>
    <r>
      <t>hA</t>
    </r>
    <r>
      <rPr>
        <vertAlign val="subscript"/>
        <sz val="11"/>
        <color theme="1"/>
        <rFont val="Times New Roman"/>
        <family val="1"/>
      </rPr>
      <t>e</t>
    </r>
    <r>
      <rPr>
        <vertAlign val="superscript"/>
        <sz val="11"/>
        <color theme="1"/>
        <rFont val="Times New Roman"/>
        <family val="1"/>
      </rPr>
      <t>IE</t>
    </r>
    <r>
      <rPr>
        <sz val="11"/>
        <color theme="1"/>
        <rFont val="Times New Roman"/>
        <family val="1"/>
      </rPr>
      <t xml:space="preserve"> + D</t>
    </r>
    <r>
      <rPr>
        <vertAlign val="subscript"/>
        <sz val="11"/>
        <color theme="1"/>
        <rFont val="Times New Roman"/>
        <family val="1"/>
      </rPr>
      <t>e</t>
    </r>
    <r>
      <rPr>
        <vertAlign val="superscript"/>
        <sz val="11"/>
        <color theme="1"/>
        <rFont val="Times New Roman"/>
        <family val="1"/>
      </rPr>
      <t>IE</t>
    </r>
  </si>
  <si>
    <r>
      <t>hA</t>
    </r>
    <r>
      <rPr>
        <vertAlign val="subscript"/>
        <sz val="11"/>
        <color theme="1"/>
        <rFont val="Times New Roman"/>
        <family val="1"/>
      </rPr>
      <t>e</t>
    </r>
    <r>
      <rPr>
        <vertAlign val="superscript"/>
        <sz val="11"/>
        <color theme="1"/>
        <rFont val="Times New Roman"/>
        <family val="1"/>
      </rPr>
      <t>IE</t>
    </r>
    <r>
      <rPr>
        <sz val="11"/>
        <color theme="1"/>
        <rFont val="Times New Roman"/>
        <family val="1"/>
      </rPr>
      <t>T</t>
    </r>
    <r>
      <rPr>
        <vertAlign val="subscript"/>
        <sz val="11"/>
        <color theme="1"/>
        <rFont val="Times New Roman"/>
        <family val="1"/>
      </rPr>
      <t>INF</t>
    </r>
  </si>
  <si>
    <r>
      <t>D</t>
    </r>
    <r>
      <rPr>
        <vertAlign val="subscript"/>
        <sz val="11"/>
        <color theme="1"/>
        <rFont val="Times New Roman"/>
        <family val="1"/>
      </rPr>
      <t>e</t>
    </r>
    <r>
      <rPr>
        <vertAlign val="superscript"/>
        <sz val="11"/>
        <color theme="1"/>
        <rFont val="Times New Roman"/>
        <family val="1"/>
      </rPr>
      <t>IE</t>
    </r>
  </si>
  <si>
    <t>Discretization</t>
  </si>
  <si>
    <t>Transient</t>
  </si>
  <si>
    <t>∆t</t>
  </si>
  <si>
    <t>Results</t>
  </si>
  <si>
    <t>Fully Implicit</t>
  </si>
  <si>
    <t>% Diff.</t>
  </si>
  <si>
    <t>Final Center T [°C]</t>
  </si>
  <si>
    <t>Analytic Center T [°C]</t>
  </si>
  <si>
    <t>Average Error [°C]</t>
  </si>
  <si>
    <t>Crank-Nicolson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</si>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</sst>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5" formatCode="0.0000"/>
    <numFmt numFmtId="166" formatCode="0.000%"/>
    <numFmt numFmtId="167" formatCode="0.0000%"/>
    <numFmt numFmtId="168" formatCode="0.00000000"/>
    <numFmt numFmtId="169" formatCode="0.000000000"/>
    <numFmt numFmtId="170" formatCode="0.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Calibri"/>
      <family val="2"/>
    </font>
    <font>
      <vertAlign val="subscript"/>
      <sz val="12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21" xfId="0" applyFill="1" applyBorder="1"/>
    <xf numFmtId="11" fontId="0" fillId="0" borderId="0" xfId="0" applyNumberFormat="1"/>
    <xf numFmtId="0" fontId="0" fillId="0" borderId="4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1" fontId="0" fillId="0" borderId="3" xfId="0" applyNumberFormat="1" applyBorder="1"/>
    <xf numFmtId="164" fontId="0" fillId="0" borderId="0" xfId="0" applyNumberFormat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/>
    <xf numFmtId="0" fontId="0" fillId="0" borderId="31" xfId="0" applyBorder="1"/>
    <xf numFmtId="164" fontId="0" fillId="0" borderId="13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7" xfId="0" applyBorder="1"/>
    <xf numFmtId="0" fontId="0" fillId="0" borderId="37" xfId="0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1" fontId="0" fillId="0" borderId="32" xfId="0" applyNumberFormat="1" applyBorder="1"/>
    <xf numFmtId="0" fontId="0" fillId="0" borderId="0" xfId="0" applyBorder="1" applyAlignment="1">
      <alignment horizontal="center"/>
    </xf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11" fontId="0" fillId="0" borderId="16" xfId="0" applyNumberFormat="1" applyBorder="1"/>
    <xf numFmtId="0" fontId="0" fillId="0" borderId="42" xfId="0" applyFill="1" applyBorder="1"/>
    <xf numFmtId="0" fontId="0" fillId="0" borderId="43" xfId="0" applyFill="1" applyBorder="1"/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3" xfId="0" applyBorder="1"/>
    <xf numFmtId="164" fontId="0" fillId="0" borderId="40" xfId="0" applyNumberForma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6" xfId="0" applyBorder="1"/>
    <xf numFmtId="0" fontId="0" fillId="0" borderId="49" xfId="0" applyBorder="1"/>
    <xf numFmtId="0" fontId="0" fillId="0" borderId="38" xfId="0" applyBorder="1"/>
    <xf numFmtId="0" fontId="0" fillId="0" borderId="46" xfId="0" applyBorder="1"/>
    <xf numFmtId="0" fontId="0" fillId="0" borderId="47" xfId="0" applyBorder="1"/>
    <xf numFmtId="0" fontId="0" fillId="0" borderId="50" xfId="0" applyBorder="1"/>
    <xf numFmtId="0" fontId="0" fillId="0" borderId="48" xfId="0" applyBorder="1"/>
    <xf numFmtId="164" fontId="0" fillId="0" borderId="12" xfId="0" applyNumberFormat="1" applyBorder="1"/>
    <xf numFmtId="164" fontId="0" fillId="0" borderId="14" xfId="0" applyNumberFormat="1" applyBorder="1"/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NumberFormat="1"/>
    <xf numFmtId="0" fontId="0" fillId="0" borderId="13" xfId="0" applyNumberFormat="1" applyBorder="1"/>
    <xf numFmtId="0" fontId="0" fillId="0" borderId="15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0" fillId="0" borderId="12" xfId="0" applyFill="1" applyBorder="1"/>
    <xf numFmtId="0" fontId="0" fillId="0" borderId="51" xfId="0" applyBorder="1"/>
    <xf numFmtId="0" fontId="0" fillId="0" borderId="10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9" fontId="0" fillId="0" borderId="0" xfId="1" applyFont="1"/>
    <xf numFmtId="164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165" fontId="0" fillId="0" borderId="3" xfId="0" applyNumberFormat="1" applyBorder="1"/>
    <xf numFmtId="164" fontId="0" fillId="0" borderId="32" xfId="0" applyNumberFormat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30" xfId="0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31" xfId="0" applyNumberFormat="1" applyBorder="1"/>
    <xf numFmtId="0" fontId="0" fillId="0" borderId="52" xfId="0" applyBorder="1"/>
    <xf numFmtId="0" fontId="1" fillId="0" borderId="8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0" fillId="0" borderId="31" xfId="0" applyNumberFormat="1" applyBorder="1"/>
    <xf numFmtId="165" fontId="0" fillId="0" borderId="32" xfId="0" applyNumberFormat="1" applyBorder="1"/>
    <xf numFmtId="0" fontId="0" fillId="0" borderId="20" xfId="0" applyBorder="1"/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4" fontId="0" fillId="0" borderId="6" xfId="0" applyNumberFormat="1" applyBorder="1"/>
    <xf numFmtId="164" fontId="0" fillId="0" borderId="30" xfId="0" applyNumberFormat="1" applyBorder="1"/>
    <xf numFmtId="164" fontId="0" fillId="0" borderId="7" xfId="0" applyNumberFormat="1" applyBorder="1"/>
    <xf numFmtId="0" fontId="1" fillId="0" borderId="5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54" xfId="0" applyBorder="1" applyAlignment="1">
      <alignment horizontal="center"/>
    </xf>
    <xf numFmtId="0" fontId="1" fillId="0" borderId="44" xfId="0" applyFont="1" applyBorder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166" fontId="0" fillId="0" borderId="54" xfId="1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167" fontId="0" fillId="0" borderId="32" xfId="1" applyNumberFormat="1" applyFont="1" applyBorder="1" applyAlignment="1">
      <alignment horizontal="center"/>
    </xf>
    <xf numFmtId="0" fontId="0" fillId="0" borderId="11" xfId="1" applyNumberFormat="1" applyFont="1" applyBorder="1" applyAlignment="1">
      <alignment horizontal="center"/>
    </xf>
    <xf numFmtId="0" fontId="0" fillId="0" borderId="13" xfId="1" applyNumberFormat="1" applyFont="1" applyBorder="1" applyAlignment="1">
      <alignment horizontal="center"/>
    </xf>
    <xf numFmtId="0" fontId="0" fillId="0" borderId="15" xfId="1" applyNumberFormat="1" applyFont="1" applyBorder="1" applyAlignment="1">
      <alignment horizontal="center"/>
    </xf>
    <xf numFmtId="166" fontId="0" fillId="0" borderId="33" xfId="1" applyNumberFormat="1" applyFont="1" applyBorder="1" applyAlignment="1">
      <alignment horizontal="center"/>
    </xf>
    <xf numFmtId="166" fontId="0" fillId="0" borderId="39" xfId="1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3" xfId="1" applyNumberFormat="1" applyFont="1" applyBorder="1" applyAlignment="1">
      <alignment horizontal="center"/>
    </xf>
    <xf numFmtId="0" fontId="0" fillId="0" borderId="34" xfId="1" applyNumberFormat="1" applyFont="1" applyBorder="1" applyAlignment="1">
      <alignment horizontal="center"/>
    </xf>
    <xf numFmtId="0" fontId="0" fillId="0" borderId="35" xfId="1" applyNumberFormat="1" applyFont="1" applyBorder="1" applyAlignment="1">
      <alignment horizontal="center"/>
    </xf>
    <xf numFmtId="164" fontId="0" fillId="0" borderId="13" xfId="0" applyNumberFormat="1" applyBorder="1"/>
    <xf numFmtId="168" fontId="0" fillId="0" borderId="12" xfId="0" applyNumberFormat="1" applyBorder="1"/>
    <xf numFmtId="168" fontId="0" fillId="0" borderId="13" xfId="0" applyNumberFormat="1" applyBorder="1"/>
    <xf numFmtId="169" fontId="0" fillId="0" borderId="12" xfId="0" applyNumberFormat="1" applyBorder="1"/>
    <xf numFmtId="169" fontId="0" fillId="0" borderId="13" xfId="0" applyNumberFormat="1" applyBorder="1"/>
    <xf numFmtId="168" fontId="0" fillId="0" borderId="14" xfId="0" applyNumberFormat="1" applyBorder="1"/>
    <xf numFmtId="164" fontId="0" fillId="0" borderId="15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31" xfId="0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13" xfId="0" applyFont="1" applyBorder="1" applyAlignment="1">
      <alignment horizontal="center"/>
    </xf>
    <xf numFmtId="0" fontId="7" fillId="0" borderId="13" xfId="0" applyFont="1" applyBorder="1"/>
    <xf numFmtId="0" fontId="7" fillId="0" borderId="37" xfId="0" applyFont="1" applyFill="1" applyBorder="1" applyAlignment="1">
      <alignment horizontal="right"/>
    </xf>
    <xf numFmtId="0" fontId="7" fillId="0" borderId="21" xfId="0" applyFont="1" applyFill="1" applyBorder="1"/>
    <xf numFmtId="0" fontId="7" fillId="0" borderId="1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right"/>
    </xf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right"/>
    </xf>
    <xf numFmtId="0" fontId="7" fillId="0" borderId="14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right"/>
    </xf>
    <xf numFmtId="0" fontId="11" fillId="0" borderId="10" xfId="0" applyFont="1" applyBorder="1" applyAlignment="1">
      <alignment horizontal="center"/>
    </xf>
    <xf numFmtId="0" fontId="11" fillId="0" borderId="36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3" xfId="0" applyFont="1" applyBorder="1" applyAlignment="1">
      <alignment horizontal="right"/>
    </xf>
    <xf numFmtId="0" fontId="7" fillId="0" borderId="20" xfId="0" applyFont="1" applyFill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9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7" fillId="0" borderId="11" xfId="0" applyFont="1" applyBorder="1"/>
    <xf numFmtId="0" fontId="7" fillId="0" borderId="12" xfId="0" applyFont="1" applyFill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9" fillId="0" borderId="44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170" fontId="7" fillId="0" borderId="11" xfId="0" applyNumberFormat="1" applyFont="1" applyBorder="1" applyAlignment="1">
      <alignment horizontal="center"/>
    </xf>
    <xf numFmtId="0" fontId="7" fillId="0" borderId="61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170" fontId="7" fillId="0" borderId="13" xfId="0" applyNumberFormat="1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170" fontId="7" fillId="0" borderId="15" xfId="0" applyNumberFormat="1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66" fontId="0" fillId="0" borderId="18" xfId="1" applyNumberFormat="1" applyFont="1" applyBorder="1"/>
    <xf numFmtId="166" fontId="0" fillId="0" borderId="19" xfId="1" applyNumberFormat="1" applyFont="1" applyBorder="1"/>
    <xf numFmtId="166" fontId="0" fillId="0" borderId="12" xfId="1" applyNumberFormat="1" applyFont="1" applyBorder="1"/>
    <xf numFmtId="166" fontId="0" fillId="0" borderId="13" xfId="1" applyNumberFormat="1" applyFont="1" applyBorder="1"/>
    <xf numFmtId="166" fontId="0" fillId="0" borderId="14" xfId="1" applyNumberFormat="1" applyFont="1" applyBorder="1"/>
    <xf numFmtId="166" fontId="0" fillId="0" borderId="15" xfId="1" applyNumberFormat="1" applyFont="1" applyBorder="1"/>
    <xf numFmtId="164" fontId="0" fillId="0" borderId="39" xfId="0" applyNumberFormat="1" applyBorder="1"/>
    <xf numFmtId="168" fontId="0" fillId="0" borderId="34" xfId="0" applyNumberFormat="1" applyBorder="1"/>
    <xf numFmtId="169" fontId="0" fillId="0" borderId="34" xfId="0" applyNumberFormat="1" applyBorder="1"/>
    <xf numFmtId="164" fontId="0" fillId="0" borderId="34" xfId="0" applyNumberFormat="1" applyBorder="1"/>
    <xf numFmtId="164" fontId="0" fillId="0" borderId="35" xfId="0" applyNumberFormat="1" applyBorder="1"/>
    <xf numFmtId="164" fontId="0" fillId="0" borderId="47" xfId="0" applyNumberFormat="1" applyBorder="1"/>
    <xf numFmtId="164" fontId="0" fillId="0" borderId="10" xfId="0" applyNumberFormat="1" applyBorder="1"/>
    <xf numFmtId="167" fontId="0" fillId="0" borderId="12" xfId="1" applyNumberFormat="1" applyFont="1" applyBorder="1" applyAlignment="1">
      <alignment horizontal="center"/>
    </xf>
    <xf numFmtId="167" fontId="0" fillId="0" borderId="14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0" fontId="0" fillId="0" borderId="61" xfId="0" applyBorder="1" applyAlignment="1">
      <alignment horizontal="center"/>
    </xf>
    <xf numFmtId="164" fontId="0" fillId="0" borderId="29" xfId="0" applyNumberFormat="1" applyBorder="1"/>
    <xf numFmtId="0" fontId="0" fillId="0" borderId="5" xfId="0" applyBorder="1"/>
    <xf numFmtId="169" fontId="0" fillId="0" borderId="14" xfId="0" applyNumberFormat="1" applyBorder="1"/>
    <xf numFmtId="166" fontId="0" fillId="0" borderId="15" xfId="1" applyNumberFormat="1" applyFon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166" fontId="0" fillId="0" borderId="13" xfId="1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7" fillId="0" borderId="3" xfId="0" applyNumberFormat="1" applyFont="1" applyFill="1" applyBorder="1" applyAlignment="1">
      <alignment horizontal="center"/>
    </xf>
    <xf numFmtId="10" fontId="7" fillId="0" borderId="3" xfId="1" applyNumberFormat="1" applyFont="1" applyFill="1" applyBorder="1" applyAlignment="1">
      <alignment horizontal="center"/>
    </xf>
    <xf numFmtId="164" fontId="7" fillId="0" borderId="31" xfId="0" applyNumberFormat="1" applyFont="1" applyFill="1" applyBorder="1" applyAlignment="1">
      <alignment horizontal="center"/>
    </xf>
    <xf numFmtId="10" fontId="7" fillId="0" borderId="31" xfId="1" applyNumberFormat="1" applyFont="1" applyFill="1" applyBorder="1" applyAlignment="1">
      <alignment horizontal="center"/>
    </xf>
    <xf numFmtId="164" fontId="7" fillId="0" borderId="11" xfId="0" applyNumberFormat="1" applyFont="1" applyFill="1" applyBorder="1" applyAlignment="1">
      <alignment horizontal="center"/>
    </xf>
    <xf numFmtId="164" fontId="7" fillId="0" borderId="13" xfId="0" applyNumberFormat="1" applyFont="1" applyFill="1" applyBorder="1" applyAlignment="1">
      <alignment horizontal="center"/>
    </xf>
    <xf numFmtId="164" fontId="7" fillId="0" borderId="32" xfId="0" applyNumberFormat="1" applyFont="1" applyFill="1" applyBorder="1" applyAlignment="1">
      <alignment horizontal="center"/>
    </xf>
    <xf numFmtId="10" fontId="7" fillId="0" borderId="32" xfId="1" applyNumberFormat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horizontal="center"/>
    </xf>
    <xf numFmtId="0" fontId="9" fillId="0" borderId="59" xfId="0" applyFont="1" applyFill="1" applyBorder="1" applyAlignment="1">
      <alignment horizontal="center"/>
    </xf>
    <xf numFmtId="164" fontId="7" fillId="0" borderId="61" xfId="0" applyNumberFormat="1" applyFont="1" applyFill="1" applyBorder="1" applyAlignment="1">
      <alignment horizontal="center"/>
    </xf>
    <xf numFmtId="164" fontId="7" fillId="0" borderId="47" xfId="0" applyNumberFormat="1" applyFont="1" applyFill="1" applyBorder="1" applyAlignment="1">
      <alignment horizontal="center"/>
    </xf>
    <xf numFmtId="164" fontId="7" fillId="0" borderId="48" xfId="0" applyNumberFormat="1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29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10" fontId="9" fillId="0" borderId="31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symmetry_crank_nicolson!$AE$4:$AE$45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symmetry_crank_nicolson!$AF$4:$AF$45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4-471A-AFAB-C820699100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symmetry_crank_nicolson!$AE$4:$AE$45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symmetry_crank_nicolson!$AG$4:$AG$45</c:f>
              <c:numCache>
                <c:formatCode>General</c:formatCode>
                <c:ptCount val="42"/>
                <c:pt idx="0">
                  <c:v>28.284112209538094</c:v>
                </c:pt>
                <c:pt idx="1">
                  <c:v>28.282476793537818</c:v>
                </c:pt>
                <c:pt idx="2">
                  <c:v>28.269394600250646</c:v>
                </c:pt>
                <c:pt idx="3">
                  <c:v>28.243236264906628</c:v>
                </c:pt>
                <c:pt idx="4">
                  <c:v>28.204013887167381</c:v>
                </c:pt>
                <c:pt idx="5">
                  <c:v>28.151745609529073</c:v>
                </c:pt>
                <c:pt idx="6">
                  <c:v>28.086455608930518</c:v>
                </c:pt>
                <c:pt idx="7">
                  <c:v>28.008174085570008</c:v>
                </c:pt>
                <c:pt idx="8">
                  <c:v>27.916937248936094</c:v>
                </c:pt>
                <c:pt idx="9">
                  <c:v>27.812787301058684</c:v>
                </c:pt>
                <c:pt idx="10">
                  <c:v>27.695772416988326</c:v>
                </c:pt>
                <c:pt idx="11">
                  <c:v>27.565946722512589</c:v>
                </c:pt>
                <c:pt idx="12">
                  <c:v>27.423370269119932</c:v>
                </c:pt>
                <c:pt idx="13">
                  <c:v>27.268109006222605</c:v>
                </c:pt>
                <c:pt idx="14">
                  <c:v>27.100234750651431</c:v>
                </c:pt>
                <c:pt idx="15">
                  <c:v>26.919825153436602</c:v>
                </c:pt>
                <c:pt idx="16">
                  <c:v>26.726963663889819</c:v>
                </c:pt>
                <c:pt idx="17">
                  <c:v>26.521739491004418</c:v>
                </c:pt>
                <c:pt idx="18">
                  <c:v>26.304247562191343</c:v>
                </c:pt>
                <c:pt idx="19">
                  <c:v>26.074588479369996</c:v>
                </c:pt>
                <c:pt idx="20">
                  <c:v>25.832868472434381</c:v>
                </c:pt>
                <c:pt idx="21">
                  <c:v>25.579199350115925</c:v>
                </c:pt>
                <c:pt idx="22">
                  <c:v>25.313698448265846</c:v>
                </c:pt>
                <c:pt idx="23">
                  <c:v>25.036488575580901</c:v>
                </c:pt>
                <c:pt idx="24">
                  <c:v>24.747697956797627</c:v>
                </c:pt>
                <c:pt idx="25">
                  <c:v>24.447460173381394</c:v>
                </c:pt>
                <c:pt idx="26">
                  <c:v>24.135914101737676</c:v>
                </c:pt>
                <c:pt idx="27">
                  <c:v>23.813203848974087</c:v>
                </c:pt>
                <c:pt idx="28">
                  <c:v>23.479478686242985</c:v>
                </c:pt>
                <c:pt idx="29">
                  <c:v>23.13489297969538</c:v>
                </c:pt>
                <c:pt idx="30">
                  <c:v>22.779606119078142</c:v>
                </c:pt>
                <c:pt idx="31">
                  <c:v>22.413782444007534</c:v>
                </c:pt>
                <c:pt idx="32">
                  <c:v>22.037591167953114</c:v>
                </c:pt>
                <c:pt idx="33">
                  <c:v>21.651206299967289</c:v>
                </c:pt>
                <c:pt idx="34">
                  <c:v>21.254806564196571</c:v>
                </c:pt>
                <c:pt idx="35">
                  <c:v>20.848575317211893</c:v>
                </c:pt>
                <c:pt idx="36">
                  <c:v>20.432700463196149</c:v>
                </c:pt>
                <c:pt idx="37">
                  <c:v>20.007374367028255</c:v>
                </c:pt>
                <c:pt idx="38">
                  <c:v>19.572793765303832</c:v>
                </c:pt>
                <c:pt idx="39">
                  <c:v>19.129159675333774</c:v>
                </c:pt>
                <c:pt idx="40">
                  <c:v>18.676677302162755</c:v>
                </c:pt>
                <c:pt idx="41">
                  <c:v>18.447183257716947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4-471A-AFAB-C82069910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67984"/>
        <c:axId val="547762736"/>
      </c:scatterChart>
      <c:valAx>
        <c:axId val="5477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62736"/>
        <c:crosses val="autoZero"/>
        <c:crossBetween val="midCat"/>
      </c:valAx>
      <c:valAx>
        <c:axId val="5477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6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8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symmetry_fully_implicit!$AF$94:$AF$135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D-418C-86FB-2839E7F48F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symmetry_fully_implicit!$AG$94:$AG$135</c:f>
              <c:numCache>
                <c:formatCode>General</c:formatCode>
                <c:ptCount val="42"/>
                <c:pt idx="0">
                  <c:v>61.689535138870191</c:v>
                </c:pt>
                <c:pt idx="1">
                  <c:v>61.685968187499462</c:v>
                </c:pt>
                <c:pt idx="2">
                  <c:v>61.657435051422794</c:v>
                </c:pt>
                <c:pt idx="3">
                  <c:v>61.600381977406386</c:v>
                </c:pt>
                <c:pt idx="4">
                  <c:v>61.514835355619212</c:v>
                </c:pt>
                <c:pt idx="5">
                  <c:v>61.400834756055431</c:v>
                </c:pt>
                <c:pt idx="6">
                  <c:v>61.258432910231079</c:v>
                </c:pt>
                <c:pt idx="7">
                  <c:v>61.087695686792827</c:v>
                </c:pt>
                <c:pt idx="8">
                  <c:v>60.888702061050203</c:v>
                </c:pt>
                <c:pt idx="9">
                  <c:v>60.661544078445097</c:v>
                </c:pt>
                <c:pt idx="10">
                  <c:v>60.406326811975809</c:v>
                </c:pt>
                <c:pt idx="11">
                  <c:v>60.123168313594924</c:v>
                </c:pt>
                <c:pt idx="12">
                  <c:v>59.812199559603918</c:v>
                </c:pt>
                <c:pt idx="13">
                  <c:v>59.473564390069406</c:v>
                </c:pt>
                <c:pt idx="14">
                  <c:v>59.107419442289242</c:v>
                </c:pt>
                <c:pt idx="15">
                  <c:v>58.713934078339214</c:v>
                </c:pt>
                <c:pt idx="16">
                  <c:v>58.293290306733788</c:v>
                </c:pt>
                <c:pt idx="17">
                  <c:v>57.845682698237233</c:v>
                </c:pt>
                <c:pt idx="18">
                  <c:v>57.371318295864</c:v>
                </c:pt>
                <c:pt idx="19">
                  <c:v>56.870416519109973</c:v>
                </c:pt>
                <c:pt idx="20">
                  <c:v>56.343209062458953</c:v>
                </c:pt>
                <c:pt idx="21">
                  <c:v>55.789939788211285</c:v>
                </c:pt>
                <c:pt idx="22">
                  <c:v>55.210864613684194</c:v>
                </c:pt>
                <c:pt idx="23">
                  <c:v>54.606251392836029</c:v>
                </c:pt>
                <c:pt idx="24">
                  <c:v>53.976379792369137</c:v>
                </c:pt>
                <c:pt idx="25">
                  <c:v>53.32154116236871</c:v>
                </c:pt>
                <c:pt idx="26">
                  <c:v>52.642038401537455</c:v>
                </c:pt>
                <c:pt idx="27">
                  <c:v>51.938185817088311</c:v>
                </c:pt>
                <c:pt idx="28">
                  <c:v>51.210308979360207</c:v>
                </c:pt>
                <c:pt idx="29">
                  <c:v>50.458744571223953</c:v>
                </c:pt>
                <c:pt idx="30">
                  <c:v>49.683840232347983</c:v>
                </c:pt>
                <c:pt idx="31">
                  <c:v>48.885954398395988</c:v>
                </c:pt>
                <c:pt idx="32">
                  <c:v>48.065456135230797</c:v>
                </c:pt>
                <c:pt idx="33">
                  <c:v>47.222724968201227</c:v>
                </c:pt>
                <c:pt idx="34">
                  <c:v>46.358150706590841</c:v>
                </c:pt>
                <c:pt idx="35">
                  <c:v>45.472133263309829</c:v>
                </c:pt>
                <c:pt idx="36">
                  <c:v>44.565082469913349</c:v>
                </c:pt>
                <c:pt idx="37">
                  <c:v>43.637417887032093</c:v>
                </c:pt>
                <c:pt idx="38">
                  <c:v>42.689568610302466</c:v>
                </c:pt>
                <c:pt idx="39">
                  <c:v>41.721973071886396</c:v>
                </c:pt>
                <c:pt idx="40">
                  <c:v>40.735078837672461</c:v>
                </c:pt>
                <c:pt idx="41">
                  <c:v>40.234537020622724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6D-418C-86FB-2839E7F48F0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symmetry_fully_implicit!$AH$94:$AH$135</c:f>
              <c:numCache>
                <c:formatCode>General</c:formatCode>
                <c:ptCount val="42"/>
                <c:pt idx="0">
                  <c:v>47.568762009356618</c:v>
                </c:pt>
                <c:pt idx="1">
                  <c:v>47.566011535382849</c:v>
                </c:pt>
                <c:pt idx="2">
                  <c:v>47.544009651978214</c:v>
                </c:pt>
                <c:pt idx="3">
                  <c:v>47.500016062244086</c:v>
                </c:pt>
                <c:pt idx="4">
                  <c:v>47.434051115623269</c:v>
                </c:pt>
                <c:pt idx="5">
                  <c:v>47.34614532451355</c:v>
                </c:pt>
                <c:pt idx="6">
                  <c:v>47.23633935015399</c:v>
                </c:pt>
                <c:pt idx="7">
                  <c:v>47.104683983816905</c:v>
                </c:pt>
                <c:pt idx="8">
                  <c:v>46.951240123314129</c:v>
                </c:pt>
                <c:pt idx="9">
                  <c:v>46.776078744828411</c:v>
                </c:pt>
                <c:pt idx="10">
                  <c:v>46.579280870083089</c:v>
                </c:pt>
                <c:pt idx="11">
                  <c:v>46.360937528865072</c:v>
                </c:pt>
                <c:pt idx="12">
                  <c:v>46.121149716918609</c:v>
                </c:pt>
                <c:pt idx="13">
                  <c:v>45.860028349229204</c:v>
                </c:pt>
                <c:pt idx="14">
                  <c:v>45.577694208719386</c:v>
                </c:pt>
                <c:pt idx="15">
                  <c:v>45.274277890380006</c:v>
                </c:pt>
                <c:pt idx="16">
                  <c:v>44.94991974086286</c:v>
                </c:pt>
                <c:pt idx="17">
                  <c:v>44.604769793562745</c:v>
                </c:pt>
                <c:pt idx="18">
                  <c:v>44.238987699218761</c:v>
                </c:pt>
                <c:pt idx="19">
                  <c:v>43.852742652067114</c:v>
                </c:pt>
                <c:pt idx="20">
                  <c:v>43.446213311579527</c:v>
                </c:pt>
                <c:pt idx="21">
                  <c:v>43.019587719823463</c:v>
                </c:pt>
                <c:pt idx="22">
                  <c:v>42.573063214482374</c:v>
                </c:pt>
                <c:pt idx="23">
                  <c:v>42.106846337576215</c:v>
                </c:pt>
                <c:pt idx="24">
                  <c:v>41.621152739924462</c:v>
                </c:pt>
                <c:pt idx="25">
                  <c:v>41.116207081395807</c:v>
                </c:pt>
                <c:pt idx="26">
                  <c:v>40.592242926990693</c:v>
                </c:pt>
                <c:pt idx="27">
                  <c:v>40.049502638804668</c:v>
                </c:pt>
                <c:pt idx="28">
                  <c:v>39.48823726392272</c:v>
                </c:pt>
                <c:pt idx="29">
                  <c:v>38.908706418296198</c:v>
                </c:pt>
                <c:pt idx="30">
                  <c:v>38.311178166656269</c:v>
                </c:pt>
                <c:pt idx="31">
                  <c:v>37.695928898519306</c:v>
                </c:pt>
                <c:pt idx="32">
                  <c:v>37.063243200341581</c:v>
                </c:pt>
                <c:pt idx="33">
                  <c:v>36.413413723882492</c:v>
                </c:pt>
                <c:pt idx="34">
                  <c:v>35.746741050837073</c:v>
                </c:pt>
                <c:pt idx="35">
                  <c:v>35.063533553800561</c:v>
                </c:pt>
                <c:pt idx="36">
                  <c:v>34.364107253629136</c:v>
                </c:pt>
                <c:pt idx="37">
                  <c:v>33.648785673263021</c:v>
                </c:pt>
                <c:pt idx="38">
                  <c:v>32.917899688079409</c:v>
                </c:pt>
                <c:pt idx="39">
                  <c:v>32.171787372844477</c:v>
                </c:pt>
                <c:pt idx="40">
                  <c:v>31.410793845335316</c:v>
                </c:pt>
                <c:pt idx="41">
                  <c:v>31.024826362886785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6D-418C-86FB-2839E7F48F0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symmetry_fully_implicit!$AI$94:$AI$135</c:f>
              <c:numCache>
                <c:formatCode>General</c:formatCode>
                <c:ptCount val="42"/>
                <c:pt idx="0">
                  <c:v>36.680242670154946</c:v>
                </c:pt>
                <c:pt idx="1">
                  <c:v>36.678121781391944</c:v>
                </c:pt>
                <c:pt idx="2">
                  <c:v>36.661156142842763</c:v>
                </c:pt>
                <c:pt idx="3">
                  <c:v>36.627232713280698</c:v>
                </c:pt>
                <c:pt idx="4">
                  <c:v>36.576367184148381</c:v>
                </c:pt>
                <c:pt idx="5">
                  <c:v>36.508583083536671</c:v>
                </c:pt>
                <c:pt idx="6">
                  <c:v>36.423911765301625</c:v>
                </c:pt>
                <c:pt idx="7">
                  <c:v>36.322392394561589</c:v>
                </c:pt>
                <c:pt idx="8">
                  <c:v>36.204071929581225</c:v>
                </c:pt>
                <c:pt idx="9">
                  <c:v>36.069005100050724</c:v>
                </c:pt>
                <c:pt idx="10">
                  <c:v>35.917254381770327</c:v>
                </c:pt>
                <c:pt idx="11">
                  <c:v>35.748889967751857</c:v>
                </c:pt>
                <c:pt idx="12">
                  <c:v>35.563989735750617</c:v>
                </c:pt>
                <c:pt idx="13">
                  <c:v>35.362639212242641</c:v>
                </c:pt>
                <c:pt idx="14">
                  <c:v>35.144931532864049</c:v>
                </c:pt>
                <c:pt idx="15">
                  <c:v>34.910967399330694</c:v>
                </c:pt>
                <c:pt idx="16">
                  <c:v>34.660855032858116</c:v>
                </c:pt>
                <c:pt idx="17">
                  <c:v>34.394710124103305</c:v>
                </c:pt>
                <c:pt idx="18">
                  <c:v>34.112655779651462</c:v>
                </c:pt>
                <c:pt idx="19">
                  <c:v>33.814822465072425</c:v>
                </c:pt>
                <c:pt idx="20">
                  <c:v>33.501347944573247</c:v>
                </c:pt>
                <c:pt idx="21">
                  <c:v>33.172377217274672</c:v>
                </c:pt>
                <c:pt idx="22">
                  <c:v>32.82806245014114</c:v>
                </c:pt>
                <c:pt idx="23">
                  <c:v>32.468562907595214</c:v>
                </c:pt>
                <c:pt idx="24">
                  <c:v>32.094044877849079</c:v>
                </c:pt>
                <c:pt idx="25">
                  <c:v>31.70468159598715</c:v>
                </c:pt>
                <c:pt idx="26">
                  <c:v>31.300653163835356</c:v>
                </c:pt>
                <c:pt idx="27">
                  <c:v>30.882146466654181</c:v>
                </c:pt>
                <c:pt idx="28">
                  <c:v>30.449355086694034</c:v>
                </c:pt>
                <c:pt idx="29">
                  <c:v>30.002479213652819</c:v>
                </c:pt>
                <c:pt idx="30">
                  <c:v>29.541725552077292</c:v>
                </c:pt>
                <c:pt idx="31">
                  <c:v>29.067307225750866</c:v>
                </c:pt>
                <c:pt idx="32">
                  <c:v>28.579443679112199</c:v>
                </c:pt>
                <c:pt idx="33">
                  <c:v>28.078360575750146</c:v>
                </c:pt>
                <c:pt idx="34">
                  <c:v>27.564289694021994</c:v>
                </c:pt>
                <c:pt idx="35">
                  <c:v>27.03746881984328</c:v>
                </c:pt>
                <c:pt idx="36">
                  <c:v>26.498141636698797</c:v>
                </c:pt>
                <c:pt idx="37">
                  <c:v>25.946557612925659</c:v>
                </c:pt>
                <c:pt idx="38">
                  <c:v>25.382971886320515</c:v>
                </c:pt>
                <c:pt idx="39">
                  <c:v>24.80764514612439</c:v>
                </c:pt>
                <c:pt idx="40">
                  <c:v>24.220843512439608</c:v>
                </c:pt>
                <c:pt idx="41">
                  <c:v>23.923224227829756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6D-418C-86FB-2839E7F48F0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symmetry_fully_implicit!$AJ$94:$AJ$135</c:f>
              <c:numCache>
                <c:formatCode>General</c:formatCode>
                <c:ptCount val="42"/>
                <c:pt idx="0">
                  <c:v>28.284112209538101</c:v>
                </c:pt>
                <c:pt idx="1">
                  <c:v>28.282476793537825</c:v>
                </c:pt>
                <c:pt idx="2">
                  <c:v>28.269394600250653</c:v>
                </c:pt>
                <c:pt idx="3">
                  <c:v>28.243236264906635</c:v>
                </c:pt>
                <c:pt idx="4">
                  <c:v>28.204013887167388</c:v>
                </c:pt>
                <c:pt idx="5">
                  <c:v>28.15174560952908</c:v>
                </c:pt>
                <c:pt idx="6">
                  <c:v>28.086455608930525</c:v>
                </c:pt>
                <c:pt idx="7">
                  <c:v>28.008174085570015</c:v>
                </c:pt>
                <c:pt idx="8">
                  <c:v>27.916937248936101</c:v>
                </c:pt>
                <c:pt idx="9">
                  <c:v>27.812787301058691</c:v>
                </c:pt>
                <c:pt idx="10">
                  <c:v>27.695772416988333</c:v>
                </c:pt>
                <c:pt idx="11">
                  <c:v>27.565946722512596</c:v>
                </c:pt>
                <c:pt idx="12">
                  <c:v>27.423370269119939</c:v>
                </c:pt>
                <c:pt idx="13">
                  <c:v>27.268109006222609</c:v>
                </c:pt>
                <c:pt idx="14">
                  <c:v>27.100234750651435</c:v>
                </c:pt>
                <c:pt idx="15">
                  <c:v>26.919825153436609</c:v>
                </c:pt>
                <c:pt idx="16">
                  <c:v>26.726963663889823</c:v>
                </c:pt>
                <c:pt idx="17">
                  <c:v>26.521739491004425</c:v>
                </c:pt>
                <c:pt idx="18">
                  <c:v>26.304247562191346</c:v>
                </c:pt>
                <c:pt idx="19">
                  <c:v>26.074588479370004</c:v>
                </c:pt>
                <c:pt idx="20">
                  <c:v>25.832868472434388</c:v>
                </c:pt>
                <c:pt idx="21">
                  <c:v>25.579199350115928</c:v>
                </c:pt>
                <c:pt idx="22">
                  <c:v>25.313698448265853</c:v>
                </c:pt>
                <c:pt idx="23">
                  <c:v>25.036488575580908</c:v>
                </c:pt>
                <c:pt idx="24">
                  <c:v>24.747697956797634</c:v>
                </c:pt>
                <c:pt idx="25">
                  <c:v>24.447460173381398</c:v>
                </c:pt>
                <c:pt idx="26">
                  <c:v>24.135914101737679</c:v>
                </c:pt>
                <c:pt idx="27">
                  <c:v>23.813203848974091</c:v>
                </c:pt>
                <c:pt idx="28">
                  <c:v>23.479478686242992</c:v>
                </c:pt>
                <c:pt idx="29">
                  <c:v>23.134892979695383</c:v>
                </c:pt>
                <c:pt idx="30">
                  <c:v>22.779606119078149</c:v>
                </c:pt>
                <c:pt idx="31">
                  <c:v>22.413782444007538</c:v>
                </c:pt>
                <c:pt idx="32">
                  <c:v>22.037591167953121</c:v>
                </c:pt>
                <c:pt idx="33">
                  <c:v>21.651206299967296</c:v>
                </c:pt>
                <c:pt idx="34">
                  <c:v>21.254806564196574</c:v>
                </c:pt>
                <c:pt idx="35">
                  <c:v>20.848575317211896</c:v>
                </c:pt>
                <c:pt idx="36">
                  <c:v>20.432700463196156</c:v>
                </c:pt>
                <c:pt idx="37">
                  <c:v>20.007374367028262</c:v>
                </c:pt>
                <c:pt idx="38">
                  <c:v>19.572793765303835</c:v>
                </c:pt>
                <c:pt idx="39">
                  <c:v>19.129159675333781</c:v>
                </c:pt>
                <c:pt idx="40">
                  <c:v>18.676677302162759</c:v>
                </c:pt>
                <c:pt idx="41">
                  <c:v>18.447183257716954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6D-418C-86FB-2839E7F48F0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symmetry_fully_implicit!$AK$94:$AK$135</c:f>
              <c:numCache>
                <c:formatCode>General</c:formatCode>
                <c:ptCount val="42"/>
                <c:pt idx="0">
                  <c:v>21.80986125625223</c:v>
                </c:pt>
                <c:pt idx="1">
                  <c:v>21.808600187996028</c:v>
                </c:pt>
                <c:pt idx="2">
                  <c:v>21.798512516924475</c:v>
                </c:pt>
                <c:pt idx="3">
                  <c:v>21.778341840881296</c:v>
                </c:pt>
                <c:pt idx="4">
                  <c:v>21.748097489908002</c:v>
                </c:pt>
                <c:pt idx="5">
                  <c:v>21.707793453672057</c:v>
                </c:pt>
                <c:pt idx="6">
                  <c:v>21.657448374995877</c:v>
                </c:pt>
                <c:pt idx="7">
                  <c:v>21.597085541233501</c:v>
                </c:pt>
                <c:pt idx="8">
                  <c:v>21.526732873498926</c:v>
                </c:pt>
                <c:pt idx="9">
                  <c:v>21.446422913751057</c:v>
                </c:pt>
                <c:pt idx="10">
                  <c:v>21.356192809741277</c:v>
                </c:pt>
                <c:pt idx="11">
                  <c:v>21.256084297830565</c:v>
                </c:pt>
                <c:pt idx="12">
                  <c:v>21.146143683684162</c:v>
                </c:pt>
                <c:pt idx="13">
                  <c:v>21.026421820852658</c:v>
                </c:pt>
                <c:pt idx="14">
                  <c:v>20.896974087249436</c:v>
                </c:pt>
                <c:pt idx="15">
                  <c:v>20.757860359535371</c:v>
                </c:pt>
                <c:pt idx="16">
                  <c:v>20.609144985422585</c:v>
                </c:pt>
                <c:pt idx="17">
                  <c:v>20.450896753910111</c:v>
                </c:pt>
                <c:pt idx="18">
                  <c:v>20.283188863465234</c:v>
                </c:pt>
                <c:pt idx="19">
                  <c:v>20.10609888816516</c:v>
                </c:pt>
                <c:pt idx="20">
                  <c:v>19.919708741814787</c:v>
                </c:pt>
                <c:pt idx="21">
                  <c:v>19.724104640057082</c:v>
                </c:pt>
                <c:pt idx="22">
                  <c:v>19.519377060493625</c:v>
                </c:pt>
                <c:pt idx="23">
                  <c:v>19.305620700833757</c:v>
                </c:pt>
                <c:pt idx="24">
                  <c:v>19.082934435091733</c:v>
                </c:pt>
                <c:pt idx="25">
                  <c:v>18.85142126785205</c:v>
                </c:pt>
                <c:pt idx="26">
                  <c:v>18.611188286624216</c:v>
                </c:pt>
                <c:pt idx="27">
                  <c:v>18.36234661230889</c:v>
                </c:pt>
                <c:pt idx="28">
                  <c:v>18.105011347798413</c:v>
                </c:pt>
                <c:pt idx="29">
                  <c:v>17.839301524735397</c:v>
                </c:pt>
                <c:pt idx="30">
                  <c:v>17.565340048454082</c:v>
                </c:pt>
                <c:pt idx="31">
                  <c:v>17.283253641129914</c:v>
                </c:pt>
                <c:pt idx="32">
                  <c:v>16.993172783163562</c:v>
                </c:pt>
                <c:pt idx="33">
                  <c:v>16.695231652826639</c:v>
                </c:pt>
                <c:pt idx="34">
                  <c:v>16.389568064196872</c:v>
                </c:pt>
                <c:pt idx="35">
                  <c:v>16.076323403411571</c:v>
                </c:pt>
                <c:pt idx="36">
                  <c:v>15.755642563268784</c:v>
                </c:pt>
                <c:pt idx="37">
                  <c:v>15.427673876206478</c:v>
                </c:pt>
                <c:pt idx="38">
                  <c:v>15.092569045690636</c:v>
                </c:pt>
                <c:pt idx="39">
                  <c:v>14.750483076044123</c:v>
                </c:pt>
                <c:pt idx="40">
                  <c:v>14.401574200748691</c:v>
                </c:pt>
                <c:pt idx="41">
                  <c:v>14.224611486436897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6D-418C-86FB-2839E7F48F0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symmetry_fully_implicit!$AL$94:$AL$135</c:f>
              <c:numCache>
                <c:formatCode>General</c:formatCode>
                <c:ptCount val="42"/>
                <c:pt idx="0">
                  <c:v>16.817570390509356</c:v>
                </c:pt>
                <c:pt idx="1">
                  <c:v>16.816597981564765</c:v>
                </c:pt>
                <c:pt idx="2">
                  <c:v>16.808819384703057</c:v>
                </c:pt>
                <c:pt idx="3">
                  <c:v>16.79326578900638</c:v>
                </c:pt>
                <c:pt idx="4">
                  <c:v>16.769944388863919</c:v>
                </c:pt>
                <c:pt idx="5">
                  <c:v>16.738865971699514</c:v>
                </c:pt>
                <c:pt idx="6">
                  <c:v>16.70004491298188</c:v>
                </c:pt>
                <c:pt idx="7">
                  <c:v>16.653499169575174</c:v>
                </c:pt>
                <c:pt idx="8">
                  <c:v>16.599250271432958</c:v>
                </c:pt>
                <c:pt idx="9">
                  <c:v>16.537323311639408</c:v>
                </c:pt>
                <c:pt idx="10">
                  <c:v>16.46774693480242</c:v>
                </c:pt>
                <c:pt idx="11">
                  <c:v>16.390553323803868</c:v>
                </c:pt>
                <c:pt idx="12">
                  <c:v>16.305778184913294</c:v>
                </c:pt>
                <c:pt idx="13">
                  <c:v>16.213460731271788</c:v>
                </c:pt>
                <c:pt idx="14">
                  <c:v>16.113643664753766</c:v>
                </c:pt>
                <c:pt idx="15">
                  <c:v>16.00637315621503</c:v>
                </c:pt>
                <c:pt idx="16">
                  <c:v>15.891698824136199</c:v>
                </c:pt>
                <c:pt idx="17">
                  <c:v>15.769673711671457</c:v>
                </c:pt>
                <c:pt idx="18">
                  <c:v>15.640354262113195</c:v>
                </c:pt>
                <c:pt idx="19">
                  <c:v>15.503800292783897</c:v>
                </c:pt>
                <c:pt idx="20">
                  <c:v>15.360074967367343</c:v>
                </c:pt>
                <c:pt idx="21">
                  <c:v>15.20924476669197</c:v>
                </c:pt>
                <c:pt idx="22">
                  <c:v>15.051379457979836</c:v>
                </c:pt>
                <c:pt idx="23">
                  <c:v>14.886552062575463</c:v>
                </c:pt>
                <c:pt idx="24">
                  <c:v>14.714838822169471</c:v>
                </c:pt>
                <c:pt idx="25">
                  <c:v>14.536319163532623</c:v>
                </c:pt>
                <c:pt idx="26">
                  <c:v>14.351075661776608</c:v>
                </c:pt>
                <c:pt idx="27">
                  <c:v>14.159194002158509</c:v>
                </c:pt>
                <c:pt idx="28">
                  <c:v>13.960762940446704</c:v>
                </c:pt>
                <c:pt idx="29">
                  <c:v>13.755874261866454</c:v>
                </c:pt>
                <c:pt idx="30">
                  <c:v>13.544622738644222</c:v>
                </c:pt>
                <c:pt idx="31">
                  <c:v>13.327106086170325</c:v>
                </c:pt>
                <c:pt idx="32">
                  <c:v>13.103424917800217</c:v>
                </c:pt>
                <c:pt idx="33">
                  <c:v>12.873682698315315</c:v>
                </c:pt>
                <c:pt idx="34">
                  <c:v>12.637985696064868</c:v>
                </c:pt>
                <c:pt idx="35">
                  <c:v>12.396442933811034</c:v>
                </c:pt>
                <c:pt idx="36">
                  <c:v>12.149166138299879</c:v>
                </c:pt>
                <c:pt idx="37">
                  <c:v>11.896269688581654</c:v>
                </c:pt>
                <c:pt idx="38">
                  <c:v>11.637870563104213</c:v>
                </c:pt>
                <c:pt idx="39">
                  <c:v>11.37408828560409</c:v>
                </c:pt>
                <c:pt idx="40">
                  <c:v>11.105044869820221</c:v>
                </c:pt>
                <c:pt idx="41">
                  <c:v>10.968589031359487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6D-418C-86FB-2839E7F48F0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symmetry_fully_implicit!$AM$94:$AM$135</c:f>
              <c:numCache>
                <c:formatCode>General</c:formatCode>
                <c:ptCount val="42"/>
                <c:pt idx="0">
                  <c:v>12.96801802251988</c:v>
                </c:pt>
                <c:pt idx="1">
                  <c:v>12.967268198590149</c:v>
                </c:pt>
                <c:pt idx="2">
                  <c:v>12.961270127409222</c:v>
                </c:pt>
                <c:pt idx="3">
                  <c:v>12.949276759483537</c:v>
                </c:pt>
                <c:pt idx="4">
                  <c:v>12.9312936424021</c:v>
                </c:pt>
                <c:pt idx="5">
                  <c:v>12.907329094340696</c:v>
                </c:pt>
                <c:pt idx="6">
                  <c:v>12.877394200214273</c:v>
                </c:pt>
                <c:pt idx="7">
                  <c:v>12.841502806549562</c:v>
                </c:pt>
                <c:pt idx="8">
                  <c:v>12.799671515080306</c:v>
                </c:pt>
                <c:pt idx="9">
                  <c:v>12.751919675068043</c:v>
                </c:pt>
                <c:pt idx="10">
                  <c:v>12.698269374352019</c:v>
                </c:pt>
                <c:pt idx="11">
                  <c:v>12.638745429132349</c:v>
                </c:pt>
                <c:pt idx="12">
                  <c:v>12.573375372491173</c:v>
                </c:pt>
                <c:pt idx="13">
                  <c:v>12.502189441657084</c:v>
                </c:pt>
                <c:pt idx="14">
                  <c:v>12.425220564018776</c:v>
                </c:pt>
                <c:pt idx="15">
                  <c:v>12.342504341894312</c:v>
                </c:pt>
                <c:pt idx="16">
                  <c:v>12.2540790360631</c:v>
                </c:pt>
                <c:pt idx="17">
                  <c:v>12.1599855480682</c:v>
                </c:pt>
                <c:pt idx="18">
                  <c:v>12.060267401297112</c:v>
                </c:pt>
                <c:pt idx="19">
                  <c:v>11.95497072084984</c:v>
                </c:pt>
                <c:pt idx="20">
                  <c:v>11.844144212203489</c:v>
                </c:pt>
                <c:pt idx="21">
                  <c:v>11.727839138683336</c:v>
                </c:pt>
                <c:pt idx="22">
                  <c:v>11.606109297750731</c:v>
                </c:pt>
                <c:pt idx="23">
                  <c:v>11.479010996118815</c:v>
                </c:pt>
                <c:pt idx="24">
                  <c:v>11.346603023707601</c:v>
                </c:pt>
                <c:pt idx="25">
                  <c:v>11.208946626450411</c:v>
                </c:pt>
                <c:pt idx="26">
                  <c:v>11.06610547796428</c:v>
                </c:pt>
                <c:pt idx="27">
                  <c:v>10.918145650097422</c:v>
                </c:pt>
                <c:pt idx="28">
                  <c:v>10.765135582367389</c:v>
                </c:pt>
                <c:pt idx="29">
                  <c:v>10.607146050304042</c:v>
                </c:pt>
                <c:pt idx="30">
                  <c:v>10.444250132712005</c:v>
                </c:pt>
                <c:pt idx="31">
                  <c:v>10.276523177867713</c:v>
                </c:pt>
                <c:pt idx="32">
                  <c:v>10.104042768666702</c:v>
                </c:pt>
                <c:pt idx="33">
                  <c:v>9.926888686737291</c:v>
                </c:pt>
                <c:pt idx="34">
                  <c:v>9.7451428755372032</c:v>
                </c:pt>
                <c:pt idx="35">
                  <c:v>9.5588894024502338</c:v>
                </c:pt>
                <c:pt idx="36">
                  <c:v>9.3682144199004789</c:v>
                </c:pt>
                <c:pt idx="37">
                  <c:v>9.1732061255021407</c:v>
                </c:pt>
                <c:pt idx="38">
                  <c:v>8.9739547212632829</c:v>
                </c:pt>
                <c:pt idx="39">
                  <c:v>8.7705523718624825</c:v>
                </c:pt>
                <c:pt idx="40">
                  <c:v>8.5630931620176138</c:v>
                </c:pt>
                <c:pt idx="41">
                  <c:v>8.4578721502217906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6D-418C-86FB-2839E7F48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29608"/>
        <c:axId val="528526984"/>
      </c:scatterChart>
      <c:valAx>
        <c:axId val="52852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6984"/>
        <c:crosses val="autoZero"/>
        <c:crossBetween val="midCat"/>
      </c:valAx>
      <c:valAx>
        <c:axId val="5285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16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symmetry_fully_implicit!$AF$139:$AF$180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2-49A5-8CA9-9378E0B684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symmetry_fully_implicit!$AG$139:$AG$180</c:f>
              <c:numCache>
                <c:formatCode>General</c:formatCode>
                <c:ptCount val="42"/>
                <c:pt idx="0">
                  <c:v>69.645543790520293</c:v>
                </c:pt>
                <c:pt idx="1">
                  <c:v>69.64151681467537</c:v>
                </c:pt>
                <c:pt idx="2">
                  <c:v>69.609303801987963</c:v>
                </c:pt>
                <c:pt idx="3">
                  <c:v>69.544892676894406</c:v>
                </c:pt>
                <c:pt idx="4">
                  <c:v>69.448313233064951</c:v>
                </c:pt>
                <c:pt idx="5">
                  <c:v>69.319610143777737</c:v>
                </c:pt>
                <c:pt idx="6">
                  <c:v>69.158842941254889</c:v>
                </c:pt>
                <c:pt idx="7">
                  <c:v>68.966085989125617</c:v>
                </c:pt>
                <c:pt idx="8">
                  <c:v>68.741428448028984</c:v>
                </c:pt>
                <c:pt idx="9">
                  <c:v>68.484974234372231</c:v>
                </c:pt>
                <c:pt idx="10">
                  <c:v>68.196841972263741</c:v>
                </c:pt>
                <c:pt idx="11">
                  <c:v>67.877164938642878</c:v>
                </c:pt>
                <c:pt idx="12">
                  <c:v>67.526091001632153</c:v>
                </c:pt>
                <c:pt idx="13">
                  <c:v>67.143782552140124</c:v>
                </c:pt>
                <c:pt idx="14">
                  <c:v>66.730416428746622</c:v>
                </c:pt>
                <c:pt idx="15">
                  <c:v>66.286183835905391</c:v>
                </c:pt>
                <c:pt idx="16">
                  <c:v>65.811290255501419</c:v>
                </c:pt>
                <c:pt idx="17">
                  <c:v>65.305955351804371</c:v>
                </c:pt>
                <c:pt idx="18">
                  <c:v>64.770412869861886</c:v>
                </c:pt>
                <c:pt idx="19">
                  <c:v>64.204910527379639</c:v>
                </c:pt>
                <c:pt idx="20">
                  <c:v>63.60970990013837</c:v>
                </c:pt>
                <c:pt idx="21">
                  <c:v>62.985086301000784</c:v>
                </c:pt>
                <c:pt idx="22">
                  <c:v>62.331328652564267</c:v>
                </c:pt>
                <c:pt idx="23">
                  <c:v>61.648739353518373</c:v>
                </c:pt>
                <c:pt idx="24">
                  <c:v>60.937634138768892</c:v>
                </c:pt>
                <c:pt idx="25">
                  <c:v>60.198341933393166</c:v>
                </c:pt>
                <c:pt idx="26">
                  <c:v>59.431204700494263</c:v>
                </c:pt>
                <c:pt idx="27">
                  <c:v>58.63657728302428</c:v>
                </c:pt>
                <c:pt idx="28">
                  <c:v>57.814827239650128</c:v>
                </c:pt>
                <c:pt idx="29">
                  <c:v>56.96633467473746</c:v>
                </c:pt>
                <c:pt idx="30">
                  <c:v>56.091492062531657</c:v>
                </c:pt>
                <c:pt idx="31">
                  <c:v>55.190704065616998</c:v>
                </c:pt>
                <c:pt idx="32">
                  <c:v>54.264387347738037</c:v>
                </c:pt>
                <c:pt idx="33">
                  <c:v>53.31297038106986</c:v>
                </c:pt>
                <c:pt idx="34">
                  <c:v>52.336893248026229</c:v>
                </c:pt>
                <c:pt idx="35">
                  <c:v>51.336607437697403</c:v>
                </c:pt>
                <c:pt idx="36">
                  <c:v>50.312575637011712</c:v>
                </c:pt>
                <c:pt idx="37">
                  <c:v>49.265271516717533</c:v>
                </c:pt>
                <c:pt idx="38">
                  <c:v>48.195179512284653</c:v>
                </c:pt>
                <c:pt idx="39">
                  <c:v>47.102794599826346</c:v>
                </c:pt>
                <c:pt idx="40">
                  <c:v>45.988622067145833</c:v>
                </c:pt>
                <c:pt idx="41">
                  <c:v>45.423526107841724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E2-49A5-8CA9-9378E0B6846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symmetry_fully_implicit!$AH$139:$AH$180</c:f>
              <c:numCache>
                <c:formatCode>General</c:formatCode>
                <c:ptCount val="42"/>
                <c:pt idx="0">
                  <c:v>60.629714202265973</c:v>
                </c:pt>
                <c:pt idx="1">
                  <c:v>60.626208530814665</c:v>
                </c:pt>
                <c:pt idx="2">
                  <c:v>60.598165591574997</c:v>
                </c:pt>
                <c:pt idx="3">
                  <c:v>60.542092684489724</c:v>
                </c:pt>
                <c:pt idx="4">
                  <c:v>60.45801574634698</c:v>
                </c:pt>
                <c:pt idx="5">
                  <c:v>60.345973667331798</c:v>
                </c:pt>
                <c:pt idx="6">
                  <c:v>60.20601827303728</c:v>
                </c:pt>
                <c:pt idx="7">
                  <c:v>60.038214300492406</c:v>
                </c:pt>
                <c:pt idx="8">
                  <c:v>59.842639368217611</c:v>
                </c:pt>
                <c:pt idx="9">
                  <c:v>59.619383940321981</c:v>
                </c:pt>
                <c:pt idx="10">
                  <c:v>59.368551284658693</c:v>
                </c:pt>
                <c:pt idx="11">
                  <c:v>59.090257425057885</c:v>
                </c:pt>
                <c:pt idx="12">
                  <c:v>58.784631087659378</c:v>
                </c:pt>
                <c:pt idx="13">
                  <c:v>58.451813641369746</c:v>
                </c:pt>
                <c:pt idx="14">
                  <c:v>58.091959032471465</c:v>
                </c:pt>
                <c:pt idx="15">
                  <c:v>57.705233713414344</c:v>
                </c:pt>
                <c:pt idx="16">
                  <c:v>57.291816565822145</c:v>
                </c:pt>
                <c:pt idx="17">
                  <c:v>56.851898817750062</c:v>
                </c:pt>
                <c:pt idx="18">
                  <c:v>56.385683955231251</c:v>
                </c:pt>
                <c:pt idx="19">
                  <c:v>55.893387628153434</c:v>
                </c:pt>
                <c:pt idx="20">
                  <c:v>55.375237550508992</c:v>
                </c:pt>
                <c:pt idx="21">
                  <c:v>54.831473395064819</c:v>
                </c:pt>
                <c:pt idx="22">
                  <c:v>54.262346682500521</c:v>
                </c:pt>
                <c:pt idx="23">
                  <c:v>53.668120665066361</c:v>
                </c:pt>
                <c:pt idx="24">
                  <c:v>53.049070204814655</c:v>
                </c:pt>
                <c:pt idx="25">
                  <c:v>52.405481646461055</c:v>
                </c:pt>
                <c:pt idx="26">
                  <c:v>51.737652684934467</c:v>
                </c:pt>
                <c:pt idx="27">
                  <c:v>51.045892227676795</c:v>
                </c:pt>
                <c:pt idx="28">
                  <c:v>50.330520251756404</c:v>
                </c:pt>
                <c:pt idx="29">
                  <c:v>49.591867655861172</c:v>
                </c:pt>
                <c:pt idx="30">
                  <c:v>48.830276107239776</c:v>
                </c:pt>
                <c:pt idx="31">
                  <c:v>48.046097883661872</c:v>
                </c:pt>
                <c:pt idx="32">
                  <c:v>47.239695710470329</c:v>
                </c:pt>
                <c:pt idx="33">
                  <c:v>46.411442592800938</c:v>
                </c:pt>
                <c:pt idx="34">
                  <c:v>45.561721643047107</c:v>
                </c:pt>
                <c:pt idx="35">
                  <c:v>44.69092590364945</c:v>
                </c:pt>
                <c:pt idx="36">
                  <c:v>43.799458165292059</c:v>
                </c:pt>
                <c:pt idx="37">
                  <c:v>42.887730780589891</c:v>
                </c:pt>
                <c:pt idx="38">
                  <c:v>41.95616547335301</c:v>
                </c:pt>
                <c:pt idx="39">
                  <c:v>41.005193143516323</c:v>
                </c:pt>
                <c:pt idx="40">
                  <c:v>40.035253667824712</c:v>
                </c:pt>
                <c:pt idx="41">
                  <c:v>39.543311116374248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E2-49A5-8CA9-9378E0B6846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symmetry_fully_implicit!$AI$139:$AI$180</c:f>
              <c:numCache>
                <c:formatCode>General</c:formatCode>
                <c:ptCount val="42"/>
                <c:pt idx="0">
                  <c:v>52.78101144999318</c:v>
                </c:pt>
                <c:pt idx="1">
                  <c:v>52.777959598480336</c:v>
                </c:pt>
                <c:pt idx="2">
                  <c:v>52.753546903870522</c:v>
                </c:pt>
                <c:pt idx="3">
                  <c:v>52.704732806858139</c:v>
                </c:pt>
                <c:pt idx="4">
                  <c:v>52.631539886634435</c:v>
                </c:pt>
                <c:pt idx="5">
                  <c:v>52.534001998930513</c:v>
                </c:pt>
                <c:pt idx="6">
                  <c:v>52.412164260357258</c:v>
                </c:pt>
                <c:pt idx="7">
                  <c:v>52.266083027536361</c:v>
                </c:pt>
                <c:pt idx="8">
                  <c:v>52.095825871032368</c:v>
                </c:pt>
                <c:pt idx="9">
                  <c:v>51.901471544097546</c:v>
                </c:pt>
                <c:pt idx="10">
                  <c:v>51.683109946244237</c:v>
                </c:pt>
                <c:pt idx="11">
                  <c:v>51.440842081661359</c:v>
                </c:pt>
                <c:pt idx="12">
                  <c:v>51.174780012494502</c:v>
                </c:pt>
                <c:pt idx="13">
                  <c:v>50.885046807011008</c:v>
                </c:pt>
                <c:pt idx="14">
                  <c:v>50.571776482674181</c:v>
                </c:pt>
                <c:pt idx="15">
                  <c:v>50.235113944152872</c:v>
                </c:pt>
                <c:pt idx="16">
                  <c:v>49.87521491629515</c:v>
                </c:pt>
                <c:pt idx="17">
                  <c:v>49.492245872097016</c:v>
                </c:pt>
                <c:pt idx="18">
                  <c:v>49.086383955699546</c:v>
                </c:pt>
                <c:pt idx="19">
                  <c:v>48.657816900450044</c:v>
                </c:pt>
                <c:pt idx="20">
                  <c:v>48.20674294206507</c:v>
                </c:pt>
                <c:pt idx="21">
                  <c:v>47.733370726935576</c:v>
                </c:pt>
                <c:pt idx="22">
                  <c:v>47.23791921561655</c:v>
                </c:pt>
                <c:pt idx="23">
                  <c:v>46.720617581545774</c:v>
                </c:pt>
                <c:pt idx="24">
                  <c:v>46.181705105038539</c:v>
                </c:pt>
                <c:pt idx="25">
                  <c:v>45.621431062607442</c:v>
                </c:pt>
                <c:pt idx="26">
                  <c:v>45.040054611658334</c:v>
                </c:pt>
                <c:pt idx="27">
                  <c:v>44.437844670615846</c:v>
                </c:pt>
                <c:pt idx="28">
                  <c:v>43.815079794533887</c:v>
                </c:pt>
                <c:pt idx="29">
                  <c:v>43.172048046248719</c:v>
                </c:pt>
                <c:pt idx="30">
                  <c:v>42.509046863134095</c:v>
                </c:pt>
                <c:pt idx="31">
                  <c:v>41.826382919520228</c:v>
                </c:pt>
                <c:pt idx="32">
                  <c:v>41.124371984840089</c:v>
                </c:pt>
                <c:pt idx="33">
                  <c:v>40.403338777568813</c:v>
                </c:pt>
                <c:pt idx="34">
                  <c:v>39.663616815023595</c:v>
                </c:pt>
                <c:pt idx="35">
                  <c:v>38.905548259093713</c:v>
                </c:pt>
                <c:pt idx="36">
                  <c:v>38.129483757971883</c:v>
                </c:pt>
                <c:pt idx="37">
                  <c:v>37.335782283960334</c:v>
                </c:pt>
                <c:pt idx="38">
                  <c:v>36.524810967426426</c:v>
                </c:pt>
                <c:pt idx="39">
                  <c:v>35.696944926984806</c:v>
                </c:pt>
                <c:pt idx="40">
                  <c:v>34.852567095984469</c:v>
                </c:pt>
                <c:pt idx="41">
                  <c:v>34.4243080190206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E2-49A5-8CA9-9378E0B6846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symmetry_fully_implicit!$AJ$139:$AJ$180</c:f>
              <c:numCache>
                <c:formatCode>General</c:formatCode>
                <c:ptCount val="42"/>
                <c:pt idx="0">
                  <c:v>45.948347379480019</c:v>
                </c:pt>
                <c:pt idx="1">
                  <c:v>45.945690599520518</c:v>
                </c:pt>
                <c:pt idx="2">
                  <c:v>45.924438203221442</c:v>
                </c:pt>
                <c:pt idx="3">
                  <c:v>45.881943241019641</c:v>
                </c:pt>
                <c:pt idx="4">
                  <c:v>45.818225369160672</c:v>
                </c:pt>
                <c:pt idx="5">
                  <c:v>45.73331406064726</c:v>
                </c:pt>
                <c:pt idx="6">
                  <c:v>45.627248591606403</c:v>
                </c:pt>
                <c:pt idx="7">
                  <c:v>45.500078023122001</c:v>
                </c:pt>
                <c:pt idx="8">
                  <c:v>45.351861178541448</c:v>
                </c:pt>
                <c:pt idx="9">
                  <c:v>45.182666616266587</c:v>
                </c:pt>
                <c:pt idx="10">
                  <c:v>44.992572598041711</c:v>
                </c:pt>
                <c:pt idx="11">
                  <c:v>44.781667052753221</c:v>
                </c:pt>
                <c:pt idx="12">
                  <c:v>44.550047535757713</c:v>
                </c:pt>
                <c:pt idx="13">
                  <c:v>44.297821183757257</c:v>
                </c:pt>
                <c:pt idx="14">
                  <c:v>44.025104665242857</c:v>
                </c:pt>
                <c:pt idx="15">
                  <c:v>43.732024126528842</c:v>
                </c:pt>
                <c:pt idx="16">
                  <c:v>43.418715133403325</c:v>
                </c:pt>
                <c:pt idx="17">
                  <c:v>43.085322608421585</c:v>
                </c:pt>
                <c:pt idx="18">
                  <c:v>42.732000763871469</c:v>
                </c:pt>
                <c:pt idx="19">
                  <c:v>42.358913030441769</c:v>
                </c:pt>
                <c:pt idx="20">
                  <c:v>41.966231981626578</c:v>
                </c:pt>
                <c:pt idx="21">
                  <c:v>41.554139253900594</c:v>
                </c:pt>
                <c:pt idx="22">
                  <c:v>41.122825462702345</c:v>
                </c:pt>
                <c:pt idx="23">
                  <c:v>40.672490114264079</c:v>
                </c:pt>
                <c:pt idx="24">
                  <c:v>40.203341513329235</c:v>
                </c:pt>
                <c:pt idx="25">
                  <c:v>39.715596666800096</c:v>
                </c:pt>
                <c:pt idx="26">
                  <c:v>39.209481183360225</c:v>
                </c:pt>
                <c:pt idx="27">
                  <c:v>38.685229169118081</c:v>
                </c:pt>
                <c:pt idx="28">
                  <c:v>38.143083119320167</c:v>
                </c:pt>
                <c:pt idx="29">
                  <c:v>37.583293806183669</c:v>
                </c:pt>
                <c:pt idx="30">
                  <c:v>37.006120162900615</c:v>
                </c:pt>
                <c:pt idx="31">
                  <c:v>36.411829163867104</c:v>
                </c:pt>
                <c:pt idx="32">
                  <c:v>35.800695701192986</c:v>
                </c:pt>
                <c:pt idx="33">
                  <c:v>35.173002457549295</c:v>
                </c:pt>
                <c:pt idx="34">
                  <c:v>34.529039775411967</c:v>
                </c:pt>
                <c:pt idx="35">
                  <c:v>33.869105522762638</c:v>
                </c:pt>
                <c:pt idx="36">
                  <c:v>33.193504955308313</c:v>
                </c:pt>
                <c:pt idx="37">
                  <c:v>32.502550575283962</c:v>
                </c:pt>
                <c:pt idx="38">
                  <c:v>31.796561986903111</c:v>
                </c:pt>
                <c:pt idx="39">
                  <c:v>31.075865748523405</c:v>
                </c:pt>
                <c:pt idx="40">
                  <c:v>30.340795221595485</c:v>
                </c:pt>
                <c:pt idx="41">
                  <c:v>29.967975597716265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E2-49A5-8CA9-9378E0B6846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symmetry_fully_implicit!$AK$139:$AK$180</c:f>
              <c:numCache>
                <c:formatCode>General</c:formatCode>
                <c:ptCount val="42"/>
                <c:pt idx="0">
                  <c:v>40.000192662197293</c:v>
                </c:pt>
                <c:pt idx="1">
                  <c:v>39.997879810564925</c:v>
                </c:pt>
                <c:pt idx="2">
                  <c:v>39.979378602252133</c:v>
                </c:pt>
                <c:pt idx="3">
                  <c:v>39.942384743447889</c:v>
                </c:pt>
                <c:pt idx="4">
                  <c:v>39.886915345836385</c:v>
                </c:pt>
                <c:pt idx="5">
                  <c:v>39.812996067049596</c:v>
                </c:pt>
                <c:pt idx="6">
                  <c:v>39.720661098799241</c:v>
                </c:pt>
                <c:pt idx="7">
                  <c:v>39.609953151061198</c:v>
                </c:pt>
                <c:pt idx="8">
                  <c:v>39.480923432319827</c:v>
                </c:pt>
                <c:pt idx="9">
                  <c:v>39.333631625881253</c:v>
                </c:pt>
                <c:pt idx="10">
                  <c:v>39.168145862266563</c:v>
                </c:pt>
                <c:pt idx="11">
                  <c:v>38.984542687697704</c:v>
                </c:pt>
                <c:pt idx="12">
                  <c:v>38.782907028690673</c:v>
                </c:pt>
                <c:pt idx="13">
                  <c:v>38.563332152772347</c:v>
                </c:pt>
                <c:pt idx="14">
                  <c:v>38.325919625339175</c:v>
                </c:pt>
                <c:pt idx="15">
                  <c:v>38.07077926267759</c:v>
                </c:pt>
                <c:pt idx="16">
                  <c:v>37.798029081167975</c:v>
                </c:pt>
                <c:pt idx="17">
                  <c:v>37.507795242695657</c:v>
                </c:pt>
                <c:pt idx="18">
                  <c:v>37.200211996294087</c:v>
                </c:pt>
                <c:pt idx="19">
                  <c:v>36.875421616047355</c:v>
                </c:pt>
                <c:pt idx="20">
                  <c:v>36.533574335280598</c:v>
                </c:pt>
                <c:pt idx="21">
                  <c:v>36.174828277068912</c:v>
                </c:pt>
                <c:pt idx="22">
                  <c:v>35.799349381096746</c:v>
                </c:pt>
                <c:pt idx="23">
                  <c:v>35.407311326901727</c:v>
                </c:pt>
                <c:pt idx="24">
                  <c:v>34.998895453538353</c:v>
                </c:pt>
                <c:pt idx="25">
                  <c:v>34.574290675698784</c:v>
                </c:pt>
                <c:pt idx="26">
                  <c:v>34.133693396329448</c:v>
                </c:pt>
                <c:pt idx="27">
                  <c:v>33.677307415783915</c:v>
                </c:pt>
                <c:pt idx="28">
                  <c:v>33.205343837554096</c:v>
                </c:pt>
                <c:pt idx="29">
                  <c:v>32.718020970623328</c:v>
                </c:pt>
                <c:pt idx="30">
                  <c:v>32.215564228486514</c:v>
                </c:pt>
                <c:pt idx="31">
                  <c:v>31.698206024884037</c:v>
                </c:pt>
                <c:pt idx="32">
                  <c:v>31.166185666297704</c:v>
                </c:pt>
                <c:pt idx="33">
                  <c:v>30.619749241258397</c:v>
                </c:pt>
                <c:pt idx="34">
                  <c:v>30.059149506516647</c:v>
                </c:pt>
                <c:pt idx="35">
                  <c:v>29.484645770128836</c:v>
                </c:pt>
                <c:pt idx="36">
                  <c:v>28.896503771512982</c:v>
                </c:pt>
                <c:pt idx="37">
                  <c:v>28.294995558529767</c:v>
                </c:pt>
                <c:pt idx="38">
                  <c:v>27.680399361645474</c:v>
                </c:pt>
                <c:pt idx="39">
                  <c:v>27.052999465235199</c:v>
                </c:pt>
                <c:pt idx="40">
                  <c:v>26.41308607608574</c:v>
                </c:pt>
                <c:pt idx="41">
                  <c:v>26.088529097784566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E2-49A5-8CA9-9378E0B6846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symmetry_fully_implicit!$AL$139:$AL$180</c:f>
              <c:numCache>
                <c:formatCode>General</c:formatCode>
                <c:ptCount val="42"/>
                <c:pt idx="0">
                  <c:v>34.822044845239638</c:v>
                </c:pt>
                <c:pt idx="1">
                  <c:v>34.82003139935594</c:v>
                </c:pt>
                <c:pt idx="2">
                  <c:v>34.80392522929322</c:v>
                </c:pt>
                <c:pt idx="3">
                  <c:v>34.771720339152843</c:v>
                </c:pt>
                <c:pt idx="4">
                  <c:v>34.723431625458929</c:v>
                </c:pt>
                <c:pt idx="5">
                  <c:v>34.659081424384176</c:v>
                </c:pt>
                <c:pt idx="6">
                  <c:v>34.578699501418185</c:v>
                </c:pt>
                <c:pt idx="7">
                  <c:v>34.482323037599244</c:v>
                </c:pt>
                <c:pt idx="8">
                  <c:v>34.369996612316129</c:v>
                </c:pt>
                <c:pt idx="9">
                  <c:v>34.241772182687626</c:v>
                </c:pt>
                <c:pt idx="10">
                  <c:v>34.097709059529592</c:v>
                </c:pt>
                <c:pt idx="11">
                  <c:v>33.937873879920382</c:v>
                </c:pt>
                <c:pt idx="12">
                  <c:v>33.762340576377625</c:v>
                </c:pt>
                <c:pt idx="13">
                  <c:v>33.57119034266033</c:v>
                </c:pt>
                <c:pt idx="14">
                  <c:v>33.364511596212374</c:v>
                </c:pt>
                <c:pt idx="15">
                  <c:v>33.142399937264571</c:v>
                </c:pt>
                <c:pt idx="16">
                  <c:v>32.90495810461433</c:v>
                </c:pt>
                <c:pt idx="17">
                  <c:v>32.652295928103349</c:v>
                </c:pt>
                <c:pt idx="18">
                  <c:v>32.384530277815315</c:v>
                </c:pt>
                <c:pt idx="19">
                  <c:v>32.101785010017075</c:v>
                </c:pt>
                <c:pt idx="20">
                  <c:v>31.804190909868328</c:v>
                </c:pt>
                <c:pt idx="21">
                  <c:v>31.491885630926351</c:v>
                </c:pt>
                <c:pt idx="22">
                  <c:v>31.165013631473698</c:v>
                </c:pt>
                <c:pt idx="23">
                  <c:v>30.823726107698313</c:v>
                </c:pt>
                <c:pt idx="24">
                  <c:v>30.468180923757046</c:v>
                </c:pt>
                <c:pt idx="25">
                  <c:v>30.09854253875482</c:v>
                </c:pt>
                <c:pt idx="26">
                  <c:v>29.714981930673318</c:v>
                </c:pt>
                <c:pt idx="27">
                  <c:v>29.317676517284287</c:v>
                </c:pt>
                <c:pt idx="28">
                  <c:v>28.906810074084124</c:v>
                </c:pt>
                <c:pt idx="29">
                  <c:v>28.482572649287636</c:v>
                </c:pt>
                <c:pt idx="30">
                  <c:v>28.045160475920365</c:v>
                </c:pt>
                <c:pt idx="31">
                  <c:v>27.594775881050055</c:v>
                </c:pt>
                <c:pt idx="32">
                  <c:v>27.131627192199314</c:v>
                </c:pt>
                <c:pt idx="33">
                  <c:v>26.655928640982737</c:v>
                </c:pt>
                <c:pt idx="34">
                  <c:v>26.167900264013056</c:v>
                </c:pt>
                <c:pt idx="35">
                  <c:v>25.667767801122185</c:v>
                </c:pt>
                <c:pt idx="36">
                  <c:v>25.15576259094415</c:v>
                </c:pt>
                <c:pt idx="37">
                  <c:v>24.632121463908366</c:v>
                </c:pt>
                <c:pt idx="38">
                  <c:v>24.097086632692559</c:v>
                </c:pt>
                <c:pt idx="39">
                  <c:v>23.550905580186168</c:v>
                </c:pt>
                <c:pt idx="40">
                  <c:v>22.993830945015958</c:v>
                </c:pt>
                <c:pt idx="41">
                  <c:v>22.711288864564434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6E2-49A5-8CA9-9378E0B6846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symmetry_fully_implicit!$AM$139:$AM$180</c:f>
              <c:numCache>
                <c:formatCode>General</c:formatCode>
                <c:ptCount val="42"/>
                <c:pt idx="0">
                  <c:v>30.314224169971059</c:v>
                </c:pt>
                <c:pt idx="1">
                  <c:v>30.312471370842125</c:v>
                </c:pt>
                <c:pt idx="2">
                  <c:v>30.298450193970663</c:v>
                </c:pt>
                <c:pt idx="3">
                  <c:v>30.270414325789357</c:v>
                </c:pt>
                <c:pt idx="4">
                  <c:v>30.228376734421516</c:v>
                </c:pt>
                <c:pt idx="5">
                  <c:v>30.172356864553667</c:v>
                </c:pt>
                <c:pt idx="6">
                  <c:v>30.102380628441342</c:v>
                </c:pt>
                <c:pt idx="7">
                  <c:v>30.018480393923213</c:v>
                </c:pt>
                <c:pt idx="8">
                  <c:v>29.920694969449226</c:v>
                </c:pt>
                <c:pt idx="9">
                  <c:v>29.809069586129542</c:v>
                </c:pt>
                <c:pt idx="10">
                  <c:v>29.683655876812701</c:v>
                </c:pt>
                <c:pt idx="11">
                  <c:v>29.544511852202572</c:v>
                </c:pt>
                <c:pt idx="12">
                  <c:v>29.391701874025248</c:v>
                </c:pt>
                <c:pt idx="13">
                  <c:v>29.225296625258231</c:v>
                </c:pt>
                <c:pt idx="14">
                  <c:v>29.045373077435666</c:v>
                </c:pt>
                <c:pt idx="15">
                  <c:v>28.852014455044817</c:v>
                </c:pt>
                <c:pt idx="16">
                  <c:v>28.645310197030167</c:v>
                </c:pt>
                <c:pt idx="17">
                  <c:v>28.425355915423019</c:v>
                </c:pt>
                <c:pt idx="18">
                  <c:v>28.19225335111571</c:v>
                </c:pt>
                <c:pt idx="19">
                  <c:v>27.946110326800863</c:v>
                </c:pt>
                <c:pt idx="20">
                  <c:v>27.687040697097505</c:v>
                </c:pt>
                <c:pt idx="21">
                  <c:v>27.415164295887063</c:v>
                </c:pt>
                <c:pt idx="22">
                  <c:v>27.130606880883647</c:v>
                </c:pt>
                <c:pt idx="23">
                  <c:v>26.833500075464219</c:v>
                </c:pt>
                <c:pt idx="24">
                  <c:v>26.523981307785569</c:v>
                </c:pt>
                <c:pt idx="25">
                  <c:v>26.202193747216295</c:v>
                </c:pt>
                <c:pt idx="26">
                  <c:v>25.868286238113118</c:v>
                </c:pt>
                <c:pt idx="27">
                  <c:v>25.522413230972223</c:v>
                </c:pt>
                <c:pt idx="28">
                  <c:v>25.164734710987457</c:v>
                </c:pt>
                <c:pt idx="29">
                  <c:v>24.795416124048412</c:v>
                </c:pt>
                <c:pt idx="30">
                  <c:v>24.414628300212662</c:v>
                </c:pt>
                <c:pt idx="31">
                  <c:v>24.022547374687505</c:v>
                </c:pt>
                <c:pt idx="32">
                  <c:v>23.619354706357779</c:v>
                </c:pt>
                <c:pt idx="33">
                  <c:v>23.20523679389747</c:v>
                </c:pt>
                <c:pt idx="34">
                  <c:v>22.780385189503871</c:v>
                </c:pt>
                <c:pt idx="35">
                  <c:v>22.34499641029419</c:v>
                </c:pt>
                <c:pt idx="36">
                  <c:v>21.899271847405636</c:v>
                </c:pt>
                <c:pt idx="37">
                  <c:v>21.443417672841012</c:v>
                </c:pt>
                <c:pt idx="38">
                  <c:v>20.977644744102857</c:v>
                </c:pt>
                <c:pt idx="39">
                  <c:v>20.502168506660333</c:v>
                </c:pt>
                <c:pt idx="40">
                  <c:v>20.01720889429388</c:v>
                </c:pt>
                <c:pt idx="41">
                  <c:v>19.771242754099546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6E2-49A5-8CA9-9378E0B6846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symmetry_fully_implicit!$AN$139:$AN$180</c:f>
              <c:numCache>
                <c:formatCode>General</c:formatCode>
                <c:ptCount val="42"/>
                <c:pt idx="0">
                  <c:v>26.389954728717878</c:v>
                </c:pt>
                <c:pt idx="1">
                  <c:v>26.388428834820619</c:v>
                </c:pt>
                <c:pt idx="2">
                  <c:v>26.376222742366906</c:v>
                </c:pt>
                <c:pt idx="3">
                  <c:v>26.351816203445228</c:v>
                </c:pt>
                <c:pt idx="4">
                  <c:v>26.315220507415486</c:v>
                </c:pt>
                <c:pt idx="5">
                  <c:v>26.26645258178981</c:v>
                </c:pt>
                <c:pt idx="6">
                  <c:v>26.20553498440265</c:v>
                </c:pt>
                <c:pt idx="7">
                  <c:v>26.132495892976539</c:v>
                </c:pt>
                <c:pt idx="8">
                  <c:v>26.047369092088353</c:v>
                </c:pt>
                <c:pt idx="9">
                  <c:v>25.950193957542101</c:v>
                </c:pt>
                <c:pt idx="10">
                  <c:v>25.841015438155463</c:v>
                </c:pt>
                <c:pt idx="11">
                  <c:v>25.719884034968491</c:v>
                </c:pt>
                <c:pt idx="12">
                  <c:v>25.586855777884129</c:v>
                </c:pt>
                <c:pt idx="13">
                  <c:v>25.441992199751304</c:v>
                </c:pt>
                <c:pt idx="14">
                  <c:v>25.285360307902614</c:v>
                </c:pt>
                <c:pt idx="15">
                  <c:v>25.117032553159795</c:v>
                </c:pt>
                <c:pt idx="16">
                  <c:v>24.937086796321214</c:v>
                </c:pt>
                <c:pt idx="17">
                  <c:v>24.745606272147011</c:v>
                </c:pt>
                <c:pt idx="18">
                  <c:v>24.542679550858477</c:v>
                </c:pt>
                <c:pt idx="19">
                  <c:v>24.328400497169447</c:v>
                </c:pt>
                <c:pt idx="20">
                  <c:v>24.102868226868768</c:v>
                </c:pt>
                <c:pt idx="21">
                  <c:v>23.866187060973797</c:v>
                </c:pt>
                <c:pt idx="22">
                  <c:v>23.618466477476233</c:v>
                </c:pt>
                <c:pt idx="23">
                  <c:v>23.359821060702558</c:v>
                </c:pt>
                <c:pt idx="24">
                  <c:v>23.090370448312505</c:v>
                </c:pt>
                <c:pt idx="25">
                  <c:v>22.810239275960097</c:v>
                </c:pt>
                <c:pt idx="26">
                  <c:v>22.519557119642844</c:v>
                </c:pt>
                <c:pt idx="27">
                  <c:v>22.21845843576574</c:v>
                </c:pt>
                <c:pt idx="28">
                  <c:v>21.907082498947833</c:v>
                </c:pt>
                <c:pt idx="29">
                  <c:v>21.585573337600071</c:v>
                </c:pt>
                <c:pt idx="30">
                  <c:v>21.2540796673043</c:v>
                </c:pt>
                <c:pt idx="31">
                  <c:v>20.912754822024166</c:v>
                </c:pt>
                <c:pt idx="32">
                  <c:v>20.561756683179741</c:v>
                </c:pt>
                <c:pt idx="33">
                  <c:v>20.201247606618768</c:v>
                </c:pt>
                <c:pt idx="34">
                  <c:v>19.83139434751816</c:v>
                </c:pt>
                <c:pt idx="35">
                  <c:v>19.452367983250621</c:v>
                </c:pt>
                <c:pt idx="36">
                  <c:v>19.064343834252</c:v>
                </c:pt>
                <c:pt idx="37">
                  <c:v>18.667501382925987</c:v>
                </c:pt>
                <c:pt idx="38">
                  <c:v>18.262024190623695</c:v>
                </c:pt>
                <c:pt idx="39">
                  <c:v>17.848099812736461</c:v>
                </c:pt>
                <c:pt idx="40">
                  <c:v>17.425919711941241</c:v>
                </c:pt>
                <c:pt idx="41">
                  <c:v>17.211794644179957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6E2-49A5-8CA9-9378E0B6846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symmetry_fully_implicit!$AO$139:$AO$180</c:f>
              <c:numCache>
                <c:formatCode>General</c:formatCode>
                <c:ptCount val="42"/>
                <c:pt idx="0">
                  <c:v>22.973694021622187</c:v>
                </c:pt>
                <c:pt idx="1">
                  <c:v>22.972365659377331</c:v>
                </c:pt>
                <c:pt idx="2">
                  <c:v>22.961739683087721</c:v>
                </c:pt>
                <c:pt idx="3">
                  <c:v>22.940492645604049</c:v>
                </c:pt>
                <c:pt idx="4">
                  <c:v>22.908634374843899</c:v>
                </c:pt>
                <c:pt idx="5">
                  <c:v>22.866179607000955</c:v>
                </c:pt>
                <c:pt idx="6">
                  <c:v>22.813147979728704</c:v>
                </c:pt>
                <c:pt idx="7">
                  <c:v>22.749564023056934</c:v>
                </c:pt>
                <c:pt idx="8">
                  <c:v>22.675457148045265</c:v>
                </c:pt>
                <c:pt idx="9">
                  <c:v>22.590861633178914</c:v>
                </c:pt>
                <c:pt idx="10">
                  <c:v>22.495816608513035</c:v>
                </c:pt>
                <c:pt idx="11">
                  <c:v>22.390366037572917</c:v>
                </c:pt>
                <c:pt idx="12">
                  <c:v>22.274558697018442</c:v>
                </c:pt>
                <c:pt idx="13">
                  <c:v>22.148448154082217</c:v>
                </c:pt>
                <c:pt idx="14">
                  <c:v>22.012092741791811</c:v>
                </c:pt>
                <c:pt idx="15">
                  <c:v>21.865555531987507</c:v>
                </c:pt>
                <c:pt idx="16">
                  <c:v>21.708904306148149</c:v>
                </c:pt>
                <c:pt idx="17">
                  <c:v>21.542211524038489</c:v>
                </c:pt>
                <c:pt idx="18">
                  <c:v>21.365554290192588</c:v>
                </c:pt>
                <c:pt idx="19">
                  <c:v>21.17901431824874</c:v>
                </c:pt>
                <c:pt idx="20">
                  <c:v>20.982677893152442</c:v>
                </c:pt>
                <c:pt idx="21">
                  <c:v>20.776635831244892</c:v>
                </c:pt>
                <c:pt idx="22">
                  <c:v>20.560983438255466</c:v>
                </c:pt>
                <c:pt idx="23">
                  <c:v>20.335820465217576</c:v>
                </c:pt>
                <c:pt idx="24">
                  <c:v>20.101251062328398</c:v>
                </c:pt>
                <c:pt idx="25">
                  <c:v>19.85738373077367</c:v>
                </c:pt>
                <c:pt idx="26">
                  <c:v>19.604331272539977</c:v>
                </c:pt>
                <c:pt idx="27">
                  <c:v>19.34221073823765</c:v>
                </c:pt>
                <c:pt idx="28">
                  <c:v>19.071143372958463</c:v>
                </c:pt>
                <c:pt idx="29">
                  <c:v>18.791254560193128</c:v>
                </c:pt>
                <c:pt idx="30">
                  <c:v>18.502673763834576</c:v>
                </c:pt>
                <c:pt idx="31">
                  <c:v>18.20553446829383</c:v>
                </c:pt>
                <c:pt idx="32">
                  <c:v>17.899974116756148</c:v>
                </c:pt>
                <c:pt idx="33">
                  <c:v>17.586134047606024</c:v>
                </c:pt>
                <c:pt idx="34">
                  <c:v>17.264159429050476</c:v>
                </c:pt>
                <c:pt idx="35">
                  <c:v>16.934199191970777</c:v>
                </c:pt>
                <c:pt idx="36">
                  <c:v>16.596405961033778</c:v>
                </c:pt>
                <c:pt idx="37">
                  <c:v>16.250935984094671</c:v>
                </c:pt>
                <c:pt idx="38">
                  <c:v>15.897949059923771</c:v>
                </c:pt>
                <c:pt idx="39">
                  <c:v>15.537608464290868</c:v>
                </c:pt>
                <c:pt idx="40">
                  <c:v>15.17008087444122</c:v>
                </c:pt>
                <c:pt idx="41">
                  <c:v>14.983674954473736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6E2-49A5-8CA9-9378E0B6846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symmetry_fully_implicit!$AP$139:$AP$180</c:f>
              <c:numCache>
                <c:formatCode>General</c:formatCode>
                <c:ptCount val="42"/>
                <c:pt idx="0">
                  <c:v>19.99967875749217</c:v>
                </c:pt>
                <c:pt idx="1">
                  <c:v>19.998522355820516</c:v>
                </c:pt>
                <c:pt idx="2">
                  <c:v>19.989271944803598</c:v>
                </c:pt>
                <c:pt idx="3">
                  <c:v>19.970775401591091</c:v>
                </c:pt>
                <c:pt idx="4">
                  <c:v>19.943041281846458</c:v>
                </c:pt>
                <c:pt idx="5">
                  <c:v>19.906082414117844</c:v>
                </c:pt>
                <c:pt idx="6">
                  <c:v>19.859915893904166</c:v>
                </c:pt>
                <c:pt idx="7">
                  <c:v>19.804563075747499</c:v>
                </c:pt>
                <c:pt idx="8">
                  <c:v>19.740049563355452</c:v>
                </c:pt>
                <c:pt idx="9">
                  <c:v>19.666405197758031</c:v>
                </c:pt>
                <c:pt idx="10">
                  <c:v>19.583664043504545</c:v>
                </c:pt>
                <c:pt idx="11">
                  <c:v>19.491864372906875</c:v>
                </c:pt>
                <c:pt idx="12">
                  <c:v>19.391048648336454</c:v>
                </c:pt>
                <c:pt idx="13">
                  <c:v>19.281263502583073</c:v>
                </c:pt>
                <c:pt idx="14">
                  <c:v>19.162559717284683</c:v>
                </c:pt>
                <c:pt idx="15">
                  <c:v>19.034992199438094</c:v>
                </c:pt>
                <c:pt idx="16">
                  <c:v>18.8986199560015</c:v>
                </c:pt>
                <c:pt idx="17">
                  <c:v>18.753506066600512</c:v>
                </c:pt>
                <c:pt idx="18">
                  <c:v>18.5997176543504</c:v>
                </c:pt>
                <c:pt idx="19">
                  <c:v>18.437325854807959</c:v>
                </c:pt>
                <c:pt idx="20">
                  <c:v>18.266405783067441</c:v>
                </c:pt>
                <c:pt idx="21">
                  <c:v>18.087036499015696</c:v>
                </c:pt>
                <c:pt idx="22">
                  <c:v>17.899300970762653</c:v>
                </c:pt>
                <c:pt idx="23">
                  <c:v>17.703286036264032</c:v>
                </c:pt>
                <c:pt idx="24">
                  <c:v>17.499082363154038</c:v>
                </c:pt>
                <c:pt idx="25">
                  <c:v>17.286784406806614</c:v>
                </c:pt>
                <c:pt idx="26">
                  <c:v>17.066490366644665</c:v>
                </c:pt>
                <c:pt idx="27">
                  <c:v>16.838302140717449</c:v>
                </c:pt>
                <c:pt idx="28">
                  <c:v>16.602325278567147</c:v>
                </c:pt>
                <c:pt idx="29">
                  <c:v>16.358668932406438</c:v>
                </c:pt>
                <c:pt idx="30">
                  <c:v>16.107445806629613</c:v>
                </c:pt>
                <c:pt idx="31">
                  <c:v>15.848772105680634</c:v>
                </c:pt>
                <c:pt idx="32">
                  <c:v>15.582767480302213</c:v>
                </c:pt>
                <c:pt idx="33">
                  <c:v>15.309554972190801</c:v>
                </c:pt>
                <c:pt idx="34">
                  <c:v>15.029260957083064</c:v>
                </c:pt>
                <c:pt idx="35">
                  <c:v>14.742015086300199</c:v>
                </c:pt>
                <c:pt idx="36">
                  <c:v>14.447950226777087</c:v>
                </c:pt>
                <c:pt idx="37">
                  <c:v>14.14720239960408</c:v>
                </c:pt>
                <c:pt idx="38">
                  <c:v>13.839910717109792</c:v>
                </c:pt>
                <c:pt idx="39">
                  <c:v>13.526217318514044</c:v>
                </c:pt>
                <c:pt idx="40">
                  <c:v>13.206267304180683</c:v>
                </c:pt>
                <c:pt idx="41">
                  <c:v>13.043992203174474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6E2-49A5-8CA9-9378E0B6846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symmetry_fully_implicit!$AQ$139:$AQ$180</c:f>
              <c:numCache>
                <c:formatCode>General</c:formatCode>
                <c:ptCount val="42"/>
                <c:pt idx="0">
                  <c:v>17.410658905199444</c:v>
                </c:pt>
                <c:pt idx="1">
                  <c:v>17.409652203276544</c:v>
                </c:pt>
                <c:pt idx="2">
                  <c:v>17.401599286382158</c:v>
                </c:pt>
                <c:pt idx="3">
                  <c:v>17.385497177508153</c:v>
                </c:pt>
                <c:pt idx="4">
                  <c:v>17.361353324761076</c:v>
                </c:pt>
                <c:pt idx="5">
                  <c:v>17.329178895994104</c:v>
                </c:pt>
                <c:pt idx="6">
                  <c:v>17.288988773641304</c:v>
                </c:pt>
                <c:pt idx="7">
                  <c:v>17.240801547833676</c:v>
                </c:pt>
                <c:pt idx="8">
                  <c:v>17.184639507800235</c:v>
                </c:pt>
                <c:pt idx="9">
                  <c:v>17.120528631557974</c:v>
                </c:pt>
                <c:pt idx="10">
                  <c:v>17.048498573895657</c:v>
                </c:pt>
                <c:pt idx="11">
                  <c:v>16.968582652656828</c:v>
                </c:pt>
                <c:pt idx="12">
                  <c:v>16.880817833328486</c:v>
                </c:pt>
                <c:pt idx="13">
                  <c:v>16.785244711942539</c:v>
                </c:pt>
                <c:pt idx="14">
                  <c:v>16.68190749629791</c:v>
                </c:pt>
                <c:pt idx="15">
                  <c:v>16.570853985511999</c:v>
                </c:pt>
                <c:pt idx="16">
                  <c:v>16.452135547910999</c:v>
                </c:pt>
                <c:pt idx="17">
                  <c:v>16.325807097269212</c:v>
                </c:pt>
                <c:pt idx="18">
                  <c:v>16.191927067408443</c:v>
                </c:pt>
                <c:pt idx="19">
                  <c:v>16.050557385169132</c:v>
                </c:pt>
                <c:pt idx="20">
                  <c:v>15.901763441765837</c:v>
                </c:pt>
                <c:pt idx="21">
                  <c:v>15.745614062540188</c:v>
                </c:pt>
                <c:pt idx="22">
                  <c:v>15.582181475125417</c:v>
                </c:pt>
                <c:pt idx="23">
                  <c:v>15.411541276037118</c:v>
                </c:pt>
                <c:pt idx="24">
                  <c:v>15.233772395705724</c:v>
                </c:pt>
                <c:pt idx="25">
                  <c:v>15.048957061966863</c:v>
                </c:pt>
                <c:pt idx="26">
                  <c:v>14.857180762026488</c:v>
                </c:pt>
                <c:pt idx="27">
                  <c:v>14.658532202918353</c:v>
                </c:pt>
                <c:pt idx="28">
                  <c:v>14.453103270472175</c:v>
                </c:pt>
                <c:pt idx="29">
                  <c:v>14.240988986811386</c:v>
                </c:pt>
                <c:pt idx="30">
                  <c:v>14.022287466400225</c:v>
                </c:pt>
                <c:pt idx="31">
                  <c:v>13.797099870660416</c:v>
                </c:pt>
                <c:pt idx="32">
                  <c:v>13.565530361178464</c:v>
                </c:pt>
                <c:pt idx="33">
                  <c:v>13.327686051525248</c:v>
                </c:pt>
                <c:pt idx="34">
                  <c:v>13.083676957710106</c:v>
                </c:pt>
                <c:pt idx="35">
                  <c:v>12.833615947292428</c:v>
                </c:pt>
                <c:pt idx="36">
                  <c:v>12.577618687174221</c:v>
                </c:pt>
                <c:pt idx="37">
                  <c:v>12.315803590097847</c:v>
                </c:pt>
                <c:pt idx="38">
                  <c:v>12.048291759873642</c:v>
                </c:pt>
                <c:pt idx="39">
                  <c:v>11.775206935362782</c:v>
                </c:pt>
                <c:pt idx="40">
                  <c:v>11.496675433241277</c:v>
                </c:pt>
                <c:pt idx="41">
                  <c:v>11.355407342554196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6E2-49A5-8CA9-9378E0B6846E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symmetry_fully_implicit!$AR$139:$AR$180</c:f>
              <c:numCache>
                <c:formatCode>General</c:formatCode>
                <c:ptCount val="42"/>
                <c:pt idx="0">
                  <c:v>15.156795626011915</c:v>
                </c:pt>
                <c:pt idx="1">
                  <c:v>15.155919244745427</c:v>
                </c:pt>
                <c:pt idx="2">
                  <c:v>15.148908802680825</c:v>
                </c:pt>
                <c:pt idx="3">
                  <c:v>15.134891161264727</c:v>
                </c:pt>
                <c:pt idx="4">
                  <c:v>15.113872804423409</c:v>
                </c:pt>
                <c:pt idx="5">
                  <c:v>15.085863454297144</c:v>
                </c:pt>
                <c:pt idx="6">
                  <c:v>15.050876066743195</c:v>
                </c:pt>
                <c:pt idx="7">
                  <c:v>15.008926825343</c:v>
                </c:pt>
                <c:pt idx="8">
                  <c:v>14.960035133916399</c:v>
                </c:pt>
                <c:pt idx="9">
                  <c:v>14.904223607546292</c:v>
                </c:pt>
                <c:pt idx="10">
                  <c:v>14.841518062117938</c:v>
                </c:pt>
                <c:pt idx="11">
                  <c:v>14.77194750237768</c:v>
                </c:pt>
                <c:pt idx="12">
                  <c:v>14.695544108516678</c:v>
                </c:pt>
                <c:pt idx="13">
                  <c:v>14.6123432212858</c:v>
                </c:pt>
                <c:pt idx="14">
                  <c:v>14.522383325648589</c:v>
                </c:pt>
                <c:pt idx="15">
                  <c:v>14.425706032979875</c:v>
                </c:pt>
                <c:pt idx="16">
                  <c:v>14.322356061818217</c:v>
                </c:pt>
                <c:pt idx="17">
                  <c:v>14.21238121718115</c:v>
                </c:pt>
                <c:pt idx="18">
                  <c:v>14.095832368452736</c:v>
                </c:pt>
                <c:pt idx="19">
                  <c:v>13.972763425853696</c:v>
                </c:pt>
                <c:pt idx="20">
                  <c:v>13.843231315504982</c:v>
                </c:pt>
                <c:pt idx="21">
                  <c:v>13.707295953096324</c:v>
                </c:pt>
                <c:pt idx="22">
                  <c:v>13.565020216171959</c:v>
                </c:pt>
                <c:pt idx="23">
                  <c:v>13.41646991504631</c:v>
                </c:pt>
                <c:pt idx="24">
                  <c:v>13.261713762363126</c:v>
                </c:pt>
                <c:pt idx="25">
                  <c:v>13.100823341312113</c:v>
                </c:pt>
                <c:pt idx="26">
                  <c:v>12.933873072517807</c:v>
                </c:pt>
                <c:pt idx="27">
                  <c:v>12.760940179615943</c:v>
                </c:pt>
                <c:pt idx="28">
                  <c:v>12.582104653533314</c:v>
                </c:pt>
                <c:pt idx="29">
                  <c:v>12.397449215487578</c:v>
                </c:pt>
                <c:pt idx="30">
                  <c:v>12.207059278724179</c:v>
                </c:pt>
                <c:pt idx="31">
                  <c:v>12.011022909008039</c:v>
                </c:pt>
                <c:pt idx="32">
                  <c:v>11.809430783888317</c:v>
                </c:pt>
                <c:pt idx="33">
                  <c:v>11.602376150755097</c:v>
                </c:pt>
                <c:pt idx="34">
                  <c:v>11.389954783707351</c:v>
                </c:pt>
                <c:pt idx="35">
                  <c:v>11.172264939252187</c:v>
                </c:pt>
                <c:pt idx="36">
                  <c:v>10.949407310855829</c:v>
                </c:pt>
                <c:pt idx="37">
                  <c:v>10.721484982367389</c:v>
                </c:pt>
                <c:pt idx="38">
                  <c:v>10.488603380336933</c:v>
                </c:pt>
                <c:pt idx="39">
                  <c:v>10.250870225249944</c:v>
                </c:pt>
                <c:pt idx="40">
                  <c:v>10.008395481700692</c:v>
                </c:pt>
                <c:pt idx="41">
                  <c:v>9.8854149793153656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6E2-49A5-8CA9-9378E0B6846E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symmetry_fully_implicit!$AS$139:$AS$180</c:f>
              <c:numCache>
                <c:formatCode>General</c:formatCode>
                <c:ptCount val="42"/>
                <c:pt idx="0">
                  <c:v>13.194701871971592</c:v>
                </c:pt>
                <c:pt idx="1">
                  <c:v>13.193938940952211</c:v>
                </c:pt>
                <c:pt idx="2">
                  <c:v>13.187836022148293</c:v>
                </c:pt>
                <c:pt idx="3">
                  <c:v>13.175633007474387</c:v>
                </c:pt>
                <c:pt idx="4">
                  <c:v>13.157335541492595</c:v>
                </c:pt>
                <c:pt idx="5">
                  <c:v>13.13295208778227</c:v>
                </c:pt>
                <c:pt idx="6">
                  <c:v>13.102493925025149</c:v>
                </c:pt>
                <c:pt idx="7">
                  <c:v>13.065975141788341</c:v>
                </c:pt>
                <c:pt idx="8">
                  <c:v>13.023412630007599</c:v>
                </c:pt>
                <c:pt idx="9">
                  <c:v>12.974826077173871</c:v>
                </c:pt>
                <c:pt idx="10">
                  <c:v>12.920237957226766</c:v>
                </c:pt>
                <c:pt idx="11">
                  <c:v>12.859673520159111</c:v>
                </c:pt>
                <c:pt idx="12">
                  <c:v>12.793160780337468</c:v>
                </c:pt>
                <c:pt idx="13">
                  <c:v>12.72073050354394</c:v>
                </c:pt>
                <c:pt idx="14">
                  <c:v>12.642416192745319</c:v>
                </c:pt>
                <c:pt idx="15">
                  <c:v>12.558254072596137</c:v>
                </c:pt>
                <c:pt idx="16">
                  <c:v>12.468283072682764</c:v>
                </c:pt>
                <c:pt idx="17">
                  <c:v>12.372544809516361</c:v>
                </c:pt>
                <c:pt idx="18">
                  <c:v>12.271083567282961</c:v>
                </c:pt>
                <c:pt idx="19">
                  <c:v>12.163946277359605</c:v>
                </c:pt>
                <c:pt idx="20">
                  <c:v>12.05118249660601</c:v>
                </c:pt>
                <c:pt idx="21">
                  <c:v>11.932844384441825</c:v>
                </c:pt>
                <c:pt idx="22">
                  <c:v>11.808986678720025</c:v>
                </c:pt>
                <c:pt idx="23">
                  <c:v>11.679666670407668</c:v>
                </c:pt>
                <c:pt idx="24">
                  <c:v>11.544944177085693</c:v>
                </c:pt>
                <c:pt idx="25">
                  <c:v>11.404881515280001</c:v>
                </c:pt>
                <c:pt idx="26">
                  <c:v>11.259543471636668</c:v>
                </c:pt>
                <c:pt idx="27">
                  <c:v>11.108997272954561</c:v>
                </c:pt>
                <c:pt idx="28">
                  <c:v>10.953312555089273</c:v>
                </c:pt>
                <c:pt idx="29">
                  <c:v>10.792561330742727</c:v>
                </c:pt>
                <c:pt idx="30">
                  <c:v>10.62681795615336</c:v>
                </c:pt>
                <c:pt idx="31">
                  <c:v>10.456159096702295</c:v>
                </c:pt>
                <c:pt idx="32">
                  <c:v>10.280663691451403</c:v>
                </c:pt>
                <c:pt idx="33">
                  <c:v>10.10041291662967</c:v>
                </c:pt>
                <c:pt idx="34">
                  <c:v>9.9154901480847499</c:v>
                </c:pt>
                <c:pt idx="35">
                  <c:v>9.7259809227170706</c:v>
                </c:pt>
                <c:pt idx="36">
                  <c:v>9.5319728989143311</c:v>
                </c:pt>
                <c:pt idx="37">
                  <c:v>9.3335558160047132</c:v>
                </c:pt>
                <c:pt idx="38">
                  <c:v>9.1308214527475151</c:v>
                </c:pt>
                <c:pt idx="39">
                  <c:v>8.9238635848804684</c:v>
                </c:pt>
                <c:pt idx="40">
                  <c:v>8.7127779417433135</c:v>
                </c:pt>
                <c:pt idx="41">
                  <c:v>8.6057176431763232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6E2-49A5-8CA9-9378E0B6846E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symmetry_fully_implicit!$AT$139:$AT$180</c:f>
              <c:numCache>
                <c:formatCode>General</c:formatCode>
                <c:ptCount val="42"/>
                <c:pt idx="0">
                  <c:v>11.486607181759574</c:v>
                </c:pt>
                <c:pt idx="1">
                  <c:v>11.485943014504304</c:v>
                </c:pt>
                <c:pt idx="2">
                  <c:v>11.480630137287147</c:v>
                </c:pt>
                <c:pt idx="3">
                  <c:v>11.470006840349294</c:v>
                </c:pt>
                <c:pt idx="4">
                  <c:v>11.454078037546942</c:v>
                </c:pt>
                <c:pt idx="5">
                  <c:v>11.432851096823098</c:v>
                </c:pt>
                <c:pt idx="6">
                  <c:v>11.406335836799503</c:v>
                </c:pt>
                <c:pt idx="7">
                  <c:v>11.374544522234974</c:v>
                </c:pt>
                <c:pt idx="8">
                  <c:v>11.337491858352289</c:v>
                </c:pt>
                <c:pt idx="9">
                  <c:v>11.295194984036215</c:v>
                </c:pt>
                <c:pt idx="10">
                  <c:v>11.247673463905842</c:v>
                </c:pt>
                <c:pt idx="11">
                  <c:v>11.194949279264859</c:v>
                </c:pt>
                <c:pt idx="12">
                  <c:v>11.137046817934021</c:v>
                </c:pt>
                <c:pt idx="13">
                  <c:v>11.073992862970425</c:v>
                </c:pt>
                <c:pt idx="14">
                  <c:v>11.005816580278895</c:v>
                </c:pt>
                <c:pt idx="15">
                  <c:v>10.932549505121154</c:v>
                </c:pt>
                <c:pt idx="16">
                  <c:v>10.854225527529032</c:v>
                </c:pt>
                <c:pt idx="17">
                  <c:v>10.770880876628476</c:v>
                </c:pt>
                <c:pt idx="18">
                  <c:v>10.6825541038816</c:v>
                </c:pt>
                <c:pt idx="19">
                  <c:v>10.589286065254516</c:v>
                </c:pt>
                <c:pt idx="20">
                  <c:v>10.491119902319223</c:v>
                </c:pt>
                <c:pt idx="21">
                  <c:v>10.38810102229826</c:v>
                </c:pt>
                <c:pt idx="22">
                  <c:v>10.28027707706139</c:v>
                </c:pt>
                <c:pt idx="23">
                  <c:v>10.167697941083993</c:v>
                </c:pt>
                <c:pt idx="24">
                  <c:v>10.050415688377397</c:v>
                </c:pt>
                <c:pt idx="25">
                  <c:v>9.9284845684017995</c:v>
                </c:pt>
                <c:pt idx="26">
                  <c:v>9.80196098097292</c:v>
                </c:pt>
                <c:pt idx="27">
                  <c:v>9.6709034501739986</c:v>
                </c:pt>
                <c:pt idx="28">
                  <c:v>9.5353725972852086</c:v>
                </c:pt>
                <c:pt idx="29">
                  <c:v>9.3954311127429904</c:v>
                </c:pt>
                <c:pt idx="30">
                  <c:v>9.2511437271423009</c:v>
                </c:pt>
                <c:pt idx="31">
                  <c:v>9.102577181295171</c:v>
                </c:pt>
                <c:pt idx="32">
                  <c:v>8.9498001953594137</c:v>
                </c:pt>
                <c:pt idx="33">
                  <c:v>8.7928834370518114</c:v>
                </c:pt>
                <c:pt idx="34">
                  <c:v>8.6318994889604124</c:v>
                </c:pt>
                <c:pt idx="35">
                  <c:v>8.4669228149711273</c:v>
                </c:pt>
                <c:pt idx="36">
                  <c:v>8.2980297258240867</c:v>
                </c:pt>
                <c:pt idx="37">
                  <c:v>8.125298343815766</c:v>
                </c:pt>
                <c:pt idx="38">
                  <c:v>7.9488085666631427</c:v>
                </c:pt>
                <c:pt idx="39">
                  <c:v>7.7686420305466237</c:v>
                </c:pt>
                <c:pt idx="40">
                  <c:v>7.5848820723488499</c:v>
                </c:pt>
                <c:pt idx="41">
                  <c:v>7.491681058310542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6E2-49A5-8CA9-9378E0B6846E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symmetry_fully_implicit!$AU$139:$AU$180</c:f>
              <c:numCache>
                <c:formatCode>General</c:formatCode>
                <c:ptCount val="42"/>
                <c:pt idx="0">
                  <c:v>9.9996305963020173</c:v>
                </c:pt>
                <c:pt idx="1">
                  <c:v>9.9990524075382012</c:v>
                </c:pt>
                <c:pt idx="2">
                  <c:v>9.9944272985974649</c:v>
                </c:pt>
                <c:pt idx="3">
                  <c:v>9.9851792200819887</c:v>
                </c:pt>
                <c:pt idx="4">
                  <c:v>9.971312449734187</c:v>
                </c:pt>
                <c:pt idx="5">
                  <c:v>9.9528334016942157</c:v>
                </c:pt>
                <c:pt idx="6">
                  <c:v>9.9297506235330637</c:v>
                </c:pt>
                <c:pt idx="7">
                  <c:v>9.9020747922988441</c:v>
                </c:pt>
                <c:pt idx="8">
                  <c:v>9.8698187095780785</c:v>
                </c:pt>
                <c:pt idx="9">
                  <c:v>9.8329972955742466</c:v>
                </c:pt>
                <c:pt idx="10">
                  <c:v>9.7916275822063987</c:v>
                </c:pt>
                <c:pt idx="11">
                  <c:v>9.7457287052309365</c:v>
                </c:pt>
                <c:pt idx="12">
                  <c:v>9.6953218953902986</c:v>
                </c:pt>
                <c:pt idx="13">
                  <c:v>9.6404304685925695</c:v>
                </c:pt>
                <c:pt idx="14">
                  <c:v>9.5810798151265981</c:v>
                </c:pt>
                <c:pt idx="15">
                  <c:v>9.517297387917603</c:v>
                </c:pt>
                <c:pt idx="16">
                  <c:v>9.4491126898286861</c:v>
                </c:pt>
                <c:pt idx="17">
                  <c:v>9.3765572600141489</c:v>
                </c:pt>
                <c:pt idx="18">
                  <c:v>9.2996646593309098</c:v>
                </c:pt>
                <c:pt idx="19">
                  <c:v>9.21847045481476</c:v>
                </c:pt>
                <c:pt idx="20">
                  <c:v>9.1330122032286756</c:v>
                </c:pt>
                <c:pt idx="21">
                  <c:v>9.0433294336907544</c:v>
                </c:pt>
                <c:pt idx="22">
                  <c:v>8.9494636293898324</c:v>
                </c:pt>
                <c:pt idx="23">
                  <c:v>8.8514582083972453</c:v>
                </c:pt>
                <c:pt idx="24">
                  <c:v>8.7493585035835864</c:v>
                </c:pt>
                <c:pt idx="25">
                  <c:v>8.6432117416497807</c:v>
                </c:pt>
                <c:pt idx="26">
                  <c:v>8.533067021282152</c:v>
                </c:pt>
                <c:pt idx="27">
                  <c:v>8.4189752904415798</c:v>
                </c:pt>
                <c:pt idx="28">
                  <c:v>8.3009893227972995</c:v>
                </c:pt>
                <c:pt idx="29">
                  <c:v>8.1791636933161733</c:v>
                </c:pt>
                <c:pt idx="30">
                  <c:v>8.0535547530187941</c:v>
                </c:pt>
                <c:pt idx="31">
                  <c:v>7.9242206029140547</c:v>
                </c:pt>
                <c:pt idx="32">
                  <c:v>7.7912210671242379</c:v>
                </c:pt>
                <c:pt idx="33">
                  <c:v>7.6546176652131033</c:v>
                </c:pt>
                <c:pt idx="34">
                  <c:v>7.5144735837297105</c:v>
                </c:pt>
                <c:pt idx="35">
                  <c:v>7.3708536469811898</c:v>
                </c:pt>
                <c:pt idx="36">
                  <c:v>7.2238242870479459</c:v>
                </c:pt>
                <c:pt idx="37">
                  <c:v>7.0734535130551919</c:v>
                </c:pt>
                <c:pt idx="38">
                  <c:v>6.9198108797149995</c:v>
                </c:pt>
                <c:pt idx="39">
                  <c:v>6.7629674551534471</c:v>
                </c:pt>
                <c:pt idx="40">
                  <c:v>6.6029957880377133</c:v>
                </c:pt>
                <c:pt idx="41">
                  <c:v>6.521859931571429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6E2-49A5-8CA9-9378E0B6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0824"/>
        <c:axId val="431874384"/>
      </c:scatterChart>
      <c:valAx>
        <c:axId val="1387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74384"/>
        <c:crosses val="autoZero"/>
        <c:crossBetween val="midCat"/>
      </c:valAx>
      <c:valAx>
        <c:axId val="4318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32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symmetry_fully_implicit!$AF$185:$AF$226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7-4B63-9A52-76E6ED8E33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symmetry_fully_implicit!$AG$185:$AG$226</c:f>
              <c:numCache>
                <c:formatCode>General</c:formatCode>
                <c:ptCount val="42"/>
                <c:pt idx="0">
                  <c:v>74.8114950324006</c:v>
                </c:pt>
                <c:pt idx="1">
                  <c:v>74.807169356025312</c:v>
                </c:pt>
                <c:pt idx="2">
                  <c:v>74.77256694634508</c:v>
                </c:pt>
                <c:pt idx="3">
                  <c:v>74.70337813249273</c:v>
                </c:pt>
                <c:pt idx="4">
                  <c:v>74.599634918081037</c:v>
                </c:pt>
                <c:pt idx="5">
                  <c:v>74.461385290024054</c:v>
                </c:pt>
                <c:pt idx="6">
                  <c:v>74.28869319634056</c:v>
                </c:pt>
                <c:pt idx="7">
                  <c:v>74.081638516574486</c:v>
                </c:pt>
                <c:pt idx="8">
                  <c:v>73.840317024846414</c:v>
                </c:pt>
                <c:pt idx="9">
                  <c:v>73.564840345552653</c:v>
                </c:pt>
                <c:pt idx="10">
                  <c:v>73.255335901732977</c:v>
                </c:pt>
                <c:pt idx="11">
                  <c:v>72.911946856130385</c:v>
                </c:pt>
                <c:pt idx="12">
                  <c:v>72.534832044970614</c:v>
                </c:pt>
                <c:pt idx="13">
                  <c:v>72.124165904491548</c:v>
                </c:pt>
                <c:pt idx="14">
                  <c:v>71.680138390257042</c:v>
                </c:pt>
                <c:pt idx="15">
                  <c:v>71.20295488929203</c:v>
                </c:pt>
                <c:pt idx="16">
                  <c:v>70.692836125079779</c:v>
                </c:pt>
                <c:pt idx="17">
                  <c:v>70.150018055465154</c:v>
                </c:pt>
                <c:pt idx="18">
                  <c:v>69.574751763511344</c:v>
                </c:pt>
                <c:pt idx="19">
                  <c:v>68.967303341360022</c:v>
                </c:pt>
                <c:pt idx="20">
                  <c:v>68.327953767149324</c:v>
                </c:pt>
                <c:pt idx="21">
                  <c:v>67.656998775045992</c:v>
                </c:pt>
                <c:pt idx="22">
                  <c:v>66.954748718452137</c:v>
                </c:pt>
                <c:pt idx="23">
                  <c:v>66.221528426449879</c:v>
                </c:pt>
                <c:pt idx="24">
                  <c:v>65.457677053550029</c:v>
                </c:pt>
                <c:pt idx="25">
                  <c:v>64.663547922814658</c:v>
                </c:pt>
                <c:pt idx="26">
                  <c:v>63.839508362425761</c:v>
                </c:pt>
                <c:pt idx="27">
                  <c:v>62.985939535775913</c:v>
                </c:pt>
                <c:pt idx="28">
                  <c:v>62.10323626515936</c:v>
                </c:pt>
                <c:pt idx="29">
                  <c:v>61.191806849145053</c:v>
                </c:pt>
                <c:pt idx="30">
                  <c:v>60.252072873716251</c:v>
                </c:pt>
                <c:pt idx="31">
                  <c:v>59.284469017263923</c:v>
                </c:pt>
                <c:pt idx="32">
                  <c:v>58.289442849524178</c:v>
                </c:pt>
                <c:pt idx="33">
                  <c:v>57.267454624552833</c:v>
                </c:pt>
                <c:pt idx="34">
                  <c:v>56.218977067832647</c:v>
                </c:pt>
                <c:pt idx="35">
                  <c:v>55.144495157611978</c:v>
                </c:pt>
                <c:pt idx="36">
                  <c:v>54.044505900575757</c:v>
                </c:pt>
                <c:pt idx="37">
                  <c:v>52.919518101952733</c:v>
                </c:pt>
                <c:pt idx="38">
                  <c:v>51.77005213016519</c:v>
                </c:pt>
                <c:pt idx="39">
                  <c:v>50.596639676130089</c:v>
                </c:pt>
                <c:pt idx="40">
                  <c:v>49.399823507322878</c:v>
                </c:pt>
                <c:pt idx="41">
                  <c:v>48.792811611781282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E7-4B63-9A52-76E6ED8E33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symmetry_fully_implicit!$AH$185:$AH$226</c:f>
              <c:numCache>
                <c:formatCode>General</c:formatCode>
                <c:ptCount val="42"/>
                <c:pt idx="0">
                  <c:v>69.957699752236735</c:v>
                </c:pt>
                <c:pt idx="1">
                  <c:v>69.953654727218108</c:v>
                </c:pt>
                <c:pt idx="2">
                  <c:v>69.92129733366427</c:v>
                </c:pt>
                <c:pt idx="3">
                  <c:v>69.856597513621907</c:v>
                </c:pt>
                <c:pt idx="4">
                  <c:v>69.759585194298495</c:v>
                </c:pt>
                <c:pt idx="5">
                  <c:v>69.630305249200759</c:v>
                </c:pt>
                <c:pt idx="6">
                  <c:v>69.468817477378224</c:v>
                </c:pt>
                <c:pt idx="7">
                  <c:v>69.275196575762806</c:v>
                </c:pt>
                <c:pt idx="8">
                  <c:v>69.049532104617526</c:v>
                </c:pt>
                <c:pt idx="9">
                  <c:v>68.791928446109836</c:v>
                </c:pt>
                <c:pt idx="10">
                  <c:v>68.502504756029282</c:v>
                </c:pt>
                <c:pt idx="11">
                  <c:v>68.181394908671365</c:v>
                </c:pt>
                <c:pt idx="12">
                  <c:v>67.828747434913325</c:v>
                </c:pt>
                <c:pt idx="13">
                  <c:v>67.444725453510586</c:v>
                </c:pt>
                <c:pt idx="14">
                  <c:v>67.029506595645287</c:v>
                </c:pt>
                <c:pt idx="15">
                  <c:v>66.583282922762208</c:v>
                </c:pt>
                <c:pt idx="16">
                  <c:v>66.106260837729849</c:v>
                </c:pt>
                <c:pt idx="17">
                  <c:v>65.598660989367758</c:v>
                </c:pt>
                <c:pt idx="18">
                  <c:v>65.060718170384419</c:v>
                </c:pt>
                <c:pt idx="19">
                  <c:v>64.492681208772751</c:v>
                </c:pt>
                <c:pt idx="20">
                  <c:v>63.894812852713549</c:v>
                </c:pt>
                <c:pt idx="21">
                  <c:v>63.267389649040091</c:v>
                </c:pt>
                <c:pt idx="22">
                  <c:v>62.610701815320063</c:v>
                </c:pt>
                <c:pt idx="23">
                  <c:v>61.925053105614069</c:v>
                </c:pt>
                <c:pt idx="24">
                  <c:v>61.210760669972764</c:v>
                </c:pt>
                <c:pt idx="25">
                  <c:v>60.468154907737564</c:v>
                </c:pt>
                <c:pt idx="26">
                  <c:v>59.697579314712932</c:v>
                </c:pt>
                <c:pt idx="27">
                  <c:v>58.899390324280688</c:v>
                </c:pt>
                <c:pt idx="28">
                  <c:v>58.073957142530134</c:v>
                </c:pt>
                <c:pt idx="29">
                  <c:v>57.221661577479999</c:v>
                </c:pt>
                <c:pt idx="30">
                  <c:v>56.342897862471339</c:v>
                </c:pt>
                <c:pt idx="31">
                  <c:v>55.438072473813065</c:v>
                </c:pt>
                <c:pt idx="32">
                  <c:v>54.507603942764355</c:v>
                </c:pt>
                <c:pt idx="33">
                  <c:v>53.551922661941106</c:v>
                </c:pt>
                <c:pt idx="34">
                  <c:v>52.571470686235735</c:v>
                </c:pt>
                <c:pt idx="35">
                  <c:v>51.566701528342655</c:v>
                </c:pt>
                <c:pt idx="36">
                  <c:v>50.538079948983793</c:v>
                </c:pt>
                <c:pt idx="37">
                  <c:v>49.486081741931336</c:v>
                </c:pt>
                <c:pt idx="38">
                  <c:v>48.411193513927088</c:v>
                </c:pt>
                <c:pt idx="39">
                  <c:v>47.313912459600203</c:v>
                </c:pt>
                <c:pt idx="40">
                  <c:v>46.194746131487449</c:v>
                </c:pt>
                <c:pt idx="41">
                  <c:v>45.627117374490361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E7-4B63-9A52-76E6ED8E33C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symmetry_fully_implicit!$AI$185:$AI$226</c:f>
              <c:numCache>
                <c:formatCode>General</c:formatCode>
                <c:ptCount val="42"/>
                <c:pt idx="0">
                  <c:v>65.418820363160691</c:v>
                </c:pt>
                <c:pt idx="1">
                  <c:v>65.415037780743091</c:v>
                </c:pt>
                <c:pt idx="2">
                  <c:v>65.38477974590468</c:v>
                </c:pt>
                <c:pt idx="3">
                  <c:v>65.324277672224866</c:v>
                </c:pt>
                <c:pt idx="4">
                  <c:v>65.233559545223713</c:v>
                </c:pt>
                <c:pt idx="5">
                  <c:v>65.112667326999556</c:v>
                </c:pt>
                <c:pt idx="6">
                  <c:v>64.961656936819182</c:v>
                </c:pt>
                <c:pt idx="7">
                  <c:v>64.780598225252177</c:v>
                </c:pt>
                <c:pt idx="8">
                  <c:v>64.569574941861148</c:v>
                </c:pt>
                <c:pt idx="9">
                  <c:v>64.328684696462986</c:v>
                </c:pt>
                <c:pt idx="10">
                  <c:v>64.058038913979019</c:v>
                </c:pt>
                <c:pt idx="11">
                  <c:v>63.757762782894837</c:v>
                </c:pt>
                <c:pt idx="12">
                  <c:v>63.427995197353809</c:v>
                </c:pt>
                <c:pt idx="13">
                  <c:v>63.068888692910917</c:v>
                </c:pt>
                <c:pt idx="14">
                  <c:v>62.680609375976708</c:v>
                </c:pt>
                <c:pt idx="15">
                  <c:v>62.263336846984018</c:v>
                </c:pt>
                <c:pt idx="16">
                  <c:v>61.817264117312909</c:v>
                </c:pt>
                <c:pt idx="17">
                  <c:v>61.342597520012362</c:v>
                </c:pt>
                <c:pt idx="18">
                  <c:v>60.839556614359971</c:v>
                </c:pt>
                <c:pt idx="19">
                  <c:v>60.308374084303708</c:v>
                </c:pt>
                <c:pt idx="20">
                  <c:v>59.749295630832904</c:v>
                </c:pt>
                <c:pt idx="21">
                  <c:v>59.162579858328101</c:v>
                </c:pt>
                <c:pt idx="22">
                  <c:v>58.54849815494233</c:v>
                </c:pt>
                <c:pt idx="23">
                  <c:v>57.907334567069292</c:v>
                </c:pt>
                <c:pt idx="24">
                  <c:v>57.239385667956306</c:v>
                </c:pt>
                <c:pt idx="25">
                  <c:v>56.54496042052299</c:v>
                </c:pt>
                <c:pt idx="26">
                  <c:v>55.824380034449007</c:v>
                </c:pt>
                <c:pt idx="27">
                  <c:v>55.07797781759696</c:v>
                </c:pt>
                <c:pt idx="28">
                  <c:v>54.306099021839316</c:v>
                </c:pt>
                <c:pt idx="29">
                  <c:v>53.509100683360479</c:v>
                </c:pt>
                <c:pt idx="30">
                  <c:v>52.687351457508086</c:v>
                </c:pt>
                <c:pt idx="31">
                  <c:v>51.841231448269639</c:v>
                </c:pt>
                <c:pt idx="32">
                  <c:v>50.971132032453681</c:v>
                </c:pt>
                <c:pt idx="33">
                  <c:v>50.077455678656577</c:v>
                </c:pt>
                <c:pt idx="34">
                  <c:v>49.160615761098754</c:v>
                </c:pt>
                <c:pt idx="35">
                  <c:v>48.221036368416534</c:v>
                </c:pt>
                <c:pt idx="36">
                  <c:v>47.259152107497897</c:v>
                </c:pt>
                <c:pt idx="37">
                  <c:v>46.275407902453033</c:v>
                </c:pt>
                <c:pt idx="38">
                  <c:v>45.270258788812569</c:v>
                </c:pt>
                <c:pt idx="39">
                  <c:v>44.244169703048783</c:v>
                </c:pt>
                <c:pt idx="40">
                  <c:v>43.197615267516966</c:v>
                </c:pt>
                <c:pt idx="41">
                  <c:v>42.666814457620852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E7-4B63-9A52-76E6ED8E33C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symmetry_fully_implicit!$AJ$185:$AJ$226</c:f>
              <c:numCache>
                <c:formatCode>General</c:formatCode>
                <c:ptCount val="42"/>
                <c:pt idx="0">
                  <c:v>61.174425014891348</c:v>
                </c:pt>
                <c:pt idx="1">
                  <c:v>61.170887847709437</c:v>
                </c:pt>
                <c:pt idx="2">
                  <c:v>61.142592964477906</c:v>
                </c:pt>
                <c:pt idx="3">
                  <c:v>61.086016285946791</c:v>
                </c:pt>
                <c:pt idx="4">
                  <c:v>61.001183981926083</c:v>
                </c:pt>
                <c:pt idx="5">
                  <c:v>60.888135291998886</c:v>
                </c:pt>
                <c:pt idx="6">
                  <c:v>60.746922507370925</c:v>
                </c:pt>
                <c:pt idx="7">
                  <c:v>60.577610946683016</c:v>
                </c:pt>
                <c:pt idx="8">
                  <c:v>60.380278925797626</c:v>
                </c:pt>
                <c:pt idx="9">
                  <c:v>60.155017721573479</c:v>
                </c:pt>
                <c:pt idx="10">
                  <c:v>59.901931529645054</c:v>
                </c:pt>
                <c:pt idx="11">
                  <c:v>59.621137416226354</c:v>
                </c:pt>
                <c:pt idx="12">
                  <c:v>59.312765263961417</c:v>
                </c:pt>
                <c:pt idx="13">
                  <c:v>58.976957711846453</c:v>
                </c:pt>
                <c:pt idx="14">
                  <c:v>58.61387008925152</c:v>
                </c:pt>
                <c:pt idx="15">
                  <c:v>58.22367034407219</c:v>
                </c:pt>
                <c:pt idx="16">
                  <c:v>57.806538965044453</c:v>
                </c:pt>
                <c:pt idx="17">
                  <c:v>57.362668898258782</c:v>
                </c:pt>
                <c:pt idx="18">
                  <c:v>56.892265457912053</c:v>
                </c:pt>
                <c:pt idx="19">
                  <c:v>56.395546231338443</c:v>
                </c:pt>
                <c:pt idx="20">
                  <c:v>55.87274097836341</c:v>
                </c:pt>
                <c:pt idx="21">
                  <c:v>55.324091525027171</c:v>
                </c:pt>
                <c:pt idx="22">
                  <c:v>54.749851651726985</c:v>
                </c:pt>
                <c:pt idx="23">
                  <c:v>54.150286975829744</c:v>
                </c:pt>
                <c:pt idx="24">
                  <c:v>53.525674828809485</c:v>
                </c:pt>
                <c:pt idx="25">
                  <c:v>52.876304127966357</c:v>
                </c:pt>
                <c:pt idx="26">
                  <c:v>52.202475242786583</c:v>
                </c:pt>
                <c:pt idx="27">
                  <c:v>51.504499856005111</c:v>
                </c:pt>
                <c:pt idx="28">
                  <c:v>50.782700819435334</c:v>
                </c:pt>
                <c:pt idx="29">
                  <c:v>50.037412004632401</c:v>
                </c:pt>
                <c:pt idx="30">
                  <c:v>49.268978148459396</c:v>
                </c:pt>
                <c:pt idx="31">
                  <c:v>48.477754693627666</c:v>
                </c:pt>
                <c:pt idx="32">
                  <c:v>47.664107624285087</c:v>
                </c:pt>
                <c:pt idx="33">
                  <c:v>46.828413296728414</c:v>
                </c:pt>
                <c:pt idx="34">
                  <c:v>45.971058265317843</c:v>
                </c:pt>
                <c:pt idx="35">
                  <c:v>45.092439103674522</c:v>
                </c:pt>
                <c:pt idx="36">
                  <c:v>44.192962221243484</c:v>
                </c:pt>
                <c:pt idx="37">
                  <c:v>43.273043675307122</c:v>
                </c:pt>
                <c:pt idx="38">
                  <c:v>42.333108978535833</c:v>
                </c:pt>
                <c:pt idx="39">
                  <c:v>41.3735929021652</c:v>
                </c:pt>
                <c:pt idx="40">
                  <c:v>40.39493927489044</c:v>
                </c:pt>
                <c:pt idx="41">
                  <c:v>39.898577002342968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E7-4B63-9A52-76E6ED8E33C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symmetry_fully_implicit!$AK$185:$AK$226</c:f>
              <c:numCache>
                <c:formatCode>General</c:formatCode>
                <c:ptCount val="42"/>
                <c:pt idx="0">
                  <c:v>57.205407482553305</c:v>
                </c:pt>
                <c:pt idx="1">
                  <c:v>57.202099807982997</c:v>
                </c:pt>
                <c:pt idx="2">
                  <c:v>57.17564070641339</c:v>
                </c:pt>
                <c:pt idx="3">
                  <c:v>57.12273474205665</c:v>
                </c:pt>
                <c:pt idx="4">
                  <c:v>57.043406386816585</c:v>
                </c:pt>
                <c:pt idx="5">
                  <c:v>56.937692334398761</c:v>
                </c:pt>
                <c:pt idx="6">
                  <c:v>56.805641483337688</c:v>
                </c:pt>
                <c:pt idx="7">
                  <c:v>56.647314914378498</c:v>
                </c:pt>
                <c:pt idx="8">
                  <c:v>56.462785862223832</c:v>
                </c:pt>
                <c:pt idx="9">
                  <c:v>56.252139681658733</c:v>
                </c:pt>
                <c:pt idx="10">
                  <c:v>56.015473808069416</c:v>
                </c:pt>
                <c:pt idx="11">
                  <c:v>55.752897712374057</c:v>
                </c:pt>
                <c:pt idx="12">
                  <c:v>55.46453285038649</c:v>
                </c:pt>
                <c:pt idx="13">
                  <c:v>55.150512606636276</c:v>
                </c:pt>
                <c:pt idx="14">
                  <c:v>54.810982232671037</c:v>
                </c:pt>
                <c:pt idx="15">
                  <c:v>54.446098779869672</c:v>
                </c:pt>
                <c:pt idx="16">
                  <c:v>54.056031026797491</c:v>
                </c:pt>
                <c:pt idx="17">
                  <c:v>53.640959401136911</c:v>
                </c:pt>
                <c:pt idx="18">
                  <c:v>53.201075896229767</c:v>
                </c:pt>
                <c:pt idx="19">
                  <c:v>52.736583982269885</c:v>
                </c:pt>
                <c:pt idx="20">
                  <c:v>52.247698512186979</c:v>
                </c:pt>
                <c:pt idx="21">
                  <c:v>51.734645622265425</c:v>
                </c:pt>
                <c:pt idx="22">
                  <c:v>51.197662627543849</c:v>
                </c:pt>
                <c:pt idx="23">
                  <c:v>50.636997912043903</c:v>
                </c:pt>
                <c:pt idx="24">
                  <c:v>50.05291081387913</c:v>
                </c:pt>
                <c:pt idx="25">
                  <c:v>49.445671505296829</c:v>
                </c:pt>
                <c:pt idx="26">
                  <c:v>48.815560867708648</c:v>
                </c:pt>
                <c:pt idx="27">
                  <c:v>48.162870361767524</c:v>
                </c:pt>
                <c:pt idx="28">
                  <c:v>47.487901892551228</c:v>
                </c:pt>
                <c:pt idx="29">
                  <c:v>46.790967669914679</c:v>
                </c:pt>
                <c:pt idx="30">
                  <c:v>46.072390064075869</c:v>
                </c:pt>
                <c:pt idx="31">
                  <c:v>45.332501456501959</c:v>
                </c:pt>
                <c:pt idx="32">
                  <c:v>44.571644086164646</c:v>
                </c:pt>
                <c:pt idx="33">
                  <c:v>43.790169891235948</c:v>
                </c:pt>
                <c:pt idx="34">
                  <c:v>42.988440346297516</c:v>
                </c:pt>
                <c:pt idx="35">
                  <c:v>42.166826295138868</c:v>
                </c:pt>
                <c:pt idx="36">
                  <c:v>41.32570777922183</c:v>
                </c:pt>
                <c:pt idx="37">
                  <c:v>40.465473861890558</c:v>
                </c:pt>
                <c:pt idx="38">
                  <c:v>39.586522448408488</c:v>
                </c:pt>
                <c:pt idx="39">
                  <c:v>38.689260101905333</c:v>
                </c:pt>
                <c:pt idx="40">
                  <c:v>37.774101855319387</c:v>
                </c:pt>
                <c:pt idx="41">
                  <c:v>37.309943736086844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E7-4B63-9A52-76E6ED8E33C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symmetry_fully_implicit!$AL$185:$AL$226</c:f>
              <c:numCache>
                <c:formatCode>General</c:formatCode>
                <c:ptCount val="42"/>
                <c:pt idx="0">
                  <c:v>53.493901159649155</c:v>
                </c:pt>
                <c:pt idx="1">
                  <c:v>53.490808088131637</c:v>
                </c:pt>
                <c:pt idx="2">
                  <c:v>53.466065662084425</c:v>
                </c:pt>
                <c:pt idx="3">
                  <c:v>53.4165922547161</c:v>
                </c:pt>
                <c:pt idx="4">
                  <c:v>53.342410750185017</c:v>
                </c:pt>
                <c:pt idx="5">
                  <c:v>53.243555461496626</c:v>
                </c:pt>
                <c:pt idx="6">
                  <c:v>53.120072114631853</c:v>
                </c:pt>
                <c:pt idx="7">
                  <c:v>52.972017827396286</c:v>
                </c:pt>
                <c:pt idx="8">
                  <c:v>52.799461083000125</c:v>
                </c:pt>
                <c:pt idx="9">
                  <c:v>52.602481698380871</c:v>
                </c:pt>
                <c:pt idx="10">
                  <c:v>52.3811707872837</c:v>
                </c:pt>
                <c:pt idx="11">
                  <c:v>52.135630718116317</c:v>
                </c:pt>
                <c:pt idx="12">
                  <c:v>51.865975066598004</c:v>
                </c:pt>
                <c:pt idx="13">
                  <c:v>51.572328563224595</c:v>
                </c:pt>
                <c:pt idx="14">
                  <c:v>51.254827035573825</c:v>
                </c:pt>
                <c:pt idx="15">
                  <c:v>50.913617345477647</c:v>
                </c:pt>
                <c:pt idx="16">
                  <c:v>50.548857321090551</c:v>
                </c:pt>
                <c:pt idx="17">
                  <c:v>50.160715683885471</c:v>
                </c:pt>
                <c:pt idx="18">
                  <c:v>49.749371970610824</c:v>
                </c:pt>
                <c:pt idx="19">
                  <c:v>49.315016450244954</c:v>
                </c:pt>
                <c:pt idx="20">
                  <c:v>48.85785003598631</c:v>
                </c:pt>
                <c:pt idx="21">
                  <c:v>48.378084192320109</c:v>
                </c:pt>
                <c:pt idx="22">
                  <c:v>47.875940837204439</c:v>
                </c:pt>
                <c:pt idx="23">
                  <c:v>47.351652239421021</c:v>
                </c:pt>
                <c:pt idx="24">
                  <c:v>46.805460911138255</c:v>
                </c:pt>
                <c:pt idx="25">
                  <c:v>46.237619495736006</c:v>
                </c:pt>
                <c:pt idx="26">
                  <c:v>45.648390650944272</c:v>
                </c:pt>
                <c:pt idx="27">
                  <c:v>45.038046927349534</c:v>
                </c:pt>
                <c:pt idx="28">
                  <c:v>44.406870642325281</c:v>
                </c:pt>
                <c:pt idx="29">
                  <c:v>43.755153749444716</c:v>
                </c:pt>
                <c:pt idx="30">
                  <c:v>43.083197703436262</c:v>
                </c:pt>
                <c:pt idx="31">
                  <c:v>42.391313320744288</c:v>
                </c:pt>
                <c:pt idx="32">
                  <c:v>41.679820635759434</c:v>
                </c:pt>
                <c:pt idx="33">
                  <c:v>40.949048752785231</c:v>
                </c:pt>
                <c:pt idx="34">
                  <c:v>40.199335693809346</c:v>
                </c:pt>
                <c:pt idx="35">
                  <c:v>39.431028242149921</c:v>
                </c:pt>
                <c:pt idx="36">
                  <c:v>38.644481782049276</c:v>
                </c:pt>
                <c:pt idx="37">
                  <c:v>37.840060134289303</c:v>
                </c:pt>
                <c:pt idx="38">
                  <c:v>37.018135387904373</c:v>
                </c:pt>
                <c:pt idx="39">
                  <c:v>36.179087728069888</c:v>
                </c:pt>
                <c:pt idx="40">
                  <c:v>35.323305260245725</c:v>
                </c:pt>
                <c:pt idx="41">
                  <c:v>34.889261877891578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E7-4B63-9A52-76E6ED8E33C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symmetry_fully_implicit!$AM$185:$AM$226</c:f>
              <c:numCache>
                <c:formatCode>General</c:formatCode>
                <c:ptCount val="42"/>
                <c:pt idx="0">
                  <c:v>50.023198631196749</c:v>
                </c:pt>
                <c:pt idx="1">
                  <c:v>50.02030623921285</c:v>
                </c:pt>
                <c:pt idx="2">
                  <c:v>49.997169110195408</c:v>
                </c:pt>
                <c:pt idx="3">
                  <c:v>49.950905554348886</c:v>
                </c:pt>
                <c:pt idx="4">
                  <c:v>49.881536971099649</c:v>
                </c:pt>
                <c:pt idx="5">
                  <c:v>49.789095447213676</c:v>
                </c:pt>
                <c:pt idx="6">
                  <c:v>49.673623741954664</c:v>
                </c:pt>
                <c:pt idx="7">
                  <c:v>49.535175267305533</c:v>
                </c:pt>
                <c:pt idx="8">
                  <c:v>49.373814063262465</c:v>
                </c:pt>
                <c:pt idx="9">
                  <c:v>49.189614768212877</c:v>
                </c:pt>
                <c:pt idx="10">
                  <c:v>48.982662584411116</c:v>
                </c:pt>
                <c:pt idx="11">
                  <c:v>48.75305323856773</c:v>
                </c:pt>
                <c:pt idx="12">
                  <c:v>48.500892937570647</c:v>
                </c:pt>
                <c:pt idx="13">
                  <c:v>48.226298319358648</c:v>
                </c:pt>
                <c:pt idx="14">
                  <c:v>47.929396398969949</c:v>
                </c:pt>
                <c:pt idx="15">
                  <c:v>47.610324509790829</c:v>
                </c:pt>
                <c:pt idx="16">
                  <c:v>47.269230240031362</c:v>
                </c:pt>
                <c:pt idx="17">
                  <c:v>46.906271364457837</c:v>
                </c:pt>
                <c:pt idx="18">
                  <c:v>46.521615771413281</c:v>
                </c:pt>
                <c:pt idx="19">
                  <c:v>46.115441385159912</c:v>
                </c:pt>
                <c:pt idx="20">
                  <c:v>45.687936083579437</c:v>
                </c:pt>
                <c:pt idx="21">
                  <c:v>45.23929761126923</c:v>
                </c:pt>
                <c:pt idx="22">
                  <c:v>44.769733488074678</c:v>
                </c:pt>
                <c:pt idx="23">
                  <c:v>44.279460913099825</c:v>
                </c:pt>
                <c:pt idx="24">
                  <c:v>43.76870666424098</c:v>
                </c:pt>
                <c:pt idx="25">
                  <c:v>43.237706993289464</c:v>
                </c:pt>
                <c:pt idx="26">
                  <c:v>42.686707516652284</c:v>
                </c:pt>
                <c:pt idx="27">
                  <c:v>42.115963101741038</c:v>
                </c:pt>
                <c:pt idx="28">
                  <c:v>41.52573774908187</c:v>
                </c:pt>
                <c:pt idx="29">
                  <c:v>40.916304470200679</c:v>
                </c:pt>
                <c:pt idx="30">
                  <c:v>40.28794516134046</c:v>
                </c:pt>
                <c:pt idx="31">
                  <c:v>39.64095047306877</c:v>
                </c:pt>
                <c:pt idx="32">
                  <c:v>38.975619675835986</c:v>
                </c:pt>
                <c:pt idx="33">
                  <c:v>38.292260521546332</c:v>
                </c:pt>
                <c:pt idx="34">
                  <c:v>37.591189101205771</c:v>
                </c:pt>
                <c:pt idx="35">
                  <c:v>36.872729698712646</c:v>
                </c:pt>
                <c:pt idx="36">
                  <c:v>36.137214640858581</c:v>
                </c:pt>
                <c:pt idx="37">
                  <c:v>35.384984143609202</c:v>
                </c:pt>
                <c:pt idx="38">
                  <c:v>34.616386154735608</c:v>
                </c:pt>
                <c:pt idx="39">
                  <c:v>33.831776192869505</c:v>
                </c:pt>
                <c:pt idx="40">
                  <c:v>33.031517183056344</c:v>
                </c:pt>
                <c:pt idx="41">
                  <c:v>32.625634683194178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E7-4B63-9A52-76E6ED8E33C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symmetry_fully_implicit!$AN$185:$AN$226</c:f>
              <c:numCache>
                <c:formatCode>General</c:formatCode>
                <c:ptCount val="42"/>
                <c:pt idx="0">
                  <c:v>46.777676464988936</c:v>
                </c:pt>
                <c:pt idx="1">
                  <c:v>46.77497173238217</c:v>
                </c:pt>
                <c:pt idx="2">
                  <c:v>46.753335748176397</c:v>
                </c:pt>
                <c:pt idx="3">
                  <c:v>46.710073787591597</c:v>
                </c:pt>
                <c:pt idx="4">
                  <c:v>46.645205861652052</c:v>
                </c:pt>
                <c:pt idx="5">
                  <c:v>46.558761975323442</c:v>
                </c:pt>
                <c:pt idx="6">
                  <c:v>46.450782113633878</c:v>
                </c:pt>
                <c:pt idx="7">
                  <c:v>46.321316223178613</c:v>
                </c:pt>
                <c:pt idx="8">
                  <c:v>46.170424189017076</c:v>
                </c:pt>
                <c:pt idx="9">
                  <c:v>45.998175806972689</c:v>
                </c:pt>
                <c:pt idx="10">
                  <c:v>45.804650751348511</c:v>
                </c:pt>
                <c:pt idx="11">
                  <c:v>45.589938538073504</c:v>
                </c:pt>
                <c:pt idx="12">
                  <c:v>45.354138483296524</c:v>
                </c:pt>
                <c:pt idx="13">
                  <c:v>45.097359657447164</c:v>
                </c:pt>
                <c:pt idx="14">
                  <c:v>44.819720834784697</c:v>
                </c:pt>
                <c:pt idx="15">
                  <c:v>44.521350438458512</c:v>
                </c:pt>
                <c:pt idx="16">
                  <c:v>44.202386481105343</c:v>
                </c:pt>
                <c:pt idx="17">
                  <c:v>43.862976501010905</c:v>
                </c:pt>
                <c:pt idx="18">
                  <c:v>43.50327749386534</c:v>
                </c:pt>
                <c:pt idx="19">
                  <c:v>43.123455840144139</c:v>
                </c:pt>
                <c:pt idx="20">
                  <c:v>42.72368722814803</c:v>
                </c:pt>
                <c:pt idx="21">
                  <c:v>42.304156572737568</c:v>
                </c:pt>
                <c:pt idx="22">
                  <c:v>41.865057929799875</c:v>
                </c:pt>
                <c:pt idx="23">
                  <c:v>41.406594406487152</c:v>
                </c:pt>
                <c:pt idx="24">
                  <c:v>40.928978067268545</c:v>
                </c:pt>
                <c:pt idx="25">
                  <c:v>40.432429835838683</c:v>
                </c:pt>
                <c:pt idx="26">
                  <c:v>39.917179392928418</c:v>
                </c:pt>
                <c:pt idx="27">
                  <c:v>39.383465070064879</c:v>
                </c:pt>
                <c:pt idx="28">
                  <c:v>38.831533739330133</c:v>
                </c:pt>
                <c:pt idx="29">
                  <c:v>38.261640699169305</c:v>
                </c:pt>
                <c:pt idx="30">
                  <c:v>37.674049556301114</c:v>
                </c:pt>
                <c:pt idx="31">
                  <c:v>37.069032103785297</c:v>
                </c:pt>
                <c:pt idx="32">
                  <c:v>36.446868195303466</c:v>
                </c:pt>
                <c:pt idx="33">
                  <c:v>35.807845615711479</c:v>
                </c:pt>
                <c:pt idx="34">
                  <c:v>35.152259947923156</c:v>
                </c:pt>
                <c:pt idx="35">
                  <c:v>34.480414436187061</c:v>
                </c:pt>
                <c:pt idx="36">
                  <c:v>33.792619845819374</c:v>
                </c:pt>
                <c:pt idx="37">
                  <c:v>33.089194319458002</c:v>
                </c:pt>
                <c:pt idx="38">
                  <c:v>32.370463229904125</c:v>
                </c:pt>
                <c:pt idx="39">
                  <c:v>31.636759029619526</c:v>
                </c:pt>
                <c:pt idx="40">
                  <c:v>30.888421096949088</c:v>
                </c:pt>
                <c:pt idx="41">
                  <c:v>30.508872391930602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7E7-4B63-9A52-76E6ED8E33C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symmetry_fully_implicit!$AO$185:$AO$226</c:f>
              <c:numCache>
                <c:formatCode>General</c:formatCode>
                <c:ptCount val="42"/>
                <c:pt idx="0">
                  <c:v>43.742724882421825</c:v>
                </c:pt>
                <c:pt idx="1">
                  <c:v>43.740195633787877</c:v>
                </c:pt>
                <c:pt idx="2">
                  <c:v>43.719963399607074</c:v>
                </c:pt>
                <c:pt idx="3">
                  <c:v>43.679508289761003</c:v>
                </c:pt>
                <c:pt idx="4">
                  <c:v>43.618849016951877</c:v>
                </c:pt>
                <c:pt idx="5">
                  <c:v>43.538013639412981</c:v>
                </c:pt>
                <c:pt idx="6">
                  <c:v>43.437039547930176</c:v>
                </c:pt>
                <c:pt idx="7">
                  <c:v>43.315973448546622</c:v>
                </c:pt>
                <c:pt idx="8">
                  <c:v>43.174871340958674</c:v>
                </c:pt>
                <c:pt idx="9">
                  <c:v>43.013798492612956</c:v>
                </c:pt>
                <c:pt idx="10">
                  <c:v>42.832829408516623</c:v>
                </c:pt>
                <c:pt idx="11">
                  <c:v>42.632047796774664</c:v>
                </c:pt>
                <c:pt idx="12">
                  <c:v>42.411546529870364</c:v>
                </c:pt>
                <c:pt idx="13">
                  <c:v>42.171427601706696</c:v>
                </c:pt>
                <c:pt idx="14">
                  <c:v>41.911802080428536</c:v>
                </c:pt>
                <c:pt idx="15">
                  <c:v>41.6327900570476</c:v>
                </c:pt>
                <c:pt idx="16">
                  <c:v>41.334520589893735</c:v>
                </c:pt>
                <c:pt idx="17">
                  <c:v>41.017131644918422</c:v>
                </c:pt>
                <c:pt idx="18">
                  <c:v>40.680770031877962</c:v>
                </c:pt>
                <c:pt idx="19">
                  <c:v>40.325591336425902</c:v>
                </c:pt>
                <c:pt idx="20">
                  <c:v>39.951759848146196</c:v>
                </c:pt>
                <c:pt idx="21">
                  <c:v>39.559448484560257</c:v>
                </c:pt>
                <c:pt idx="22">
                  <c:v>39.148838711143135</c:v>
                </c:pt>
                <c:pt idx="23">
                  <c:v>38.720120457385832</c:v>
                </c:pt>
                <c:pt idx="24">
                  <c:v>38.273492028942492</c:v>
                </c:pt>
                <c:pt idx="25">
                  <c:v>37.809160015903188</c:v>
                </c:pt>
                <c:pt idx="26">
                  <c:v>37.327339197234721</c:v>
                </c:pt>
                <c:pt idx="27">
                  <c:v>36.828252441433555</c:v>
                </c:pt>
                <c:pt idx="28">
                  <c:v>36.312130603436984</c:v>
                </c:pt>
                <c:pt idx="29">
                  <c:v>35.779212417840064</c:v>
                </c:pt>
                <c:pt idx="30">
                  <c:v>35.229744388467786</c:v>
                </c:pt>
                <c:pt idx="31">
                  <c:v>34.663980674353617</c:v>
                </c:pt>
                <c:pt idx="32">
                  <c:v>34.08218297217698</c:v>
                </c:pt>
                <c:pt idx="33">
                  <c:v>33.484620395214243</c:v>
                </c:pt>
                <c:pt idx="34">
                  <c:v>32.871569348859104</c:v>
                </c:pt>
                <c:pt idx="35">
                  <c:v>32.243313402769999</c:v>
                </c:pt>
                <c:pt idx="36">
                  <c:v>31.600143159703528</c:v>
                </c:pt>
                <c:pt idx="37">
                  <c:v>30.942356121094882</c:v>
                </c:pt>
                <c:pt idx="38">
                  <c:v>30.27025654944708</c:v>
                </c:pt>
                <c:pt idx="39">
                  <c:v>29.584155327592942</c:v>
                </c:pt>
                <c:pt idx="40">
                  <c:v>28.884369814894729</c:v>
                </c:pt>
                <c:pt idx="41">
                  <c:v>28.529446359140589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7E7-4B63-9A52-76E6ED8E33C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symmetry_fully_implicit!$AP$185:$AP$226</c:f>
              <c:numCache>
                <c:formatCode>General</c:formatCode>
                <c:ptCount val="42"/>
                <c:pt idx="0">
                  <c:v>40.904681992303779</c:v>
                </c:pt>
                <c:pt idx="1">
                  <c:v>40.902316842182721</c:v>
                </c:pt>
                <c:pt idx="2">
                  <c:v>40.883397282247117</c:v>
                </c:pt>
                <c:pt idx="3">
                  <c:v>40.845566913707771</c:v>
                </c:pt>
                <c:pt idx="4">
                  <c:v>40.788843235180401</c:v>
                </c:pt>
                <c:pt idx="5">
                  <c:v>40.713252484470559</c:v>
                </c:pt>
                <c:pt idx="6">
                  <c:v>40.618829626437183</c:v>
                </c:pt>
                <c:pt idx="7">
                  <c:v>40.505618336819445</c:v>
                </c:pt>
                <c:pt idx="8">
                  <c:v>40.373670982034326</c:v>
                </c:pt>
                <c:pt idx="9">
                  <c:v>40.223048594954278</c:v>
                </c:pt>
                <c:pt idx="10">
                  <c:v>40.053820846676217</c:v>
                </c:pt>
                <c:pt idx="11">
                  <c:v>39.866066014294759</c:v>
                </c:pt>
                <c:pt idx="12">
                  <c:v>39.659870944694859</c:v>
                </c:pt>
                <c:pt idx="13">
                  <c:v>39.435331014380303</c:v>
                </c:pt>
                <c:pt idx="14">
                  <c:v>39.192550085356906</c:v>
                </c:pt>
                <c:pt idx="15">
                  <c:v>38.931640457090637</c:v>
                </c:pt>
                <c:pt idx="16">
                  <c:v>38.652722814562935</c:v>
                </c:pt>
                <c:pt idx="17">
                  <c:v>38.355926172447369</c:v>
                </c:pt>
                <c:pt idx="18">
                  <c:v>38.041387815433232</c:v>
                </c:pt>
                <c:pt idx="19">
                  <c:v>37.709253234723882</c:v>
                </c:pt>
                <c:pt idx="20">
                  <c:v>37.359676060739091</c:v>
                </c:pt>
                <c:pt idx="21">
                  <c:v>36.992817992052601</c:v>
                </c:pt>
                <c:pt idx="22">
                  <c:v>36.608848720597621</c:v>
                </c:pt>
                <c:pt idx="23">
                  <c:v>36.207945853175076</c:v>
                </c:pt>
                <c:pt idx="24">
                  <c:v>35.790294829300727</c:v>
                </c:pt>
                <c:pt idx="25">
                  <c:v>35.35608883542924</c:v>
                </c:pt>
                <c:pt idx="26">
                  <c:v>34.905528715594883</c:v>
                </c:pt>
                <c:pt idx="27">
                  <c:v>34.438822878510166</c:v>
                </c:pt>
                <c:pt idx="28">
                  <c:v>33.956187201165413</c:v>
                </c:pt>
                <c:pt idx="29">
                  <c:v>33.45784492897382</c:v>
                </c:pt>
                <c:pt idx="30">
                  <c:v>32.944026572508271</c:v>
                </c:pt>
                <c:pt idx="31">
                  <c:v>32.414969800877557</c:v>
                </c:pt>
                <c:pt idx="32">
                  <c:v>31.870919331791391</c:v>
                </c:pt>
                <c:pt idx="33">
                  <c:v>31.312126818365122</c:v>
                </c:pt>
                <c:pt idx="34">
                  <c:v>30.738850732716354</c:v>
                </c:pt>
                <c:pt idx="35">
                  <c:v>30.151356246407474</c:v>
                </c:pt>
                <c:pt idx="36">
                  <c:v>29.549915107789268</c:v>
                </c:pt>
                <c:pt idx="37">
                  <c:v>28.934805516302472</c:v>
                </c:pt>
                <c:pt idx="38">
                  <c:v>28.306311993795266</c:v>
                </c:pt>
                <c:pt idx="39">
                  <c:v>27.664725252916384</c:v>
                </c:pt>
                <c:pt idx="40">
                  <c:v>27.010342062644565</c:v>
                </c:pt>
                <c:pt idx="41">
                  <c:v>26.678446161594589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7E7-4B63-9A52-76E6ED8E33C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symmetry_fully_implicit!$AQ$185:$AQ$226</c:f>
              <c:numCache>
                <c:formatCode>General</c:formatCode>
                <c:ptCount val="42"/>
                <c:pt idx="0">
                  <c:v>38.250772291597237</c:v>
                </c:pt>
                <c:pt idx="1">
                  <c:v>38.248560593221654</c:v>
                </c:pt>
                <c:pt idx="2">
                  <c:v>38.230868540779099</c:v>
                </c:pt>
                <c:pt idx="3">
                  <c:v>38.19549261943645</c:v>
                </c:pt>
                <c:pt idx="4">
                  <c:v>38.142449192493288</c:v>
                </c:pt>
                <c:pt idx="5">
                  <c:v>38.071762795437387</c:v>
                </c:pt>
                <c:pt idx="6">
                  <c:v>37.983466124595751</c:v>
                </c:pt>
                <c:pt idx="7">
                  <c:v>37.877600022010697</c:v>
                </c:pt>
                <c:pt idx="8">
                  <c:v>37.754213456548243</c:v>
                </c:pt>
                <c:pt idx="9">
                  <c:v>37.613363501247292</c:v>
                </c:pt>
                <c:pt idx="10">
                  <c:v>37.455115306920248</c:v>
                </c:pt>
                <c:pt idx="11">
                  <c:v>37.279542072017179</c:v>
                </c:pt>
                <c:pt idx="12">
                  <c:v>37.086725008767552</c:v>
                </c:pt>
                <c:pt idx="13">
                  <c:v>36.876753305615111</c:v>
                </c:pt>
                <c:pt idx="14">
                  <c:v>36.649724085963349</c:v>
                </c:pt>
                <c:pt idx="15">
                  <c:v>36.405742363250617</c:v>
                </c:pt>
                <c:pt idx="16">
                  <c:v>36.144920992375681</c:v>
                </c:pt>
                <c:pt idx="17">
                  <c:v>35.867380617496117</c:v>
                </c:pt>
                <c:pt idx="18">
                  <c:v>35.573249616223826</c:v>
                </c:pt>
                <c:pt idx="19">
                  <c:v>35.262664040243337</c:v>
                </c:pt>
                <c:pt idx="20">
                  <c:v>34.935767552380455</c:v>
                </c:pt>
                <c:pt idx="21">
                  <c:v>34.592711360150368</c:v>
                </c:pt>
                <c:pt idx="22">
                  <c:v>34.233654145815876</c:v>
                </c:pt>
                <c:pt idx="23">
                  <c:v>33.858761992988157</c:v>
                </c:pt>
                <c:pt idx="24">
                  <c:v>33.46820830980402</c:v>
                </c:pt>
                <c:pt idx="25">
                  <c:v>33.062173748715146</c:v>
                </c:pt>
                <c:pt idx="26">
                  <c:v>32.640846122926462</c:v>
                </c:pt>
                <c:pt idx="27">
                  <c:v>32.2044203195222</c:v>
                </c:pt>
                <c:pt idx="28">
                  <c:v>31.753098209320036</c:v>
                </c:pt>
                <c:pt idx="29">
                  <c:v>31.287088553494716</c:v>
                </c:pt>
                <c:pt idx="30">
                  <c:v>30.806606907014629</c:v>
                </c:pt>
                <c:pt idx="31">
                  <c:v>30.311875518935835</c:v>
                </c:pt>
                <c:pt idx="32">
                  <c:v>29.803123229599692</c:v>
                </c:pt>
                <c:pt idx="33">
                  <c:v>29.280585364781693</c:v>
                </c:pt>
                <c:pt idx="34">
                  <c:v>28.744503626840423</c:v>
                </c:pt>
                <c:pt idx="35">
                  <c:v>28.195125982916974</c:v>
                </c:pt>
                <c:pt idx="36">
                  <c:v>27.632706550236566</c:v>
                </c:pt>
                <c:pt idx="37">
                  <c:v>27.05750547856546</c:v>
                </c:pt>
                <c:pt idx="38">
                  <c:v>26.469788829877416</c:v>
                </c:pt>
                <c:pt idx="39">
                  <c:v>25.869828455285489</c:v>
                </c:pt>
                <c:pt idx="40">
                  <c:v>25.257901869296003</c:v>
                </c:pt>
                <c:pt idx="41">
                  <c:v>24.947539487357286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7E7-4B63-9A52-76E6ED8E33C5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symmetry_fully_implicit!$AR$185:$AR$226</c:f>
              <c:numCache>
                <c:formatCode>General</c:formatCode>
                <c:ptCount val="42"/>
                <c:pt idx="0">
                  <c:v>35.769049156253296</c:v>
                </c:pt>
                <c:pt idx="1">
                  <c:v>35.766980953621676</c:v>
                </c:pt>
                <c:pt idx="2">
                  <c:v>35.750436767567898</c:v>
                </c:pt>
                <c:pt idx="3">
                  <c:v>35.717356048051791</c:v>
                </c:pt>
                <c:pt idx="4">
                  <c:v>35.667754096716472</c:v>
                </c:pt>
                <c:pt idx="5">
                  <c:v>35.601653857178924</c:v>
                </c:pt>
                <c:pt idx="6">
                  <c:v>35.519085904417302</c:v>
                </c:pt>
                <c:pt idx="7">
                  <c:v>35.420088430628319</c:v>
                </c:pt>
                <c:pt idx="8">
                  <c:v>35.304707227561281</c:v>
                </c:pt>
                <c:pt idx="9">
                  <c:v>35.172995665336884</c:v>
                </c:pt>
                <c:pt idx="10">
                  <c:v>35.025014667760644</c:v>
                </c:pt>
                <c:pt idx="11">
                  <c:v>34.860832684142245</c:v>
                </c:pt>
                <c:pt idx="12">
                  <c:v>34.680525657634035</c:v>
                </c:pt>
                <c:pt idx="13">
                  <c:v>34.484176990103165</c:v>
                </c:pt>
                <c:pt idx="14">
                  <c:v>34.271877503553618</c:v>
                </c:pt>
                <c:pt idx="15">
                  <c:v>34.043725398116102</c:v>
                </c:pt>
                <c:pt idx="16">
                  <c:v>33.799826206625099</c:v>
                </c:pt>
                <c:pt idx="17">
                  <c:v>33.540292745804159</c:v>
                </c:pt>
                <c:pt idx="18">
                  <c:v>33.265245064081981</c:v>
                </c:pt>
                <c:pt idx="19">
                  <c:v>32.974810386063467</c:v>
                </c:pt>
                <c:pt idx="20">
                  <c:v>32.669123053681361</c:v>
                </c:pt>
                <c:pt idx="21">
                  <c:v>32.348324464055743</c:v>
                </c:pt>
                <c:pt idx="22">
                  <c:v>32.012563004090154</c:v>
                </c:pt>
                <c:pt idx="23">
                  <c:v>31.661993981834517</c:v>
                </c:pt>
                <c:pt idx="24">
                  <c:v>31.296779554646651</c:v>
                </c:pt>
                <c:pt idx="25">
                  <c:v>30.91708865418564</c:v>
                </c:pt>
                <c:pt idx="26">
                  <c:v>30.523096908271697</c:v>
                </c:pt>
                <c:pt idx="27">
                  <c:v>30.11498655964866</c:v>
                </c:pt>
                <c:pt idx="28">
                  <c:v>29.692946381686774</c:v>
                </c:pt>
                <c:pt idx="29">
                  <c:v>29.257171591064669</c:v>
                </c:pt>
                <c:pt idx="30">
                  <c:v>28.807863757470965</c:v>
                </c:pt>
                <c:pt idx="31">
                  <c:v>28.345230710367254</c:v>
                </c:pt>
                <c:pt idx="32">
                  <c:v>27.8694864428556</c:v>
                </c:pt>
                <c:pt idx="33">
                  <c:v>27.380851012695032</c:v>
                </c:pt>
                <c:pt idx="34">
                  <c:v>26.879550440512773</c:v>
                </c:pt>
                <c:pt idx="35">
                  <c:v>26.365816605257336</c:v>
                </c:pt>
                <c:pt idx="36">
                  <c:v>25.839887136941822</c:v>
                </c:pt>
                <c:pt idx="37">
                  <c:v>25.30200530672704</c:v>
                </c:pt>
                <c:pt idx="38">
                  <c:v>24.752419914395258</c:v>
                </c:pt>
                <c:pt idx="39">
                  <c:v>24.191385173266724</c:v>
                </c:pt>
                <c:pt idx="40">
                  <c:v>23.619160592612058</c:v>
                </c:pt>
                <c:pt idx="41">
                  <c:v>23.328934627729865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7E7-4B63-9A52-76E6ED8E33C5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symmetry_fully_implicit!$AS$185:$AS$226</c:f>
              <c:numCache>
                <c:formatCode>General</c:formatCode>
                <c:ptCount val="42"/>
                <c:pt idx="0">
                  <c:v>33.448341063260642</c:v>
                </c:pt>
                <c:pt idx="1">
                  <c:v>33.446407046320239</c:v>
                </c:pt>
                <c:pt idx="2">
                  <c:v>33.430936252692952</c:v>
                </c:pt>
                <c:pt idx="3">
                  <c:v>33.40000182152707</c:v>
                </c:pt>
                <c:pt idx="4">
                  <c:v>33.353618061689922</c:v>
                </c:pt>
                <c:pt idx="5">
                  <c:v>33.29180642820878</c:v>
                </c:pt>
                <c:pt idx="6">
                  <c:v>33.214595512346818</c:v>
                </c:pt>
                <c:pt idx="7">
                  <c:v>33.122021028378008</c:v>
                </c:pt>
                <c:pt idx="8">
                  <c:v>33.014125797067372</c:v>
                </c:pt>
                <c:pt idx="9">
                  <c:v>32.890959725863986</c:v>
                </c:pt>
                <c:pt idx="10">
                  <c:v>32.752579785816117</c:v>
                </c:pt>
                <c:pt idx="11">
                  <c:v>32.599049985218919</c:v>
                </c:pt>
                <c:pt idx="12">
                  <c:v>32.430441340007157</c:v>
                </c:pt>
                <c:pt idx="13">
                  <c:v>32.246831840906417</c:v>
                </c:pt>
                <c:pt idx="14">
                  <c:v>32.048306417358134</c:v>
                </c:pt>
                <c:pt idx="15">
                  <c:v>31.834956898235095</c:v>
                </c:pt>
                <c:pt idx="16">
                  <c:v>31.606881969365524</c:v>
                </c:pt>
                <c:pt idx="17">
                  <c:v>31.364187127885526</c:v>
                </c:pt>
                <c:pt idx="18">
                  <c:v>31.106984633440852</c:v>
                </c:pt>
                <c:pt idx="19">
                  <c:v>30.835393456260704</c:v>
                </c:pt>
                <c:pt idx="20">
                  <c:v>30.549539222127457</c:v>
                </c:pt>
                <c:pt idx="21">
                  <c:v>30.249554154267898</c:v>
                </c:pt>
                <c:pt idx="22">
                  <c:v>29.935577012192709</c:v>
                </c:pt>
                <c:pt idx="23">
                  <c:v>29.607753027512636</c:v>
                </c:pt>
                <c:pt idx="24">
                  <c:v>29.26623383676089</c:v>
                </c:pt>
                <c:pt idx="25">
                  <c:v>28.911177411252968</c:v>
                </c:pt>
                <c:pt idx="26">
                  <c:v>28.542747984016287</c:v>
                </c:pt>
                <c:pt idx="27">
                  <c:v>28.161115973823385</c:v>
                </c:pt>
                <c:pt idx="28">
                  <c:v>27.766457906363954</c:v>
                </c:pt>
                <c:pt idx="29">
                  <c:v>27.358956332592012</c:v>
                </c:pt>
                <c:pt idx="30">
                  <c:v>26.938799744286122</c:v>
                </c:pt>
                <c:pt idx="31">
                  <c:v>26.506182486861622</c:v>
                </c:pt>
                <c:pt idx="32">
                  <c:v>26.06130466947522</c:v>
                </c:pt>
                <c:pt idx="33">
                  <c:v>25.604372072463583</c:v>
                </c:pt>
                <c:pt idx="34">
                  <c:v>25.13559605215865</c:v>
                </c:pt>
                <c:pt idx="35">
                  <c:v>24.655193443123778</c:v>
                </c:pt>
                <c:pt idx="36">
                  <c:v>24.163386457855868</c:v>
                </c:pt>
                <c:pt idx="37">
                  <c:v>23.66040258399995</c:v>
                </c:pt>
                <c:pt idx="38">
                  <c:v>23.146474479123682</c:v>
                </c:pt>
                <c:pt idx="39">
                  <c:v>22.621839863100497</c:v>
                </c:pt>
                <c:pt idx="40">
                  <c:v>22.086741408151145</c:v>
                </c:pt>
                <c:pt idx="41">
                  <c:v>21.815345402727939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7E7-4B63-9A52-76E6ED8E33C5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symmetry_fully_implicit!$AT$185:$AT$226</c:f>
              <c:numCache>
                <c:formatCode>General</c:formatCode>
                <c:ptCount val="42"/>
                <c:pt idx="0">
                  <c:v>31.278201301826233</c:v>
                </c:pt>
                <c:pt idx="1">
                  <c:v>31.276392764563692</c:v>
                </c:pt>
                <c:pt idx="2">
                  <c:v>31.261925721296638</c:v>
                </c:pt>
                <c:pt idx="3">
                  <c:v>31.232998326561759</c:v>
                </c:pt>
                <c:pt idx="4">
                  <c:v>31.189623960862182</c:v>
                </c:pt>
                <c:pt idx="5">
                  <c:v>31.13182268721572</c:v>
                </c:pt>
                <c:pt idx="6">
                  <c:v>31.059621241874638</c:v>
                </c:pt>
                <c:pt idx="7">
                  <c:v>30.973053021958656</c:v>
                </c:pt>
                <c:pt idx="8">
                  <c:v>30.872158070006972</c:v>
                </c:pt>
                <c:pt idx="9">
                  <c:v>30.756983055456374</c:v>
                </c:pt>
                <c:pt idx="10">
                  <c:v>30.627581253054096</c:v>
                </c:pt>
                <c:pt idx="11">
                  <c:v>30.484012518215312</c:v>
                </c:pt>
                <c:pt idx="12">
                  <c:v>30.326343259336753</c:v>
                </c:pt>
                <c:pt idx="13">
                  <c:v>30.154646407079152</c:v>
                </c:pt>
                <c:pt idx="14">
                  <c:v>29.969001380632868</c:v>
                </c:pt>
                <c:pt idx="15">
                  <c:v>29.769494050982129</c:v>
                </c:pt>
                <c:pt idx="16">
                  <c:v>29.556216701185019</c:v>
                </c:pt>
                <c:pt idx="17">
                  <c:v>29.329267983687508</c:v>
                </c:pt>
                <c:pt idx="18">
                  <c:v>29.088752874691306</c:v>
                </c:pt>
                <c:pt idx="19">
                  <c:v>28.83478262559661</c:v>
                </c:pt>
                <c:pt idx="20">
                  <c:v>28.56747471154225</c:v>
                </c:pt>
                <c:pt idx="21">
                  <c:v>28.286952777067015</c:v>
                </c:pt>
                <c:pt idx="22">
                  <c:v>27.993346578917276</c:v>
                </c:pt>
                <c:pt idx="23">
                  <c:v>27.686791926027393</c:v>
                </c:pt>
                <c:pt idx="24">
                  <c:v>27.367430616700663</c:v>
                </c:pt>
                <c:pt idx="25">
                  <c:v>27.035410373019825</c:v>
                </c:pt>
                <c:pt idx="26">
                  <c:v>26.690884772517528</c:v>
                </c:pt>
                <c:pt idx="27">
                  <c:v>26.33401317713831</c:v>
                </c:pt>
                <c:pt idx="28">
                  <c:v>25.964960659524976</c:v>
                </c:pt>
                <c:pt idx="29">
                  <c:v>25.583897926663472</c:v>
                </c:pt>
                <c:pt idx="30">
                  <c:v>25.191001240921558</c:v>
                </c:pt>
                <c:pt idx="31">
                  <c:v>24.786452338517837</c:v>
                </c:pt>
                <c:pt idx="32">
                  <c:v>24.370438345458759</c:v>
                </c:pt>
                <c:pt idx="33">
                  <c:v>23.943151690982656</c:v>
                </c:pt>
                <c:pt idx="34">
                  <c:v>23.504790018550661</c:v>
                </c:pt>
                <c:pt idx="35">
                  <c:v>23.055556094425803</c:v>
                </c:pt>
                <c:pt idx="36">
                  <c:v>22.595657713882488</c:v>
                </c:pt>
                <c:pt idx="37">
                  <c:v>22.125307605089855</c:v>
                </c:pt>
                <c:pt idx="38">
                  <c:v>21.644723330713319</c:v>
                </c:pt>
                <c:pt idx="39">
                  <c:v>21.154127187279958</c:v>
                </c:pt>
                <c:pt idx="40">
                  <c:v>20.653746102354173</c:v>
                </c:pt>
                <c:pt idx="41">
                  <c:v>20.399958362206348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7E7-4B63-9A52-76E6ED8E33C5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symmetry_fully_implicit!$AU$185:$AU$226</c:f>
              <c:numCache>
                <c:formatCode>General</c:formatCode>
                <c:ptCount val="42"/>
                <c:pt idx="0">
                  <c:v>29.248860947311627</c:v>
                </c:pt>
                <c:pt idx="1">
                  <c:v>29.247169748562708</c:v>
                </c:pt>
                <c:pt idx="2">
                  <c:v>29.233641331990619</c:v>
                </c:pt>
                <c:pt idx="3">
                  <c:v>29.206590756479454</c:v>
                </c:pt>
                <c:pt idx="4">
                  <c:v>29.16603053440074</c:v>
                </c:pt>
                <c:pt idx="5">
                  <c:v>29.111979427076861</c:v>
                </c:pt>
                <c:pt idx="6">
                  <c:v>29.044462436102929</c:v>
                </c:pt>
                <c:pt idx="7">
                  <c:v>28.963510791782163</c:v>
                </c:pt>
                <c:pt idx="8">
                  <c:v>28.869161938680168</c:v>
                </c:pt>
                <c:pt idx="9">
                  <c:v>28.76145951830479</c:v>
                </c:pt>
                <c:pt idx="10">
                  <c:v>28.640453348919507</c:v>
                </c:pt>
                <c:pt idx="11">
                  <c:v>28.506199402499774</c:v>
                </c:pt>
                <c:pt idx="12">
                  <c:v>28.358759778842916</c:v>
                </c:pt>
                <c:pt idx="13">
                  <c:v>28.198202676843561</c:v>
                </c:pt>
                <c:pt idx="14">
                  <c:v>28.024602362947942</c:v>
                </c:pt>
                <c:pt idx="15">
                  <c:v>27.838039136801587</c:v>
                </c:pt>
                <c:pt idx="16">
                  <c:v>27.638599294106328</c:v>
                </c:pt>
                <c:pt idx="17">
                  <c:v>27.426375086703846</c:v>
                </c:pt>
                <c:pt idx="18">
                  <c:v>27.20146467990412</c:v>
                </c:pt>
                <c:pt idx="19">
                  <c:v>26.963972107078614</c:v>
                </c:pt>
                <c:pt idx="20">
                  <c:v>26.714007221539131</c:v>
                </c:pt>
                <c:pt idx="21">
                  <c:v>26.451685645724666</c:v>
                </c:pt>
                <c:pt idx="22">
                  <c:v>26.177128717719693</c:v>
                </c:pt>
                <c:pt idx="23">
                  <c:v>25.890463435128652</c:v>
                </c:pt>
                <c:pt idx="24">
                  <c:v>25.591822396332617</c:v>
                </c:pt>
                <c:pt idx="25">
                  <c:v>25.281343739155282</c:v>
                </c:pt>
                <c:pt idx="26">
                  <c:v>24.959171076966669</c:v>
                </c:pt>
                <c:pt idx="27">
                  <c:v>24.625453432254069</c:v>
                </c:pt>
                <c:pt idx="28">
                  <c:v>24.280345167690996</c:v>
                </c:pt>
                <c:pt idx="29">
                  <c:v>23.924005914736</c:v>
                </c:pt>
                <c:pt idx="30">
                  <c:v>23.556600499794389</c:v>
                </c:pt>
                <c:pt idx="31">
                  <c:v>23.178298867976988</c:v>
                </c:pt>
                <c:pt idx="32">
                  <c:v>22.789276004491214</c:v>
                </c:pt>
                <c:pt idx="33">
                  <c:v>22.389711853700877</c:v>
                </c:pt>
                <c:pt idx="34">
                  <c:v>21.979791235892019</c:v>
                </c:pt>
                <c:pt idx="35">
                  <c:v>21.559703761783464</c:v>
                </c:pt>
                <c:pt idx="36">
                  <c:v>21.129643744821433</c:v>
                </c:pt>
                <c:pt idx="37">
                  <c:v>20.689810111298989</c:v>
                </c:pt>
                <c:pt idx="38">
                  <c:v>20.240406308341711</c:v>
                </c:pt>
                <c:pt idx="39">
                  <c:v>19.781640209802283</c:v>
                </c:pt>
                <c:pt idx="40">
                  <c:v>19.313724020107429</c:v>
                </c:pt>
                <c:pt idx="41">
                  <c:v>19.076402114986152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7E7-4B63-9A52-76E6ED8E33C5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symmetry_fully_implicit!$AV$185:$AV$226</c:f>
              <c:numCache>
                <c:formatCode>General</c:formatCode>
                <c:ptCount val="42"/>
                <c:pt idx="0">
                  <c:v>27.351184886236457</c:v>
                </c:pt>
                <c:pt idx="1">
                  <c:v>27.349603413038427</c:v>
                </c:pt>
                <c:pt idx="2">
                  <c:v>27.336952724741614</c:v>
                </c:pt>
                <c:pt idx="3">
                  <c:v>27.311657199783642</c:v>
                </c:pt>
                <c:pt idx="4">
                  <c:v>27.27372853872911</c:v>
                </c:pt>
                <c:pt idx="5">
                  <c:v>27.223184285659418</c:v>
                </c:pt>
                <c:pt idx="6">
                  <c:v>27.160047820057667</c:v>
                </c:pt>
                <c:pt idx="7">
                  <c:v>27.084348345994361</c:v>
                </c:pt>
                <c:pt idx="8">
                  <c:v>26.996120878618949</c:v>
                </c:pt>
                <c:pt idx="9">
                  <c:v>26.895406227963367</c:v>
                </c:pt>
                <c:pt idx="10">
                  <c:v>26.7822509800652</c:v>
                </c:pt>
                <c:pt idx="11">
                  <c:v>26.656707475419065</c:v>
                </c:pt>
                <c:pt idx="12">
                  <c:v>26.518833784766283</c:v>
                </c:pt>
                <c:pt idx="13">
                  <c:v>26.368693682233971</c:v>
                </c:pt>
                <c:pt idx="14">
                  <c:v>26.206356615836036</c:v>
                </c:pt>
                <c:pt idx="15">
                  <c:v>26.031897675349644</c:v>
                </c:pt>
                <c:pt idx="16">
                  <c:v>25.845397557582107</c:v>
                </c:pt>
                <c:pt idx="17">
                  <c:v>25.646942529044193</c:v>
                </c:pt>
                <c:pt idx="18">
                  <c:v>25.436624386047129</c:v>
                </c:pt>
                <c:pt idx="19">
                  <c:v>25.214540412241799</c:v>
                </c:pt>
                <c:pt idx="20">
                  <c:v>24.980793333619726</c:v>
                </c:pt>
                <c:pt idx="21">
                  <c:v>24.735491270996675</c:v>
                </c:pt>
                <c:pt idx="22">
                  <c:v>24.478747690000873</c:v>
                </c:pt>
                <c:pt idx="23">
                  <c:v>24.210681348588917</c:v>
                </c:pt>
                <c:pt idx="24">
                  <c:v>23.931416242113762</c:v>
                </c:pt>
                <c:pt idx="25">
                  <c:v>23.641081545970039</c:v>
                </c:pt>
                <c:pt idx="26">
                  <c:v>23.339811555843408</c:v>
                </c:pt>
                <c:pt idx="27">
                  <c:v>23.027745625591425</c:v>
                </c:pt>
                <c:pt idx="28">
                  <c:v>22.705028102784766</c:v>
                </c:pt>
                <c:pt idx="29">
                  <c:v>22.371808261938579</c:v>
                </c:pt>
                <c:pt idx="30">
                  <c:v>22.028240235464846</c:v>
                </c:pt>
                <c:pt idx="31">
                  <c:v>21.674482942377722</c:v>
                </c:pt>
                <c:pt idx="32">
                  <c:v>21.310700014784761</c:v>
                </c:pt>
                <c:pt idx="33">
                  <c:v>20.93705972219815</c:v>
                </c:pt>
                <c:pt idx="34">
                  <c:v>20.553734893700824</c:v>
                </c:pt>
                <c:pt idx="35">
                  <c:v>20.160902838003583</c:v>
                </c:pt>
                <c:pt idx="36">
                  <c:v>19.758745261430068</c:v>
                </c:pt>
                <c:pt idx="37">
                  <c:v>19.347448183867698</c:v>
                </c:pt>
                <c:pt idx="38">
                  <c:v>18.927201852723236</c:v>
                </c:pt>
                <c:pt idx="39">
                  <c:v>18.498200654922993</c:v>
                </c:pt>
                <c:pt idx="40">
                  <c:v>18.060643026998221</c:v>
                </c:pt>
                <c:pt idx="41">
                  <c:v>17.838718647918341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7E7-4B63-9A52-76E6ED8E33C5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symmetry_fully_implicit!$AW$185:$AW$226</c:f>
              <c:numCache>
                <c:formatCode>General</c:formatCode>
                <c:ptCount val="42"/>
                <c:pt idx="0">
                  <c:v>25.576630694394591</c:v>
                </c:pt>
                <c:pt idx="1">
                  <c:v>25.575151827716333</c:v>
                </c:pt>
                <c:pt idx="2">
                  <c:v>25.563321920385324</c:v>
                </c:pt>
                <c:pt idx="3">
                  <c:v>25.539667577702847</c:v>
                </c:pt>
                <c:pt idx="4">
                  <c:v>25.50419974109688</c:v>
                </c:pt>
                <c:pt idx="5">
                  <c:v>25.456934816382848</c:v>
                </c:pt>
                <c:pt idx="6">
                  <c:v>25.397894666175024</c:v>
                </c:pt>
                <c:pt idx="7">
                  <c:v>25.327106599773874</c:v>
                </c:pt>
                <c:pt idx="8">
                  <c:v>25.244603360534018</c:v>
                </c:pt>
                <c:pt idx="9">
                  <c:v>25.150423110718624</c:v>
                </c:pt>
                <c:pt idx="10">
                  <c:v>25.044609413847287</c:v>
                </c:pt>
                <c:pt idx="11">
                  <c:v>24.927211214545508</c:v>
                </c:pt>
                <c:pt idx="12">
                  <c:v>24.798282815905129</c:v>
                </c:pt>
                <c:pt idx="13">
                  <c:v>24.657883854366176</c:v>
                </c:pt>
                <c:pt idx="14">
                  <c:v>24.50607927213176</c:v>
                </c:pt>
                <c:pt idx="15">
                  <c:v>24.342939287128726</c:v>
                </c:pt>
                <c:pt idx="16">
                  <c:v>24.168539360528044</c:v>
                </c:pt>
                <c:pt idx="17">
                  <c:v>23.98296016183987</c:v>
                </c:pt>
                <c:pt idx="18">
                  <c:v>23.786287531599502</c:v>
                </c:pt>
                <c:pt idx="19">
                  <c:v>23.578612441661409</c:v>
                </c:pt>
                <c:pt idx="20">
                  <c:v>23.3600309531198</c:v>
                </c:pt>
                <c:pt idx="21">
                  <c:v>23.13064417187508</c:v>
                </c:pt>
                <c:pt idx="22">
                  <c:v>22.890558201866867</c:v>
                </c:pt>
                <c:pt idx="23">
                  <c:v>22.63988409599509</c:v>
                </c:pt>
                <c:pt idx="24">
                  <c:v>22.378737804751953</c:v>
                </c:pt>
                <c:pt idx="25">
                  <c:v>22.1072401225885</c:v>
                </c:pt>
                <c:pt idx="26">
                  <c:v>21.825516632040557</c:v>
                </c:pt>
                <c:pt idx="27">
                  <c:v>21.533697645639929</c:v>
                </c:pt>
                <c:pt idx="28">
                  <c:v>21.231918145637746</c:v>
                </c:pt>
                <c:pt idx="29">
                  <c:v>20.920317721567759</c:v>
                </c:pt>
                <c:pt idx="30">
                  <c:v>20.599040505678566</c:v>
                </c:pt>
                <c:pt idx="31">
                  <c:v>20.268235106264544</c:v>
                </c:pt>
                <c:pt idx="32">
                  <c:v>19.928054538926386</c:v>
                </c:pt>
                <c:pt idx="33">
                  <c:v>19.578656155792999</c:v>
                </c:pt>
                <c:pt idx="34">
                  <c:v>19.220201572737558</c:v>
                </c:pt>
                <c:pt idx="35">
                  <c:v>18.852856594621301</c:v>
                </c:pt>
                <c:pt idx="36">
                  <c:v>18.476791138599708</c:v>
                </c:pt>
                <c:pt idx="37">
                  <c:v>18.092179155526527</c:v>
                </c:pt>
                <c:pt idx="38">
                  <c:v>17.699198549491982</c:v>
                </c:pt>
                <c:pt idx="39">
                  <c:v>17.298031095532384</c:v>
                </c:pt>
                <c:pt idx="40">
                  <c:v>16.888862355549243</c:v>
                </c:pt>
                <c:pt idx="41">
                  <c:v>16.681336505776454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7E7-4B63-9A52-76E6ED8E33C5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symmetry_fully_implicit!$AX$185:$AX$226</c:f>
              <c:numCache>
                <c:formatCode>General</c:formatCode>
                <c:ptCount val="42"/>
                <c:pt idx="0">
                  <c:v>23.917210182972109</c:v>
                </c:pt>
                <c:pt idx="1">
                  <c:v>23.915827265667673</c:v>
                </c:pt>
                <c:pt idx="2">
                  <c:v>23.904764886753828</c:v>
                </c:pt>
                <c:pt idx="3">
                  <c:v>23.882645245881786</c:v>
                </c:pt>
                <c:pt idx="4">
                  <c:v>23.849478574595949</c:v>
                </c:pt>
                <c:pt idx="5">
                  <c:v>23.80528021429685</c:v>
                </c:pt>
                <c:pt idx="6">
                  <c:v>23.750070609144899</c:v>
                </c:pt>
                <c:pt idx="7">
                  <c:v>23.683875296603848</c:v>
                </c:pt>
                <c:pt idx="8">
                  <c:v>23.606724895628314</c:v>
                </c:pt>
                <c:pt idx="9">
                  <c:v>23.518655092500836</c:v>
                </c:pt>
                <c:pt idx="10">
                  <c:v>23.419706624325013</c:v>
                </c:pt>
                <c:pt idx="11">
                  <c:v>23.309925260182375</c:v>
                </c:pt>
                <c:pt idx="12">
                  <c:v>23.189361779961668</c:v>
                </c:pt>
                <c:pt idx="13">
                  <c:v>23.058071950870378</c:v>
                </c:pt>
                <c:pt idx="14">
                  <c:v>22.916116501639351</c:v>
                </c:pt>
                <c:pt idx="15">
                  <c:v>22.763561094432429</c:v>
                </c:pt>
                <c:pt idx="16">
                  <c:v>22.600476294474099</c:v>
                </c:pt>
                <c:pt idx="17">
                  <c:v>22.426937537409223</c:v>
                </c:pt>
                <c:pt idx="18">
                  <c:v>22.243025094409926</c:v>
                </c:pt>
                <c:pt idx="19">
                  <c:v>22.048824035045783</c:v>
                </c:pt>
                <c:pt idx="20">
                  <c:v>21.844424187934475</c:v>
                </c:pt>
                <c:pt idx="21">
                  <c:v>21.62992009919116</c:v>
                </c:pt>
                <c:pt idx="22">
                  <c:v>21.40541098869571</c:v>
                </c:pt>
                <c:pt idx="23">
                  <c:v>21.171000704198075</c:v>
                </c:pt>
                <c:pt idx="24">
                  <c:v>20.926797673283041</c:v>
                </c:pt>
                <c:pt idx="25">
                  <c:v>20.672914853216511</c:v>
                </c:pt>
                <c:pt idx="26">
                  <c:v>20.409469678696613</c:v>
                </c:pt>
                <c:pt idx="27">
                  <c:v>20.136584007533706</c:v>
                </c:pt>
                <c:pt idx="28">
                  <c:v>19.854384064284485</c:v>
                </c:pt>
                <c:pt idx="29">
                  <c:v>19.563000381866203</c:v>
                </c:pt>
                <c:pt idx="30">
                  <c:v>19.262567741178078</c:v>
                </c:pt>
                <c:pt idx="31">
                  <c:v>18.953225108757728</c:v>
                </c:pt>
                <c:pt idx="32">
                  <c:v>18.635115572501547</c:v>
                </c:pt>
                <c:pt idx="33">
                  <c:v>18.308386275478728</c:v>
                </c:pt>
                <c:pt idx="34">
                  <c:v>17.973188347869538</c:v>
                </c:pt>
                <c:pt idx="35">
                  <c:v>17.62967683705935</c:v>
                </c:pt>
                <c:pt idx="36">
                  <c:v>17.278010635920708</c:v>
                </c:pt>
                <c:pt idx="37">
                  <c:v>16.918352409316725</c:v>
                </c:pt>
                <c:pt idx="38">
                  <c:v>16.550868518859648</c:v>
                </c:pt>
                <c:pt idx="39">
                  <c:v>16.17572894595952</c:v>
                </c:pt>
                <c:pt idx="40">
                  <c:v>15.793107213198473</c:v>
                </c:pt>
                <c:pt idx="41">
                  <c:v>15.59904571124687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7E7-4B63-9A52-76E6ED8E33C5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symmetry_fully_implicit!$AY$185:$AY$226</c:f>
              <c:numCache>
                <c:formatCode>General</c:formatCode>
                <c:ptCount val="42"/>
                <c:pt idx="0">
                  <c:v>22.365453439566313</c:v>
                </c:pt>
                <c:pt idx="1">
                  <c:v>22.364160246407639</c:v>
                </c:pt>
                <c:pt idx="2">
                  <c:v>22.35381559840582</c:v>
                </c:pt>
                <c:pt idx="3">
                  <c:v>22.333131087367999</c:v>
                </c:pt>
                <c:pt idx="4">
                  <c:v>22.302116281012491</c:v>
                </c:pt>
                <c:pt idx="5">
                  <c:v>22.260785525384545</c:v>
                </c:pt>
                <c:pt idx="6">
                  <c:v>22.209157938220475</c:v>
                </c:pt>
                <c:pt idx="7">
                  <c:v>22.147257400104685</c:v>
                </c:pt>
                <c:pt idx="8">
                  <c:v>22.07511254342359</c:v>
                </c:pt>
                <c:pt idx="9">
                  <c:v>21.992756739121557</c:v>
                </c:pt>
                <c:pt idx="10">
                  <c:v>21.900228081265034</c:v>
                </c:pt>
                <c:pt idx="11">
                  <c:v>21.79756936942195</c:v>
                </c:pt>
                <c:pt idx="12">
                  <c:v>21.684828088864567</c:v>
                </c:pt>
                <c:pt idx="13">
                  <c:v>21.562056388604962</c:v>
                </c:pt>
                <c:pt idx="14">
                  <c:v>21.429311057273232</c:v>
                </c:pt>
                <c:pt idx="15">
                  <c:v>21.286653496849667</c:v>
                </c:pt>
                <c:pt idx="16">
                  <c:v>21.134149694262945</c:v>
                </c:pt>
                <c:pt idx="17">
                  <c:v>20.971870190867605</c:v>
                </c:pt>
                <c:pt idx="18">
                  <c:v>20.799890049814781</c:v>
                </c:pt>
                <c:pt idx="19">
                  <c:v>20.618288821331387</c:v>
                </c:pt>
                <c:pt idx="20">
                  <c:v>20.427150505923802</c:v>
                </c:pt>
                <c:pt idx="21">
                  <c:v>20.226563515523026</c:v>
                </c:pt>
                <c:pt idx="22">
                  <c:v>20.016620632589323</c:v>
                </c:pt>
                <c:pt idx="23">
                  <c:v>19.797418967195263</c:v>
                </c:pt>
                <c:pt idx="24">
                  <c:v>19.569059912106987</c:v>
                </c:pt>
                <c:pt idx="25">
                  <c:v>19.331649095884519</c:v>
                </c:pt>
                <c:pt idx="26">
                  <c:v>19.085296334022765</c:v>
                </c:pt>
                <c:pt idx="27">
                  <c:v>18.830115578155844</c:v>
                </c:pt>
                <c:pt idx="28">
                  <c:v>18.566224863348218</c:v>
                </c:pt>
                <c:pt idx="29">
                  <c:v>18.293746253497012</c:v>
                </c:pt>
                <c:pt idx="30">
                  <c:v>18.012805784870782</c:v>
                </c:pt>
                <c:pt idx="31">
                  <c:v>17.723533407810855</c:v>
                </c:pt>
                <c:pt idx="32">
                  <c:v>17.426062926622169</c:v>
                </c:pt>
                <c:pt idx="33">
                  <c:v>17.120531937681466</c:v>
                </c:pt>
                <c:pt idx="34">
                  <c:v>16.807081765791445</c:v>
                </c:pt>
                <c:pt idx="35">
                  <c:v>16.485857398810289</c:v>
                </c:pt>
                <c:pt idx="36">
                  <c:v>16.157007420586865</c:v>
                </c:pt>
                <c:pt idx="37">
                  <c:v>15.820683942232552</c:v>
                </c:pt>
                <c:pt idx="38">
                  <c:v>15.47704253176153</c:v>
                </c:pt>
                <c:pt idx="39">
                  <c:v>15.126242142132059</c:v>
                </c:pt>
                <c:pt idx="40">
                  <c:v>14.768445037722033</c:v>
                </c:pt>
                <c:pt idx="41">
                  <c:v>14.58697431211872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7E7-4B63-9A52-76E6ED8E33C5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symmetry_fully_implicit!$AZ$185:$AZ$226</c:f>
              <c:numCache>
                <c:formatCode>General</c:formatCode>
                <c:ptCount val="42"/>
                <c:pt idx="0">
                  <c:v>20.9143752022356</c:v>
                </c:pt>
                <c:pt idx="1">
                  <c:v>20.913165911889553</c:v>
                </c:pt>
                <c:pt idx="2">
                  <c:v>20.90349242817371</c:v>
                </c:pt>
                <c:pt idx="3">
                  <c:v>20.884149935257625</c:v>
                </c:pt>
                <c:pt idx="4">
                  <c:v>20.8551473801028</c:v>
                </c:pt>
                <c:pt idx="5">
                  <c:v>20.816498177978168</c:v>
                </c:pt>
                <c:pt idx="6">
                  <c:v>20.76822020625481</c:v>
                </c:pt>
                <c:pt idx="7">
                  <c:v>20.710335796136675</c:v>
                </c:pt>
                <c:pt idx="8">
                  <c:v>20.642871722331193</c:v>
                </c:pt>
                <c:pt idx="9">
                  <c:v>20.565859190664497</c:v>
                </c:pt>
                <c:pt idx="10">
                  <c:v>20.479333823647032</c:v>
                </c:pt>
                <c:pt idx="11">
                  <c:v>20.383335643996169</c:v>
                </c:pt>
                <c:pt idx="12">
                  <c:v>20.277909056123541</c:v>
                </c:pt>
                <c:pt idx="13">
                  <c:v>20.163102825595555</c:v>
                </c:pt>
                <c:pt idx="14">
                  <c:v>20.038970056576645</c:v>
                </c:pt>
                <c:pt idx="15">
                  <c:v>19.905568167265702</c:v>
                </c:pt>
                <c:pt idx="16">
                  <c:v>19.762958863337001</c:v>
                </c:pt>
                <c:pt idx="17">
                  <c:v>19.611208109397964</c:v>
                </c:pt>
                <c:pt idx="18">
                  <c:v>19.450386098476912</c:v>
                </c:pt>
                <c:pt idx="19">
                  <c:v>19.280567219554946</c:v>
                </c:pt>
                <c:pt idx="20">
                  <c:v>19.101830023156975</c:v>
                </c:pt>
                <c:pt idx="21">
                  <c:v>18.914257185017796</c:v>
                </c:pt>
                <c:pt idx="22">
                  <c:v>18.717935467840054</c:v>
                </c:pt>
                <c:pt idx="23">
                  <c:v>18.512955681161731</c:v>
                </c:pt>
                <c:pt idx="24">
                  <c:v>18.299412639351761</c:v>
                </c:pt>
                <c:pt idx="25">
                  <c:v>18.077405117753219</c:v>
                </c:pt>
                <c:pt idx="26">
                  <c:v>17.847035806994299</c:v>
                </c:pt>
                <c:pt idx="27">
                  <c:v>17.608411265488272</c:v>
                </c:pt>
                <c:pt idx="28">
                  <c:v>17.361641870144421</c:v>
                </c:pt>
                <c:pt idx="29">
                  <c:v>17.106841765312641</c:v>
                </c:pt>
                <c:pt idx="30">
                  <c:v>16.844128809985463</c:v>
                </c:pt>
                <c:pt idx="31">
                  <c:v>16.573624523281801</c:v>
                </c:pt>
                <c:pt idx="32">
                  <c:v>16.29545402823771</c:v>
                </c:pt>
                <c:pt idx="33">
                  <c:v>16.009745993930142</c:v>
                </c:pt>
                <c:pt idx="34">
                  <c:v>15.716632575960453</c:v>
                </c:pt>
                <c:pt idx="35">
                  <c:v>15.416249355325212</c:v>
                </c:pt>
                <c:pt idx="36">
                  <c:v>15.108735275702552</c:v>
                </c:pt>
                <c:pt idx="37">
                  <c:v>14.794232579183136</c:v>
                </c:pt>
                <c:pt idx="38">
                  <c:v>14.472886740475392</c:v>
                </c:pt>
                <c:pt idx="39">
                  <c:v>14.144846399615508</c:v>
                </c:pt>
                <c:pt idx="40">
                  <c:v>13.81026329321327</c:v>
                </c:pt>
                <c:pt idx="41">
                  <c:v>13.640566450100071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7E7-4B63-9A52-76E6ED8E33C5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symmetry_fully_implicit!$BA$185:$BA$226</c:f>
              <c:numCache>
                <c:formatCode>General</c:formatCode>
                <c:ptCount val="42"/>
                <c:pt idx="0">
                  <c:v>19.557443415212472</c:v>
                </c:pt>
                <c:pt idx="1">
                  <c:v>19.556312584035986</c:v>
                </c:pt>
                <c:pt idx="2">
                  <c:v>19.547266719238632</c:v>
                </c:pt>
                <c:pt idx="3">
                  <c:v>19.529179173851425</c:v>
                </c:pt>
                <c:pt idx="4">
                  <c:v>19.502058314353963</c:v>
                </c:pt>
                <c:pt idx="5">
                  <c:v>19.465916685627956</c:v>
                </c:pt>
                <c:pt idx="6">
                  <c:v>19.420771005154563</c:v>
                </c:pt>
                <c:pt idx="7">
                  <c:v>19.36664215528161</c:v>
                </c:pt>
                <c:pt idx="8">
                  <c:v>19.303555173564398</c:v>
                </c:pt>
                <c:pt idx="9">
                  <c:v>19.231539241184418</c:v>
                </c:pt>
                <c:pt idx="10">
                  <c:v>19.150627669451513</c:v>
                </c:pt>
                <c:pt idx="11">
                  <c:v>19.060857884395517</c:v>
                </c:pt>
                <c:pt idx="12">
                  <c:v>18.962271409454711</c:v>
                </c:pt>
                <c:pt idx="13">
                  <c:v>18.854913846268939</c:v>
                </c:pt>
                <c:pt idx="14">
                  <c:v>18.738834853586361</c:v>
                </c:pt>
                <c:pt idx="15">
                  <c:v>18.614088124293566</c:v>
                </c:pt>
                <c:pt idx="16">
                  <c:v>18.480731360579668</c:v>
                </c:pt>
                <c:pt idx="17">
                  <c:v>18.338826247245883</c:v>
                </c:pt>
                <c:pt idx="18">
                  <c:v>18.188438423172947</c:v>
                </c:pt>
                <c:pt idx="19">
                  <c:v>18.02963745095953</c:v>
                </c:pt>
                <c:pt idx="20">
                  <c:v>17.86249678474573</c:v>
                </c:pt>
                <c:pt idx="21">
                  <c:v>17.687093736236509</c:v>
                </c:pt>
                <c:pt idx="22">
                  <c:v>17.50350943894081</c:v>
                </c:pt>
                <c:pt idx="23">
                  <c:v>17.311828810642858</c:v>
                </c:pt>
                <c:pt idx="24">
                  <c:v>17.112140514123038</c:v>
                </c:pt>
                <c:pt idx="25">
                  <c:v>16.904536916146515</c:v>
                </c:pt>
                <c:pt idx="26">
                  <c:v>16.689114044738549</c:v>
                </c:pt>
                <c:pt idx="27">
                  <c:v>16.465971544766273</c:v>
                </c:pt>
                <c:pt idx="28">
                  <c:v>16.235212631847482</c:v>
                </c:pt>
                <c:pt idx="29">
                  <c:v>15.996944044607782</c:v>
                </c:pt>
                <c:pt idx="30">
                  <c:v>15.751275995308115</c:v>
                </c:pt>
                <c:pt idx="31">
                  <c:v>15.498322118865572</c:v>
                </c:pt>
                <c:pt idx="32">
                  <c:v>15.238199420291007</c:v>
                </c:pt>
                <c:pt idx="33">
                  <c:v>14.971028220567835</c:v>
                </c:pt>
                <c:pt idx="34">
                  <c:v>14.69693210099698</c:v>
                </c:pt>
                <c:pt idx="35">
                  <c:v>14.416037846033769</c:v>
                </c:pt>
                <c:pt idx="36">
                  <c:v>14.128475384643172</c:v>
                </c:pt>
                <c:pt idx="37">
                  <c:v>13.834377730200561</c:v>
                </c:pt>
                <c:pt idx="38">
                  <c:v>13.533880918965727</c:v>
                </c:pt>
                <c:pt idx="39">
                  <c:v>13.227123947158679</c:v>
                </c:pt>
                <c:pt idx="40">
                  <c:v>12.914248706666276</c:v>
                </c:pt>
                <c:pt idx="41">
                  <c:v>12.755561852536786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7E7-4B63-9A52-76E6ED8E33C5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symmetry_fully_implicit!$BB$185:$BB$226</c:f>
              <c:numCache>
                <c:formatCode>General</c:formatCode>
                <c:ptCount val="42"/>
                <c:pt idx="0">
                  <c:v>18.288549824732602</c:v>
                </c:pt>
                <c:pt idx="1">
                  <c:v>18.287492362268033</c:v>
                </c:pt>
                <c:pt idx="2">
                  <c:v>18.279033396259951</c:v>
                </c:pt>
                <c:pt idx="3">
                  <c:v>18.262119376978493</c:v>
                </c:pt>
                <c:pt idx="4">
                  <c:v>18.236758128083192</c:v>
                </c:pt>
                <c:pt idx="5">
                  <c:v>18.202961380539573</c:v>
                </c:pt>
                <c:pt idx="6">
                  <c:v>18.160744767192917</c:v>
                </c:pt>
                <c:pt idx="7">
                  <c:v>18.110127815537215</c:v>
                </c:pt>
                <c:pt idx="8">
                  <c:v>18.051133938682646</c:v>
                </c:pt>
                <c:pt idx="9">
                  <c:v>17.983790424525711</c:v>
                </c:pt>
                <c:pt idx="10">
                  <c:v>17.90812842312712</c:v>
                </c:pt>
                <c:pt idx="11">
                  <c:v>17.824182932303145</c:v>
                </c:pt>
                <c:pt idx="12">
                  <c:v>17.731992781437246</c:v>
                </c:pt>
                <c:pt idx="13">
                  <c:v>17.631600613519346</c:v>
                </c:pt>
                <c:pt idx="14">
                  <c:v>17.523052865421107</c:v>
                </c:pt>
                <c:pt idx="15">
                  <c:v>17.406399746416341</c:v>
                </c:pt>
                <c:pt idx="16">
                  <c:v>17.281695214956486</c:v>
                </c:pt>
                <c:pt idx="17">
                  <c:v>17.148996953711837</c:v>
                </c:pt>
                <c:pt idx="18">
                  <c:v>17.008366342890199</c:v>
                </c:pt>
                <c:pt idx="19">
                  <c:v>16.859868431845136</c:v>
                </c:pt>
                <c:pt idx="20">
                  <c:v>16.703571908987122</c:v>
                </c:pt>
                <c:pt idx="21">
                  <c:v>16.539549070011365</c:v>
                </c:pt>
                <c:pt idx="22">
                  <c:v>16.367875784457112</c:v>
                </c:pt>
                <c:pt idx="23">
                  <c:v>16.18863146061382</c:v>
                </c:pt>
                <c:pt idx="24">
                  <c:v>16.001899008790488</c:v>
                </c:pt>
                <c:pt idx="25">
                  <c:v>15.807764802965094</c:v>
                </c:pt>
                <c:pt idx="26">
                  <c:v>15.606318640831907</c:v>
                </c:pt>
                <c:pt idx="27">
                  <c:v>15.397653702265135</c:v>
                </c:pt>
                <c:pt idx="28">
                  <c:v>15.181866506218142</c:v>
                </c:pt>
                <c:pt idx="29">
                  <c:v>14.959056866078141</c:v>
                </c:pt>
                <c:pt idx="30">
                  <c:v>14.729327843497048</c:v>
                </c:pt>
                <c:pt idx="31">
                  <c:v>14.492785700719823</c:v>
                </c:pt>
                <c:pt idx="32">
                  <c:v>14.249539851432361</c:v>
                </c:pt>
                <c:pt idx="33">
                  <c:v>13.999702810151691</c:v>
                </c:pt>
                <c:pt idx="34">
                  <c:v>13.743390140181837</c:v>
                </c:pt>
                <c:pt idx="35">
                  <c:v>13.480720400159479</c:v>
                </c:pt>
                <c:pt idx="36">
                  <c:v>13.211815089214085</c:v>
                </c:pt>
                <c:pt idx="37">
                  <c:v>12.936798590767921</c:v>
                </c:pt>
                <c:pt idx="38">
                  <c:v>12.655798115001911</c:v>
                </c:pt>
                <c:pt idx="39">
                  <c:v>12.368943640013962</c:v>
                </c:pt>
                <c:pt idx="40">
                  <c:v>12.076367851696984</c:v>
                </c:pt>
                <c:pt idx="41">
                  <c:v>11.927976654715692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7E7-4B63-9A52-76E6ED8E33C5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symmetry_fully_implicit!$BD$185:$BD$226</c:f>
              <c:numCache>
                <c:formatCode>General</c:formatCode>
                <c:ptCount val="42"/>
                <c:pt idx="0">
                  <c:v>17.101982482616485</c:v>
                </c:pt>
                <c:pt idx="1">
                  <c:v>17.100993628676814</c:v>
                </c:pt>
                <c:pt idx="2">
                  <c:v>17.09308348326465</c:v>
                </c:pt>
                <c:pt idx="3">
                  <c:v>17.077266851315461</c:v>
                </c:pt>
                <c:pt idx="4">
                  <c:v>17.053551048887094</c:v>
                </c:pt>
                <c:pt idx="5">
                  <c:v>17.021947045836029</c:v>
                </c:pt>
                <c:pt idx="6">
                  <c:v>16.982469460743225</c:v>
                </c:pt>
                <c:pt idx="7">
                  <c:v>16.935136554152205</c:v>
                </c:pt>
                <c:pt idx="8">
                  <c:v>16.879970220122587</c:v>
                </c:pt>
                <c:pt idx="9">
                  <c:v>16.816995976102859</c:v>
                </c:pt>
                <c:pt idx="10">
                  <c:v>16.746242951127169</c:v>
                </c:pt>
                <c:pt idx="11">
                  <c:v>16.667743872341557</c:v>
                </c:pt>
                <c:pt idx="12">
                  <c:v>16.58153504986586</c:v>
                </c:pt>
                <c:pt idx="13">
                  <c:v>16.487656359998279</c:v>
                </c:pt>
                <c:pt idx="14">
                  <c:v>16.386151226770433</c:v>
                </c:pt>
                <c:pt idx="15">
                  <c:v>16.277066601861353</c:v>
                </c:pt>
                <c:pt idx="16">
                  <c:v>16.160452942879751</c:v>
                </c:pt>
                <c:pt idx="17">
                  <c:v>16.036364190024642</c:v>
                </c:pt>
                <c:pt idx="18">
                  <c:v>15.904857741135027</c:v>
                </c:pt>
                <c:pt idx="19">
                  <c:v>15.765994425140265</c:v>
                </c:pt>
                <c:pt idx="20">
                  <c:v>15.619838473923355</c:v>
                </c:pt>
                <c:pt idx="21">
                  <c:v>15.466457492610179</c:v>
                </c:pt>
                <c:pt idx="22">
                  <c:v>15.305922428298432</c:v>
                </c:pt>
                <c:pt idx="23">
                  <c:v>15.138307537240703</c:v>
                </c:pt>
                <c:pt idx="24">
                  <c:v>14.963690350496902</c:v>
                </c:pt>
                <c:pt idx="25">
                  <c:v>14.782151638071893</c:v>
                </c:pt>
                <c:pt idx="26">
                  <c:v>14.593775371554957</c:v>
                </c:pt>
                <c:pt idx="27">
                  <c:v>14.398648685278324</c:v>
                </c:pt>
                <c:pt idx="28">
                  <c:v>14.196861836012786</c:v>
                </c:pt>
                <c:pt idx="29">
                  <c:v>13.988508161218995</c:v>
                </c:pt>
                <c:pt idx="30">
                  <c:v>13.773684035873787</c:v>
                </c:pt>
                <c:pt idx="31">
                  <c:v>13.552488827891469</c:v>
                </c:pt>
                <c:pt idx="32">
                  <c:v>13.325024852160734</c:v>
                </c:pt>
                <c:pt idx="33">
                  <c:v>13.091397323218414</c:v>
                </c:pt>
                <c:pt idx="34">
                  <c:v>12.851714306582009</c:v>
                </c:pt>
                <c:pt idx="35">
                  <c:v>12.606086668763467</c:v>
                </c:pt>
                <c:pt idx="36">
                  <c:v>12.354628025987349</c:v>
                </c:pt>
                <c:pt idx="37">
                  <c:v>12.097454691637118</c:v>
                </c:pt>
                <c:pt idx="38">
                  <c:v>11.834685622453827</c:v>
                </c:pt>
                <c:pt idx="39">
                  <c:v>11.566442363512122</c:v>
                </c:pt>
                <c:pt idx="40">
                  <c:v>11.29284899199898</c:v>
                </c:pt>
                <c:pt idx="41">
                  <c:v>11.154085466423183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7E7-4B63-9A52-76E6ED8E33C5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symmetry_fully_implicit!$BE$185:$BE$226</c:f>
              <c:numCache>
                <c:formatCode>General</c:formatCode>
                <c:ptCount val="42"/>
                <c:pt idx="0">
                  <c:v>15.992400033828137</c:v>
                </c:pt>
                <c:pt idx="1">
                  <c:v>15.991475337068897</c:v>
                </c:pt>
                <c:pt idx="2">
                  <c:v>15.984078404585444</c:v>
                </c:pt>
                <c:pt idx="3">
                  <c:v>15.969287961104618</c:v>
                </c:pt>
                <c:pt idx="4">
                  <c:v>15.947110848015933</c:v>
                </c:pt>
                <c:pt idx="5">
                  <c:v>15.91755732344785</c:v>
                </c:pt>
                <c:pt idx="6">
                  <c:v>15.88064105752281</c:v>
                </c:pt>
                <c:pt idx="7">
                  <c:v>15.836379126034061</c:v>
                </c:pt>
                <c:pt idx="8">
                  <c:v>15.784792002547166</c:v>
                </c:pt>
                <c:pt idx="9">
                  <c:v>15.725903548929866</c:v>
                </c:pt>
                <c:pt idx="10">
                  <c:v>15.659741004314657</c:v>
                </c:pt>
                <c:pt idx="11">
                  <c:v>15.586334972499191</c:v>
                </c:pt>
                <c:pt idx="12">
                  <c:v>15.505719407790361</c:v>
                </c:pt>
                <c:pt idx="13">
                  <c:v>15.417931599298564</c:v>
                </c:pt>
                <c:pt idx="14">
                  <c:v>15.323012153689449</c:v>
                </c:pt>
                <c:pt idx="15">
                  <c:v>15.221004976401121</c:v>
                </c:pt>
                <c:pt idx="16">
                  <c:v>15.111957251335456</c:v>
                </c:pt>
                <c:pt idx="17">
                  <c:v>14.99591941903298</c:v>
                </c:pt>
                <c:pt idx="18">
                  <c:v>14.87294515334135</c:v>
                </c:pt>
                <c:pt idx="19">
                  <c:v>14.743091336588266</c:v>
                </c:pt>
                <c:pt idx="20">
                  <c:v>14.606418033270282</c:v>
                </c:pt>
                <c:pt idx="21">
                  <c:v>14.462988462269683</c:v>
                </c:pt>
                <c:pt idx="22">
                  <c:v>14.312868967612301</c:v>
                </c:pt>
                <c:pt idx="23">
                  <c:v>14.156128987779764</c:v>
                </c:pt>
                <c:pt idx="24">
                  <c:v>13.992841023590405</c:v>
                </c:pt>
                <c:pt idx="25">
                  <c:v>13.823080604663659</c:v>
                </c:pt>
                <c:pt idx="26">
                  <c:v>13.646926254483494</c:v>
                </c:pt>
                <c:pt idx="27">
                  <c:v>13.464459454076986</c:v>
                </c:pt>
                <c:pt idx="28">
                  <c:v>13.275764604324891</c:v>
                </c:pt>
                <c:pt idx="29">
                  <c:v>13.080928986921625</c:v>
                </c:pt>
                <c:pt idx="30">
                  <c:v>12.880042724002696</c:v>
                </c:pt>
                <c:pt idx="31">
                  <c:v>12.673198736458286</c:v>
                </c:pt>
                <c:pt idx="32">
                  <c:v>12.460492700952257</c:v>
                </c:pt>
                <c:pt idx="33">
                  <c:v>12.242023005666457</c:v>
                </c:pt>
                <c:pt idx="34">
                  <c:v>12.017890704790796</c:v>
                </c:pt>
                <c:pt idx="35">
                  <c:v>11.788199471780166</c:v>
                </c:pt>
                <c:pt idx="36">
                  <c:v>11.553055551399778</c:v>
                </c:pt>
                <c:pt idx="37">
                  <c:v>11.312567710581156</c:v>
                </c:pt>
                <c:pt idx="38">
                  <c:v>11.066847188111476</c:v>
                </c:pt>
                <c:pt idx="39">
                  <c:v>10.816007643179537</c:v>
                </c:pt>
                <c:pt idx="40">
                  <c:v>10.560165102802165</c:v>
                </c:pt>
                <c:pt idx="41">
                  <c:v>10.430404602031674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77E7-4B63-9A52-76E6ED8E33C5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symmetry_fully_implicit!$BF$185:$BF$226</c:f>
              <c:numCache>
                <c:formatCode>General</c:formatCode>
                <c:ptCount val="42"/>
                <c:pt idx="0">
                  <c:v>14.95480767226567</c:v>
                </c:pt>
                <c:pt idx="1">
                  <c:v>14.953942970147141</c:v>
                </c:pt>
                <c:pt idx="2">
                  <c:v>14.947025953162775</c:v>
                </c:pt>
                <c:pt idx="3">
                  <c:v>14.933195118692939</c:v>
                </c:pt>
                <c:pt idx="4">
                  <c:v>14.912456864255468</c:v>
                </c:pt>
                <c:pt idx="5">
                  <c:v>14.884820782427951</c:v>
                </c:pt>
                <c:pt idx="6">
                  <c:v>14.85029965641063</c:v>
                </c:pt>
                <c:pt idx="7">
                  <c:v>14.808909454113468</c:v>
                </c:pt>
                <c:pt idx="8">
                  <c:v>14.760669320770129</c:v>
                </c:pt>
                <c:pt idx="9">
                  <c:v>14.705601570082239</c:v>
                </c:pt>
                <c:pt idx="10">
                  <c:v>14.643731673898099</c:v>
                </c:pt>
                <c:pt idx="11">
                  <c:v>14.575088250430552</c:v>
                </c:pt>
                <c:pt idx="12">
                  <c:v>14.499703051019488</c:v>
                </c:pt>
                <c:pt idx="13">
                  <c:v>14.417610945445121</c:v>
                </c:pt>
                <c:pt idx="14">
                  <c:v>14.328849905798803</c:v>
                </c:pt>
                <c:pt idx="15">
                  <c:v>14.233460988918859</c:v>
                </c:pt>
                <c:pt idx="16">
                  <c:v>14.131488317399539</c:v>
                </c:pt>
                <c:pt idx="17">
                  <c:v>14.022979059181917</c:v>
                </c:pt>
                <c:pt idx="18">
                  <c:v>13.907983405736134</c:v>
                </c:pt>
                <c:pt idx="19">
                  <c:v>13.786554548845094</c:v>
                </c:pt>
                <c:pt idx="20">
                  <c:v>13.658748656000352</c:v>
                </c:pt>
                <c:pt idx="21">
                  <c:v>13.524624844421579</c:v>
                </c:pt>
                <c:pt idx="22">
                  <c:v>13.384245153711612</c:v>
                </c:pt>
                <c:pt idx="23">
                  <c:v>13.237674517159737</c:v>
                </c:pt>
                <c:pt idx="24">
                  <c:v>13.084980731706501</c:v>
                </c:pt>
                <c:pt idx="25">
                  <c:v>12.926234426583905</c:v>
                </c:pt>
                <c:pt idx="26">
                  <c:v>12.761509030645525</c:v>
                </c:pt>
                <c:pt idx="27">
                  <c:v>12.590880738401646</c:v>
                </c:pt>
                <c:pt idx="28">
                  <c:v>12.414428474775137</c:v>
                </c:pt>
                <c:pt idx="29">
                  <c:v>12.232233858594347</c:v>
                </c:pt>
                <c:pt idx="30">
                  <c:v>12.044381164839933</c:v>
                </c:pt>
                <c:pt idx="31">
                  <c:v>11.850957285663075</c:v>
                </c:pt>
                <c:pt idx="32">
                  <c:v>11.652051690193092</c:v>
                </c:pt>
                <c:pt idx="33">
                  <c:v>11.447756383153077</c:v>
                </c:pt>
                <c:pt idx="34">
                  <c:v>11.238165862302685</c:v>
                </c:pt>
                <c:pt idx="35">
                  <c:v>11.023377074727735</c:v>
                </c:pt>
                <c:pt idx="36">
                  <c:v>10.803489371996884</c:v>
                </c:pt>
                <c:pt idx="37">
                  <c:v>10.578604464206091</c:v>
                </c:pt>
                <c:pt idx="38">
                  <c:v>10.348826372932127</c:v>
                </c:pt>
                <c:pt idx="39">
                  <c:v>10.114261383116908</c:v>
                </c:pt>
                <c:pt idx="40">
                  <c:v>9.8750179939048888</c:v>
                </c:pt>
                <c:pt idx="41">
                  <c:v>9.7536763986237034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7E7-4B63-9A52-76E6ED8E33C5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symmetry_fully_implicit!$BG$185:$BG$226</c:f>
              <c:numCache>
                <c:formatCode>General</c:formatCode>
                <c:ptCount val="42"/>
                <c:pt idx="0">
                  <c:v>13.984534656548448</c:v>
                </c:pt>
                <c:pt idx="1">
                  <c:v>13.983726056597906</c:v>
                </c:pt>
                <c:pt idx="2">
                  <c:v>13.977257818031577</c:v>
                </c:pt>
                <c:pt idx="3">
                  <c:v>13.964324332813232</c:v>
                </c:pt>
                <c:pt idx="4">
                  <c:v>13.944931583387577</c:v>
                </c:pt>
                <c:pt idx="5">
                  <c:v>13.919088539962493</c:v>
                </c:pt>
                <c:pt idx="6">
                  <c:v>13.886807156359842</c:v>
                </c:pt>
                <c:pt idx="7">
                  <c:v>13.848102364486145</c:v>
                </c:pt>
                <c:pt idx="8">
                  <c:v>13.802992067425784</c:v>
                </c:pt>
                <c:pt idx="9">
                  <c:v>13.751497131159827</c:v>
                </c:pt>
                <c:pt idx="10">
                  <c:v>13.69364137491438</c:v>
                </c:pt>
                <c:pt idx="11">
                  <c:v>13.629451560142885</c:v>
                </c:pt>
                <c:pt idx="12">
                  <c:v>13.55895737814749</c:v>
                </c:pt>
                <c:pt idx="13">
                  <c:v>13.482191436345188</c:v>
                </c:pt>
                <c:pt idx="14">
                  <c:v>13.399189243185111</c:v>
                </c:pt>
                <c:pt idx="15">
                  <c:v>13.309989191723927</c:v>
                </c:pt>
                <c:pt idx="16">
                  <c:v>13.214632541866944</c:v>
                </c:pt>
                <c:pt idx="17">
                  <c:v>13.113163401283151</c:v>
                </c:pt>
                <c:pt idx="18">
                  <c:v>13.005628705003012</c:v>
                </c:pt>
                <c:pt idx="19">
                  <c:v>12.892078193708437</c:v>
                </c:pt>
                <c:pt idx="20">
                  <c:v>12.772564390724996</c:v>
                </c:pt>
                <c:pt idx="21">
                  <c:v>12.647142577727012</c:v>
                </c:pt>
                <c:pt idx="22">
                  <c:v>12.515870769166757</c:v>
                </c:pt>
                <c:pt idx="23">
                  <c:v>12.378809685439592</c:v>
                </c:pt>
                <c:pt idx="24">
                  <c:v>12.236022724797467</c:v>
                </c:pt>
                <c:pt idx="25">
                  <c:v>12.087575934023752</c:v>
                </c:pt>
                <c:pt idx="26">
                  <c:v>11.933537977882994</c:v>
                </c:pt>
                <c:pt idx="27">
                  <c:v>11.773980107359694</c:v>
                </c:pt>
                <c:pt idx="28">
                  <c:v>11.608976126700846</c:v>
                </c:pt>
                <c:pt idx="29">
                  <c:v>11.438602359277409</c:v>
                </c:pt>
                <c:pt idx="30">
                  <c:v>11.262937612280593</c:v>
                </c:pt>
                <c:pt idx="31">
                  <c:v>11.082063140269213</c:v>
                </c:pt>
                <c:pt idx="32">
                  <c:v>10.896062607584998</c:v>
                </c:pt>
                <c:pt idx="33">
                  <c:v>10.705022049653273</c:v>
                </c:pt>
                <c:pt idx="34">
                  <c:v>10.509029833186855</c:v>
                </c:pt>
                <c:pt idx="35">
                  <c:v>10.308176615311613</c:v>
                </c:pt>
                <c:pt idx="36">
                  <c:v>10.102555301632588</c:v>
                </c:pt>
                <c:pt idx="37">
                  <c:v>9.8922610032600709</c:v>
                </c:pt>
                <c:pt idx="38">
                  <c:v>9.6773909928154982</c:v>
                </c:pt>
                <c:pt idx="39">
                  <c:v>9.4580446594375527</c:v>
                </c:pt>
                <c:pt idx="40">
                  <c:v>9.2343234628092361</c:v>
                </c:pt>
                <c:pt idx="41">
                  <c:v>9.1208545515615445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77E7-4B63-9A52-76E6ED8E33C5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symmetry_fully_implicit!$BH$185:$BH$226</c:f>
              <c:numCache>
                <c:formatCode>General</c:formatCode>
                <c:ptCount val="42"/>
                <c:pt idx="0">
                  <c:v>13.077213284587563</c:v>
                </c:pt>
                <c:pt idx="1">
                  <c:v>13.076457146877239</c:v>
                </c:pt>
                <c:pt idx="2">
                  <c:v>13.07040856983232</c:v>
                </c:pt>
                <c:pt idx="3">
                  <c:v>13.058314213540376</c:v>
                </c:pt>
                <c:pt idx="4">
                  <c:v>13.040179672303058</c:v>
                </c:pt>
                <c:pt idx="5">
                  <c:v>13.01601333433811</c:v>
                </c:pt>
                <c:pt idx="6">
                  <c:v>12.985826377899357</c:v>
                </c:pt>
                <c:pt idx="7">
                  <c:v>12.94963276610614</c:v>
                </c:pt>
                <c:pt idx="8">
                  <c:v>12.907449240484627</c:v>
                </c:pt>
                <c:pt idx="9">
                  <c:v>12.859295313223928</c:v>
                </c:pt>
                <c:pt idx="10">
                  <c:v>12.805193258150645</c:v>
                </c:pt>
                <c:pt idx="11">
                  <c:v>12.745168100426007</c:v>
                </c:pt>
                <c:pt idx="12">
                  <c:v>12.67924760497036</c:v>
                </c:pt>
                <c:pt idx="13">
                  <c:v>12.607462263620381</c:v>
                </c:pt>
                <c:pt idx="14">
                  <c:v>12.529845281024926</c:v>
                </c:pt>
                <c:pt idx="15">
                  <c:v>12.446432559286068</c:v>
                </c:pt>
                <c:pt idx="16">
                  <c:v>12.357262681352404</c:v>
                </c:pt>
                <c:pt idx="17">
                  <c:v>12.262376893172339</c:v>
                </c:pt>
                <c:pt idx="18">
                  <c:v>12.161819084615569</c:v>
                </c:pt>
                <c:pt idx="19">
                  <c:v>12.055635769171619</c:v>
                </c:pt>
                <c:pt idx="20">
                  <c:v>11.943876062434807</c:v>
                </c:pt>
                <c:pt idx="21">
                  <c:v>11.826591659385596</c:v>
                </c:pt>
                <c:pt idx="22">
                  <c:v>11.703836810478832</c:v>
                </c:pt>
                <c:pt idx="23">
                  <c:v>11.575668296549944</c:v>
                </c:pt>
                <c:pt idx="24">
                  <c:v>11.442145402550699</c:v>
                </c:pt>
                <c:pt idx="25">
                  <c:v>11.303329890126665</c:v>
                </c:pt>
                <c:pt idx="26">
                  <c:v>11.15928596904908</c:v>
                </c:pt>
                <c:pt idx="27">
                  <c:v>11.010080267514297</c:v>
                </c:pt>
                <c:pt idx="28">
                  <c:v>10.855781801324627</c:v>
                </c:pt>
                <c:pt idx="29">
                  <c:v>10.696461941964722</c:v>
                </c:pt>
                <c:pt idx="30">
                  <c:v>10.532194383588386</c:v>
                </c:pt>
                <c:pt idx="31">
                  <c:v>10.363055108930977</c:v>
                </c:pt>
                <c:pt idx="32">
                  <c:v>10.18912235416324</c:v>
                </c:pt>
                <c:pt idx="33">
                  <c:v>10.010476572702794</c:v>
                </c:pt>
                <c:pt idx="34">
                  <c:v>9.8272003980000324</c:v>
                </c:pt>
                <c:pt idx="35">
                  <c:v>9.639378605315617</c:v>
                </c:pt>
                <c:pt idx="36">
                  <c:v>9.4470980725072877</c:v>
                </c:pt>
                <c:pt idx="37">
                  <c:v>9.2504477398441001</c:v>
                </c:pt>
                <c:pt idx="38">
                  <c:v>9.0495185688666844</c:v>
                </c:pt>
                <c:pt idx="39">
                  <c:v>8.8444035003125467</c:v>
                </c:pt>
                <c:pt idx="40">
                  <c:v>8.6351974111258993</c:v>
                </c:pt>
                <c:pt idx="41">
                  <c:v>8.5290904014899951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7E7-4B63-9A52-76E6ED8E33C5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symmetry_fully_implicit!$BI$185:$BI$226</c:f>
              <c:numCache>
                <c:formatCode>General</c:formatCode>
                <c:ptCount val="42"/>
                <c:pt idx="0">
                  <c:v>12.22875923229337</c:v>
                </c:pt>
                <c:pt idx="1">
                  <c:v>12.22805215305525</c:v>
                </c:pt>
                <c:pt idx="2">
                  <c:v>12.222396009749286</c:v>
                </c:pt>
                <c:pt idx="3">
                  <c:v>12.211086339413169</c:v>
                </c:pt>
                <c:pt idx="4">
                  <c:v>12.194128373388358</c:v>
                </c:pt>
                <c:pt idx="5">
                  <c:v>12.171529955662169</c:v>
                </c:pt>
                <c:pt idx="6">
                  <c:v>12.143301539239511</c:v>
                </c:pt>
                <c:pt idx="7">
                  <c:v>12.10945618130779</c:v>
                </c:pt>
                <c:pt idx="8">
                  <c:v>12.070009537197249</c:v>
                </c:pt>
                <c:pt idx="9">
                  <c:v>12.024979853139524</c:v>
                </c:pt>
                <c:pt idx="10">
                  <c:v>11.97438795782776</c:v>
                </c:pt>
                <c:pt idx="11">
                  <c:v>11.918257252782201</c:v>
                </c:pt>
                <c:pt idx="12">
                  <c:v>11.856613701525706</c:v>
                </c:pt>
                <c:pt idx="13">
                  <c:v>11.789485817574201</c:v>
                </c:pt>
                <c:pt idx="14">
                  <c:v>11.716904651247614</c:v>
                </c:pt>
                <c:pt idx="15">
                  <c:v>11.638903775307403</c:v>
                </c:pt>
                <c:pt idx="16">
                  <c:v>11.555519269427323</c:v>
                </c:pt>
                <c:pt idx="17">
                  <c:v>11.466789703504594</c:v>
                </c:pt>
                <c:pt idx="18">
                  <c:v>11.372756119819215</c:v>
                </c:pt>
                <c:pt idx="19">
                  <c:v>11.273462014049672</c:v>
                </c:pt>
                <c:pt idx="20">
                  <c:v>11.168953315153789</c:v>
                </c:pt>
                <c:pt idx="21">
                  <c:v>11.059278364124092</c:v>
                </c:pt>
                <c:pt idx="22">
                  <c:v>10.944487891627434</c:v>
                </c:pt>
                <c:pt idx="23">
                  <c:v>10.824634994539304</c:v>
                </c:pt>
                <c:pt idx="24">
                  <c:v>10.699775111383602</c:v>
                </c:pt>
                <c:pt idx="25">
                  <c:v>10.569965996689296</c:v>
                </c:pt>
                <c:pt idx="26">
                  <c:v>10.43526769427579</c:v>
                </c:pt>
                <c:pt idx="27">
                  <c:v>10.295742509479371</c:v>
                </c:pt>
                <c:pt idx="28">
                  <c:v>10.151454980333581</c:v>
                </c:pt>
                <c:pt idx="29">
                  <c:v>10.002471847716841</c:v>
                </c:pt>
                <c:pt idx="30">
                  <c:v>9.84886202448115</c:v>
                </c:pt>
                <c:pt idx="31">
                  <c:v>9.69069656357612</c:v>
                </c:pt>
                <c:pt idx="32">
                  <c:v>9.528048625183084</c:v>
                </c:pt>
                <c:pt idx="33">
                  <c:v>9.3609934428745252</c:v>
                </c:pt>
                <c:pt idx="34">
                  <c:v>9.1896082888144246</c:v>
                </c:pt>
                <c:pt idx="35">
                  <c:v>9.0139724380156601</c:v>
                </c:pt>
                <c:pt idx="36">
                  <c:v>8.8341671316709682</c:v>
                </c:pt>
                <c:pt idx="37">
                  <c:v>8.6502755395744533</c:v>
                </c:pt>
                <c:pt idx="38">
                  <c:v>8.4623827216510037</c:v>
                </c:pt>
                <c:pt idx="39">
                  <c:v>8.2705755886114201</c:v>
                </c:pt>
                <c:pt idx="40">
                  <c:v>8.074942861751456</c:v>
                </c:pt>
                <c:pt idx="41">
                  <c:v>7.9757201110431408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77E7-4B63-9A52-76E6ED8E33C5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symmetry_fully_implicit!$BJ$185:$BJ$226</c:f>
              <c:numCache>
                <c:formatCode>General</c:formatCode>
                <c:ptCount val="42"/>
                <c:pt idx="0">
                  <c:v>11.435353167914377</c:v>
                </c:pt>
                <c:pt idx="1">
                  <c:v>11.434691964218073</c:v>
                </c:pt>
                <c:pt idx="2">
                  <c:v>11.429402793416408</c:v>
                </c:pt>
                <c:pt idx="3">
                  <c:v>11.418826898344024</c:v>
                </c:pt>
                <c:pt idx="4">
                  <c:v>11.402969170931163</c:v>
                </c:pt>
                <c:pt idx="5">
                  <c:v>11.381836946244574</c:v>
                </c:pt>
                <c:pt idx="6">
                  <c:v>11.355439999094646</c:v>
                </c:pt>
                <c:pt idx="7">
                  <c:v>11.323790539514016</c:v>
                </c:pt>
                <c:pt idx="8">
                  <c:v>11.286903207109773</c:v>
                </c:pt>
                <c:pt idx="9">
                  <c:v>11.244795064291827</c:v>
                </c:pt>
                <c:pt idx="10">
                  <c:v>11.197485588380617</c:v>
                </c:pt>
                <c:pt idx="11">
                  <c:v>11.144996662597784</c:v>
                </c:pt>
                <c:pt idx="12">
                  <c:v>11.087352565943977</c:v>
                </c:pt>
                <c:pt idx="13">
                  <c:v>11.024579961968497</c:v>
                </c:pt>
                <c:pt idx="14">
                  <c:v>10.95670788643594</c:v>
                </c:pt>
                <c:pt idx="15">
                  <c:v>10.883767733895567</c:v>
                </c:pt>
                <c:pt idx="16">
                  <c:v>10.805793243159606</c:v>
                </c:pt>
                <c:pt idx="17">
                  <c:v>10.722820481697211</c:v>
                </c:pt>
                <c:pt idx="18">
                  <c:v>10.634887828951273</c:v>
                </c:pt>
                <c:pt idx="19">
                  <c:v>10.542035958585842</c:v>
                </c:pt>
                <c:pt idx="20">
                  <c:v>10.444307819672316</c:v>
                </c:pt>
                <c:pt idx="21">
                  <c:v>10.341748616823155</c:v>
                </c:pt>
                <c:pt idx="22">
                  <c:v>10.234405789282274</c:v>
                </c:pt>
                <c:pt idx="23">
                  <c:v>10.122328988981787</c:v>
                </c:pt>
                <c:pt idx="24">
                  <c:v>10.005570057575286</c:v>
                </c:pt>
                <c:pt idx="25">
                  <c:v>9.8841830024582205</c:v>
                </c:pt>
                <c:pt idx="26">
                  <c:v>9.7582239717865473</c:v>
                </c:pt>
                <c:pt idx="27">
                  <c:v>9.6277512285051063</c:v>
                </c:pt>
                <c:pt idx="28">
                  <c:v>9.4928251233978393</c:v>
                </c:pt>
                <c:pt idx="29">
                  <c:v>9.3535080671722479</c:v>
                </c:pt>
                <c:pt idx="30">
                  <c:v>9.2098645015910172</c:v>
                </c:pt>
                <c:pt idx="31">
                  <c:v>9.0619608696641833</c:v>
                </c:pt>
                <c:pt idx="32">
                  <c:v>8.9098655849155985</c:v>
                </c:pt>
                <c:pt idx="33">
                  <c:v>8.7536489997379352</c:v>
                </c:pt>
                <c:pt idx="34">
                  <c:v>8.5933833728508553</c:v>
                </c:pt>
                <c:pt idx="35">
                  <c:v>8.4291428358773981</c:v>
                </c:pt>
                <c:pt idx="36">
                  <c:v>8.2610033590540421</c:v>
                </c:pt>
                <c:pt idx="37">
                  <c:v>8.0890427160903222</c:v>
                </c:pt>
                <c:pt idx="38">
                  <c:v>7.9133404481942247</c:v>
                </c:pt>
                <c:pt idx="39">
                  <c:v>7.7339778272800315</c:v>
                </c:pt>
                <c:pt idx="40">
                  <c:v>7.5510378183756064</c:v>
                </c:pt>
                <c:pt idx="41">
                  <c:v>7.4582526735307271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7E7-4B63-9A52-76E6ED8E33C5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symmetry_fully_implicit!$BK$185:$BK$226</c:f>
              <c:numCache>
                <c:formatCode>General</c:formatCode>
                <c:ptCount val="42"/>
                <c:pt idx="0">
                  <c:v>10.693423559244069</c:v>
                </c:pt>
                <c:pt idx="1">
                  <c:v>10.692805254668801</c:v>
                </c:pt>
                <c:pt idx="2">
                  <c:v>10.687859247070358</c:v>
                </c:pt>
                <c:pt idx="3">
                  <c:v>10.677969519672656</c:v>
                </c:pt>
                <c:pt idx="4">
                  <c:v>10.663140647015837</c:v>
                </c:pt>
                <c:pt idx="5">
                  <c:v>10.643379488265021</c:v>
                </c:pt>
                <c:pt idx="6">
                  <c:v>10.618695184037568</c:v>
                </c:pt>
                <c:pt idx="7">
                  <c:v>10.58909915217504</c:v>
                </c:pt>
                <c:pt idx="8">
                  <c:v>10.554605082461832</c:v>
                </c:pt>
                <c:pt idx="9">
                  <c:v>10.515228930292885</c:v>
                </c:pt>
                <c:pt idx="10">
                  <c:v>10.470988909293457</c:v>
                </c:pt>
                <c:pt idx="11">
                  <c:v>10.42190548289431</c:v>
                </c:pt>
                <c:pt idx="12">
                  <c:v>10.368001354866266</c:v>
                </c:pt>
                <c:pt idx="13">
                  <c:v>10.309301458818462</c:v>
                </c:pt>
                <c:pt idx="14">
                  <c:v>10.245832946665198</c:v>
                </c:pt>
                <c:pt idx="15">
                  <c:v>10.177625176066686</c:v>
                </c:pt>
                <c:pt idx="16">
                  <c:v>10.104709696849522</c:v>
                </c:pt>
                <c:pt idx="17">
                  <c:v>10.027120236413177</c:v>
                </c:pt>
                <c:pt idx="18">
                  <c:v>9.9448926841292167</c:v>
                </c:pt>
                <c:pt idx="19">
                  <c:v>9.8580650747405105</c:v>
                </c:pt>
                <c:pt idx="20">
                  <c:v>9.7666775707680742</c:v>
                </c:pt>
                <c:pt idx="21">
                  <c:v>9.6707724439337177</c:v>
                </c:pt>
                <c:pt idx="22">
                  <c:v>9.5703940556070464</c:v>
                </c:pt>
                <c:pt idx="23">
                  <c:v>9.4655888362859102</c:v>
                </c:pt>
                <c:pt idx="24">
                  <c:v>9.3564052641197542</c:v>
                </c:pt>
                <c:pt idx="25">
                  <c:v>9.2428938424858202</c:v>
                </c:pt>
                <c:pt idx="26">
                  <c:v>9.1251070766285771</c:v>
                </c:pt>
                <c:pt idx="27">
                  <c:v>9.003099449373158</c:v>
                </c:pt>
                <c:pt idx="28">
                  <c:v>8.8769273959240884</c:v>
                </c:pt>
                <c:pt idx="29">
                  <c:v>8.7466492777609055</c:v>
                </c:pt>
                <c:pt idx="30">
                  <c:v>8.612325355642783</c:v>
                </c:pt>
                <c:pt idx="31">
                  <c:v>8.4740177617346344</c:v>
                </c:pt>
                <c:pt idx="32">
                  <c:v>8.3317904708675794</c:v>
                </c:pt>
                <c:pt idx="33">
                  <c:v>8.1857092709470933</c:v>
                </c:pt>
                <c:pt idx="34">
                  <c:v>8.0358417325224885</c:v>
                </c:pt>
                <c:pt idx="35">
                  <c:v>7.882257177531856</c:v>
                </c:pt>
                <c:pt idx="36">
                  <c:v>7.7250266472368496</c:v>
                </c:pt>
                <c:pt idx="37">
                  <c:v>7.5642228693622418</c:v>
                </c:pt>
                <c:pt idx="38">
                  <c:v>7.3999202244553492</c:v>
                </c:pt>
                <c:pt idx="39">
                  <c:v>7.2321947114809726</c:v>
                </c:pt>
                <c:pt idx="40">
                  <c:v>7.0611239126677088</c:v>
                </c:pt>
                <c:pt idx="41">
                  <c:v>6.9743586996250526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77E7-4B63-9A52-76E6ED8E33C5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symmetry_fully_implicit!$BL$185:$BL$226</c:f>
              <c:numCache>
                <c:formatCode>General</c:formatCode>
                <c:ptCount val="42"/>
                <c:pt idx="0">
                  <c:v>9.9996305963020458</c:v>
                </c:pt>
                <c:pt idx="1">
                  <c:v>9.9990524075382297</c:v>
                </c:pt>
                <c:pt idx="2">
                  <c:v>9.9944272985974933</c:v>
                </c:pt>
                <c:pt idx="3">
                  <c:v>9.9851792200820171</c:v>
                </c:pt>
                <c:pt idx="4">
                  <c:v>9.9713124497342154</c:v>
                </c:pt>
                <c:pt idx="5">
                  <c:v>9.9528334016942441</c:v>
                </c:pt>
                <c:pt idx="6">
                  <c:v>9.9297506235330921</c:v>
                </c:pt>
                <c:pt idx="7">
                  <c:v>9.9020747922988726</c:v>
                </c:pt>
                <c:pt idx="8">
                  <c:v>9.8698187095781069</c:v>
                </c:pt>
                <c:pt idx="9">
                  <c:v>9.832997295574275</c:v>
                </c:pt>
                <c:pt idx="10">
                  <c:v>9.7916275822064254</c:v>
                </c:pt>
                <c:pt idx="11">
                  <c:v>9.7457287052309649</c:v>
                </c:pt>
                <c:pt idx="12">
                  <c:v>9.6953218953903271</c:v>
                </c:pt>
                <c:pt idx="13">
                  <c:v>9.6404304685925961</c:v>
                </c:pt>
                <c:pt idx="14">
                  <c:v>9.5810798151266265</c:v>
                </c:pt>
                <c:pt idx="15">
                  <c:v>9.5172973879176297</c:v>
                </c:pt>
                <c:pt idx="16">
                  <c:v>9.4491126898287128</c:v>
                </c:pt>
                <c:pt idx="17">
                  <c:v>9.3765572600141773</c:v>
                </c:pt>
                <c:pt idx="18">
                  <c:v>9.2996646593309347</c:v>
                </c:pt>
                <c:pt idx="19">
                  <c:v>9.2184704548147849</c:v>
                </c:pt>
                <c:pt idx="20">
                  <c:v>9.1330122032287022</c:v>
                </c:pt>
                <c:pt idx="21">
                  <c:v>9.0433294336907792</c:v>
                </c:pt>
                <c:pt idx="22">
                  <c:v>8.9494636293898573</c:v>
                </c:pt>
                <c:pt idx="23">
                  <c:v>8.8514582083972702</c:v>
                </c:pt>
                <c:pt idx="24">
                  <c:v>8.7493585035836112</c:v>
                </c:pt>
                <c:pt idx="25">
                  <c:v>8.6432117416498055</c:v>
                </c:pt>
                <c:pt idx="26">
                  <c:v>8.5330670212821769</c:v>
                </c:pt>
                <c:pt idx="27">
                  <c:v>8.4189752904416046</c:v>
                </c:pt>
                <c:pt idx="28">
                  <c:v>8.3009893227973226</c:v>
                </c:pt>
                <c:pt idx="29">
                  <c:v>8.1791636933161964</c:v>
                </c:pt>
                <c:pt idx="30">
                  <c:v>8.0535547530188172</c:v>
                </c:pt>
                <c:pt idx="31">
                  <c:v>7.9242206029140769</c:v>
                </c:pt>
                <c:pt idx="32">
                  <c:v>7.7912210671242601</c:v>
                </c:pt>
                <c:pt idx="33">
                  <c:v>7.6546176652131246</c:v>
                </c:pt>
                <c:pt idx="34">
                  <c:v>7.5144735837297318</c:v>
                </c:pt>
                <c:pt idx="35">
                  <c:v>7.3708536469812111</c:v>
                </c:pt>
                <c:pt idx="36">
                  <c:v>7.2238242870479663</c:v>
                </c:pt>
                <c:pt idx="37">
                  <c:v>7.0734535130552114</c:v>
                </c:pt>
                <c:pt idx="38">
                  <c:v>6.9198108797150191</c:v>
                </c:pt>
                <c:pt idx="39">
                  <c:v>6.7629674551534666</c:v>
                </c:pt>
                <c:pt idx="40">
                  <c:v>6.6029957880377319</c:v>
                </c:pt>
                <c:pt idx="41">
                  <c:v>6.5218599315714467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77E7-4B63-9A52-76E6ED8E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48104"/>
        <c:axId val="519153352"/>
      </c:scatterChart>
      <c:valAx>
        <c:axId val="51914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3352"/>
        <c:crosses val="autoZero"/>
        <c:crossBetween val="midCat"/>
      </c:valAx>
      <c:valAx>
        <c:axId val="5191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4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vs. Number of Time Steps Used - Implicit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92739344030658E-2"/>
          <c:y val="0.11663522012578616"/>
          <c:w val="0.83973231028854467"/>
          <c:h val="0.693417273312534"/>
        </c:manualLayout>
      </c:layout>
      <c:scatterChart>
        <c:scatterStyle val="smoothMarker"/>
        <c:varyColors val="0"/>
        <c:ser>
          <c:idx val="1"/>
          <c:order val="1"/>
          <c:tx>
            <c:v>Center Temperature - Analytic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symmetry_fully_implicit!$O$18:$O$22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symmetry_fully_implicit!$W$18:$W$22</c:f>
              <c:numCache>
                <c:formatCode>General</c:formatCode>
                <c:ptCount val="5"/>
                <c:pt idx="0">
                  <c:v>9.9996305963020262</c:v>
                </c:pt>
                <c:pt idx="1">
                  <c:v>9.9996305963020262</c:v>
                </c:pt>
                <c:pt idx="2">
                  <c:v>9.9996305963020262</c:v>
                </c:pt>
                <c:pt idx="3">
                  <c:v>9.9996305963020262</c:v>
                </c:pt>
                <c:pt idx="4">
                  <c:v>9.9996305963020262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A-4BD5-A9B7-3E28DD20A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81528"/>
        <c:axId val="531081856"/>
      </c:scatterChart>
      <c:scatterChart>
        <c:scatterStyle val="lineMarker"/>
        <c:varyColors val="0"/>
        <c:ser>
          <c:idx val="0"/>
          <c:order val="0"/>
          <c:tx>
            <c:v>Center Temperature - Fully Implicit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symmetry_fully_implicit!$O$18:$O$22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symmetry_fully_implicit!$U$18:$U$22</c:f>
              <c:numCache>
                <c:formatCode>General</c:formatCode>
                <c:ptCount val="5"/>
                <c:pt idx="0">
                  <c:v>19.22635</c:v>
                </c:pt>
                <c:pt idx="1">
                  <c:v>14.9879</c:v>
                </c:pt>
                <c:pt idx="2">
                  <c:v>12.59924</c:v>
                </c:pt>
                <c:pt idx="3">
                  <c:v>11.327529999999999</c:v>
                </c:pt>
                <c:pt idx="4">
                  <c:v>10.67393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A-4BD5-A9B7-3E28DD20AB62}"/>
            </c:ext>
          </c:extLst>
        </c:ser>
        <c:ser>
          <c:idx val="2"/>
          <c:order val="2"/>
          <c:tx>
            <c:v>Center Temperature - Crank-Nicolson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symmetry_fully_implicit!$O$18:$O$22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symmetry_crank_nicolson!$U$18:$U$22</c:f>
              <c:numCache>
                <c:formatCode>General</c:formatCode>
                <c:ptCount val="5"/>
                <c:pt idx="0">
                  <c:v>8.0185999999999993</c:v>
                </c:pt>
                <c:pt idx="1">
                  <c:v>9.52</c:v>
                </c:pt>
                <c:pt idx="2">
                  <c:v>9.8809000000000005</c:v>
                </c:pt>
                <c:pt idx="3">
                  <c:v>9.9725000000000001</c:v>
                </c:pt>
                <c:pt idx="4">
                  <c:v>9.9938000000000002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2-4FE4-90FE-EB377FF8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81528"/>
        <c:axId val="531081856"/>
      </c:scatterChart>
      <c:valAx>
        <c:axId val="53108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81856"/>
        <c:crosses val="autoZero"/>
        <c:crossBetween val="midCat"/>
      </c:valAx>
      <c:valAx>
        <c:axId val="531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Center Temperature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8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183293463402998E-2"/>
          <c:y val="0.90919774179170998"/>
          <c:w val="0.8999999072432795"/>
          <c:h val="5.3066396011886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 vs. ∆t, log-log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70270014051202E-2"/>
          <c:y val="0.1097337278106509"/>
          <c:w val="0.90389989008709515"/>
          <c:h val="0.73285491310627582"/>
        </c:manualLayout>
      </c:layout>
      <c:scatterChart>
        <c:scatterStyle val="lineMarker"/>
        <c:varyColors val="0"/>
        <c:ser>
          <c:idx val="0"/>
          <c:order val="0"/>
          <c:tx>
            <c:v>Average Error - Fully Implicit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6276640112985337"/>
                  <c:y val="0.20683431952662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symmetry_fully_implicit!$P$18:$P$22</c:f>
              <c:numCache>
                <c:formatCode>General</c:formatCode>
                <c:ptCount val="5"/>
                <c:pt idx="0">
                  <c:v>1.4048499999999999</c:v>
                </c:pt>
                <c:pt idx="1">
                  <c:v>0.70242499999999997</c:v>
                </c:pt>
                <c:pt idx="2">
                  <c:v>0.35121249999999998</c:v>
                </c:pt>
                <c:pt idx="3">
                  <c:v>0.17560624999999999</c:v>
                </c:pt>
                <c:pt idx="4">
                  <c:v>8.7803124999999996E-2</c:v>
                </c:pt>
              </c:numCache>
            </c:numRef>
          </c:xVal>
          <c:yVal>
            <c:numRef>
              <c:f>symmetry_fully_implicit!$Y$18:$Y$22</c:f>
              <c:numCache>
                <c:formatCode>General</c:formatCode>
                <c:ptCount val="5"/>
                <c:pt idx="0">
                  <c:v>8.1309385299999999</c:v>
                </c:pt>
                <c:pt idx="1">
                  <c:v>4.3960375799999998</c:v>
                </c:pt>
                <c:pt idx="2">
                  <c:v>2.2911829899999998</c:v>
                </c:pt>
                <c:pt idx="3">
                  <c:v>1.1705477200000001</c:v>
                </c:pt>
                <c:pt idx="4">
                  <c:v>0.59460890300000002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3-4199-8FC0-FAD5BAD1CCCF}"/>
            </c:ext>
          </c:extLst>
        </c:ser>
        <c:ser>
          <c:idx val="1"/>
          <c:order val="1"/>
          <c:tx>
            <c:v>Average Error - Crank-Nicolson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6872666540891014"/>
                  <c:y val="0.52826818245352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symmetry_fully_implicit!$P$18:$P$22</c:f>
              <c:numCache>
                <c:formatCode>General</c:formatCode>
                <c:ptCount val="5"/>
                <c:pt idx="0">
                  <c:v>1.4048499999999999</c:v>
                </c:pt>
                <c:pt idx="1">
                  <c:v>0.70242499999999997</c:v>
                </c:pt>
                <c:pt idx="2">
                  <c:v>0.35121249999999998</c:v>
                </c:pt>
                <c:pt idx="3">
                  <c:v>0.17560624999999999</c:v>
                </c:pt>
                <c:pt idx="4">
                  <c:v>8.7803124999999996E-2</c:v>
                </c:pt>
              </c:numCache>
            </c:numRef>
          </c:xVal>
          <c:yVal>
            <c:numRef>
              <c:f>symmetry_crank_nicolson!$Y$18:$Y$22</c:f>
              <c:numCache>
                <c:formatCode>General</c:formatCode>
                <c:ptCount val="5"/>
                <c:pt idx="0">
                  <c:v>1.69018555</c:v>
                </c:pt>
                <c:pt idx="1">
                  <c:v>0.38607105600000002</c:v>
                </c:pt>
                <c:pt idx="2">
                  <c:v>8.7927177499999995E-2</c:v>
                </c:pt>
                <c:pt idx="3">
                  <c:v>1.7303740599999999E-2</c:v>
                </c:pt>
                <c:pt idx="4">
                  <c:v>2.9020546900000001E-3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3-4199-8FC0-FAD5BAD1C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8464"/>
        <c:axId val="466499448"/>
      </c:scatterChart>
      <c:valAx>
        <c:axId val="46649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∆</a:t>
                </a:r>
                <a:r>
                  <a:rPr lang="en-CA" sz="1200" baseline="0"/>
                  <a:t>t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9448"/>
        <c:crosses val="autoZero"/>
        <c:crossBetween val="midCat"/>
      </c:valAx>
      <c:valAx>
        <c:axId val="466499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Average Error [C]</a:t>
                </a:r>
              </a:p>
            </c:rich>
          </c:tx>
          <c:layout>
            <c:manualLayout>
              <c:xMode val="edge"/>
              <c:yMode val="edge"/>
              <c:x val="1.1515825049191734E-2"/>
              <c:y val="0.33919489353771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102043791829402E-2"/>
          <c:y val="0.89140451008712673"/>
          <c:w val="0.91312312529351569"/>
          <c:h val="6.6569445091552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general!$C$3</c:f>
              <c:strCache>
                <c:ptCount val="1"/>
                <c:pt idx="0">
                  <c:v>T(x,t), 0.4535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general!$B$4:$B$204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general!$C$4:$C$204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52.697935940992707</c:v>
                </c:pt>
                <c:pt idx="2">
                  <c:v>53.213824045825127</c:v>
                </c:pt>
                <c:pt idx="3">
                  <c:v>53.725773734209668</c:v>
                </c:pt>
                <c:pt idx="4">
                  <c:v>54.233747116159869</c:v>
                </c:pt>
                <c:pt idx="5">
                  <c:v>54.737706595980278</c:v>
                </c:pt>
                <c:pt idx="6">
                  <c:v>55.237614875048955</c:v>
                </c:pt>
                <c:pt idx="7">
                  <c:v>55.73343495457803</c:v>
                </c:pt>
                <c:pt idx="8">
                  <c:v>56.22513013835195</c:v>
                </c:pt>
                <c:pt idx="9">
                  <c:v>56.712664035443495</c:v>
                </c:pt>
                <c:pt idx="10">
                  <c:v>57.196000562907031</c:v>
                </c:pt>
                <c:pt idx="11">
                  <c:v>57.675103948449113</c:v>
                </c:pt>
                <c:pt idx="12">
                  <c:v>58.149938733075984</c:v>
                </c:pt>
                <c:pt idx="13">
                  <c:v>58.620469773718</c:v>
                </c:pt>
                <c:pt idx="14">
                  <c:v>59.086662245830517</c:v>
                </c:pt>
                <c:pt idx="15">
                  <c:v>59.548481645971385</c:v>
                </c:pt>
                <c:pt idx="16">
                  <c:v>60.005893794354556</c:v>
                </c:pt>
                <c:pt idx="17">
                  <c:v>60.458864837379735</c:v>
                </c:pt>
                <c:pt idx="18">
                  <c:v>60.907361250137967</c:v>
                </c:pt>
                <c:pt idx="19">
                  <c:v>61.351349838892844</c:v>
                </c:pt>
                <c:pt idx="20">
                  <c:v>61.790797743537205</c:v>
                </c:pt>
                <c:pt idx="21">
                  <c:v>62.22567244002515</c:v>
                </c:pt>
                <c:pt idx="22">
                  <c:v>62.655941742779191</c:v>
                </c:pt>
                <c:pt idx="23">
                  <c:v>63.081573807072346</c:v>
                </c:pt>
                <c:pt idx="24">
                  <c:v>63.502537131384962</c:v>
                </c:pt>
                <c:pt idx="25">
                  <c:v>63.918800559736248</c:v>
                </c:pt>
                <c:pt idx="26">
                  <c:v>64.330333283990129</c:v>
                </c:pt>
                <c:pt idx="27">
                  <c:v>64.737104846135352</c:v>
                </c:pt>
                <c:pt idx="28">
                  <c:v>65.139085140539819</c:v>
                </c:pt>
                <c:pt idx="29">
                  <c:v>65.536244416178633</c:v>
                </c:pt>
                <c:pt idx="30">
                  <c:v>65.928553278836077</c:v>
                </c:pt>
                <c:pt idx="31">
                  <c:v>66.315982693281057</c:v>
                </c:pt>
                <c:pt idx="32">
                  <c:v>66.698503985416124</c:v>
                </c:pt>
                <c:pt idx="33">
                  <c:v>67.07608884439955</c:v>
                </c:pt>
                <c:pt idx="34">
                  <c:v>67.448709324740776</c:v>
                </c:pt>
                <c:pt idx="35">
                  <c:v>67.816337848368562</c:v>
                </c:pt>
                <c:pt idx="36">
                  <c:v>68.178947206672206</c:v>
                </c:pt>
                <c:pt idx="37">
                  <c:v>68.536510562515161</c:v>
                </c:pt>
                <c:pt idx="38">
                  <c:v>68.889001452221379</c:v>
                </c:pt>
                <c:pt idx="39">
                  <c:v>69.236393787533842</c:v>
                </c:pt>
                <c:pt idx="40">
                  <c:v>69.578661857545441</c:v>
                </c:pt>
                <c:pt idx="41">
                  <c:v>69.915780330601848</c:v>
                </c:pt>
                <c:pt idx="42">
                  <c:v>70.247724256176326</c:v>
                </c:pt>
                <c:pt idx="43">
                  <c:v>70.574469066716375</c:v>
                </c:pt>
                <c:pt idx="44">
                  <c:v>70.895990579461994</c:v>
                </c:pt>
                <c:pt idx="45">
                  <c:v>71.21226499823544</c:v>
                </c:pt>
                <c:pt idx="46">
                  <c:v>71.523268915202493</c:v>
                </c:pt>
                <c:pt idx="47">
                  <c:v>71.828979312604787</c:v>
                </c:pt>
                <c:pt idx="48">
                  <c:v>72.129373564463506</c:v>
                </c:pt>
                <c:pt idx="49">
                  <c:v>72.424429438253824</c:v>
                </c:pt>
                <c:pt idx="50">
                  <c:v>72.71412509655049</c:v>
                </c:pt>
                <c:pt idx="51">
                  <c:v>72.998439098643942</c:v>
                </c:pt>
                <c:pt idx="52">
                  <c:v>73.277350402127212</c:v>
                </c:pt>
                <c:pt idx="53">
                  <c:v>73.55083836445327</c:v>
                </c:pt>
                <c:pt idx="54">
                  <c:v>73.818882744462812</c:v>
                </c:pt>
                <c:pt idx="55">
                  <c:v>74.081463703882363</c:v>
                </c:pt>
                <c:pt idx="56">
                  <c:v>74.338561808792491</c:v>
                </c:pt>
                <c:pt idx="57">
                  <c:v>74.590158031066139</c:v>
                </c:pt>
                <c:pt idx="58">
                  <c:v>74.836233749776895</c:v>
                </c:pt>
                <c:pt idx="59">
                  <c:v>75.076770752577232</c:v>
                </c:pt>
                <c:pt idx="60">
                  <c:v>75.311751237046337</c:v>
                </c:pt>
                <c:pt idx="61">
                  <c:v>75.541157812007754</c:v>
                </c:pt>
                <c:pt idx="62">
                  <c:v>75.764973498816445</c:v>
                </c:pt>
                <c:pt idx="63">
                  <c:v>75.983181732615506</c:v>
                </c:pt>
                <c:pt idx="64">
                  <c:v>76.195766363562058</c:v>
                </c:pt>
                <c:pt idx="65">
                  <c:v>76.40271165802254</c:v>
                </c:pt>
                <c:pt idx="66">
                  <c:v>76.604002299737189</c:v>
                </c:pt>
                <c:pt idx="67">
                  <c:v>76.799623390953656</c:v>
                </c:pt>
                <c:pt idx="68">
                  <c:v>76.989560453529492</c:v>
                </c:pt>
                <c:pt idx="69">
                  <c:v>77.173799430003811</c:v>
                </c:pt>
                <c:pt idx="70">
                  <c:v>77.352326684637603</c:v>
                </c:pt>
                <c:pt idx="71">
                  <c:v>77.525129004423007</c:v>
                </c:pt>
                <c:pt idx="72">
                  <c:v>77.692193600061188</c:v>
                </c:pt>
                <c:pt idx="73">
                  <c:v>77.853508106908848</c:v>
                </c:pt>
                <c:pt idx="74">
                  <c:v>78.009060585893437</c:v>
                </c:pt>
                <c:pt idx="75">
                  <c:v>78.158839524396697</c:v>
                </c:pt>
                <c:pt idx="76">
                  <c:v>78.302833837106775</c:v>
                </c:pt>
                <c:pt idx="77">
                  <c:v>78.44103286683864</c:v>
                </c:pt>
                <c:pt idx="78">
                  <c:v>78.57342638532279</c:v>
                </c:pt>
                <c:pt idx="79">
                  <c:v>78.700004593962376</c:v>
                </c:pt>
                <c:pt idx="80">
                  <c:v>78.820758124558253</c:v>
                </c:pt>
                <c:pt idx="81">
                  <c:v>78.935678040002472</c:v>
                </c:pt>
                <c:pt idx="82">
                  <c:v>79.044755834939636</c:v>
                </c:pt>
                <c:pt idx="83">
                  <c:v>79.147983436396444</c:v>
                </c:pt>
                <c:pt idx="84">
                  <c:v>79.245353204379114</c:v>
                </c:pt>
                <c:pt idx="85">
                  <c:v>79.336857932438903</c:v>
                </c:pt>
                <c:pt idx="86">
                  <c:v>79.422490848205456</c:v>
                </c:pt>
                <c:pt idx="87">
                  <c:v>79.502245613887936</c:v>
                </c:pt>
                <c:pt idx="88">
                  <c:v>79.576116326744241</c:v>
                </c:pt>
                <c:pt idx="89">
                  <c:v>79.644097519517771</c:v>
                </c:pt>
                <c:pt idx="90">
                  <c:v>79.706184160842113</c:v>
                </c:pt>
                <c:pt idx="91">
                  <c:v>79.76237165561335</c:v>
                </c:pt>
                <c:pt idx="92">
                  <c:v>79.812655845330283</c:v>
                </c:pt>
                <c:pt idx="93">
                  <c:v>79.857033008402041</c:v>
                </c:pt>
                <c:pt idx="94">
                  <c:v>79.895499860423655</c:v>
                </c:pt>
                <c:pt idx="95">
                  <c:v>79.928053554419066</c:v>
                </c:pt>
                <c:pt idx="96">
                  <c:v>79.95469168105187</c:v>
                </c:pt>
                <c:pt idx="97">
                  <c:v>79.975412268803609</c:v>
                </c:pt>
                <c:pt idx="98">
                  <c:v>79.990213784119717</c:v>
                </c:pt>
                <c:pt idx="99">
                  <c:v>79.999095131522949</c:v>
                </c:pt>
                <c:pt idx="100">
                  <c:v>80.002055653694583</c:v>
                </c:pt>
                <c:pt idx="101">
                  <c:v>79.999095131522949</c:v>
                </c:pt>
                <c:pt idx="102">
                  <c:v>79.990213784119703</c:v>
                </c:pt>
                <c:pt idx="103">
                  <c:v>79.975412268803609</c:v>
                </c:pt>
                <c:pt idx="104">
                  <c:v>79.95469168105187</c:v>
                </c:pt>
                <c:pt idx="105">
                  <c:v>79.928053554419066</c:v>
                </c:pt>
                <c:pt idx="106">
                  <c:v>79.895499860423655</c:v>
                </c:pt>
                <c:pt idx="107">
                  <c:v>79.857033008402041</c:v>
                </c:pt>
                <c:pt idx="108">
                  <c:v>79.812655845330283</c:v>
                </c:pt>
                <c:pt idx="109">
                  <c:v>79.76237165561335</c:v>
                </c:pt>
                <c:pt idx="110">
                  <c:v>79.706184160842099</c:v>
                </c:pt>
                <c:pt idx="111">
                  <c:v>79.644097519517771</c:v>
                </c:pt>
                <c:pt idx="112">
                  <c:v>79.576116326744241</c:v>
                </c:pt>
                <c:pt idx="113">
                  <c:v>79.502245613887922</c:v>
                </c:pt>
                <c:pt idx="114">
                  <c:v>79.422490848205442</c:v>
                </c:pt>
                <c:pt idx="115">
                  <c:v>79.336857932438903</c:v>
                </c:pt>
                <c:pt idx="116">
                  <c:v>79.2453532043791</c:v>
                </c:pt>
                <c:pt idx="117">
                  <c:v>79.14798343639643</c:v>
                </c:pt>
                <c:pt idx="118">
                  <c:v>79.044755834939622</c:v>
                </c:pt>
                <c:pt idx="119">
                  <c:v>78.935678040002458</c:v>
                </c:pt>
                <c:pt idx="120">
                  <c:v>78.820758124558239</c:v>
                </c:pt>
                <c:pt idx="121">
                  <c:v>78.700004593962348</c:v>
                </c:pt>
                <c:pt idx="122">
                  <c:v>78.573426385322776</c:v>
                </c:pt>
                <c:pt idx="123">
                  <c:v>78.441032866838626</c:v>
                </c:pt>
                <c:pt idx="124">
                  <c:v>78.302833837106775</c:v>
                </c:pt>
                <c:pt idx="125">
                  <c:v>78.158839524396697</c:v>
                </c:pt>
                <c:pt idx="126">
                  <c:v>78.009060585893423</c:v>
                </c:pt>
                <c:pt idx="127">
                  <c:v>77.853508106908833</c:v>
                </c:pt>
                <c:pt idx="128">
                  <c:v>77.692193600061159</c:v>
                </c:pt>
                <c:pt idx="129">
                  <c:v>77.525129004422993</c:v>
                </c:pt>
                <c:pt idx="130">
                  <c:v>77.352326684637589</c:v>
                </c:pt>
                <c:pt idx="131">
                  <c:v>77.173799430003797</c:v>
                </c:pt>
                <c:pt idx="132">
                  <c:v>76.989560453529478</c:v>
                </c:pt>
                <c:pt idx="133">
                  <c:v>76.799623390953627</c:v>
                </c:pt>
                <c:pt idx="134">
                  <c:v>76.604002299737175</c:v>
                </c:pt>
                <c:pt idx="135">
                  <c:v>76.402711658022511</c:v>
                </c:pt>
                <c:pt idx="136">
                  <c:v>76.195766363562029</c:v>
                </c:pt>
                <c:pt idx="137">
                  <c:v>75.983181732615492</c:v>
                </c:pt>
                <c:pt idx="138">
                  <c:v>75.764973498816431</c:v>
                </c:pt>
                <c:pt idx="139">
                  <c:v>75.541157812007725</c:v>
                </c:pt>
                <c:pt idx="140">
                  <c:v>75.311751237046323</c:v>
                </c:pt>
                <c:pt idx="141">
                  <c:v>75.076770752577204</c:v>
                </c:pt>
                <c:pt idx="142">
                  <c:v>74.836233749776866</c:v>
                </c:pt>
                <c:pt idx="143">
                  <c:v>74.59015803106611</c:v>
                </c:pt>
                <c:pt idx="144">
                  <c:v>74.338561808792491</c:v>
                </c:pt>
                <c:pt idx="145">
                  <c:v>74.081463703882363</c:v>
                </c:pt>
                <c:pt idx="146">
                  <c:v>73.818882744462812</c:v>
                </c:pt>
                <c:pt idx="147">
                  <c:v>73.55083836445327</c:v>
                </c:pt>
                <c:pt idx="148">
                  <c:v>73.277350402127212</c:v>
                </c:pt>
                <c:pt idx="149">
                  <c:v>72.998439098643942</c:v>
                </c:pt>
                <c:pt idx="150">
                  <c:v>72.71412509655049</c:v>
                </c:pt>
                <c:pt idx="151">
                  <c:v>72.424429438253824</c:v>
                </c:pt>
                <c:pt idx="152">
                  <c:v>72.129373564463506</c:v>
                </c:pt>
                <c:pt idx="153">
                  <c:v>71.828979312604787</c:v>
                </c:pt>
                <c:pt idx="154">
                  <c:v>71.523268915202493</c:v>
                </c:pt>
                <c:pt idx="155">
                  <c:v>71.21226499823544</c:v>
                </c:pt>
                <c:pt idx="156">
                  <c:v>70.895990579461994</c:v>
                </c:pt>
                <c:pt idx="157">
                  <c:v>70.574469066716375</c:v>
                </c:pt>
                <c:pt idx="158">
                  <c:v>70.247724256176326</c:v>
                </c:pt>
                <c:pt idx="159">
                  <c:v>69.915780330601848</c:v>
                </c:pt>
                <c:pt idx="160">
                  <c:v>69.578661857545441</c:v>
                </c:pt>
                <c:pt idx="161">
                  <c:v>69.236393787533842</c:v>
                </c:pt>
                <c:pt idx="162">
                  <c:v>68.889001452221379</c:v>
                </c:pt>
                <c:pt idx="163">
                  <c:v>68.536510562515161</c:v>
                </c:pt>
                <c:pt idx="164">
                  <c:v>68.178947206672206</c:v>
                </c:pt>
                <c:pt idx="165">
                  <c:v>67.816337848368562</c:v>
                </c:pt>
                <c:pt idx="166">
                  <c:v>67.448709324740776</c:v>
                </c:pt>
                <c:pt idx="167">
                  <c:v>67.07608884439955</c:v>
                </c:pt>
                <c:pt idx="168">
                  <c:v>66.698503985416124</c:v>
                </c:pt>
                <c:pt idx="169">
                  <c:v>66.315982693281057</c:v>
                </c:pt>
                <c:pt idx="170">
                  <c:v>65.928553278836077</c:v>
                </c:pt>
                <c:pt idx="171">
                  <c:v>65.536244416178633</c:v>
                </c:pt>
                <c:pt idx="172">
                  <c:v>65.139085140539819</c:v>
                </c:pt>
                <c:pt idx="173">
                  <c:v>64.737104846135352</c:v>
                </c:pt>
                <c:pt idx="174">
                  <c:v>64.330333283990129</c:v>
                </c:pt>
                <c:pt idx="175">
                  <c:v>63.918800559736248</c:v>
                </c:pt>
                <c:pt idx="176">
                  <c:v>63.502537131384962</c:v>
                </c:pt>
                <c:pt idx="177">
                  <c:v>63.081573807072346</c:v>
                </c:pt>
                <c:pt idx="178">
                  <c:v>62.655941742779191</c:v>
                </c:pt>
                <c:pt idx="179">
                  <c:v>62.22567244002515</c:v>
                </c:pt>
                <c:pt idx="180">
                  <c:v>61.790797743537205</c:v>
                </c:pt>
                <c:pt idx="181">
                  <c:v>61.351349838892844</c:v>
                </c:pt>
                <c:pt idx="182">
                  <c:v>60.907361250137967</c:v>
                </c:pt>
                <c:pt idx="183">
                  <c:v>60.458864837379735</c:v>
                </c:pt>
                <c:pt idx="184">
                  <c:v>60.005893794354556</c:v>
                </c:pt>
                <c:pt idx="185">
                  <c:v>59.548481645971385</c:v>
                </c:pt>
                <c:pt idx="186">
                  <c:v>59.086662245830517</c:v>
                </c:pt>
                <c:pt idx="187">
                  <c:v>58.620469773718</c:v>
                </c:pt>
                <c:pt idx="188">
                  <c:v>58.149938733075984</c:v>
                </c:pt>
                <c:pt idx="189">
                  <c:v>57.675103948449113</c:v>
                </c:pt>
                <c:pt idx="190">
                  <c:v>57.196000562907031</c:v>
                </c:pt>
                <c:pt idx="191">
                  <c:v>56.712664035443495</c:v>
                </c:pt>
                <c:pt idx="192">
                  <c:v>56.22513013835195</c:v>
                </c:pt>
                <c:pt idx="193">
                  <c:v>55.73343495457803</c:v>
                </c:pt>
                <c:pt idx="194">
                  <c:v>55.237614875048955</c:v>
                </c:pt>
                <c:pt idx="195">
                  <c:v>54.737706595980278</c:v>
                </c:pt>
                <c:pt idx="196">
                  <c:v>54.233747116159869</c:v>
                </c:pt>
                <c:pt idx="197">
                  <c:v>53.725773734209668</c:v>
                </c:pt>
                <c:pt idx="198">
                  <c:v>53.213824045825127</c:v>
                </c:pt>
                <c:pt idx="199">
                  <c:v>52.697935940992707</c:v>
                </c:pt>
                <c:pt idx="200">
                  <c:v>52.178147601185628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9-460D-B936-19522FCC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73520"/>
        <c:axId val="409771880"/>
      </c:scatterChart>
      <c:valAx>
        <c:axId val="4097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1880"/>
        <c:crosses val="autoZero"/>
        <c:crossBetween val="midCat"/>
      </c:valAx>
      <c:valAx>
        <c:axId val="4097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general!$D$3</c:f>
              <c:strCache>
                <c:ptCount val="1"/>
                <c:pt idx="0">
                  <c:v>T(x,t), 3.2632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general!$B$4:$B$204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general!$D$4:$D$204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6.5868294044664255</c:v>
                </c:pt>
                <c:pt idx="2">
                  <c:v>6.6513113785257039</c:v>
                </c:pt>
                <c:pt idx="3">
                  <c:v>6.7153010813640579</c:v>
                </c:pt>
                <c:pt idx="4">
                  <c:v>6.7787937770298301</c:v>
                </c:pt>
                <c:pt idx="5">
                  <c:v>6.8417847663554392</c:v>
                </c:pt>
                <c:pt idx="6">
                  <c:v>6.9042693873051633</c:v>
                </c:pt>
                <c:pt idx="7">
                  <c:v>6.9662430153201935</c:v>
                </c:pt>
                <c:pt idx="8">
                  <c:v>7.0277010636608921</c:v>
                </c:pt>
                <c:pt idx="9">
                  <c:v>7.0886389837462724</c:v>
                </c:pt>
                <c:pt idx="10">
                  <c:v>7.1490522654906341</c:v>
                </c:pt>
                <c:pt idx="11">
                  <c:v>7.2089364376373686</c:v>
                </c:pt>
                <c:pt idx="12">
                  <c:v>7.2682870680898759</c:v>
                </c:pt>
                <c:pt idx="13">
                  <c:v>7.3270997642395956</c:v>
                </c:pt>
                <c:pt idx="14">
                  <c:v>7.3853701732911006</c:v>
                </c:pt>
                <c:pt idx="15">
                  <c:v>7.4430939825842586</c:v>
                </c:pt>
                <c:pt idx="16">
                  <c:v>7.5002669199134173</c:v>
                </c:pt>
                <c:pt idx="17">
                  <c:v>7.5568847538435913</c:v>
                </c:pt>
                <c:pt idx="18">
                  <c:v>7.6129432940236388</c:v>
                </c:pt>
                <c:pt idx="19">
                  <c:v>7.6684383914963883</c:v>
                </c:pt>
                <c:pt idx="20">
                  <c:v>7.7233659390057214</c:v>
                </c:pt>
                <c:pt idx="21">
                  <c:v>7.777721871300538</c:v>
                </c:pt>
                <c:pt idx="22">
                  <c:v>7.8315021654356451</c:v>
                </c:pt>
                <c:pt idx="23">
                  <c:v>7.8847028410694895</c:v>
                </c:pt>
                <c:pt idx="24">
                  <c:v>7.9373199607587521</c:v>
                </c:pt>
                <c:pt idx="25">
                  <c:v>7.9893496302497615</c:v>
                </c:pt>
                <c:pt idx="26">
                  <c:v>8.0407879987667155</c:v>
                </c:pt>
                <c:pt idx="27">
                  <c:v>8.0916312592966726</c:v>
                </c:pt>
                <c:pt idx="28">
                  <c:v>8.1418756488713271</c:v>
                </c:pt>
                <c:pt idx="29">
                  <c:v>8.1915174488454969</c:v>
                </c:pt>
                <c:pt idx="30">
                  <c:v>8.2405529851723518</c:v>
                </c:pt>
                <c:pt idx="31">
                  <c:v>8.2889786286753324</c:v>
                </c:pt>
                <c:pt idx="32">
                  <c:v>8.3367907953167553</c:v>
                </c:pt>
                <c:pt idx="33">
                  <c:v>8.3839859464630564</c:v>
                </c:pt>
                <c:pt idx="34">
                  <c:v>8.4305605891467135</c:v>
                </c:pt>
                <c:pt idx="35">
                  <c:v>8.4765112763247394</c:v>
                </c:pt>
                <c:pt idx="36">
                  <c:v>8.5218346071338154</c:v>
                </c:pt>
                <c:pt idx="37">
                  <c:v>8.566527227141993</c:v>
                </c:pt>
                <c:pt idx="38">
                  <c:v>8.6105858285969568</c:v>
                </c:pt>
                <c:pt idx="39">
                  <c:v>8.654007150670834</c:v>
                </c:pt>
                <c:pt idx="40">
                  <c:v>8.6967879797015328</c:v>
                </c:pt>
                <c:pt idx="41">
                  <c:v>8.7389251494305942</c:v>
                </c:pt>
                <c:pt idx="42">
                  <c:v>8.7804155412375184</c:v>
                </c:pt>
                <c:pt idx="43">
                  <c:v>8.8212560843705905</c:v>
                </c:pt>
                <c:pt idx="44">
                  <c:v>8.861443756174145</c:v>
                </c:pt>
                <c:pt idx="45">
                  <c:v>8.900975582312272</c:v>
                </c:pt>
                <c:pt idx="46">
                  <c:v>8.9398486369889607</c:v>
                </c:pt>
                <c:pt idx="47">
                  <c:v>8.9780600431646267</c:v>
                </c:pt>
                <c:pt idx="48">
                  <c:v>9.0156069727690653</c:v>
                </c:pt>
                <c:pt idx="49">
                  <c:v>9.0524866469107419</c:v>
                </c:pt>
                <c:pt idx="50">
                  <c:v>9.0886963360824637</c:v>
                </c:pt>
                <c:pt idx="51">
                  <c:v>9.1242333603634069</c:v>
                </c:pt>
                <c:pt idx="52">
                  <c:v>9.1590950896174483</c:v>
                </c:pt>
                <c:pt idx="53">
                  <c:v>9.1932789436878224</c:v>
                </c:pt>
                <c:pt idx="54">
                  <c:v>9.2267823925880954</c:v>
                </c:pt>
                <c:pt idx="55">
                  <c:v>9.2596029566893971</c:v>
                </c:pt>
                <c:pt idx="56">
                  <c:v>9.2917382069039558</c:v>
                </c:pt>
                <c:pt idx="57">
                  <c:v>9.3231857648648671</c:v>
                </c:pt>
                <c:pt idx="58">
                  <c:v>9.3539433031021186</c:v>
                </c:pt>
                <c:pt idx="59">
                  <c:v>9.3840085452148543</c:v>
                </c:pt>
                <c:pt idx="60">
                  <c:v>9.4133792660398594</c:v>
                </c:pt>
                <c:pt idx="61">
                  <c:v>9.4420532918162348</c:v>
                </c:pt>
                <c:pt idx="62">
                  <c:v>9.4700285003462827</c:v>
                </c:pt>
                <c:pt idx="63">
                  <c:v>9.4973028211525801</c:v>
                </c:pt>
                <c:pt idx="64">
                  <c:v>9.5238742356312081</c:v>
                </c:pt>
                <c:pt idx="65">
                  <c:v>9.5497407772011584</c:v>
                </c:pt>
                <c:pt idx="66">
                  <c:v>9.5749005314498756</c:v>
                </c:pt>
                <c:pt idx="67">
                  <c:v>9.5993516362749531</c:v>
                </c:pt>
                <c:pt idx="68">
                  <c:v>9.6230922820219398</c:v>
                </c:pt>
                <c:pt idx="69">
                  <c:v>9.6461207116182841</c:v>
                </c:pt>
                <c:pt idx="70">
                  <c:v>9.6684352207033708</c:v>
                </c:pt>
                <c:pt idx="71">
                  <c:v>9.6900341577546616</c:v>
                </c:pt>
                <c:pt idx="72">
                  <c:v>9.7109159242099352</c:v>
                </c:pt>
                <c:pt idx="73">
                  <c:v>9.7310789745855892</c:v>
                </c:pt>
                <c:pt idx="74">
                  <c:v>9.7505218165910268</c:v>
                </c:pt>
                <c:pt idx="75">
                  <c:v>9.7692430112390998</c:v>
                </c:pt>
                <c:pt idx="76">
                  <c:v>9.7872411729526192</c:v>
                </c:pt>
                <c:pt idx="77">
                  <c:v>9.8045149696668936</c:v>
                </c:pt>
                <c:pt idx="78">
                  <c:v>9.821063122928317</c:v>
                </c:pt>
                <c:pt idx="79">
                  <c:v>9.8368844079889968</c:v>
                </c:pt>
                <c:pt idx="80">
                  <c:v>9.8519776538973876</c:v>
                </c:pt>
                <c:pt idx="81">
                  <c:v>9.8663417435849681</c:v>
                </c:pt>
                <c:pt idx="82">
                  <c:v>9.8799756139489041</c:v>
                </c:pt>
                <c:pt idx="83">
                  <c:v>9.8928782559307376</c:v>
                </c:pt>
                <c:pt idx="84">
                  <c:v>9.9050487145910626</c:v>
                </c:pt>
                <c:pt idx="85">
                  <c:v>9.9164860891802089</c:v>
                </c:pt>
                <c:pt idx="86">
                  <c:v>9.9271895332049009</c:v>
                </c:pt>
                <c:pt idx="87">
                  <c:v>9.9371582544909103</c:v>
                </c:pt>
                <c:pt idx="88">
                  <c:v>9.9463915152416842</c:v>
                </c:pt>
                <c:pt idx="89">
                  <c:v>9.9548886320929562</c:v>
                </c:pt>
                <c:pt idx="90">
                  <c:v>9.9626489761633117</c:v>
                </c:pt>
                <c:pt idx="91">
                  <c:v>9.9696719731007448</c:v>
                </c:pt>
                <c:pt idx="92">
                  <c:v>9.9759571031251557</c:v>
                </c:pt>
                <c:pt idx="93">
                  <c:v>9.9815039010668283</c:v>
                </c:pt>
                <c:pt idx="94">
                  <c:v>9.9863119564008525</c:v>
                </c:pt>
                <c:pt idx="95">
                  <c:v>9.9903809132775141</c:v>
                </c:pt>
                <c:pt idx="96">
                  <c:v>9.9937104705486259</c:v>
                </c:pt>
                <c:pt idx="97">
                  <c:v>9.9963003817898137</c:v>
                </c:pt>
                <c:pt idx="98">
                  <c:v>9.998150455318763</c:v>
                </c:pt>
                <c:pt idx="99">
                  <c:v>9.9992605542093997</c:v>
                </c:pt>
                <c:pt idx="100">
                  <c:v>9.9996305963020262</c:v>
                </c:pt>
                <c:pt idx="101">
                  <c:v>9.9992605542093997</c:v>
                </c:pt>
                <c:pt idx="102">
                  <c:v>9.998150455318763</c:v>
                </c:pt>
                <c:pt idx="103">
                  <c:v>9.996300381789812</c:v>
                </c:pt>
                <c:pt idx="104">
                  <c:v>9.9937104705486259</c:v>
                </c:pt>
                <c:pt idx="105">
                  <c:v>9.9903809132775141</c:v>
                </c:pt>
                <c:pt idx="106">
                  <c:v>9.9863119564008525</c:v>
                </c:pt>
                <c:pt idx="107">
                  <c:v>9.9815039010668265</c:v>
                </c:pt>
                <c:pt idx="108">
                  <c:v>9.9759571031251557</c:v>
                </c:pt>
                <c:pt idx="109">
                  <c:v>9.9696719731007448</c:v>
                </c:pt>
                <c:pt idx="110">
                  <c:v>9.9626489761633117</c:v>
                </c:pt>
                <c:pt idx="111">
                  <c:v>9.9548886320929562</c:v>
                </c:pt>
                <c:pt idx="112">
                  <c:v>9.9463915152416842</c:v>
                </c:pt>
                <c:pt idx="113">
                  <c:v>9.9371582544909085</c:v>
                </c:pt>
                <c:pt idx="114">
                  <c:v>9.9271895332049009</c:v>
                </c:pt>
                <c:pt idx="115">
                  <c:v>9.9164860891802071</c:v>
                </c:pt>
                <c:pt idx="116">
                  <c:v>9.9050487145910608</c:v>
                </c:pt>
                <c:pt idx="117">
                  <c:v>9.8928782559307358</c:v>
                </c:pt>
                <c:pt idx="118">
                  <c:v>9.8799756139489023</c:v>
                </c:pt>
                <c:pt idx="119">
                  <c:v>9.8663417435849663</c:v>
                </c:pt>
                <c:pt idx="120">
                  <c:v>9.8519776538973858</c:v>
                </c:pt>
                <c:pt idx="121">
                  <c:v>9.8368844079889932</c:v>
                </c:pt>
                <c:pt idx="122">
                  <c:v>9.8210631229283152</c:v>
                </c:pt>
                <c:pt idx="123">
                  <c:v>9.8045149696668918</c:v>
                </c:pt>
                <c:pt idx="124">
                  <c:v>9.7872411729526192</c:v>
                </c:pt>
                <c:pt idx="125">
                  <c:v>9.7692430112390998</c:v>
                </c:pt>
                <c:pt idx="126">
                  <c:v>9.750521816591025</c:v>
                </c:pt>
                <c:pt idx="127">
                  <c:v>9.7310789745855875</c:v>
                </c:pt>
                <c:pt idx="128">
                  <c:v>9.7109159242099334</c:v>
                </c:pt>
                <c:pt idx="129">
                  <c:v>9.6900341577546598</c:v>
                </c:pt>
                <c:pt idx="130">
                  <c:v>9.6684352207033672</c:v>
                </c:pt>
                <c:pt idx="131">
                  <c:v>9.6461207116182823</c:v>
                </c:pt>
                <c:pt idx="132">
                  <c:v>9.623092282021938</c:v>
                </c:pt>
                <c:pt idx="133">
                  <c:v>9.5993516362749496</c:v>
                </c:pt>
                <c:pt idx="134">
                  <c:v>9.5749005314498721</c:v>
                </c:pt>
                <c:pt idx="135">
                  <c:v>9.5497407772011549</c:v>
                </c:pt>
                <c:pt idx="136">
                  <c:v>9.5238742356312045</c:v>
                </c:pt>
                <c:pt idx="137">
                  <c:v>9.4973028211525765</c:v>
                </c:pt>
                <c:pt idx="138">
                  <c:v>9.470028500346281</c:v>
                </c:pt>
                <c:pt idx="139">
                  <c:v>9.4420532918162312</c:v>
                </c:pt>
                <c:pt idx="140">
                  <c:v>9.4133792660398576</c:v>
                </c:pt>
                <c:pt idx="141">
                  <c:v>9.3840085452148525</c:v>
                </c:pt>
                <c:pt idx="142">
                  <c:v>9.3539433031021151</c:v>
                </c:pt>
                <c:pt idx="143">
                  <c:v>9.3231857648648653</c:v>
                </c:pt>
                <c:pt idx="144">
                  <c:v>9.2917382069039558</c:v>
                </c:pt>
                <c:pt idx="145">
                  <c:v>9.2596029566893971</c:v>
                </c:pt>
                <c:pt idx="146">
                  <c:v>9.2267823925880954</c:v>
                </c:pt>
                <c:pt idx="147">
                  <c:v>9.1932789436878224</c:v>
                </c:pt>
                <c:pt idx="148">
                  <c:v>9.1590950896174483</c:v>
                </c:pt>
                <c:pt idx="149">
                  <c:v>9.1242333603634069</c:v>
                </c:pt>
                <c:pt idx="150">
                  <c:v>9.0886963360824637</c:v>
                </c:pt>
                <c:pt idx="151">
                  <c:v>9.0524866469107419</c:v>
                </c:pt>
                <c:pt idx="152">
                  <c:v>9.0156069727690653</c:v>
                </c:pt>
                <c:pt idx="153">
                  <c:v>8.9780600431646267</c:v>
                </c:pt>
                <c:pt idx="154">
                  <c:v>8.9398486369889607</c:v>
                </c:pt>
                <c:pt idx="155">
                  <c:v>8.900975582312272</c:v>
                </c:pt>
                <c:pt idx="156">
                  <c:v>8.861443756174145</c:v>
                </c:pt>
                <c:pt idx="157">
                  <c:v>8.8212560843705905</c:v>
                </c:pt>
                <c:pt idx="158">
                  <c:v>8.7804155412375184</c:v>
                </c:pt>
                <c:pt idx="159">
                  <c:v>8.7389251494305942</c:v>
                </c:pt>
                <c:pt idx="160">
                  <c:v>8.6967879797015328</c:v>
                </c:pt>
                <c:pt idx="161">
                  <c:v>8.654007150670834</c:v>
                </c:pt>
                <c:pt idx="162">
                  <c:v>8.6105858285969568</c:v>
                </c:pt>
                <c:pt idx="163">
                  <c:v>8.566527227141993</c:v>
                </c:pt>
                <c:pt idx="164">
                  <c:v>8.5218346071338154</c:v>
                </c:pt>
                <c:pt idx="165">
                  <c:v>8.4765112763247394</c:v>
                </c:pt>
                <c:pt idx="166">
                  <c:v>8.4305605891467135</c:v>
                </c:pt>
                <c:pt idx="167">
                  <c:v>8.3839859464630564</c:v>
                </c:pt>
                <c:pt idx="168">
                  <c:v>8.3367907953167553</c:v>
                </c:pt>
                <c:pt idx="169">
                  <c:v>8.2889786286753324</c:v>
                </c:pt>
                <c:pt idx="170">
                  <c:v>8.2405529851723518</c:v>
                </c:pt>
                <c:pt idx="171">
                  <c:v>8.1915174488454969</c:v>
                </c:pt>
                <c:pt idx="172">
                  <c:v>8.1418756488713271</c:v>
                </c:pt>
                <c:pt idx="173">
                  <c:v>8.0916312592966726</c:v>
                </c:pt>
                <c:pt idx="174">
                  <c:v>8.0407879987667155</c:v>
                </c:pt>
                <c:pt idx="175">
                  <c:v>7.9893496302497615</c:v>
                </c:pt>
                <c:pt idx="176">
                  <c:v>7.9373199607587521</c:v>
                </c:pt>
                <c:pt idx="177">
                  <c:v>7.8847028410694895</c:v>
                </c:pt>
                <c:pt idx="178">
                  <c:v>7.8315021654356451</c:v>
                </c:pt>
                <c:pt idx="179">
                  <c:v>7.777721871300538</c:v>
                </c:pt>
                <c:pt idx="180">
                  <c:v>7.7233659390057214</c:v>
                </c:pt>
                <c:pt idx="181">
                  <c:v>7.6684383914963883</c:v>
                </c:pt>
                <c:pt idx="182">
                  <c:v>7.6129432940236388</c:v>
                </c:pt>
                <c:pt idx="183">
                  <c:v>7.5568847538435913</c:v>
                </c:pt>
                <c:pt idx="184">
                  <c:v>7.5002669199134173</c:v>
                </c:pt>
                <c:pt idx="185">
                  <c:v>7.4430939825842586</c:v>
                </c:pt>
                <c:pt idx="186">
                  <c:v>7.3853701732911006</c:v>
                </c:pt>
                <c:pt idx="187">
                  <c:v>7.3270997642395956</c:v>
                </c:pt>
                <c:pt idx="188">
                  <c:v>7.2682870680898759</c:v>
                </c:pt>
                <c:pt idx="189">
                  <c:v>7.2089364376373686</c:v>
                </c:pt>
                <c:pt idx="190">
                  <c:v>7.1490522654906341</c:v>
                </c:pt>
                <c:pt idx="191">
                  <c:v>7.0886389837462724</c:v>
                </c:pt>
                <c:pt idx="192">
                  <c:v>7.0277010636608921</c:v>
                </c:pt>
                <c:pt idx="193">
                  <c:v>6.9662430153201935</c:v>
                </c:pt>
                <c:pt idx="194">
                  <c:v>6.9042693873051633</c:v>
                </c:pt>
                <c:pt idx="195">
                  <c:v>6.8417847663554392</c:v>
                </c:pt>
                <c:pt idx="196">
                  <c:v>6.7787937770298301</c:v>
                </c:pt>
                <c:pt idx="197">
                  <c:v>6.7153010813640579</c:v>
                </c:pt>
                <c:pt idx="198">
                  <c:v>6.6513113785257039</c:v>
                </c:pt>
                <c:pt idx="199">
                  <c:v>6.5868294044664255</c:v>
                </c:pt>
                <c:pt idx="200">
                  <c:v>6.5218599315714387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9-448D-B901-80AA3B6B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73520"/>
        <c:axId val="409771880"/>
      </c:scatterChart>
      <c:valAx>
        <c:axId val="4097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1880"/>
        <c:crosses val="autoZero"/>
        <c:crossBetween val="midCat"/>
      </c:valAx>
      <c:valAx>
        <c:axId val="4097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T(x, t) </a:t>
            </a:r>
            <a:r>
              <a:rPr lang="en-CA"/>
              <a:t>for 2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steps'!$C$4:$C$45</c:f>
              <c:numCache>
                <c:formatCode>General</c:formatCode>
                <c:ptCount val="42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steps'!$D$4:$D$45</c:f>
              <c:numCache>
                <c:formatCode>General</c:formatCode>
                <c:ptCount val="42"/>
                <c:pt idx="0">
                  <c:v>52.178147601185628</c:v>
                </c:pt>
                <c:pt idx="1">
                  <c:v>53.470293567062221</c:v>
                </c:pt>
                <c:pt idx="2">
                  <c:v>55.979800440054198</c:v>
                </c:pt>
                <c:pt idx="3">
                  <c:v>58.38574440542488</c:v>
                </c:pt>
                <c:pt idx="4">
                  <c:v>60.683674454941503</c:v>
                </c:pt>
                <c:pt idx="5">
                  <c:v>62.869339406649729</c:v>
                </c:pt>
                <c:pt idx="6">
                  <c:v>64.938695769581273</c:v>
                </c:pt>
                <c:pt idx="7">
                  <c:v>66.887915224232245</c:v>
                </c:pt>
                <c:pt idx="8">
                  <c:v>68.713391704973063</c:v>
                </c:pt>
                <c:pt idx="9">
                  <c:v>70.411748071287846</c:v>
                </c:pt>
                <c:pt idx="10">
                  <c:v>71.979842355500892</c:v>
                </c:pt>
                <c:pt idx="11">
                  <c:v>73.414773575432562</c:v>
                </c:pt>
                <c:pt idx="12">
                  <c:v>74.713887101230583</c:v>
                </c:pt>
                <c:pt idx="13">
                  <c:v>75.874779566448396</c:v>
                </c:pt>
                <c:pt idx="14">
                  <c:v>76.895303314285016</c:v>
                </c:pt>
                <c:pt idx="15">
                  <c:v>77.773570370760666</c:v>
                </c:pt>
                <c:pt idx="16">
                  <c:v>78.507955937478073</c:v>
                </c:pt>
                <c:pt idx="17">
                  <c:v>79.09710139750743</c:v>
                </c:pt>
                <c:pt idx="18">
                  <c:v>79.539916828834478</c:v>
                </c:pt>
                <c:pt idx="19">
                  <c:v>79.835583020721671</c:v>
                </c:pt>
                <c:pt idx="20">
                  <c:v>79.98355298925199</c:v>
                </c:pt>
                <c:pt idx="21">
                  <c:v>79.983552989251976</c:v>
                </c:pt>
                <c:pt idx="22">
                  <c:v>79.835583020721671</c:v>
                </c:pt>
                <c:pt idx="23">
                  <c:v>79.539916828834478</c:v>
                </c:pt>
                <c:pt idx="24">
                  <c:v>79.097101397507416</c:v>
                </c:pt>
                <c:pt idx="25">
                  <c:v>78.507955937478059</c:v>
                </c:pt>
                <c:pt idx="26">
                  <c:v>77.773570370760666</c:v>
                </c:pt>
                <c:pt idx="27">
                  <c:v>76.895303314285002</c:v>
                </c:pt>
                <c:pt idx="28">
                  <c:v>75.874779566448382</c:v>
                </c:pt>
                <c:pt idx="29">
                  <c:v>74.713887101230569</c:v>
                </c:pt>
                <c:pt idx="30">
                  <c:v>73.414773575432548</c:v>
                </c:pt>
                <c:pt idx="31">
                  <c:v>71.979842355500878</c:v>
                </c:pt>
                <c:pt idx="32">
                  <c:v>70.411748071287818</c:v>
                </c:pt>
                <c:pt idx="33">
                  <c:v>68.713391704973048</c:v>
                </c:pt>
                <c:pt idx="34">
                  <c:v>66.887915224232202</c:v>
                </c:pt>
                <c:pt idx="35">
                  <c:v>64.938695769581244</c:v>
                </c:pt>
                <c:pt idx="36">
                  <c:v>62.869339406649686</c:v>
                </c:pt>
                <c:pt idx="37">
                  <c:v>60.68367445494146</c:v>
                </c:pt>
                <c:pt idx="38">
                  <c:v>58.385744405424838</c:v>
                </c:pt>
                <c:pt idx="39">
                  <c:v>55.979800440054149</c:v>
                </c:pt>
                <c:pt idx="40">
                  <c:v>53.470293567062171</c:v>
                </c:pt>
                <c:pt idx="41">
                  <c:v>52.178147601185564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9-435B-A0E3-279212A8BC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steps'!$E$4:$E$204</c:f>
              <c:numCache>
                <c:formatCode>General</c:formatCode>
                <c:ptCount val="201"/>
                <c:pt idx="0">
                  <c:v>18.447183257716961</c:v>
                </c:pt>
                <c:pt idx="1">
                  <c:v>18.904011537832133</c:v>
                </c:pt>
                <c:pt idx="2">
                  <c:v>19.791228415027891</c:v>
                </c:pt>
                <c:pt idx="3">
                  <c:v>20.641831421792791</c:v>
                </c:pt>
                <c:pt idx="4">
                  <c:v>21.454246938358285</c:v>
                </c:pt>
                <c:pt idx="5">
                  <c:v>22.226971992001516</c:v>
                </c:pt>
                <c:pt idx="6">
                  <c:v>22.958577037552299</c:v>
                </c:pt>
                <c:pt idx="7">
                  <c:v>23.647708602058749</c:v>
                </c:pt>
                <c:pt idx="8">
                  <c:v>24.293091788718925</c:v>
                </c:pt>
                <c:pt idx="9">
                  <c:v>24.893532635446245</c:v>
                </c:pt>
                <c:pt idx="10">
                  <c:v>25.447920323705215</c:v>
                </c:pt>
                <c:pt idx="11">
                  <c:v>25.955229233531238</c:v>
                </c:pt>
                <c:pt idx="12">
                  <c:v>26.414520840932614</c:v>
                </c:pt>
                <c:pt idx="13">
                  <c:v>26.824945454164556</c:v>
                </c:pt>
                <c:pt idx="14">
                  <c:v>27.185743785663135</c:v>
                </c:pt>
                <c:pt idx="15">
                  <c:v>27.496248356731002</c:v>
                </c:pt>
                <c:pt idx="16">
                  <c:v>27.755884732376323</c:v>
                </c:pt>
                <c:pt idx="17">
                  <c:v>27.9641725840203</c:v>
                </c:pt>
                <c:pt idx="18">
                  <c:v>28.120726578107465</c:v>
                </c:pt>
                <c:pt idx="19">
                  <c:v>28.225257088974629</c:v>
                </c:pt>
                <c:pt idx="20">
                  <c:v>28.277570734659811</c:v>
                </c:pt>
                <c:pt idx="21">
                  <c:v>28.277570734659808</c:v>
                </c:pt>
                <c:pt idx="22">
                  <c:v>28.225257088974629</c:v>
                </c:pt>
                <c:pt idx="23">
                  <c:v>28.120726578107462</c:v>
                </c:pt>
                <c:pt idx="24">
                  <c:v>27.9641725840203</c:v>
                </c:pt>
                <c:pt idx="25">
                  <c:v>27.75588473237632</c:v>
                </c:pt>
                <c:pt idx="26">
                  <c:v>27.496248356731002</c:v>
                </c:pt>
                <c:pt idx="27">
                  <c:v>27.185743785663131</c:v>
                </c:pt>
                <c:pt idx="28">
                  <c:v>26.824945454164553</c:v>
                </c:pt>
                <c:pt idx="29">
                  <c:v>26.41452084093261</c:v>
                </c:pt>
                <c:pt idx="30">
                  <c:v>25.955229233531231</c:v>
                </c:pt>
                <c:pt idx="31">
                  <c:v>25.447920323705208</c:v>
                </c:pt>
                <c:pt idx="32">
                  <c:v>24.893532635446235</c:v>
                </c:pt>
                <c:pt idx="33">
                  <c:v>24.293091788718915</c:v>
                </c:pt>
                <c:pt idx="34">
                  <c:v>23.647708602058735</c:v>
                </c:pt>
                <c:pt idx="35">
                  <c:v>22.958577037552285</c:v>
                </c:pt>
                <c:pt idx="36">
                  <c:v>22.226971992001499</c:v>
                </c:pt>
                <c:pt idx="37">
                  <c:v>21.454246938358267</c:v>
                </c:pt>
                <c:pt idx="38">
                  <c:v>20.641831421792773</c:v>
                </c:pt>
                <c:pt idx="39">
                  <c:v>19.79122841502787</c:v>
                </c:pt>
                <c:pt idx="40">
                  <c:v>18.904011537832115</c:v>
                </c:pt>
                <c:pt idx="41">
                  <c:v>18.44718325771694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89-435B-A0E3-279212A8BC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6.6833680607025068</c:v>
                </c:pt>
                <c:pt idx="2">
                  <c:v>6.9970367721344475</c:v>
                </c:pt>
                <c:pt idx="3">
                  <c:v>7.2977609309392077</c:v>
                </c:pt>
                <c:pt idx="4">
                  <c:v>7.5849841959359878</c:v>
                </c:pt>
                <c:pt idx="5">
                  <c:v>7.8581752026642908</c:v>
                </c:pt>
                <c:pt idx="6">
                  <c:v>8.116828546410801</c:v>
                </c:pt>
                <c:pt idx="7">
                  <c:v>8.3604657172106105</c:v>
                </c:pt>
                <c:pt idx="8">
                  <c:v>8.5886359850930045</c:v>
                </c:pt>
                <c:pt idx="9">
                  <c:v>8.8009172339341557</c:v>
                </c:pt>
                <c:pt idx="10">
                  <c:v>8.9969167423740242</c:v>
                </c:pt>
                <c:pt idx="11">
                  <c:v>9.1762719103528241</c:v>
                </c:pt>
                <c:pt idx="12">
                  <c:v>9.3386509299229257</c:v>
                </c:pt>
                <c:pt idx="13">
                  <c:v>9.4837533990951961</c:v>
                </c:pt>
                <c:pt idx="14">
                  <c:v>9.6113108775841702</c:v>
                </c:pt>
                <c:pt idx="15">
                  <c:v>9.7210873834238996</c:v>
                </c:pt>
                <c:pt idx="16">
                  <c:v>9.8128798295357615</c:v>
                </c:pt>
                <c:pt idx="17">
                  <c:v>9.8865183994405577</c:v>
                </c:pt>
                <c:pt idx="18">
                  <c:v>9.9418668614198378</c:v>
                </c:pt>
                <c:pt idx="19">
                  <c:v>9.9788228205452523</c:v>
                </c:pt>
                <c:pt idx="20">
                  <c:v>9.9973179081096859</c:v>
                </c:pt>
                <c:pt idx="21">
                  <c:v>9.9973179081096841</c:v>
                </c:pt>
                <c:pt idx="22">
                  <c:v>9.9788228205452523</c:v>
                </c:pt>
                <c:pt idx="23">
                  <c:v>9.941866861419836</c:v>
                </c:pt>
                <c:pt idx="24">
                  <c:v>9.8865183994405577</c:v>
                </c:pt>
                <c:pt idx="25">
                  <c:v>9.8128798295357615</c:v>
                </c:pt>
                <c:pt idx="26">
                  <c:v>9.7210873834238996</c:v>
                </c:pt>
                <c:pt idx="27">
                  <c:v>9.6113108775841702</c:v>
                </c:pt>
                <c:pt idx="28">
                  <c:v>9.4837533990951961</c:v>
                </c:pt>
                <c:pt idx="29">
                  <c:v>9.3386509299229239</c:v>
                </c:pt>
                <c:pt idx="30">
                  <c:v>9.1762719103528223</c:v>
                </c:pt>
                <c:pt idx="31">
                  <c:v>8.9969167423740224</c:v>
                </c:pt>
                <c:pt idx="32">
                  <c:v>8.8009172339341522</c:v>
                </c:pt>
                <c:pt idx="33">
                  <c:v>8.588635985093001</c:v>
                </c:pt>
                <c:pt idx="34">
                  <c:v>8.3604657172106052</c:v>
                </c:pt>
                <c:pt idx="35">
                  <c:v>8.1168285464107974</c:v>
                </c:pt>
                <c:pt idx="36">
                  <c:v>7.8581752026642855</c:v>
                </c:pt>
                <c:pt idx="37">
                  <c:v>7.5849841959359825</c:v>
                </c:pt>
                <c:pt idx="38">
                  <c:v>7.2977609309392024</c:v>
                </c:pt>
                <c:pt idx="39">
                  <c:v>6.9970367721344413</c:v>
                </c:pt>
                <c:pt idx="40">
                  <c:v>6.6833680607025006</c:v>
                </c:pt>
                <c:pt idx="41">
                  <c:v>6.5218599315714307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89-435B-A0E3-279212A8B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T(x, t) </a:t>
            </a:r>
            <a:r>
              <a:rPr lang="en-CA"/>
              <a:t>for 4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steps'!$G$4:$G$204</c:f>
              <c:numCache>
                <c:formatCode>General</c:formatCode>
                <c:ptCount val="201"/>
                <c:pt idx="0">
                  <c:v>31.024826362886806</c:v>
                </c:pt>
                <c:pt idx="1">
                  <c:v>31.793128919988604</c:v>
                </c:pt>
                <c:pt idx="2">
                  <c:v>33.285267268519739</c:v>
                </c:pt>
                <c:pt idx="3">
                  <c:v>34.715827708016157</c:v>
                </c:pt>
                <c:pt idx="4">
                  <c:v>36.082163694590989</c:v>
                </c:pt>
                <c:pt idx="5">
                  <c:v>37.381747499912855</c:v>
                </c:pt>
                <c:pt idx="6">
                  <c:v>38.612174887515771</c:v>
                </c:pt>
                <c:pt idx="7">
                  <c:v>39.771169560648495</c:v>
                </c:pt>
                <c:pt idx="8">
                  <c:v>40.856587373434763</c:v>
                </c:pt>
                <c:pt idx="9">
                  <c:v>41.866420297553788</c:v>
                </c:pt>
                <c:pt idx="10">
                  <c:v>42.798800137102546</c:v>
                </c:pt>
                <c:pt idx="11">
                  <c:v>43.65200198476748</c:v>
                </c:pt>
                <c:pt idx="12">
                  <c:v>44.424447412911533</c:v>
                </c:pt>
                <c:pt idx="13">
                  <c:v>45.114707393673051</c:v>
                </c:pt>
                <c:pt idx="14">
                  <c:v>45.721504942674471</c:v>
                </c:pt>
                <c:pt idx="15">
                  <c:v>46.243717481449643</c:v>
                </c:pt>
                <c:pt idx="16">
                  <c:v>46.680378914219631</c:v>
                </c:pt>
                <c:pt idx="17">
                  <c:v>47.03068141517462</c:v>
                </c:pt>
                <c:pt idx="18">
                  <c:v>47.293976922955672</c:v>
                </c:pt>
                <c:pt idx="19">
                  <c:v>47.469778339571455</c:v>
                </c:pt>
                <c:pt idx="20">
                  <c:v>47.557760431531939</c:v>
                </c:pt>
                <c:pt idx="21">
                  <c:v>47.557760431531932</c:v>
                </c:pt>
                <c:pt idx="22">
                  <c:v>47.469778339571455</c:v>
                </c:pt>
                <c:pt idx="23">
                  <c:v>47.293976922955665</c:v>
                </c:pt>
                <c:pt idx="24">
                  <c:v>47.030681415174612</c:v>
                </c:pt>
                <c:pt idx="25">
                  <c:v>46.680378914219631</c:v>
                </c:pt>
                <c:pt idx="26">
                  <c:v>46.243717481449636</c:v>
                </c:pt>
                <c:pt idx="27">
                  <c:v>45.721504942674464</c:v>
                </c:pt>
                <c:pt idx="28">
                  <c:v>45.114707393673051</c:v>
                </c:pt>
                <c:pt idx="29">
                  <c:v>44.424447412911519</c:v>
                </c:pt>
                <c:pt idx="30">
                  <c:v>43.652001984767473</c:v>
                </c:pt>
                <c:pt idx="31">
                  <c:v>42.798800137102539</c:v>
                </c:pt>
                <c:pt idx="32">
                  <c:v>41.866420297553766</c:v>
                </c:pt>
                <c:pt idx="33">
                  <c:v>40.856587373434742</c:v>
                </c:pt>
                <c:pt idx="34">
                  <c:v>39.771169560648474</c:v>
                </c:pt>
                <c:pt idx="35">
                  <c:v>38.612174887515749</c:v>
                </c:pt>
                <c:pt idx="36">
                  <c:v>37.381747499912827</c:v>
                </c:pt>
                <c:pt idx="37">
                  <c:v>36.08216369459096</c:v>
                </c:pt>
                <c:pt idx="38">
                  <c:v>34.715827708016128</c:v>
                </c:pt>
                <c:pt idx="39">
                  <c:v>33.285267268519711</c:v>
                </c:pt>
                <c:pt idx="40">
                  <c:v>31.793128919988572</c:v>
                </c:pt>
                <c:pt idx="41">
                  <c:v>31.024826362886767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9-4567-B474-0AE2CB9D1A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steps'!$H$4:$H$204</c:f>
              <c:numCache>
                <c:formatCode>General</c:formatCode>
                <c:ptCount val="201"/>
                <c:pt idx="0">
                  <c:v>18.447183257716965</c:v>
                </c:pt>
                <c:pt idx="1">
                  <c:v>18.904011537832137</c:v>
                </c:pt>
                <c:pt idx="2">
                  <c:v>19.791228415027895</c:v>
                </c:pt>
                <c:pt idx="3">
                  <c:v>20.641831421792794</c:v>
                </c:pt>
                <c:pt idx="4">
                  <c:v>21.454246938358288</c:v>
                </c:pt>
                <c:pt idx="5">
                  <c:v>22.22697199200152</c:v>
                </c:pt>
                <c:pt idx="6">
                  <c:v>22.958577037552306</c:v>
                </c:pt>
                <c:pt idx="7">
                  <c:v>23.647708602058753</c:v>
                </c:pt>
                <c:pt idx="8">
                  <c:v>24.293091788718932</c:v>
                </c:pt>
                <c:pt idx="9">
                  <c:v>24.893532635446252</c:v>
                </c:pt>
                <c:pt idx="10">
                  <c:v>25.447920323705223</c:v>
                </c:pt>
                <c:pt idx="11">
                  <c:v>25.955229233531245</c:v>
                </c:pt>
                <c:pt idx="12">
                  <c:v>26.414520840932621</c:v>
                </c:pt>
                <c:pt idx="13">
                  <c:v>26.824945454164563</c:v>
                </c:pt>
                <c:pt idx="14">
                  <c:v>27.185743785663142</c:v>
                </c:pt>
                <c:pt idx="15">
                  <c:v>27.496248356731009</c:v>
                </c:pt>
                <c:pt idx="16">
                  <c:v>27.755884732376327</c:v>
                </c:pt>
                <c:pt idx="17">
                  <c:v>27.964172584020307</c:v>
                </c:pt>
                <c:pt idx="18">
                  <c:v>28.120726578107472</c:v>
                </c:pt>
                <c:pt idx="19">
                  <c:v>28.225257088974637</c:v>
                </c:pt>
                <c:pt idx="20">
                  <c:v>28.277570734659818</c:v>
                </c:pt>
                <c:pt idx="21">
                  <c:v>28.277570734659815</c:v>
                </c:pt>
                <c:pt idx="22">
                  <c:v>28.225257088974637</c:v>
                </c:pt>
                <c:pt idx="23">
                  <c:v>28.120726578107469</c:v>
                </c:pt>
                <c:pt idx="24">
                  <c:v>27.964172584020304</c:v>
                </c:pt>
                <c:pt idx="25">
                  <c:v>27.755884732376327</c:v>
                </c:pt>
                <c:pt idx="26">
                  <c:v>27.496248356731009</c:v>
                </c:pt>
                <c:pt idx="27">
                  <c:v>27.185743785663139</c:v>
                </c:pt>
                <c:pt idx="28">
                  <c:v>26.82494545416456</c:v>
                </c:pt>
                <c:pt idx="29">
                  <c:v>26.414520840932617</c:v>
                </c:pt>
                <c:pt idx="30">
                  <c:v>25.955229233531238</c:v>
                </c:pt>
                <c:pt idx="31">
                  <c:v>25.447920323705215</c:v>
                </c:pt>
                <c:pt idx="32">
                  <c:v>24.893532635446242</c:v>
                </c:pt>
                <c:pt idx="33">
                  <c:v>24.293091788718922</c:v>
                </c:pt>
                <c:pt idx="34">
                  <c:v>23.647708602058742</c:v>
                </c:pt>
                <c:pt idx="35">
                  <c:v>22.958577037552292</c:v>
                </c:pt>
                <c:pt idx="36">
                  <c:v>22.226971992001506</c:v>
                </c:pt>
                <c:pt idx="37">
                  <c:v>21.454246938358274</c:v>
                </c:pt>
                <c:pt idx="38">
                  <c:v>20.64183142179278</c:v>
                </c:pt>
                <c:pt idx="39">
                  <c:v>19.791228415027877</c:v>
                </c:pt>
                <c:pt idx="40">
                  <c:v>18.904011537832119</c:v>
                </c:pt>
                <c:pt idx="41">
                  <c:v>18.447183257716944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89-4567-B474-0AE2CB9D1AF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steps'!$I$4:$I$204</c:f>
              <c:numCache>
                <c:formatCode>General</c:formatCode>
                <c:ptCount val="201"/>
                <c:pt idx="0">
                  <c:v>10.968589031359494</c:v>
                </c:pt>
                <c:pt idx="1">
                  <c:v>11.240216498408696</c:v>
                </c:pt>
                <c:pt idx="2">
                  <c:v>11.767750549092312</c:v>
                </c:pt>
                <c:pt idx="3">
                  <c:v>12.273514203071297</c:v>
                </c:pt>
                <c:pt idx="4">
                  <c:v>12.756571795084906</c:v>
                </c:pt>
                <c:pt idx="5">
                  <c:v>13.216029666199306</c:v>
                </c:pt>
                <c:pt idx="6">
                  <c:v>13.65103781708102</c:v>
                </c:pt>
                <c:pt idx="7">
                  <c:v>14.060791480499907</c:v>
                </c:pt>
                <c:pt idx="8">
                  <c:v>14.444532610152496</c:v>
                </c:pt>
                <c:pt idx="9">
                  <c:v>14.801551283051428</c:v>
                </c:pt>
                <c:pt idx="10">
                  <c:v>15.131187012886457</c:v>
                </c:pt>
                <c:pt idx="11">
                  <c:v>15.432829971927422</c:v>
                </c:pt>
                <c:pt idx="12">
                  <c:v>15.705922119208539</c:v>
                </c:pt>
                <c:pt idx="13">
                  <c:v>15.949958232906962</c:v>
                </c:pt>
                <c:pt idx="14">
                  <c:v>16.164486845005644</c:v>
                </c:pt>
                <c:pt idx="15">
                  <c:v>16.349111076511409</c:v>
                </c:pt>
                <c:pt idx="16">
                  <c:v>16.503489371683049</c:v>
                </c:pt>
                <c:pt idx="17">
                  <c:v>16.627336129911132</c:v>
                </c:pt>
                <c:pt idx="18">
                  <c:v>16.720422234080541</c:v>
                </c:pt>
                <c:pt idx="19">
                  <c:v>16.782575474438268</c:v>
                </c:pt>
                <c:pt idx="20">
                  <c:v>16.813680867182327</c:v>
                </c:pt>
                <c:pt idx="21">
                  <c:v>16.813680867182327</c:v>
                </c:pt>
                <c:pt idx="22">
                  <c:v>16.782575474438268</c:v>
                </c:pt>
                <c:pt idx="23">
                  <c:v>16.720422234080537</c:v>
                </c:pt>
                <c:pt idx="24">
                  <c:v>16.627336129911132</c:v>
                </c:pt>
                <c:pt idx="25">
                  <c:v>16.503489371683049</c:v>
                </c:pt>
                <c:pt idx="26">
                  <c:v>16.349111076511409</c:v>
                </c:pt>
                <c:pt idx="27">
                  <c:v>16.164486845005644</c:v>
                </c:pt>
                <c:pt idx="28">
                  <c:v>15.94995823290696</c:v>
                </c:pt>
                <c:pt idx="29">
                  <c:v>15.705922119208536</c:v>
                </c:pt>
                <c:pt idx="30">
                  <c:v>15.432829971927417</c:v>
                </c:pt>
                <c:pt idx="31">
                  <c:v>15.131187012886453</c:v>
                </c:pt>
                <c:pt idx="32">
                  <c:v>14.801551283051422</c:v>
                </c:pt>
                <c:pt idx="33">
                  <c:v>14.444532610152491</c:v>
                </c:pt>
                <c:pt idx="34">
                  <c:v>14.060791480499898</c:v>
                </c:pt>
                <c:pt idx="35">
                  <c:v>13.651037817081013</c:v>
                </c:pt>
                <c:pt idx="36">
                  <c:v>13.216029666199297</c:v>
                </c:pt>
                <c:pt idx="37">
                  <c:v>12.756571795084897</c:v>
                </c:pt>
                <c:pt idx="38">
                  <c:v>12.273514203071286</c:v>
                </c:pt>
                <c:pt idx="39">
                  <c:v>11.7677505490923</c:v>
                </c:pt>
                <c:pt idx="40">
                  <c:v>11.240216498408685</c:v>
                </c:pt>
                <c:pt idx="41">
                  <c:v>10.968589031359482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89-4567-B474-0AE2CB9D1AF9}"/>
            </c:ext>
          </c:extLst>
        </c:ser>
        <c:ser>
          <c:idx val="3"/>
          <c:order val="3"/>
          <c:tx>
            <c:v>step0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steps'!$D$4:$D$204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53.470293567062221</c:v>
                </c:pt>
                <c:pt idx="2">
                  <c:v>55.979800440054198</c:v>
                </c:pt>
                <c:pt idx="3">
                  <c:v>58.38574440542488</c:v>
                </c:pt>
                <c:pt idx="4">
                  <c:v>60.683674454941503</c:v>
                </c:pt>
                <c:pt idx="5">
                  <c:v>62.869339406649729</c:v>
                </c:pt>
                <c:pt idx="6">
                  <c:v>64.938695769581273</c:v>
                </c:pt>
                <c:pt idx="7">
                  <c:v>66.887915224232245</c:v>
                </c:pt>
                <c:pt idx="8">
                  <c:v>68.713391704973063</c:v>
                </c:pt>
                <c:pt idx="9">
                  <c:v>70.411748071287846</c:v>
                </c:pt>
                <c:pt idx="10">
                  <c:v>71.979842355500892</c:v>
                </c:pt>
                <c:pt idx="11">
                  <c:v>73.414773575432562</c:v>
                </c:pt>
                <c:pt idx="12">
                  <c:v>74.713887101230583</c:v>
                </c:pt>
                <c:pt idx="13">
                  <c:v>75.874779566448396</c:v>
                </c:pt>
                <c:pt idx="14">
                  <c:v>76.895303314285016</c:v>
                </c:pt>
                <c:pt idx="15">
                  <c:v>77.773570370760666</c:v>
                </c:pt>
                <c:pt idx="16">
                  <c:v>78.507955937478073</c:v>
                </c:pt>
                <c:pt idx="17">
                  <c:v>79.09710139750743</c:v>
                </c:pt>
                <c:pt idx="18">
                  <c:v>79.539916828834478</c:v>
                </c:pt>
                <c:pt idx="19">
                  <c:v>79.835583020721671</c:v>
                </c:pt>
                <c:pt idx="20">
                  <c:v>79.98355298925199</c:v>
                </c:pt>
                <c:pt idx="21">
                  <c:v>79.983552989251976</c:v>
                </c:pt>
                <c:pt idx="22">
                  <c:v>79.835583020721671</c:v>
                </c:pt>
                <c:pt idx="23">
                  <c:v>79.539916828834478</c:v>
                </c:pt>
                <c:pt idx="24">
                  <c:v>79.097101397507416</c:v>
                </c:pt>
                <c:pt idx="25">
                  <c:v>78.507955937478059</c:v>
                </c:pt>
                <c:pt idx="26">
                  <c:v>77.773570370760666</c:v>
                </c:pt>
                <c:pt idx="27">
                  <c:v>76.895303314285002</c:v>
                </c:pt>
                <c:pt idx="28">
                  <c:v>75.874779566448382</c:v>
                </c:pt>
                <c:pt idx="29">
                  <c:v>74.713887101230569</c:v>
                </c:pt>
                <c:pt idx="30">
                  <c:v>73.414773575432548</c:v>
                </c:pt>
                <c:pt idx="31">
                  <c:v>71.979842355500878</c:v>
                </c:pt>
                <c:pt idx="32">
                  <c:v>70.411748071287818</c:v>
                </c:pt>
                <c:pt idx="33">
                  <c:v>68.713391704973048</c:v>
                </c:pt>
                <c:pt idx="34">
                  <c:v>66.887915224232202</c:v>
                </c:pt>
                <c:pt idx="35">
                  <c:v>64.938695769581244</c:v>
                </c:pt>
                <c:pt idx="36">
                  <c:v>62.869339406649686</c:v>
                </c:pt>
                <c:pt idx="37">
                  <c:v>60.68367445494146</c:v>
                </c:pt>
                <c:pt idx="38">
                  <c:v>58.385744405424838</c:v>
                </c:pt>
                <c:pt idx="39">
                  <c:v>55.979800440054149</c:v>
                </c:pt>
                <c:pt idx="40">
                  <c:v>53.470293567062171</c:v>
                </c:pt>
                <c:pt idx="41">
                  <c:v>52.178147601185564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89-4567-B474-0AE2CB9D1AF9}"/>
            </c:ext>
          </c:extLst>
        </c:ser>
        <c:ser>
          <c:idx val="4"/>
          <c:order val="4"/>
          <c:tx>
            <c:v>step_last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6.6833680607025068</c:v>
                </c:pt>
                <c:pt idx="2">
                  <c:v>6.9970367721344475</c:v>
                </c:pt>
                <c:pt idx="3">
                  <c:v>7.2977609309392077</c:v>
                </c:pt>
                <c:pt idx="4">
                  <c:v>7.5849841959359878</c:v>
                </c:pt>
                <c:pt idx="5">
                  <c:v>7.8581752026642908</c:v>
                </c:pt>
                <c:pt idx="6">
                  <c:v>8.116828546410801</c:v>
                </c:pt>
                <c:pt idx="7">
                  <c:v>8.3604657172106105</c:v>
                </c:pt>
                <c:pt idx="8">
                  <c:v>8.5886359850930045</c:v>
                </c:pt>
                <c:pt idx="9">
                  <c:v>8.8009172339341557</c:v>
                </c:pt>
                <c:pt idx="10">
                  <c:v>8.9969167423740242</c:v>
                </c:pt>
                <c:pt idx="11">
                  <c:v>9.1762719103528241</c:v>
                </c:pt>
                <c:pt idx="12">
                  <c:v>9.3386509299229257</c:v>
                </c:pt>
                <c:pt idx="13">
                  <c:v>9.4837533990951961</c:v>
                </c:pt>
                <c:pt idx="14">
                  <c:v>9.6113108775841702</c:v>
                </c:pt>
                <c:pt idx="15">
                  <c:v>9.7210873834238996</c:v>
                </c:pt>
                <c:pt idx="16">
                  <c:v>9.8128798295357615</c:v>
                </c:pt>
                <c:pt idx="17">
                  <c:v>9.8865183994405577</c:v>
                </c:pt>
                <c:pt idx="18">
                  <c:v>9.9418668614198378</c:v>
                </c:pt>
                <c:pt idx="19">
                  <c:v>9.9788228205452523</c:v>
                </c:pt>
                <c:pt idx="20">
                  <c:v>9.9973179081096859</c:v>
                </c:pt>
                <c:pt idx="21">
                  <c:v>9.9973179081096841</c:v>
                </c:pt>
                <c:pt idx="22">
                  <c:v>9.9788228205452523</c:v>
                </c:pt>
                <c:pt idx="23">
                  <c:v>9.941866861419836</c:v>
                </c:pt>
                <c:pt idx="24">
                  <c:v>9.8865183994405577</c:v>
                </c:pt>
                <c:pt idx="25">
                  <c:v>9.8128798295357615</c:v>
                </c:pt>
                <c:pt idx="26">
                  <c:v>9.7210873834238996</c:v>
                </c:pt>
                <c:pt idx="27">
                  <c:v>9.6113108775841702</c:v>
                </c:pt>
                <c:pt idx="28">
                  <c:v>9.4837533990951961</c:v>
                </c:pt>
                <c:pt idx="29">
                  <c:v>9.3386509299229239</c:v>
                </c:pt>
                <c:pt idx="30">
                  <c:v>9.1762719103528223</c:v>
                </c:pt>
                <c:pt idx="31">
                  <c:v>8.9969167423740224</c:v>
                </c:pt>
                <c:pt idx="32">
                  <c:v>8.8009172339341522</c:v>
                </c:pt>
                <c:pt idx="33">
                  <c:v>8.588635985093001</c:v>
                </c:pt>
                <c:pt idx="34">
                  <c:v>8.3604657172106052</c:v>
                </c:pt>
                <c:pt idx="35">
                  <c:v>8.1168285464107974</c:v>
                </c:pt>
                <c:pt idx="36">
                  <c:v>7.8581752026642855</c:v>
                </c:pt>
                <c:pt idx="37">
                  <c:v>7.5849841959359825</c:v>
                </c:pt>
                <c:pt idx="38">
                  <c:v>7.2977609309392024</c:v>
                </c:pt>
                <c:pt idx="39">
                  <c:v>6.9970367721344413</c:v>
                </c:pt>
                <c:pt idx="40">
                  <c:v>6.6833680607025006</c:v>
                </c:pt>
                <c:pt idx="41">
                  <c:v>6.5218599315714307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89-4567-B474-0AE2CB9D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T(x, t) for 8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steps'!$G$4:$G$204</c:f>
              <c:numCache>
                <c:formatCode>General</c:formatCode>
                <c:ptCount val="201"/>
                <c:pt idx="0">
                  <c:v>31.024826362886806</c:v>
                </c:pt>
                <c:pt idx="1">
                  <c:v>31.793128919988604</c:v>
                </c:pt>
                <c:pt idx="2">
                  <c:v>33.285267268519739</c:v>
                </c:pt>
                <c:pt idx="3">
                  <c:v>34.715827708016157</c:v>
                </c:pt>
                <c:pt idx="4">
                  <c:v>36.082163694590989</c:v>
                </c:pt>
                <c:pt idx="5">
                  <c:v>37.381747499912855</c:v>
                </c:pt>
                <c:pt idx="6">
                  <c:v>38.612174887515771</c:v>
                </c:pt>
                <c:pt idx="7">
                  <c:v>39.771169560648495</c:v>
                </c:pt>
                <c:pt idx="8">
                  <c:v>40.856587373434763</c:v>
                </c:pt>
                <c:pt idx="9">
                  <c:v>41.866420297553788</c:v>
                </c:pt>
                <c:pt idx="10">
                  <c:v>42.798800137102546</c:v>
                </c:pt>
                <c:pt idx="11">
                  <c:v>43.65200198476748</c:v>
                </c:pt>
                <c:pt idx="12">
                  <c:v>44.424447412911533</c:v>
                </c:pt>
                <c:pt idx="13">
                  <c:v>45.114707393673051</c:v>
                </c:pt>
                <c:pt idx="14">
                  <c:v>45.721504942674471</c:v>
                </c:pt>
                <c:pt idx="15">
                  <c:v>46.243717481449643</c:v>
                </c:pt>
                <c:pt idx="16">
                  <c:v>46.680378914219631</c:v>
                </c:pt>
                <c:pt idx="17">
                  <c:v>47.03068141517462</c:v>
                </c:pt>
                <c:pt idx="18">
                  <c:v>47.293976922955672</c:v>
                </c:pt>
                <c:pt idx="19">
                  <c:v>47.469778339571455</c:v>
                </c:pt>
                <c:pt idx="20">
                  <c:v>47.557760431531939</c:v>
                </c:pt>
                <c:pt idx="21">
                  <c:v>47.557760431531932</c:v>
                </c:pt>
                <c:pt idx="22">
                  <c:v>47.469778339571455</c:v>
                </c:pt>
                <c:pt idx="23">
                  <c:v>47.293976922955665</c:v>
                </c:pt>
                <c:pt idx="24">
                  <c:v>47.030681415174612</c:v>
                </c:pt>
                <c:pt idx="25">
                  <c:v>46.680378914219631</c:v>
                </c:pt>
                <c:pt idx="26">
                  <c:v>46.243717481449636</c:v>
                </c:pt>
                <c:pt idx="27">
                  <c:v>45.721504942674464</c:v>
                </c:pt>
                <c:pt idx="28">
                  <c:v>45.114707393673051</c:v>
                </c:pt>
                <c:pt idx="29">
                  <c:v>44.424447412911519</c:v>
                </c:pt>
                <c:pt idx="30">
                  <c:v>43.652001984767473</c:v>
                </c:pt>
                <c:pt idx="31">
                  <c:v>42.798800137102539</c:v>
                </c:pt>
                <c:pt idx="32">
                  <c:v>41.866420297553766</c:v>
                </c:pt>
                <c:pt idx="33">
                  <c:v>40.856587373434742</c:v>
                </c:pt>
                <c:pt idx="34">
                  <c:v>39.771169560648474</c:v>
                </c:pt>
                <c:pt idx="35">
                  <c:v>38.612174887515749</c:v>
                </c:pt>
                <c:pt idx="36">
                  <c:v>37.381747499912827</c:v>
                </c:pt>
                <c:pt idx="37">
                  <c:v>36.08216369459096</c:v>
                </c:pt>
                <c:pt idx="38">
                  <c:v>34.715827708016128</c:v>
                </c:pt>
                <c:pt idx="39">
                  <c:v>33.285267268519711</c:v>
                </c:pt>
                <c:pt idx="40">
                  <c:v>31.793128919988572</c:v>
                </c:pt>
                <c:pt idx="41">
                  <c:v>31.024826362886767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8-46FD-88D3-DA2956268F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steps'!$H$4:$H$204</c:f>
              <c:numCache>
                <c:formatCode>General</c:formatCode>
                <c:ptCount val="201"/>
                <c:pt idx="0">
                  <c:v>18.447183257716965</c:v>
                </c:pt>
                <c:pt idx="1">
                  <c:v>18.904011537832137</c:v>
                </c:pt>
                <c:pt idx="2">
                  <c:v>19.791228415027895</c:v>
                </c:pt>
                <c:pt idx="3">
                  <c:v>20.641831421792794</c:v>
                </c:pt>
                <c:pt idx="4">
                  <c:v>21.454246938358288</c:v>
                </c:pt>
                <c:pt idx="5">
                  <c:v>22.22697199200152</c:v>
                </c:pt>
                <c:pt idx="6">
                  <c:v>22.958577037552306</c:v>
                </c:pt>
                <c:pt idx="7">
                  <c:v>23.647708602058753</c:v>
                </c:pt>
                <c:pt idx="8">
                  <c:v>24.293091788718932</c:v>
                </c:pt>
                <c:pt idx="9">
                  <c:v>24.893532635446252</c:v>
                </c:pt>
                <c:pt idx="10">
                  <c:v>25.447920323705223</c:v>
                </c:pt>
                <c:pt idx="11">
                  <c:v>25.955229233531245</c:v>
                </c:pt>
                <c:pt idx="12">
                  <c:v>26.414520840932621</c:v>
                </c:pt>
                <c:pt idx="13">
                  <c:v>26.824945454164563</c:v>
                </c:pt>
                <c:pt idx="14">
                  <c:v>27.185743785663142</c:v>
                </c:pt>
                <c:pt idx="15">
                  <c:v>27.496248356731009</c:v>
                </c:pt>
                <c:pt idx="16">
                  <c:v>27.755884732376327</c:v>
                </c:pt>
                <c:pt idx="17">
                  <c:v>27.964172584020307</c:v>
                </c:pt>
                <c:pt idx="18">
                  <c:v>28.120726578107472</c:v>
                </c:pt>
                <c:pt idx="19">
                  <c:v>28.225257088974637</c:v>
                </c:pt>
                <c:pt idx="20">
                  <c:v>28.277570734659818</c:v>
                </c:pt>
                <c:pt idx="21">
                  <c:v>28.277570734659815</c:v>
                </c:pt>
                <c:pt idx="22">
                  <c:v>28.225257088974637</c:v>
                </c:pt>
                <c:pt idx="23">
                  <c:v>28.120726578107469</c:v>
                </c:pt>
                <c:pt idx="24">
                  <c:v>27.964172584020304</c:v>
                </c:pt>
                <c:pt idx="25">
                  <c:v>27.755884732376327</c:v>
                </c:pt>
                <c:pt idx="26">
                  <c:v>27.496248356731009</c:v>
                </c:pt>
                <c:pt idx="27">
                  <c:v>27.185743785663139</c:v>
                </c:pt>
                <c:pt idx="28">
                  <c:v>26.82494545416456</c:v>
                </c:pt>
                <c:pt idx="29">
                  <c:v>26.414520840932617</c:v>
                </c:pt>
                <c:pt idx="30">
                  <c:v>25.955229233531238</c:v>
                </c:pt>
                <c:pt idx="31">
                  <c:v>25.447920323705215</c:v>
                </c:pt>
                <c:pt idx="32">
                  <c:v>24.893532635446242</c:v>
                </c:pt>
                <c:pt idx="33">
                  <c:v>24.293091788718922</c:v>
                </c:pt>
                <c:pt idx="34">
                  <c:v>23.647708602058742</c:v>
                </c:pt>
                <c:pt idx="35">
                  <c:v>22.958577037552292</c:v>
                </c:pt>
                <c:pt idx="36">
                  <c:v>22.226971992001506</c:v>
                </c:pt>
                <c:pt idx="37">
                  <c:v>21.454246938358274</c:v>
                </c:pt>
                <c:pt idx="38">
                  <c:v>20.64183142179278</c:v>
                </c:pt>
                <c:pt idx="39">
                  <c:v>19.791228415027877</c:v>
                </c:pt>
                <c:pt idx="40">
                  <c:v>18.904011537832119</c:v>
                </c:pt>
                <c:pt idx="41">
                  <c:v>18.447183257716944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18-46FD-88D3-DA2956268F2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steps'!$I$4:$I$204</c:f>
              <c:numCache>
                <c:formatCode>General</c:formatCode>
                <c:ptCount val="201"/>
                <c:pt idx="0">
                  <c:v>10.968589031359494</c:v>
                </c:pt>
                <c:pt idx="1">
                  <c:v>11.240216498408696</c:v>
                </c:pt>
                <c:pt idx="2">
                  <c:v>11.767750549092312</c:v>
                </c:pt>
                <c:pt idx="3">
                  <c:v>12.273514203071297</c:v>
                </c:pt>
                <c:pt idx="4">
                  <c:v>12.756571795084906</c:v>
                </c:pt>
                <c:pt idx="5">
                  <c:v>13.216029666199306</c:v>
                </c:pt>
                <c:pt idx="6">
                  <c:v>13.65103781708102</c:v>
                </c:pt>
                <c:pt idx="7">
                  <c:v>14.060791480499907</c:v>
                </c:pt>
                <c:pt idx="8">
                  <c:v>14.444532610152496</c:v>
                </c:pt>
                <c:pt idx="9">
                  <c:v>14.801551283051428</c:v>
                </c:pt>
                <c:pt idx="10">
                  <c:v>15.131187012886457</c:v>
                </c:pt>
                <c:pt idx="11">
                  <c:v>15.432829971927422</c:v>
                </c:pt>
                <c:pt idx="12">
                  <c:v>15.705922119208539</c:v>
                </c:pt>
                <c:pt idx="13">
                  <c:v>15.949958232906962</c:v>
                </c:pt>
                <c:pt idx="14">
                  <c:v>16.164486845005644</c:v>
                </c:pt>
                <c:pt idx="15">
                  <c:v>16.349111076511409</c:v>
                </c:pt>
                <c:pt idx="16">
                  <c:v>16.503489371683049</c:v>
                </c:pt>
                <c:pt idx="17">
                  <c:v>16.627336129911132</c:v>
                </c:pt>
                <c:pt idx="18">
                  <c:v>16.720422234080541</c:v>
                </c:pt>
                <c:pt idx="19">
                  <c:v>16.782575474438268</c:v>
                </c:pt>
                <c:pt idx="20">
                  <c:v>16.813680867182327</c:v>
                </c:pt>
                <c:pt idx="21">
                  <c:v>16.813680867182327</c:v>
                </c:pt>
                <c:pt idx="22">
                  <c:v>16.782575474438268</c:v>
                </c:pt>
                <c:pt idx="23">
                  <c:v>16.720422234080537</c:v>
                </c:pt>
                <c:pt idx="24">
                  <c:v>16.627336129911132</c:v>
                </c:pt>
                <c:pt idx="25">
                  <c:v>16.503489371683049</c:v>
                </c:pt>
                <c:pt idx="26">
                  <c:v>16.349111076511409</c:v>
                </c:pt>
                <c:pt idx="27">
                  <c:v>16.164486845005644</c:v>
                </c:pt>
                <c:pt idx="28">
                  <c:v>15.94995823290696</c:v>
                </c:pt>
                <c:pt idx="29">
                  <c:v>15.705922119208536</c:v>
                </c:pt>
                <c:pt idx="30">
                  <c:v>15.432829971927417</c:v>
                </c:pt>
                <c:pt idx="31">
                  <c:v>15.131187012886453</c:v>
                </c:pt>
                <c:pt idx="32">
                  <c:v>14.801551283051422</c:v>
                </c:pt>
                <c:pt idx="33">
                  <c:v>14.444532610152491</c:v>
                </c:pt>
                <c:pt idx="34">
                  <c:v>14.060791480499898</c:v>
                </c:pt>
                <c:pt idx="35">
                  <c:v>13.651037817081013</c:v>
                </c:pt>
                <c:pt idx="36">
                  <c:v>13.216029666199297</c:v>
                </c:pt>
                <c:pt idx="37">
                  <c:v>12.756571795084897</c:v>
                </c:pt>
                <c:pt idx="38">
                  <c:v>12.273514203071286</c:v>
                </c:pt>
                <c:pt idx="39">
                  <c:v>11.7677505490923</c:v>
                </c:pt>
                <c:pt idx="40">
                  <c:v>11.240216498408685</c:v>
                </c:pt>
                <c:pt idx="41">
                  <c:v>10.968589031359482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18-46FD-88D3-DA2956268F2F}"/>
            </c:ext>
          </c:extLst>
        </c:ser>
        <c:ser>
          <c:idx val="3"/>
          <c:order val="3"/>
          <c:tx>
            <c:v>step0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steps'!$D$4:$D$204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53.470293567062221</c:v>
                </c:pt>
                <c:pt idx="2">
                  <c:v>55.979800440054198</c:v>
                </c:pt>
                <c:pt idx="3">
                  <c:v>58.38574440542488</c:v>
                </c:pt>
                <c:pt idx="4">
                  <c:v>60.683674454941503</c:v>
                </c:pt>
                <c:pt idx="5">
                  <c:v>62.869339406649729</c:v>
                </c:pt>
                <c:pt idx="6">
                  <c:v>64.938695769581273</c:v>
                </c:pt>
                <c:pt idx="7">
                  <c:v>66.887915224232245</c:v>
                </c:pt>
                <c:pt idx="8">
                  <c:v>68.713391704973063</c:v>
                </c:pt>
                <c:pt idx="9">
                  <c:v>70.411748071287846</c:v>
                </c:pt>
                <c:pt idx="10">
                  <c:v>71.979842355500892</c:v>
                </c:pt>
                <c:pt idx="11">
                  <c:v>73.414773575432562</c:v>
                </c:pt>
                <c:pt idx="12">
                  <c:v>74.713887101230583</c:v>
                </c:pt>
                <c:pt idx="13">
                  <c:v>75.874779566448396</c:v>
                </c:pt>
                <c:pt idx="14">
                  <c:v>76.895303314285016</c:v>
                </c:pt>
                <c:pt idx="15">
                  <c:v>77.773570370760666</c:v>
                </c:pt>
                <c:pt idx="16">
                  <c:v>78.507955937478073</c:v>
                </c:pt>
                <c:pt idx="17">
                  <c:v>79.09710139750743</c:v>
                </c:pt>
                <c:pt idx="18">
                  <c:v>79.539916828834478</c:v>
                </c:pt>
                <c:pt idx="19">
                  <c:v>79.835583020721671</c:v>
                </c:pt>
                <c:pt idx="20">
                  <c:v>79.98355298925199</c:v>
                </c:pt>
                <c:pt idx="21">
                  <c:v>79.983552989251976</c:v>
                </c:pt>
                <c:pt idx="22">
                  <c:v>79.835583020721671</c:v>
                </c:pt>
                <c:pt idx="23">
                  <c:v>79.539916828834478</c:v>
                </c:pt>
                <c:pt idx="24">
                  <c:v>79.097101397507416</c:v>
                </c:pt>
                <c:pt idx="25">
                  <c:v>78.507955937478059</c:v>
                </c:pt>
                <c:pt idx="26">
                  <c:v>77.773570370760666</c:v>
                </c:pt>
                <c:pt idx="27">
                  <c:v>76.895303314285002</c:v>
                </c:pt>
                <c:pt idx="28">
                  <c:v>75.874779566448382</c:v>
                </c:pt>
                <c:pt idx="29">
                  <c:v>74.713887101230569</c:v>
                </c:pt>
                <c:pt idx="30">
                  <c:v>73.414773575432548</c:v>
                </c:pt>
                <c:pt idx="31">
                  <c:v>71.979842355500878</c:v>
                </c:pt>
                <c:pt idx="32">
                  <c:v>70.411748071287818</c:v>
                </c:pt>
                <c:pt idx="33">
                  <c:v>68.713391704973048</c:v>
                </c:pt>
                <c:pt idx="34">
                  <c:v>66.887915224232202</c:v>
                </c:pt>
                <c:pt idx="35">
                  <c:v>64.938695769581244</c:v>
                </c:pt>
                <c:pt idx="36">
                  <c:v>62.869339406649686</c:v>
                </c:pt>
                <c:pt idx="37">
                  <c:v>60.68367445494146</c:v>
                </c:pt>
                <c:pt idx="38">
                  <c:v>58.385744405424838</c:v>
                </c:pt>
                <c:pt idx="39">
                  <c:v>55.979800440054149</c:v>
                </c:pt>
                <c:pt idx="40">
                  <c:v>53.470293567062171</c:v>
                </c:pt>
                <c:pt idx="41">
                  <c:v>52.178147601185564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18-46FD-88D3-DA2956268F2F}"/>
            </c:ext>
          </c:extLst>
        </c:ser>
        <c:ser>
          <c:idx val="4"/>
          <c:order val="4"/>
          <c:tx>
            <c:v>step_last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6.6833680607025068</c:v>
                </c:pt>
                <c:pt idx="2">
                  <c:v>6.9970367721344475</c:v>
                </c:pt>
                <c:pt idx="3">
                  <c:v>7.2977609309392077</c:v>
                </c:pt>
                <c:pt idx="4">
                  <c:v>7.5849841959359878</c:v>
                </c:pt>
                <c:pt idx="5">
                  <c:v>7.8581752026642908</c:v>
                </c:pt>
                <c:pt idx="6">
                  <c:v>8.116828546410801</c:v>
                </c:pt>
                <c:pt idx="7">
                  <c:v>8.3604657172106105</c:v>
                </c:pt>
                <c:pt idx="8">
                  <c:v>8.5886359850930045</c:v>
                </c:pt>
                <c:pt idx="9">
                  <c:v>8.8009172339341557</c:v>
                </c:pt>
                <c:pt idx="10">
                  <c:v>8.9969167423740242</c:v>
                </c:pt>
                <c:pt idx="11">
                  <c:v>9.1762719103528241</c:v>
                </c:pt>
                <c:pt idx="12">
                  <c:v>9.3386509299229257</c:v>
                </c:pt>
                <c:pt idx="13">
                  <c:v>9.4837533990951961</c:v>
                </c:pt>
                <c:pt idx="14">
                  <c:v>9.6113108775841702</c:v>
                </c:pt>
                <c:pt idx="15">
                  <c:v>9.7210873834238996</c:v>
                </c:pt>
                <c:pt idx="16">
                  <c:v>9.8128798295357615</c:v>
                </c:pt>
                <c:pt idx="17">
                  <c:v>9.8865183994405577</c:v>
                </c:pt>
                <c:pt idx="18">
                  <c:v>9.9418668614198378</c:v>
                </c:pt>
                <c:pt idx="19">
                  <c:v>9.9788228205452523</c:v>
                </c:pt>
                <c:pt idx="20">
                  <c:v>9.9973179081096859</c:v>
                </c:pt>
                <c:pt idx="21">
                  <c:v>9.9973179081096841</c:v>
                </c:pt>
                <c:pt idx="22">
                  <c:v>9.9788228205452523</c:v>
                </c:pt>
                <c:pt idx="23">
                  <c:v>9.941866861419836</c:v>
                </c:pt>
                <c:pt idx="24">
                  <c:v>9.8865183994405577</c:v>
                </c:pt>
                <c:pt idx="25">
                  <c:v>9.8128798295357615</c:v>
                </c:pt>
                <c:pt idx="26">
                  <c:v>9.7210873834238996</c:v>
                </c:pt>
                <c:pt idx="27">
                  <c:v>9.6113108775841702</c:v>
                </c:pt>
                <c:pt idx="28">
                  <c:v>9.4837533990951961</c:v>
                </c:pt>
                <c:pt idx="29">
                  <c:v>9.3386509299229239</c:v>
                </c:pt>
                <c:pt idx="30">
                  <c:v>9.1762719103528223</c:v>
                </c:pt>
                <c:pt idx="31">
                  <c:v>8.9969167423740224</c:v>
                </c:pt>
                <c:pt idx="32">
                  <c:v>8.8009172339341522</c:v>
                </c:pt>
                <c:pt idx="33">
                  <c:v>8.588635985093001</c:v>
                </c:pt>
                <c:pt idx="34">
                  <c:v>8.3604657172106052</c:v>
                </c:pt>
                <c:pt idx="35">
                  <c:v>8.1168285464107974</c:v>
                </c:pt>
                <c:pt idx="36">
                  <c:v>7.8581752026642855</c:v>
                </c:pt>
                <c:pt idx="37">
                  <c:v>7.5849841959359825</c:v>
                </c:pt>
                <c:pt idx="38">
                  <c:v>7.2977609309392024</c:v>
                </c:pt>
                <c:pt idx="39">
                  <c:v>6.9970367721344413</c:v>
                </c:pt>
                <c:pt idx="40">
                  <c:v>6.6833680607025006</c:v>
                </c:pt>
                <c:pt idx="41">
                  <c:v>6.5218599315714307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18-46FD-88D3-DA2956268F2F}"/>
            </c:ext>
          </c:extLst>
        </c:ser>
        <c:ser>
          <c:idx val="5"/>
          <c:order val="5"/>
          <c:tx>
            <c:v>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steps'!$J$4:$J$204</c:f>
              <c:numCache>
                <c:formatCode>General</c:formatCode>
                <c:ptCount val="201"/>
                <c:pt idx="0">
                  <c:v>40.234537020622746</c:v>
                </c:pt>
                <c:pt idx="1">
                  <c:v>41.230909967732295</c:v>
                </c:pt>
                <c:pt idx="2">
                  <c:v>43.165989149857353</c:v>
                </c:pt>
                <c:pt idx="3">
                  <c:v>45.021211038609323</c:v>
                </c:pt>
                <c:pt idx="4">
                  <c:v>46.793143464320373</c:v>
                </c:pt>
                <c:pt idx="5">
                  <c:v>48.478508343241138</c:v>
                </c:pt>
                <c:pt idx="6">
                  <c:v>50.074187742011873</c:v>
                </c:pt>
                <c:pt idx="7">
                  <c:v>51.577229645854594</c:v>
                </c:pt>
                <c:pt idx="8">
                  <c:v>52.984853419814975</c:v>
                </c:pt>
                <c:pt idx="9">
                  <c:v>54.294454952950844</c:v>
                </c:pt>
                <c:pt idx="10">
                  <c:v>55.503611475950201</c:v>
                </c:pt>
                <c:pt idx="11">
                  <c:v>56.610086043266506</c:v>
                </c:pt>
                <c:pt idx="12">
                  <c:v>57.61183167147896</c:v>
                </c:pt>
                <c:pt idx="13">
                  <c:v>58.506995126221973</c:v>
                </c:pt>
                <c:pt idx="14">
                  <c:v>59.293920350677894</c:v>
                </c:pt>
                <c:pt idx="15">
                  <c:v>59.971151529290303</c:v>
                </c:pt>
                <c:pt idx="16">
                  <c:v>60.537435781030027</c:v>
                </c:pt>
                <c:pt idx="17">
                  <c:v>60.991725477231206</c:v>
                </c:pt>
                <c:pt idx="18">
                  <c:v>61.333180179709501</c:v>
                </c:pt>
                <c:pt idx="19">
                  <c:v>61.561168195576919</c:v>
                </c:pt>
                <c:pt idx="20">
                  <c:v>61.675267745876752</c:v>
                </c:pt>
                <c:pt idx="21">
                  <c:v>61.675267745876745</c:v>
                </c:pt>
                <c:pt idx="22">
                  <c:v>61.561168195576919</c:v>
                </c:pt>
                <c:pt idx="23">
                  <c:v>61.333180179709501</c:v>
                </c:pt>
                <c:pt idx="24">
                  <c:v>60.991725477231199</c:v>
                </c:pt>
                <c:pt idx="25">
                  <c:v>60.53743578103002</c:v>
                </c:pt>
                <c:pt idx="26">
                  <c:v>59.971151529290296</c:v>
                </c:pt>
                <c:pt idx="27">
                  <c:v>59.293920350677887</c:v>
                </c:pt>
                <c:pt idx="28">
                  <c:v>58.506995126221966</c:v>
                </c:pt>
                <c:pt idx="29">
                  <c:v>57.611831671478946</c:v>
                </c:pt>
                <c:pt idx="30">
                  <c:v>56.610086043266492</c:v>
                </c:pt>
                <c:pt idx="31">
                  <c:v>55.503611475950187</c:v>
                </c:pt>
                <c:pt idx="32">
                  <c:v>54.294454952950822</c:v>
                </c:pt>
                <c:pt idx="33">
                  <c:v>52.984853419814961</c:v>
                </c:pt>
                <c:pt idx="34">
                  <c:v>51.577229645854565</c:v>
                </c:pt>
                <c:pt idx="35">
                  <c:v>50.074187742011844</c:v>
                </c:pt>
                <c:pt idx="36">
                  <c:v>48.478508343241103</c:v>
                </c:pt>
                <c:pt idx="37">
                  <c:v>46.793143464320337</c:v>
                </c:pt>
                <c:pt idx="38">
                  <c:v>45.021211038609287</c:v>
                </c:pt>
                <c:pt idx="39">
                  <c:v>43.16598914985731</c:v>
                </c:pt>
                <c:pt idx="40">
                  <c:v>41.230909967732252</c:v>
                </c:pt>
                <c:pt idx="41">
                  <c:v>40.234537020622703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18-46FD-88D3-DA2956268F2F}"/>
            </c:ext>
          </c:extLst>
        </c:ser>
        <c:ser>
          <c:idx val="6"/>
          <c:order val="6"/>
          <c:tx>
            <c:v>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steps'!$K$4:$K$204</c:f>
              <c:numCache>
                <c:formatCode>General</c:formatCode>
                <c:ptCount val="201"/>
                <c:pt idx="0">
                  <c:v>23.923224227829774</c:v>
                </c:pt>
                <c:pt idx="1">
                  <c:v>24.515661849667637</c:v>
                </c:pt>
                <c:pt idx="2">
                  <c:v>25.666248798110836</c:v>
                </c:pt>
                <c:pt idx="3">
                  <c:v>26.769353059363851</c:v>
                </c:pt>
                <c:pt idx="4">
                  <c:v>27.822933885088776</c:v>
                </c:pt>
                <c:pt idx="5">
                  <c:v>28.825042145548302</c:v>
                </c:pt>
                <c:pt idx="6">
                  <c:v>29.773823935505384</c:v>
                </c:pt>
                <c:pt idx="7">
                  <c:v>30.667524003957094</c:v>
                </c:pt>
                <c:pt idx="8">
                  <c:v>31.504489001357655</c:v>
                </c:pt>
                <c:pt idx="9">
                  <c:v>32.283170538323283</c:v>
                </c:pt>
                <c:pt idx="10">
                  <c:v>33.002128050160188</c:v>
                </c:pt>
                <c:pt idx="11">
                  <c:v>33.660031461916383</c:v>
                </c:pt>
                <c:pt idx="12">
                  <c:v>34.255663649026957</c:v>
                </c:pt>
                <c:pt idx="13">
                  <c:v>34.787922689000482</c:v>
                </c:pt>
                <c:pt idx="14">
                  <c:v>35.25582389998111</c:v>
                </c:pt>
                <c:pt idx="15">
                  <c:v>35.658501662414857</c:v>
                </c:pt>
                <c:pt idx="16">
                  <c:v>35.995211020450078</c:v>
                </c:pt>
                <c:pt idx="17">
                  <c:v>36.265329060109458</c:v>
                </c:pt>
                <c:pt idx="18">
                  <c:v>36.468356061683956</c:v>
                </c:pt>
                <c:pt idx="19">
                  <c:v>36.603916424216735</c:v>
                </c:pt>
                <c:pt idx="20">
                  <c:v>36.671759360366799</c:v>
                </c:pt>
                <c:pt idx="21">
                  <c:v>36.671759360366799</c:v>
                </c:pt>
                <c:pt idx="22">
                  <c:v>36.603916424216735</c:v>
                </c:pt>
                <c:pt idx="23">
                  <c:v>36.468356061683956</c:v>
                </c:pt>
                <c:pt idx="24">
                  <c:v>36.265329060109451</c:v>
                </c:pt>
                <c:pt idx="25">
                  <c:v>35.995211020450071</c:v>
                </c:pt>
                <c:pt idx="26">
                  <c:v>35.658501662414849</c:v>
                </c:pt>
                <c:pt idx="27">
                  <c:v>35.255823899981102</c:v>
                </c:pt>
                <c:pt idx="28">
                  <c:v>34.787922689000474</c:v>
                </c:pt>
                <c:pt idx="29">
                  <c:v>34.25566364902695</c:v>
                </c:pt>
                <c:pt idx="30">
                  <c:v>33.660031461916375</c:v>
                </c:pt>
                <c:pt idx="31">
                  <c:v>33.002128050160181</c:v>
                </c:pt>
                <c:pt idx="32">
                  <c:v>32.283170538323269</c:v>
                </c:pt>
                <c:pt idx="33">
                  <c:v>31.504489001357644</c:v>
                </c:pt>
                <c:pt idx="34">
                  <c:v>30.66752400395708</c:v>
                </c:pt>
                <c:pt idx="35">
                  <c:v>29.773823935505369</c:v>
                </c:pt>
                <c:pt idx="36">
                  <c:v>28.825042145548281</c:v>
                </c:pt>
                <c:pt idx="37">
                  <c:v>27.822933885088755</c:v>
                </c:pt>
                <c:pt idx="38">
                  <c:v>26.76935305936383</c:v>
                </c:pt>
                <c:pt idx="39">
                  <c:v>25.666248798110811</c:v>
                </c:pt>
                <c:pt idx="40">
                  <c:v>24.515661849667612</c:v>
                </c:pt>
                <c:pt idx="41">
                  <c:v>23.923224227829746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18-46FD-88D3-DA2956268F2F}"/>
            </c:ext>
          </c:extLst>
        </c:ser>
        <c:ser>
          <c:idx val="7"/>
          <c:order val="7"/>
          <c:tx>
            <c:v>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steps'!$L$4:$L$204</c:f>
              <c:numCache>
                <c:formatCode>General</c:formatCode>
                <c:ptCount val="201"/>
                <c:pt idx="0">
                  <c:v>14.224611486436908</c:v>
                </c:pt>
                <c:pt idx="1">
                  <c:v>14.576871487862171</c:v>
                </c:pt>
                <c:pt idx="2">
                  <c:v>15.261003867641076</c:v>
                </c:pt>
                <c:pt idx="3">
                  <c:v>15.916903314802701</c:v>
                </c:pt>
                <c:pt idx="4">
                  <c:v>16.543356412126531</c:v>
                </c:pt>
                <c:pt idx="5">
                  <c:v>17.139204218284849</c:v>
                </c:pt>
                <c:pt idx="6">
                  <c:v>17.70334441188993</c:v>
                </c:pt>
                <c:pt idx="7">
                  <c:v>18.234733330794064</c:v>
                </c:pt>
                <c:pt idx="8">
                  <c:v>18.732387902869682</c:v>
                </c:pt>
                <c:pt idx="9">
                  <c:v>19.19538746469766</c:v>
                </c:pt>
                <c:pt idx="10">
                  <c:v>19.622875464799183</c:v>
                </c:pt>
                <c:pt idx="11">
                  <c:v>20.014061048260238</c:v>
                </c:pt>
                <c:pt idx="12">
                  <c:v>20.368220519817104</c:v>
                </c:pt>
                <c:pt idx="13">
                  <c:v>20.684698682696158</c:v>
                </c:pt>
                <c:pt idx="14">
                  <c:v>20.962910050731168</c:v>
                </c:pt>
                <c:pt idx="15">
                  <c:v>21.202339931515567</c:v>
                </c:pt>
                <c:pt idx="16">
                  <c:v>21.402545378585991</c:v>
                </c:pt>
                <c:pt idx="17">
                  <c:v>21.563156010875385</c:v>
                </c:pt>
                <c:pt idx="18">
                  <c:v>21.68387469791983</c:v>
                </c:pt>
                <c:pt idx="19">
                  <c:v>21.764478109551366</c:v>
                </c:pt>
                <c:pt idx="20">
                  <c:v>21.804817129059913</c:v>
                </c:pt>
                <c:pt idx="21">
                  <c:v>21.804817129059913</c:v>
                </c:pt>
                <c:pt idx="22">
                  <c:v>21.764478109551366</c:v>
                </c:pt>
                <c:pt idx="23">
                  <c:v>21.683874697919826</c:v>
                </c:pt>
                <c:pt idx="24">
                  <c:v>21.563156010875382</c:v>
                </c:pt>
                <c:pt idx="25">
                  <c:v>21.402545378585987</c:v>
                </c:pt>
                <c:pt idx="26">
                  <c:v>21.202339931515567</c:v>
                </c:pt>
                <c:pt idx="27">
                  <c:v>20.962910050731164</c:v>
                </c:pt>
                <c:pt idx="28">
                  <c:v>20.684698682696155</c:v>
                </c:pt>
                <c:pt idx="29">
                  <c:v>20.3682205198171</c:v>
                </c:pt>
                <c:pt idx="30">
                  <c:v>20.014061048260235</c:v>
                </c:pt>
                <c:pt idx="31">
                  <c:v>19.622875464799179</c:v>
                </c:pt>
                <c:pt idx="32">
                  <c:v>19.195387464697653</c:v>
                </c:pt>
                <c:pt idx="33">
                  <c:v>18.732387902869675</c:v>
                </c:pt>
                <c:pt idx="34">
                  <c:v>18.234733330794057</c:v>
                </c:pt>
                <c:pt idx="35">
                  <c:v>17.703344411889923</c:v>
                </c:pt>
                <c:pt idx="36">
                  <c:v>17.139204218284839</c:v>
                </c:pt>
                <c:pt idx="37">
                  <c:v>16.543356412126521</c:v>
                </c:pt>
                <c:pt idx="38">
                  <c:v>15.916903314802688</c:v>
                </c:pt>
                <c:pt idx="39">
                  <c:v>15.261003867641062</c:v>
                </c:pt>
                <c:pt idx="40">
                  <c:v>14.576871487862157</c:v>
                </c:pt>
                <c:pt idx="41">
                  <c:v>14.22461148643689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18-46FD-88D3-DA2956268F2F}"/>
            </c:ext>
          </c:extLst>
        </c:ser>
        <c:ser>
          <c:idx val="8"/>
          <c:order val="8"/>
          <c:tx>
            <c:v>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steps'!$M$4:$M$204</c:f>
              <c:numCache>
                <c:formatCode>General</c:formatCode>
                <c:ptCount val="201"/>
                <c:pt idx="0">
                  <c:v>8.4578721502217977</c:v>
                </c:pt>
                <c:pt idx="1">
                  <c:v>8.6673239203831578</c:v>
                </c:pt>
                <c:pt idx="2">
                  <c:v>9.0741050973252602</c:v>
                </c:pt>
                <c:pt idx="3">
                  <c:v>9.464099134967956</c:v>
                </c:pt>
                <c:pt idx="4">
                  <c:v>9.8365845424131759</c:v>
                </c:pt>
                <c:pt idx="5">
                  <c:v>10.19087221981529</c:v>
                </c:pt>
                <c:pt idx="6">
                  <c:v>10.526306733219238</c:v>
                </c:pt>
                <c:pt idx="7">
                  <c:v>10.842267527116572</c:v>
                </c:pt>
                <c:pt idx="8">
                  <c:v>11.13817007247623</c:v>
                </c:pt>
                <c:pt idx="9">
                  <c:v>11.413466948126128</c:v>
                </c:pt>
                <c:pt idx="10">
                  <c:v>11.667648853485034</c:v>
                </c:pt>
                <c:pt idx="11">
                  <c:v>11.90024555077116</c:v>
                </c:pt>
                <c:pt idx="12">
                  <c:v>12.110826734944395</c:v>
                </c:pt>
                <c:pt idx="13">
                  <c:v>12.299002829772739</c:v>
                </c:pt>
                <c:pt idx="14">
                  <c:v>12.464425708550275</c:v>
                </c:pt>
                <c:pt idx="15">
                  <c:v>12.606789338133284</c:v>
                </c:pt>
                <c:pt idx="16">
                  <c:v>12.725830345103084</c:v>
                </c:pt>
                <c:pt idx="17">
                  <c:v>12.82132850300815</c:v>
                </c:pt>
                <c:pt idx="18">
                  <c:v>12.893107139784142</c:v>
                </c:pt>
                <c:pt idx="19">
                  <c:v>12.941033464598092</c:v>
                </c:pt>
                <c:pt idx="20">
                  <c:v>12.965018813512117</c:v>
                </c:pt>
                <c:pt idx="21">
                  <c:v>12.965018813512115</c:v>
                </c:pt>
                <c:pt idx="22">
                  <c:v>12.941033464598092</c:v>
                </c:pt>
                <c:pt idx="23">
                  <c:v>12.89310713978414</c:v>
                </c:pt>
                <c:pt idx="24">
                  <c:v>12.821328503008148</c:v>
                </c:pt>
                <c:pt idx="25">
                  <c:v>12.725830345103082</c:v>
                </c:pt>
                <c:pt idx="26">
                  <c:v>12.606789338133282</c:v>
                </c:pt>
                <c:pt idx="27">
                  <c:v>12.464425708550273</c:v>
                </c:pt>
                <c:pt idx="28">
                  <c:v>12.299002829772737</c:v>
                </c:pt>
                <c:pt idx="29">
                  <c:v>12.110826734944393</c:v>
                </c:pt>
                <c:pt idx="30">
                  <c:v>11.900245550771157</c:v>
                </c:pt>
                <c:pt idx="31">
                  <c:v>11.66764885348503</c:v>
                </c:pt>
                <c:pt idx="32">
                  <c:v>11.413466948126125</c:v>
                </c:pt>
                <c:pt idx="33">
                  <c:v>11.138170072476226</c:v>
                </c:pt>
                <c:pt idx="34">
                  <c:v>10.842267527116567</c:v>
                </c:pt>
                <c:pt idx="35">
                  <c:v>10.526306733219231</c:v>
                </c:pt>
                <c:pt idx="36">
                  <c:v>10.190872219815283</c:v>
                </c:pt>
                <c:pt idx="37">
                  <c:v>9.8365845424131688</c:v>
                </c:pt>
                <c:pt idx="38">
                  <c:v>9.4640991349679489</c:v>
                </c:pt>
                <c:pt idx="39">
                  <c:v>9.0741050973252513</c:v>
                </c:pt>
                <c:pt idx="40">
                  <c:v>8.6673239203831489</c:v>
                </c:pt>
                <c:pt idx="41">
                  <c:v>8.4578721502217871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18-46FD-88D3-DA295626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symmetry_crank_nicolson!$AF$49:$AF$90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2-49E7-A7A3-9E53F64529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symmetry_crank_nicolson!$AG$49:$AG$90</c:f>
              <c:numCache>
                <c:formatCode>General</c:formatCode>
                <c:ptCount val="42"/>
                <c:pt idx="0">
                  <c:v>47.568762009356618</c:v>
                </c:pt>
                <c:pt idx="1">
                  <c:v>47.566011535382849</c:v>
                </c:pt>
                <c:pt idx="2">
                  <c:v>47.544009651978214</c:v>
                </c:pt>
                <c:pt idx="3">
                  <c:v>47.500016062244086</c:v>
                </c:pt>
                <c:pt idx="4">
                  <c:v>47.434051115623269</c:v>
                </c:pt>
                <c:pt idx="5">
                  <c:v>47.34614532451355</c:v>
                </c:pt>
                <c:pt idx="6">
                  <c:v>47.23633935015399</c:v>
                </c:pt>
                <c:pt idx="7">
                  <c:v>47.104683983816905</c:v>
                </c:pt>
                <c:pt idx="8">
                  <c:v>46.951240123314129</c:v>
                </c:pt>
                <c:pt idx="9">
                  <c:v>46.776078744828411</c:v>
                </c:pt>
                <c:pt idx="10">
                  <c:v>46.579280870083089</c:v>
                </c:pt>
                <c:pt idx="11">
                  <c:v>46.360937528865072</c:v>
                </c:pt>
                <c:pt idx="12">
                  <c:v>46.121149716918609</c:v>
                </c:pt>
                <c:pt idx="13">
                  <c:v>45.860028349229204</c:v>
                </c:pt>
                <c:pt idx="14">
                  <c:v>45.577694208719386</c:v>
                </c:pt>
                <c:pt idx="15">
                  <c:v>45.274277890380006</c:v>
                </c:pt>
                <c:pt idx="16">
                  <c:v>44.94991974086286</c:v>
                </c:pt>
                <c:pt idx="17">
                  <c:v>44.604769793562745</c:v>
                </c:pt>
                <c:pt idx="18">
                  <c:v>44.238987699218761</c:v>
                </c:pt>
                <c:pt idx="19">
                  <c:v>43.852742652067114</c:v>
                </c:pt>
                <c:pt idx="20">
                  <c:v>43.446213311579527</c:v>
                </c:pt>
                <c:pt idx="21">
                  <c:v>43.019587719823463</c:v>
                </c:pt>
                <c:pt idx="22">
                  <c:v>42.573063214482374</c:v>
                </c:pt>
                <c:pt idx="23">
                  <c:v>42.106846337576215</c:v>
                </c:pt>
                <c:pt idx="24">
                  <c:v>41.621152739924462</c:v>
                </c:pt>
                <c:pt idx="25">
                  <c:v>41.116207081395807</c:v>
                </c:pt>
                <c:pt idx="26">
                  <c:v>40.592242926990693</c:v>
                </c:pt>
                <c:pt idx="27">
                  <c:v>40.049502638804668</c:v>
                </c:pt>
                <c:pt idx="28">
                  <c:v>39.48823726392272</c:v>
                </c:pt>
                <c:pt idx="29">
                  <c:v>38.908706418296198</c:v>
                </c:pt>
                <c:pt idx="30">
                  <c:v>38.311178166656269</c:v>
                </c:pt>
                <c:pt idx="31">
                  <c:v>37.695928898519306</c:v>
                </c:pt>
                <c:pt idx="32">
                  <c:v>37.063243200341581</c:v>
                </c:pt>
                <c:pt idx="33">
                  <c:v>36.413413723882492</c:v>
                </c:pt>
                <c:pt idx="34">
                  <c:v>35.746741050837073</c:v>
                </c:pt>
                <c:pt idx="35">
                  <c:v>35.063533553800561</c:v>
                </c:pt>
                <c:pt idx="36">
                  <c:v>34.364107253629136</c:v>
                </c:pt>
                <c:pt idx="37">
                  <c:v>33.648785673263021</c:v>
                </c:pt>
                <c:pt idx="38">
                  <c:v>32.917899688079409</c:v>
                </c:pt>
                <c:pt idx="39">
                  <c:v>32.171787372844477</c:v>
                </c:pt>
                <c:pt idx="40">
                  <c:v>31.410793845335316</c:v>
                </c:pt>
                <c:pt idx="41">
                  <c:v>31.024826362886785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A2-49E7-A7A3-9E53F645295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symmetry_crank_nicolson!$AH$49:$AH$90</c:f>
              <c:numCache>
                <c:formatCode>General</c:formatCode>
                <c:ptCount val="42"/>
                <c:pt idx="0">
                  <c:v>28.284112209538101</c:v>
                </c:pt>
                <c:pt idx="1">
                  <c:v>28.282476793537825</c:v>
                </c:pt>
                <c:pt idx="2">
                  <c:v>28.269394600250653</c:v>
                </c:pt>
                <c:pt idx="3">
                  <c:v>28.243236264906635</c:v>
                </c:pt>
                <c:pt idx="4">
                  <c:v>28.204013887167388</c:v>
                </c:pt>
                <c:pt idx="5">
                  <c:v>28.15174560952908</c:v>
                </c:pt>
                <c:pt idx="6">
                  <c:v>28.086455608930525</c:v>
                </c:pt>
                <c:pt idx="7">
                  <c:v>28.008174085570015</c:v>
                </c:pt>
                <c:pt idx="8">
                  <c:v>27.916937248936101</c:v>
                </c:pt>
                <c:pt idx="9">
                  <c:v>27.812787301058691</c:v>
                </c:pt>
                <c:pt idx="10">
                  <c:v>27.695772416988333</c:v>
                </c:pt>
                <c:pt idx="11">
                  <c:v>27.565946722512596</c:v>
                </c:pt>
                <c:pt idx="12">
                  <c:v>27.423370269119939</c:v>
                </c:pt>
                <c:pt idx="13">
                  <c:v>27.268109006222609</c:v>
                </c:pt>
                <c:pt idx="14">
                  <c:v>27.100234750651435</c:v>
                </c:pt>
                <c:pt idx="15">
                  <c:v>26.919825153436609</c:v>
                </c:pt>
                <c:pt idx="16">
                  <c:v>26.726963663889823</c:v>
                </c:pt>
                <c:pt idx="17">
                  <c:v>26.521739491004425</c:v>
                </c:pt>
                <c:pt idx="18">
                  <c:v>26.304247562191346</c:v>
                </c:pt>
                <c:pt idx="19">
                  <c:v>26.074588479370004</c:v>
                </c:pt>
                <c:pt idx="20">
                  <c:v>25.832868472434388</c:v>
                </c:pt>
                <c:pt idx="21">
                  <c:v>25.579199350115928</c:v>
                </c:pt>
                <c:pt idx="22">
                  <c:v>25.313698448265853</c:v>
                </c:pt>
                <c:pt idx="23">
                  <c:v>25.036488575580908</c:v>
                </c:pt>
                <c:pt idx="24">
                  <c:v>24.747697956797634</c:v>
                </c:pt>
                <c:pt idx="25">
                  <c:v>24.447460173381398</c:v>
                </c:pt>
                <c:pt idx="26">
                  <c:v>24.135914101737679</c:v>
                </c:pt>
                <c:pt idx="27">
                  <c:v>23.813203848974091</c:v>
                </c:pt>
                <c:pt idx="28">
                  <c:v>23.479478686242992</c:v>
                </c:pt>
                <c:pt idx="29">
                  <c:v>23.134892979695383</c:v>
                </c:pt>
                <c:pt idx="30">
                  <c:v>22.779606119078149</c:v>
                </c:pt>
                <c:pt idx="31">
                  <c:v>22.413782444007538</c:v>
                </c:pt>
                <c:pt idx="32">
                  <c:v>22.037591167953121</c:v>
                </c:pt>
                <c:pt idx="33">
                  <c:v>21.651206299967296</c:v>
                </c:pt>
                <c:pt idx="34">
                  <c:v>21.254806564196574</c:v>
                </c:pt>
                <c:pt idx="35">
                  <c:v>20.848575317211896</c:v>
                </c:pt>
                <c:pt idx="36">
                  <c:v>20.432700463196156</c:v>
                </c:pt>
                <c:pt idx="37">
                  <c:v>20.007374367028262</c:v>
                </c:pt>
                <c:pt idx="38">
                  <c:v>19.572793765303835</c:v>
                </c:pt>
                <c:pt idx="39">
                  <c:v>19.129159675333781</c:v>
                </c:pt>
                <c:pt idx="40">
                  <c:v>18.676677302162759</c:v>
                </c:pt>
                <c:pt idx="41">
                  <c:v>18.447183257716954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A2-49E7-A7A3-9E53F645295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symmetry_crank_nicolson!$AI$49:$AI$90</c:f>
              <c:numCache>
                <c:formatCode>General</c:formatCode>
                <c:ptCount val="42"/>
                <c:pt idx="0">
                  <c:v>16.817570390509356</c:v>
                </c:pt>
                <c:pt idx="1">
                  <c:v>16.816597981564765</c:v>
                </c:pt>
                <c:pt idx="2">
                  <c:v>16.808819384703057</c:v>
                </c:pt>
                <c:pt idx="3">
                  <c:v>16.79326578900638</c:v>
                </c:pt>
                <c:pt idx="4">
                  <c:v>16.769944388863919</c:v>
                </c:pt>
                <c:pt idx="5">
                  <c:v>16.738865971699514</c:v>
                </c:pt>
                <c:pt idx="6">
                  <c:v>16.70004491298188</c:v>
                </c:pt>
                <c:pt idx="7">
                  <c:v>16.653499169575174</c:v>
                </c:pt>
                <c:pt idx="8">
                  <c:v>16.599250271432958</c:v>
                </c:pt>
                <c:pt idx="9">
                  <c:v>16.537323311639408</c:v>
                </c:pt>
                <c:pt idx="10">
                  <c:v>16.46774693480242</c:v>
                </c:pt>
                <c:pt idx="11">
                  <c:v>16.390553323803868</c:v>
                </c:pt>
                <c:pt idx="12">
                  <c:v>16.305778184913294</c:v>
                </c:pt>
                <c:pt idx="13">
                  <c:v>16.213460731271788</c:v>
                </c:pt>
                <c:pt idx="14">
                  <c:v>16.113643664753766</c:v>
                </c:pt>
                <c:pt idx="15">
                  <c:v>16.00637315621503</c:v>
                </c:pt>
                <c:pt idx="16">
                  <c:v>15.891698824136199</c:v>
                </c:pt>
                <c:pt idx="17">
                  <c:v>15.769673711671457</c:v>
                </c:pt>
                <c:pt idx="18">
                  <c:v>15.640354262113195</c:v>
                </c:pt>
                <c:pt idx="19">
                  <c:v>15.503800292783897</c:v>
                </c:pt>
                <c:pt idx="20">
                  <c:v>15.360074967367343</c:v>
                </c:pt>
                <c:pt idx="21">
                  <c:v>15.20924476669197</c:v>
                </c:pt>
                <c:pt idx="22">
                  <c:v>15.051379457979836</c:v>
                </c:pt>
                <c:pt idx="23">
                  <c:v>14.886552062575463</c:v>
                </c:pt>
                <c:pt idx="24">
                  <c:v>14.714838822169471</c:v>
                </c:pt>
                <c:pt idx="25">
                  <c:v>14.536319163532623</c:v>
                </c:pt>
                <c:pt idx="26">
                  <c:v>14.351075661776608</c:v>
                </c:pt>
                <c:pt idx="27">
                  <c:v>14.159194002158509</c:v>
                </c:pt>
                <c:pt idx="28">
                  <c:v>13.960762940446704</c:v>
                </c:pt>
                <c:pt idx="29">
                  <c:v>13.755874261866454</c:v>
                </c:pt>
                <c:pt idx="30">
                  <c:v>13.544622738644222</c:v>
                </c:pt>
                <c:pt idx="31">
                  <c:v>13.327106086170325</c:v>
                </c:pt>
                <c:pt idx="32">
                  <c:v>13.103424917800217</c:v>
                </c:pt>
                <c:pt idx="33">
                  <c:v>12.873682698315315</c:v>
                </c:pt>
                <c:pt idx="34">
                  <c:v>12.637985696064868</c:v>
                </c:pt>
                <c:pt idx="35">
                  <c:v>12.396442933811034</c:v>
                </c:pt>
                <c:pt idx="36">
                  <c:v>12.149166138299879</c:v>
                </c:pt>
                <c:pt idx="37">
                  <c:v>11.896269688581654</c:v>
                </c:pt>
                <c:pt idx="38">
                  <c:v>11.637870563104213</c:v>
                </c:pt>
                <c:pt idx="39">
                  <c:v>11.37408828560409</c:v>
                </c:pt>
                <c:pt idx="40">
                  <c:v>11.105044869820221</c:v>
                </c:pt>
                <c:pt idx="41">
                  <c:v>10.968589031359487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A2-49E7-A7A3-9E53F645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54048"/>
        <c:axId val="525947488"/>
      </c:scatterChart>
      <c:valAx>
        <c:axId val="5259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7488"/>
        <c:crosses val="autoZero"/>
        <c:crossBetween val="midCat"/>
      </c:valAx>
      <c:valAx>
        <c:axId val="5259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T(x, t) for 16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steps'!$G$4:$G$204</c:f>
              <c:numCache>
                <c:formatCode>General</c:formatCode>
                <c:ptCount val="201"/>
                <c:pt idx="0">
                  <c:v>31.024826362886806</c:v>
                </c:pt>
                <c:pt idx="1">
                  <c:v>31.793128919988604</c:v>
                </c:pt>
                <c:pt idx="2">
                  <c:v>33.285267268519739</c:v>
                </c:pt>
                <c:pt idx="3">
                  <c:v>34.715827708016157</c:v>
                </c:pt>
                <c:pt idx="4">
                  <c:v>36.082163694590989</c:v>
                </c:pt>
                <c:pt idx="5">
                  <c:v>37.381747499912855</c:v>
                </c:pt>
                <c:pt idx="6">
                  <c:v>38.612174887515771</c:v>
                </c:pt>
                <c:pt idx="7">
                  <c:v>39.771169560648495</c:v>
                </c:pt>
                <c:pt idx="8">
                  <c:v>40.856587373434763</c:v>
                </c:pt>
                <c:pt idx="9">
                  <c:v>41.866420297553788</c:v>
                </c:pt>
                <c:pt idx="10">
                  <c:v>42.798800137102546</c:v>
                </c:pt>
                <c:pt idx="11">
                  <c:v>43.65200198476748</c:v>
                </c:pt>
                <c:pt idx="12">
                  <c:v>44.424447412911533</c:v>
                </c:pt>
                <c:pt idx="13">
                  <c:v>45.114707393673051</c:v>
                </c:pt>
                <c:pt idx="14">
                  <c:v>45.721504942674471</c:v>
                </c:pt>
                <c:pt idx="15">
                  <c:v>46.243717481449643</c:v>
                </c:pt>
                <c:pt idx="16">
                  <c:v>46.680378914219631</c:v>
                </c:pt>
                <c:pt idx="17">
                  <c:v>47.03068141517462</c:v>
                </c:pt>
                <c:pt idx="18">
                  <c:v>47.293976922955672</c:v>
                </c:pt>
                <c:pt idx="19">
                  <c:v>47.469778339571455</c:v>
                </c:pt>
                <c:pt idx="20">
                  <c:v>47.557760431531939</c:v>
                </c:pt>
                <c:pt idx="21">
                  <c:v>47.557760431531932</c:v>
                </c:pt>
                <c:pt idx="22">
                  <c:v>47.469778339571455</c:v>
                </c:pt>
                <c:pt idx="23">
                  <c:v>47.293976922955665</c:v>
                </c:pt>
                <c:pt idx="24">
                  <c:v>47.030681415174612</c:v>
                </c:pt>
                <c:pt idx="25">
                  <c:v>46.680378914219631</c:v>
                </c:pt>
                <c:pt idx="26">
                  <c:v>46.243717481449636</c:v>
                </c:pt>
                <c:pt idx="27">
                  <c:v>45.721504942674464</c:v>
                </c:pt>
                <c:pt idx="28">
                  <c:v>45.114707393673051</c:v>
                </c:pt>
                <c:pt idx="29">
                  <c:v>44.424447412911519</c:v>
                </c:pt>
                <c:pt idx="30">
                  <c:v>43.652001984767473</c:v>
                </c:pt>
                <c:pt idx="31">
                  <c:v>42.798800137102539</c:v>
                </c:pt>
                <c:pt idx="32">
                  <c:v>41.866420297553766</c:v>
                </c:pt>
                <c:pt idx="33">
                  <c:v>40.856587373434742</c:v>
                </c:pt>
                <c:pt idx="34">
                  <c:v>39.771169560648474</c:v>
                </c:pt>
                <c:pt idx="35">
                  <c:v>38.612174887515749</c:v>
                </c:pt>
                <c:pt idx="36">
                  <c:v>37.381747499912827</c:v>
                </c:pt>
                <c:pt idx="37">
                  <c:v>36.08216369459096</c:v>
                </c:pt>
                <c:pt idx="38">
                  <c:v>34.715827708016128</c:v>
                </c:pt>
                <c:pt idx="39">
                  <c:v>33.285267268519711</c:v>
                </c:pt>
                <c:pt idx="40">
                  <c:v>31.793128919988572</c:v>
                </c:pt>
                <c:pt idx="41">
                  <c:v>31.024826362886767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F7-42FD-90F4-9697FC64CE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steps'!$H$4:$H$204</c:f>
              <c:numCache>
                <c:formatCode>General</c:formatCode>
                <c:ptCount val="201"/>
                <c:pt idx="0">
                  <c:v>18.447183257716965</c:v>
                </c:pt>
                <c:pt idx="1">
                  <c:v>18.904011537832137</c:v>
                </c:pt>
                <c:pt idx="2">
                  <c:v>19.791228415027895</c:v>
                </c:pt>
                <c:pt idx="3">
                  <c:v>20.641831421792794</c:v>
                </c:pt>
                <c:pt idx="4">
                  <c:v>21.454246938358288</c:v>
                </c:pt>
                <c:pt idx="5">
                  <c:v>22.22697199200152</c:v>
                </c:pt>
                <c:pt idx="6">
                  <c:v>22.958577037552306</c:v>
                </c:pt>
                <c:pt idx="7">
                  <c:v>23.647708602058753</c:v>
                </c:pt>
                <c:pt idx="8">
                  <c:v>24.293091788718932</c:v>
                </c:pt>
                <c:pt idx="9">
                  <c:v>24.893532635446252</c:v>
                </c:pt>
                <c:pt idx="10">
                  <c:v>25.447920323705223</c:v>
                </c:pt>
                <c:pt idx="11">
                  <c:v>25.955229233531245</c:v>
                </c:pt>
                <c:pt idx="12">
                  <c:v>26.414520840932621</c:v>
                </c:pt>
                <c:pt idx="13">
                  <c:v>26.824945454164563</c:v>
                </c:pt>
                <c:pt idx="14">
                  <c:v>27.185743785663142</c:v>
                </c:pt>
                <c:pt idx="15">
                  <c:v>27.496248356731009</c:v>
                </c:pt>
                <c:pt idx="16">
                  <c:v>27.755884732376327</c:v>
                </c:pt>
                <c:pt idx="17">
                  <c:v>27.964172584020307</c:v>
                </c:pt>
                <c:pt idx="18">
                  <c:v>28.120726578107472</c:v>
                </c:pt>
                <c:pt idx="19">
                  <c:v>28.225257088974637</c:v>
                </c:pt>
                <c:pt idx="20">
                  <c:v>28.277570734659818</c:v>
                </c:pt>
                <c:pt idx="21">
                  <c:v>28.277570734659815</c:v>
                </c:pt>
                <c:pt idx="22">
                  <c:v>28.225257088974637</c:v>
                </c:pt>
                <c:pt idx="23">
                  <c:v>28.120726578107469</c:v>
                </c:pt>
                <c:pt idx="24">
                  <c:v>27.964172584020304</c:v>
                </c:pt>
                <c:pt idx="25">
                  <c:v>27.755884732376327</c:v>
                </c:pt>
                <c:pt idx="26">
                  <c:v>27.496248356731009</c:v>
                </c:pt>
                <c:pt idx="27">
                  <c:v>27.185743785663139</c:v>
                </c:pt>
                <c:pt idx="28">
                  <c:v>26.82494545416456</c:v>
                </c:pt>
                <c:pt idx="29">
                  <c:v>26.414520840932617</c:v>
                </c:pt>
                <c:pt idx="30">
                  <c:v>25.955229233531238</c:v>
                </c:pt>
                <c:pt idx="31">
                  <c:v>25.447920323705215</c:v>
                </c:pt>
                <c:pt idx="32">
                  <c:v>24.893532635446242</c:v>
                </c:pt>
                <c:pt idx="33">
                  <c:v>24.293091788718922</c:v>
                </c:pt>
                <c:pt idx="34">
                  <c:v>23.647708602058742</c:v>
                </c:pt>
                <c:pt idx="35">
                  <c:v>22.958577037552292</c:v>
                </c:pt>
                <c:pt idx="36">
                  <c:v>22.226971992001506</c:v>
                </c:pt>
                <c:pt idx="37">
                  <c:v>21.454246938358274</c:v>
                </c:pt>
                <c:pt idx="38">
                  <c:v>20.64183142179278</c:v>
                </c:pt>
                <c:pt idx="39">
                  <c:v>19.791228415027877</c:v>
                </c:pt>
                <c:pt idx="40">
                  <c:v>18.904011537832119</c:v>
                </c:pt>
                <c:pt idx="41">
                  <c:v>18.447183257716944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F7-42FD-90F4-9697FC64CE5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steps'!$I$4:$I$204</c:f>
              <c:numCache>
                <c:formatCode>General</c:formatCode>
                <c:ptCount val="201"/>
                <c:pt idx="0">
                  <c:v>10.968589031359494</c:v>
                </c:pt>
                <c:pt idx="1">
                  <c:v>11.240216498408696</c:v>
                </c:pt>
                <c:pt idx="2">
                  <c:v>11.767750549092312</c:v>
                </c:pt>
                <c:pt idx="3">
                  <c:v>12.273514203071297</c:v>
                </c:pt>
                <c:pt idx="4">
                  <c:v>12.756571795084906</c:v>
                </c:pt>
                <c:pt idx="5">
                  <c:v>13.216029666199306</c:v>
                </c:pt>
                <c:pt idx="6">
                  <c:v>13.65103781708102</c:v>
                </c:pt>
                <c:pt idx="7">
                  <c:v>14.060791480499907</c:v>
                </c:pt>
                <c:pt idx="8">
                  <c:v>14.444532610152496</c:v>
                </c:pt>
                <c:pt idx="9">
                  <c:v>14.801551283051428</c:v>
                </c:pt>
                <c:pt idx="10">
                  <c:v>15.131187012886457</c:v>
                </c:pt>
                <c:pt idx="11">
                  <c:v>15.432829971927422</c:v>
                </c:pt>
                <c:pt idx="12">
                  <c:v>15.705922119208539</c:v>
                </c:pt>
                <c:pt idx="13">
                  <c:v>15.949958232906962</c:v>
                </c:pt>
                <c:pt idx="14">
                  <c:v>16.164486845005644</c:v>
                </c:pt>
                <c:pt idx="15">
                  <c:v>16.349111076511409</c:v>
                </c:pt>
                <c:pt idx="16">
                  <c:v>16.503489371683049</c:v>
                </c:pt>
                <c:pt idx="17">
                  <c:v>16.627336129911132</c:v>
                </c:pt>
                <c:pt idx="18">
                  <c:v>16.720422234080541</c:v>
                </c:pt>
                <c:pt idx="19">
                  <c:v>16.782575474438268</c:v>
                </c:pt>
                <c:pt idx="20">
                  <c:v>16.813680867182327</c:v>
                </c:pt>
                <c:pt idx="21">
                  <c:v>16.813680867182327</c:v>
                </c:pt>
                <c:pt idx="22">
                  <c:v>16.782575474438268</c:v>
                </c:pt>
                <c:pt idx="23">
                  <c:v>16.720422234080537</c:v>
                </c:pt>
                <c:pt idx="24">
                  <c:v>16.627336129911132</c:v>
                </c:pt>
                <c:pt idx="25">
                  <c:v>16.503489371683049</c:v>
                </c:pt>
                <c:pt idx="26">
                  <c:v>16.349111076511409</c:v>
                </c:pt>
                <c:pt idx="27">
                  <c:v>16.164486845005644</c:v>
                </c:pt>
                <c:pt idx="28">
                  <c:v>15.94995823290696</c:v>
                </c:pt>
                <c:pt idx="29">
                  <c:v>15.705922119208536</c:v>
                </c:pt>
                <c:pt idx="30">
                  <c:v>15.432829971927417</c:v>
                </c:pt>
                <c:pt idx="31">
                  <c:v>15.131187012886453</c:v>
                </c:pt>
                <c:pt idx="32">
                  <c:v>14.801551283051422</c:v>
                </c:pt>
                <c:pt idx="33">
                  <c:v>14.444532610152491</c:v>
                </c:pt>
                <c:pt idx="34">
                  <c:v>14.060791480499898</c:v>
                </c:pt>
                <c:pt idx="35">
                  <c:v>13.651037817081013</c:v>
                </c:pt>
                <c:pt idx="36">
                  <c:v>13.216029666199297</c:v>
                </c:pt>
                <c:pt idx="37">
                  <c:v>12.756571795084897</c:v>
                </c:pt>
                <c:pt idx="38">
                  <c:v>12.273514203071286</c:v>
                </c:pt>
                <c:pt idx="39">
                  <c:v>11.7677505490923</c:v>
                </c:pt>
                <c:pt idx="40">
                  <c:v>11.240216498408685</c:v>
                </c:pt>
                <c:pt idx="41">
                  <c:v>10.968589031359482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F7-42FD-90F4-9697FC64CE59}"/>
            </c:ext>
          </c:extLst>
        </c:ser>
        <c:ser>
          <c:idx val="3"/>
          <c:order val="3"/>
          <c:tx>
            <c:v>step0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steps'!$D$4:$D$204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53.470293567062221</c:v>
                </c:pt>
                <c:pt idx="2">
                  <c:v>55.979800440054198</c:v>
                </c:pt>
                <c:pt idx="3">
                  <c:v>58.38574440542488</c:v>
                </c:pt>
                <c:pt idx="4">
                  <c:v>60.683674454941503</c:v>
                </c:pt>
                <c:pt idx="5">
                  <c:v>62.869339406649729</c:v>
                </c:pt>
                <c:pt idx="6">
                  <c:v>64.938695769581273</c:v>
                </c:pt>
                <c:pt idx="7">
                  <c:v>66.887915224232245</c:v>
                </c:pt>
                <c:pt idx="8">
                  <c:v>68.713391704973063</c:v>
                </c:pt>
                <c:pt idx="9">
                  <c:v>70.411748071287846</c:v>
                </c:pt>
                <c:pt idx="10">
                  <c:v>71.979842355500892</c:v>
                </c:pt>
                <c:pt idx="11">
                  <c:v>73.414773575432562</c:v>
                </c:pt>
                <c:pt idx="12">
                  <c:v>74.713887101230583</c:v>
                </c:pt>
                <c:pt idx="13">
                  <c:v>75.874779566448396</c:v>
                </c:pt>
                <c:pt idx="14">
                  <c:v>76.895303314285016</c:v>
                </c:pt>
                <c:pt idx="15">
                  <c:v>77.773570370760666</c:v>
                </c:pt>
                <c:pt idx="16">
                  <c:v>78.507955937478073</c:v>
                </c:pt>
                <c:pt idx="17">
                  <c:v>79.09710139750743</c:v>
                </c:pt>
                <c:pt idx="18">
                  <c:v>79.539916828834478</c:v>
                </c:pt>
                <c:pt idx="19">
                  <c:v>79.835583020721671</c:v>
                </c:pt>
                <c:pt idx="20">
                  <c:v>79.98355298925199</c:v>
                </c:pt>
                <c:pt idx="21">
                  <c:v>79.983552989251976</c:v>
                </c:pt>
                <c:pt idx="22">
                  <c:v>79.835583020721671</c:v>
                </c:pt>
                <c:pt idx="23">
                  <c:v>79.539916828834478</c:v>
                </c:pt>
                <c:pt idx="24">
                  <c:v>79.097101397507416</c:v>
                </c:pt>
                <c:pt idx="25">
                  <c:v>78.507955937478059</c:v>
                </c:pt>
                <c:pt idx="26">
                  <c:v>77.773570370760666</c:v>
                </c:pt>
                <c:pt idx="27">
                  <c:v>76.895303314285002</c:v>
                </c:pt>
                <c:pt idx="28">
                  <c:v>75.874779566448382</c:v>
                </c:pt>
                <c:pt idx="29">
                  <c:v>74.713887101230569</c:v>
                </c:pt>
                <c:pt idx="30">
                  <c:v>73.414773575432548</c:v>
                </c:pt>
                <c:pt idx="31">
                  <c:v>71.979842355500878</c:v>
                </c:pt>
                <c:pt idx="32">
                  <c:v>70.411748071287818</c:v>
                </c:pt>
                <c:pt idx="33">
                  <c:v>68.713391704973048</c:v>
                </c:pt>
                <c:pt idx="34">
                  <c:v>66.887915224232202</c:v>
                </c:pt>
                <c:pt idx="35">
                  <c:v>64.938695769581244</c:v>
                </c:pt>
                <c:pt idx="36">
                  <c:v>62.869339406649686</c:v>
                </c:pt>
                <c:pt idx="37">
                  <c:v>60.68367445494146</c:v>
                </c:pt>
                <c:pt idx="38">
                  <c:v>58.385744405424838</c:v>
                </c:pt>
                <c:pt idx="39">
                  <c:v>55.979800440054149</c:v>
                </c:pt>
                <c:pt idx="40">
                  <c:v>53.470293567062171</c:v>
                </c:pt>
                <c:pt idx="41">
                  <c:v>52.178147601185564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F7-42FD-90F4-9697FC64CE59}"/>
            </c:ext>
          </c:extLst>
        </c:ser>
        <c:ser>
          <c:idx val="4"/>
          <c:order val="4"/>
          <c:tx>
            <c:v>step_last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6.6833680607025068</c:v>
                </c:pt>
                <c:pt idx="2">
                  <c:v>6.9970367721344475</c:v>
                </c:pt>
                <c:pt idx="3">
                  <c:v>7.2977609309392077</c:v>
                </c:pt>
                <c:pt idx="4">
                  <c:v>7.5849841959359878</c:v>
                </c:pt>
                <c:pt idx="5">
                  <c:v>7.8581752026642908</c:v>
                </c:pt>
                <c:pt idx="6">
                  <c:v>8.116828546410801</c:v>
                </c:pt>
                <c:pt idx="7">
                  <c:v>8.3604657172106105</c:v>
                </c:pt>
                <c:pt idx="8">
                  <c:v>8.5886359850930045</c:v>
                </c:pt>
                <c:pt idx="9">
                  <c:v>8.8009172339341557</c:v>
                </c:pt>
                <c:pt idx="10">
                  <c:v>8.9969167423740242</c:v>
                </c:pt>
                <c:pt idx="11">
                  <c:v>9.1762719103528241</c:v>
                </c:pt>
                <c:pt idx="12">
                  <c:v>9.3386509299229257</c:v>
                </c:pt>
                <c:pt idx="13">
                  <c:v>9.4837533990951961</c:v>
                </c:pt>
                <c:pt idx="14">
                  <c:v>9.6113108775841702</c:v>
                </c:pt>
                <c:pt idx="15">
                  <c:v>9.7210873834238996</c:v>
                </c:pt>
                <c:pt idx="16">
                  <c:v>9.8128798295357615</c:v>
                </c:pt>
                <c:pt idx="17">
                  <c:v>9.8865183994405577</c:v>
                </c:pt>
                <c:pt idx="18">
                  <c:v>9.9418668614198378</c:v>
                </c:pt>
                <c:pt idx="19">
                  <c:v>9.9788228205452523</c:v>
                </c:pt>
                <c:pt idx="20">
                  <c:v>9.9973179081096859</c:v>
                </c:pt>
                <c:pt idx="21">
                  <c:v>9.9973179081096841</c:v>
                </c:pt>
                <c:pt idx="22">
                  <c:v>9.9788228205452523</c:v>
                </c:pt>
                <c:pt idx="23">
                  <c:v>9.941866861419836</c:v>
                </c:pt>
                <c:pt idx="24">
                  <c:v>9.8865183994405577</c:v>
                </c:pt>
                <c:pt idx="25">
                  <c:v>9.8128798295357615</c:v>
                </c:pt>
                <c:pt idx="26">
                  <c:v>9.7210873834238996</c:v>
                </c:pt>
                <c:pt idx="27">
                  <c:v>9.6113108775841702</c:v>
                </c:pt>
                <c:pt idx="28">
                  <c:v>9.4837533990951961</c:v>
                </c:pt>
                <c:pt idx="29">
                  <c:v>9.3386509299229239</c:v>
                </c:pt>
                <c:pt idx="30">
                  <c:v>9.1762719103528223</c:v>
                </c:pt>
                <c:pt idx="31">
                  <c:v>8.9969167423740224</c:v>
                </c:pt>
                <c:pt idx="32">
                  <c:v>8.8009172339341522</c:v>
                </c:pt>
                <c:pt idx="33">
                  <c:v>8.588635985093001</c:v>
                </c:pt>
                <c:pt idx="34">
                  <c:v>8.3604657172106052</c:v>
                </c:pt>
                <c:pt idx="35">
                  <c:v>8.1168285464107974</c:v>
                </c:pt>
                <c:pt idx="36">
                  <c:v>7.8581752026642855</c:v>
                </c:pt>
                <c:pt idx="37">
                  <c:v>7.5849841959359825</c:v>
                </c:pt>
                <c:pt idx="38">
                  <c:v>7.2977609309392024</c:v>
                </c:pt>
                <c:pt idx="39">
                  <c:v>6.9970367721344413</c:v>
                </c:pt>
                <c:pt idx="40">
                  <c:v>6.6833680607025006</c:v>
                </c:pt>
                <c:pt idx="41">
                  <c:v>6.5218599315714307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F7-42FD-90F4-9697FC64CE59}"/>
            </c:ext>
          </c:extLst>
        </c:ser>
        <c:ser>
          <c:idx val="5"/>
          <c:order val="5"/>
          <c:tx>
            <c:v>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steps'!$J$4:$J$204</c:f>
              <c:numCache>
                <c:formatCode>General</c:formatCode>
                <c:ptCount val="201"/>
                <c:pt idx="0">
                  <c:v>40.234537020622746</c:v>
                </c:pt>
                <c:pt idx="1">
                  <c:v>41.230909967732295</c:v>
                </c:pt>
                <c:pt idx="2">
                  <c:v>43.165989149857353</c:v>
                </c:pt>
                <c:pt idx="3">
                  <c:v>45.021211038609323</c:v>
                </c:pt>
                <c:pt idx="4">
                  <c:v>46.793143464320373</c:v>
                </c:pt>
                <c:pt idx="5">
                  <c:v>48.478508343241138</c:v>
                </c:pt>
                <c:pt idx="6">
                  <c:v>50.074187742011873</c:v>
                </c:pt>
                <c:pt idx="7">
                  <c:v>51.577229645854594</c:v>
                </c:pt>
                <c:pt idx="8">
                  <c:v>52.984853419814975</c:v>
                </c:pt>
                <c:pt idx="9">
                  <c:v>54.294454952950844</c:v>
                </c:pt>
                <c:pt idx="10">
                  <c:v>55.503611475950201</c:v>
                </c:pt>
                <c:pt idx="11">
                  <c:v>56.610086043266506</c:v>
                </c:pt>
                <c:pt idx="12">
                  <c:v>57.61183167147896</c:v>
                </c:pt>
                <c:pt idx="13">
                  <c:v>58.506995126221973</c:v>
                </c:pt>
                <c:pt idx="14">
                  <c:v>59.293920350677894</c:v>
                </c:pt>
                <c:pt idx="15">
                  <c:v>59.971151529290303</c:v>
                </c:pt>
                <c:pt idx="16">
                  <c:v>60.537435781030027</c:v>
                </c:pt>
                <c:pt idx="17">
                  <c:v>60.991725477231206</c:v>
                </c:pt>
                <c:pt idx="18">
                  <c:v>61.333180179709501</c:v>
                </c:pt>
                <c:pt idx="19">
                  <c:v>61.561168195576919</c:v>
                </c:pt>
                <c:pt idx="20">
                  <c:v>61.675267745876752</c:v>
                </c:pt>
                <c:pt idx="21">
                  <c:v>61.675267745876745</c:v>
                </c:pt>
                <c:pt idx="22">
                  <c:v>61.561168195576919</c:v>
                </c:pt>
                <c:pt idx="23">
                  <c:v>61.333180179709501</c:v>
                </c:pt>
                <c:pt idx="24">
                  <c:v>60.991725477231199</c:v>
                </c:pt>
                <c:pt idx="25">
                  <c:v>60.53743578103002</c:v>
                </c:pt>
                <c:pt idx="26">
                  <c:v>59.971151529290296</c:v>
                </c:pt>
                <c:pt idx="27">
                  <c:v>59.293920350677887</c:v>
                </c:pt>
                <c:pt idx="28">
                  <c:v>58.506995126221966</c:v>
                </c:pt>
                <c:pt idx="29">
                  <c:v>57.611831671478946</c:v>
                </c:pt>
                <c:pt idx="30">
                  <c:v>56.610086043266492</c:v>
                </c:pt>
                <c:pt idx="31">
                  <c:v>55.503611475950187</c:v>
                </c:pt>
                <c:pt idx="32">
                  <c:v>54.294454952950822</c:v>
                </c:pt>
                <c:pt idx="33">
                  <c:v>52.984853419814961</c:v>
                </c:pt>
                <c:pt idx="34">
                  <c:v>51.577229645854565</c:v>
                </c:pt>
                <c:pt idx="35">
                  <c:v>50.074187742011844</c:v>
                </c:pt>
                <c:pt idx="36">
                  <c:v>48.478508343241103</c:v>
                </c:pt>
                <c:pt idx="37">
                  <c:v>46.793143464320337</c:v>
                </c:pt>
                <c:pt idx="38">
                  <c:v>45.021211038609287</c:v>
                </c:pt>
                <c:pt idx="39">
                  <c:v>43.16598914985731</c:v>
                </c:pt>
                <c:pt idx="40">
                  <c:v>41.230909967732252</c:v>
                </c:pt>
                <c:pt idx="41">
                  <c:v>40.234537020622703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F7-42FD-90F4-9697FC64CE59}"/>
            </c:ext>
          </c:extLst>
        </c:ser>
        <c:ser>
          <c:idx val="6"/>
          <c:order val="6"/>
          <c:tx>
            <c:v>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steps'!$K$4:$K$204</c:f>
              <c:numCache>
                <c:formatCode>General</c:formatCode>
                <c:ptCount val="201"/>
                <c:pt idx="0">
                  <c:v>23.923224227829774</c:v>
                </c:pt>
                <c:pt idx="1">
                  <c:v>24.515661849667637</c:v>
                </c:pt>
                <c:pt idx="2">
                  <c:v>25.666248798110836</c:v>
                </c:pt>
                <c:pt idx="3">
                  <c:v>26.769353059363851</c:v>
                </c:pt>
                <c:pt idx="4">
                  <c:v>27.822933885088776</c:v>
                </c:pt>
                <c:pt idx="5">
                  <c:v>28.825042145548302</c:v>
                </c:pt>
                <c:pt idx="6">
                  <c:v>29.773823935505384</c:v>
                </c:pt>
                <c:pt idx="7">
                  <c:v>30.667524003957094</c:v>
                </c:pt>
                <c:pt idx="8">
                  <c:v>31.504489001357655</c:v>
                </c:pt>
                <c:pt idx="9">
                  <c:v>32.283170538323283</c:v>
                </c:pt>
                <c:pt idx="10">
                  <c:v>33.002128050160188</c:v>
                </c:pt>
                <c:pt idx="11">
                  <c:v>33.660031461916383</c:v>
                </c:pt>
                <c:pt idx="12">
                  <c:v>34.255663649026957</c:v>
                </c:pt>
                <c:pt idx="13">
                  <c:v>34.787922689000482</c:v>
                </c:pt>
                <c:pt idx="14">
                  <c:v>35.25582389998111</c:v>
                </c:pt>
                <c:pt idx="15">
                  <c:v>35.658501662414857</c:v>
                </c:pt>
                <c:pt idx="16">
                  <c:v>35.995211020450078</c:v>
                </c:pt>
                <c:pt idx="17">
                  <c:v>36.265329060109458</c:v>
                </c:pt>
                <c:pt idx="18">
                  <c:v>36.468356061683956</c:v>
                </c:pt>
                <c:pt idx="19">
                  <c:v>36.603916424216735</c:v>
                </c:pt>
                <c:pt idx="20">
                  <c:v>36.671759360366799</c:v>
                </c:pt>
                <c:pt idx="21">
                  <c:v>36.671759360366799</c:v>
                </c:pt>
                <c:pt idx="22">
                  <c:v>36.603916424216735</c:v>
                </c:pt>
                <c:pt idx="23">
                  <c:v>36.468356061683956</c:v>
                </c:pt>
                <c:pt idx="24">
                  <c:v>36.265329060109451</c:v>
                </c:pt>
                <c:pt idx="25">
                  <c:v>35.995211020450071</c:v>
                </c:pt>
                <c:pt idx="26">
                  <c:v>35.658501662414849</c:v>
                </c:pt>
                <c:pt idx="27">
                  <c:v>35.255823899981102</c:v>
                </c:pt>
                <c:pt idx="28">
                  <c:v>34.787922689000474</c:v>
                </c:pt>
                <c:pt idx="29">
                  <c:v>34.25566364902695</c:v>
                </c:pt>
                <c:pt idx="30">
                  <c:v>33.660031461916375</c:v>
                </c:pt>
                <c:pt idx="31">
                  <c:v>33.002128050160181</c:v>
                </c:pt>
                <c:pt idx="32">
                  <c:v>32.283170538323269</c:v>
                </c:pt>
                <c:pt idx="33">
                  <c:v>31.504489001357644</c:v>
                </c:pt>
                <c:pt idx="34">
                  <c:v>30.66752400395708</c:v>
                </c:pt>
                <c:pt idx="35">
                  <c:v>29.773823935505369</c:v>
                </c:pt>
                <c:pt idx="36">
                  <c:v>28.825042145548281</c:v>
                </c:pt>
                <c:pt idx="37">
                  <c:v>27.822933885088755</c:v>
                </c:pt>
                <c:pt idx="38">
                  <c:v>26.76935305936383</c:v>
                </c:pt>
                <c:pt idx="39">
                  <c:v>25.666248798110811</c:v>
                </c:pt>
                <c:pt idx="40">
                  <c:v>24.515661849667612</c:v>
                </c:pt>
                <c:pt idx="41">
                  <c:v>23.923224227829746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F7-42FD-90F4-9697FC64CE59}"/>
            </c:ext>
          </c:extLst>
        </c:ser>
        <c:ser>
          <c:idx val="7"/>
          <c:order val="7"/>
          <c:tx>
            <c:v>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steps'!$L$4:$L$204</c:f>
              <c:numCache>
                <c:formatCode>General</c:formatCode>
                <c:ptCount val="201"/>
                <c:pt idx="0">
                  <c:v>14.224611486436908</c:v>
                </c:pt>
                <c:pt idx="1">
                  <c:v>14.576871487862171</c:v>
                </c:pt>
                <c:pt idx="2">
                  <c:v>15.261003867641076</c:v>
                </c:pt>
                <c:pt idx="3">
                  <c:v>15.916903314802701</c:v>
                </c:pt>
                <c:pt idx="4">
                  <c:v>16.543356412126531</c:v>
                </c:pt>
                <c:pt idx="5">
                  <c:v>17.139204218284849</c:v>
                </c:pt>
                <c:pt idx="6">
                  <c:v>17.70334441188993</c:v>
                </c:pt>
                <c:pt idx="7">
                  <c:v>18.234733330794064</c:v>
                </c:pt>
                <c:pt idx="8">
                  <c:v>18.732387902869682</c:v>
                </c:pt>
                <c:pt idx="9">
                  <c:v>19.19538746469766</c:v>
                </c:pt>
                <c:pt idx="10">
                  <c:v>19.622875464799183</c:v>
                </c:pt>
                <c:pt idx="11">
                  <c:v>20.014061048260238</c:v>
                </c:pt>
                <c:pt idx="12">
                  <c:v>20.368220519817104</c:v>
                </c:pt>
                <c:pt idx="13">
                  <c:v>20.684698682696158</c:v>
                </c:pt>
                <c:pt idx="14">
                  <c:v>20.962910050731168</c:v>
                </c:pt>
                <c:pt idx="15">
                  <c:v>21.202339931515567</c:v>
                </c:pt>
                <c:pt idx="16">
                  <c:v>21.402545378585991</c:v>
                </c:pt>
                <c:pt idx="17">
                  <c:v>21.563156010875385</c:v>
                </c:pt>
                <c:pt idx="18">
                  <c:v>21.68387469791983</c:v>
                </c:pt>
                <c:pt idx="19">
                  <c:v>21.764478109551366</c:v>
                </c:pt>
                <c:pt idx="20">
                  <c:v>21.804817129059913</c:v>
                </c:pt>
                <c:pt idx="21">
                  <c:v>21.804817129059913</c:v>
                </c:pt>
                <c:pt idx="22">
                  <c:v>21.764478109551366</c:v>
                </c:pt>
                <c:pt idx="23">
                  <c:v>21.683874697919826</c:v>
                </c:pt>
                <c:pt idx="24">
                  <c:v>21.563156010875382</c:v>
                </c:pt>
                <c:pt idx="25">
                  <c:v>21.402545378585987</c:v>
                </c:pt>
                <c:pt idx="26">
                  <c:v>21.202339931515567</c:v>
                </c:pt>
                <c:pt idx="27">
                  <c:v>20.962910050731164</c:v>
                </c:pt>
                <c:pt idx="28">
                  <c:v>20.684698682696155</c:v>
                </c:pt>
                <c:pt idx="29">
                  <c:v>20.3682205198171</c:v>
                </c:pt>
                <c:pt idx="30">
                  <c:v>20.014061048260235</c:v>
                </c:pt>
                <c:pt idx="31">
                  <c:v>19.622875464799179</c:v>
                </c:pt>
                <c:pt idx="32">
                  <c:v>19.195387464697653</c:v>
                </c:pt>
                <c:pt idx="33">
                  <c:v>18.732387902869675</c:v>
                </c:pt>
                <c:pt idx="34">
                  <c:v>18.234733330794057</c:v>
                </c:pt>
                <c:pt idx="35">
                  <c:v>17.703344411889923</c:v>
                </c:pt>
                <c:pt idx="36">
                  <c:v>17.139204218284839</c:v>
                </c:pt>
                <c:pt idx="37">
                  <c:v>16.543356412126521</c:v>
                </c:pt>
                <c:pt idx="38">
                  <c:v>15.916903314802688</c:v>
                </c:pt>
                <c:pt idx="39">
                  <c:v>15.261003867641062</c:v>
                </c:pt>
                <c:pt idx="40">
                  <c:v>14.576871487862157</c:v>
                </c:pt>
                <c:pt idx="41">
                  <c:v>14.22461148643689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F7-42FD-90F4-9697FC64CE59}"/>
            </c:ext>
          </c:extLst>
        </c:ser>
        <c:ser>
          <c:idx val="8"/>
          <c:order val="8"/>
          <c:tx>
            <c:v>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steps'!$M$4:$M$204</c:f>
              <c:numCache>
                <c:formatCode>General</c:formatCode>
                <c:ptCount val="201"/>
                <c:pt idx="0">
                  <c:v>8.4578721502217977</c:v>
                </c:pt>
                <c:pt idx="1">
                  <c:v>8.6673239203831578</c:v>
                </c:pt>
                <c:pt idx="2">
                  <c:v>9.0741050973252602</c:v>
                </c:pt>
                <c:pt idx="3">
                  <c:v>9.464099134967956</c:v>
                </c:pt>
                <c:pt idx="4">
                  <c:v>9.8365845424131759</c:v>
                </c:pt>
                <c:pt idx="5">
                  <c:v>10.19087221981529</c:v>
                </c:pt>
                <c:pt idx="6">
                  <c:v>10.526306733219238</c:v>
                </c:pt>
                <c:pt idx="7">
                  <c:v>10.842267527116572</c:v>
                </c:pt>
                <c:pt idx="8">
                  <c:v>11.13817007247623</c:v>
                </c:pt>
                <c:pt idx="9">
                  <c:v>11.413466948126128</c:v>
                </c:pt>
                <c:pt idx="10">
                  <c:v>11.667648853485034</c:v>
                </c:pt>
                <c:pt idx="11">
                  <c:v>11.90024555077116</c:v>
                </c:pt>
                <c:pt idx="12">
                  <c:v>12.110826734944395</c:v>
                </c:pt>
                <c:pt idx="13">
                  <c:v>12.299002829772739</c:v>
                </c:pt>
                <c:pt idx="14">
                  <c:v>12.464425708550275</c:v>
                </c:pt>
                <c:pt idx="15">
                  <c:v>12.606789338133284</c:v>
                </c:pt>
                <c:pt idx="16">
                  <c:v>12.725830345103084</c:v>
                </c:pt>
                <c:pt idx="17">
                  <c:v>12.82132850300815</c:v>
                </c:pt>
                <c:pt idx="18">
                  <c:v>12.893107139784142</c:v>
                </c:pt>
                <c:pt idx="19">
                  <c:v>12.941033464598092</c:v>
                </c:pt>
                <c:pt idx="20">
                  <c:v>12.965018813512117</c:v>
                </c:pt>
                <c:pt idx="21">
                  <c:v>12.965018813512115</c:v>
                </c:pt>
                <c:pt idx="22">
                  <c:v>12.941033464598092</c:v>
                </c:pt>
                <c:pt idx="23">
                  <c:v>12.89310713978414</c:v>
                </c:pt>
                <c:pt idx="24">
                  <c:v>12.821328503008148</c:v>
                </c:pt>
                <c:pt idx="25">
                  <c:v>12.725830345103082</c:v>
                </c:pt>
                <c:pt idx="26">
                  <c:v>12.606789338133282</c:v>
                </c:pt>
                <c:pt idx="27">
                  <c:v>12.464425708550273</c:v>
                </c:pt>
                <c:pt idx="28">
                  <c:v>12.299002829772737</c:v>
                </c:pt>
                <c:pt idx="29">
                  <c:v>12.110826734944393</c:v>
                </c:pt>
                <c:pt idx="30">
                  <c:v>11.900245550771157</c:v>
                </c:pt>
                <c:pt idx="31">
                  <c:v>11.66764885348503</c:v>
                </c:pt>
                <c:pt idx="32">
                  <c:v>11.413466948126125</c:v>
                </c:pt>
                <c:pt idx="33">
                  <c:v>11.138170072476226</c:v>
                </c:pt>
                <c:pt idx="34">
                  <c:v>10.842267527116567</c:v>
                </c:pt>
                <c:pt idx="35">
                  <c:v>10.526306733219231</c:v>
                </c:pt>
                <c:pt idx="36">
                  <c:v>10.190872219815283</c:v>
                </c:pt>
                <c:pt idx="37">
                  <c:v>9.8365845424131688</c:v>
                </c:pt>
                <c:pt idx="38">
                  <c:v>9.4640991349679489</c:v>
                </c:pt>
                <c:pt idx="39">
                  <c:v>9.0741050973252513</c:v>
                </c:pt>
                <c:pt idx="40">
                  <c:v>8.6673239203831489</c:v>
                </c:pt>
                <c:pt idx="41">
                  <c:v>8.4578721502217871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1F7-42FD-90F4-9697FC64CE59}"/>
            </c:ext>
          </c:extLst>
        </c:ser>
        <c:ser>
          <c:idx val="9"/>
          <c:order val="9"/>
          <c:tx>
            <c:v>6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steps'!$N$4:$N$204</c:f>
              <c:numCache>
                <c:formatCode>General</c:formatCode>
                <c:ptCount val="201"/>
                <c:pt idx="0">
                  <c:v>45.81881285375497</c:v>
                </c:pt>
                <c:pt idx="1">
                  <c:v>46.95347548384207</c:v>
                </c:pt>
                <c:pt idx="2">
                  <c:v>49.157130290595276</c:v>
                </c:pt>
                <c:pt idx="3">
                  <c:v>51.269844163240222</c:v>
                </c:pt>
                <c:pt idx="4">
                  <c:v>53.287708570665636</c:v>
                </c:pt>
                <c:pt idx="5">
                  <c:v>55.206990453739898</c:v>
                </c:pt>
                <c:pt idx="6">
                  <c:v>57.024139131488916</c:v>
                </c:pt>
                <c:pt idx="7">
                  <c:v>58.735792869873478</c:v>
                </c:pt>
                <c:pt idx="8">
                  <c:v>60.338785101013833</c:v>
                </c:pt>
                <c:pt idx="9">
                  <c:v>61.830150281355955</c:v>
                </c:pt>
                <c:pt idx="10">
                  <c:v>63.207129377941747</c:v>
                </c:pt>
                <c:pt idx="11">
                  <c:v>64.467174972633671</c:v>
                </c:pt>
                <c:pt idx="12">
                  <c:v>65.607955974850952</c:v>
                </c:pt>
                <c:pt idx="13">
                  <c:v>66.627361934098545</c:v>
                </c:pt>
                <c:pt idx="14">
                  <c:v>67.523506944311137</c:v>
                </c:pt>
                <c:pt idx="15">
                  <c:v>68.294733132788593</c:v>
                </c:pt>
                <c:pt idx="16">
                  <c:v>68.939613727268693</c:v>
                </c:pt>
                <c:pt idx="17">
                  <c:v>69.456955695462895</c:v>
                </c:pt>
                <c:pt idx="18">
                  <c:v>69.845801952171854</c:v>
                </c:pt>
                <c:pt idx="19">
                  <c:v>70.105433129897946</c:v>
                </c:pt>
                <c:pt idx="20">
                  <c:v>70.235368909678542</c:v>
                </c:pt>
                <c:pt idx="21">
                  <c:v>70.235368909678527</c:v>
                </c:pt>
                <c:pt idx="22">
                  <c:v>70.105433129897946</c:v>
                </c:pt>
                <c:pt idx="23">
                  <c:v>69.845801952171854</c:v>
                </c:pt>
                <c:pt idx="24">
                  <c:v>69.456955695462881</c:v>
                </c:pt>
                <c:pt idx="25">
                  <c:v>68.939613727268693</c:v>
                </c:pt>
                <c:pt idx="26">
                  <c:v>68.294733132788579</c:v>
                </c:pt>
                <c:pt idx="27">
                  <c:v>67.523506944311123</c:v>
                </c:pt>
                <c:pt idx="28">
                  <c:v>66.627361934098531</c:v>
                </c:pt>
                <c:pt idx="29">
                  <c:v>65.607955974850938</c:v>
                </c:pt>
                <c:pt idx="30">
                  <c:v>64.467174972633657</c:v>
                </c:pt>
                <c:pt idx="31">
                  <c:v>63.207129377941733</c:v>
                </c:pt>
                <c:pt idx="32">
                  <c:v>61.830150281355934</c:v>
                </c:pt>
                <c:pt idx="33">
                  <c:v>60.338785101013812</c:v>
                </c:pt>
                <c:pt idx="34">
                  <c:v>58.73579286987345</c:v>
                </c:pt>
                <c:pt idx="35">
                  <c:v>57.024139131488887</c:v>
                </c:pt>
                <c:pt idx="36">
                  <c:v>55.206990453739856</c:v>
                </c:pt>
                <c:pt idx="37">
                  <c:v>53.287708570665593</c:v>
                </c:pt>
                <c:pt idx="38">
                  <c:v>51.269844163240187</c:v>
                </c:pt>
                <c:pt idx="39">
                  <c:v>49.157130290595234</c:v>
                </c:pt>
                <c:pt idx="40">
                  <c:v>46.95347548384202</c:v>
                </c:pt>
                <c:pt idx="41">
                  <c:v>45.818812853754913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1F7-42FD-90F4-9697FC64CE59}"/>
            </c:ext>
          </c:extLst>
        </c:ser>
        <c:ser>
          <c:idx val="10"/>
          <c:order val="10"/>
          <c:tx>
            <c:v>9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steps'!$O$4:$O$204</c:f>
              <c:numCache>
                <c:formatCode>General</c:formatCode>
                <c:ptCount val="201"/>
                <c:pt idx="0">
                  <c:v>35.330857969428962</c:v>
                </c:pt>
                <c:pt idx="1">
                  <c:v>36.205795614687936</c:v>
                </c:pt>
                <c:pt idx="2">
                  <c:v>37.905032459595986</c:v>
                </c:pt>
                <c:pt idx="3">
                  <c:v>39.534144807022152</c:v>
                </c:pt>
                <c:pt idx="4">
                  <c:v>41.090118791068107</c:v>
                </c:pt>
                <c:pt idx="5">
                  <c:v>42.570075852169431</c:v>
                </c:pt>
                <c:pt idx="6">
                  <c:v>43.971278062445045</c:v>
                </c:pt>
                <c:pt idx="7">
                  <c:v>45.291133190877325</c:v>
                </c:pt>
                <c:pt idx="8">
                  <c:v>46.527199498952271</c:v>
                </c:pt>
                <c:pt idx="9">
                  <c:v>47.677190257887901</c:v>
                </c:pt>
                <c:pt idx="10">
                  <c:v>48.73897797909374</c:v>
                </c:pt>
                <c:pt idx="11">
                  <c:v>49.710598350035255</c:v>
                </c:pt>
                <c:pt idx="12">
                  <c:v>50.590253868221779</c:v>
                </c:pt>
                <c:pt idx="13">
                  <c:v>51.376317166594959</c:v>
                </c:pt>
                <c:pt idx="14">
                  <c:v>52.067334024165916</c:v>
                </c:pt>
                <c:pt idx="15">
                  <c:v>52.662026056331214</c:v>
                </c:pt>
                <c:pt idx="16">
                  <c:v>53.159293079890737</c:v>
                </c:pt>
                <c:pt idx="17">
                  <c:v>53.558215148392037</c:v>
                </c:pt>
                <c:pt idx="18">
                  <c:v>53.8580542540358</c:v>
                </c:pt>
                <c:pt idx="19">
                  <c:v>54.058255692993946</c:v>
                </c:pt>
                <c:pt idx="20">
                  <c:v>54.158449091614465</c:v>
                </c:pt>
                <c:pt idx="21">
                  <c:v>54.158449091614457</c:v>
                </c:pt>
                <c:pt idx="22">
                  <c:v>54.058255692993946</c:v>
                </c:pt>
                <c:pt idx="23">
                  <c:v>53.858054254035792</c:v>
                </c:pt>
                <c:pt idx="24">
                  <c:v>53.55821514839203</c:v>
                </c:pt>
                <c:pt idx="25">
                  <c:v>53.159293079890737</c:v>
                </c:pt>
                <c:pt idx="26">
                  <c:v>52.662026056331207</c:v>
                </c:pt>
                <c:pt idx="27">
                  <c:v>52.067334024165909</c:v>
                </c:pt>
                <c:pt idx="28">
                  <c:v>51.376317166594951</c:v>
                </c:pt>
                <c:pt idx="29">
                  <c:v>50.590253868221765</c:v>
                </c:pt>
                <c:pt idx="30">
                  <c:v>49.710598350035241</c:v>
                </c:pt>
                <c:pt idx="31">
                  <c:v>48.738977979093725</c:v>
                </c:pt>
                <c:pt idx="32">
                  <c:v>47.677190257887887</c:v>
                </c:pt>
                <c:pt idx="33">
                  <c:v>46.52719949895225</c:v>
                </c:pt>
                <c:pt idx="34">
                  <c:v>45.291133190877296</c:v>
                </c:pt>
                <c:pt idx="35">
                  <c:v>43.971278062445023</c:v>
                </c:pt>
                <c:pt idx="36">
                  <c:v>42.570075852169403</c:v>
                </c:pt>
                <c:pt idx="37">
                  <c:v>41.090118791068072</c:v>
                </c:pt>
                <c:pt idx="38">
                  <c:v>39.534144807022116</c:v>
                </c:pt>
                <c:pt idx="39">
                  <c:v>37.905032459595951</c:v>
                </c:pt>
                <c:pt idx="40">
                  <c:v>36.205795614687901</c:v>
                </c:pt>
                <c:pt idx="41">
                  <c:v>35.330857969428919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F7-42FD-90F4-9697FC64CE59}"/>
            </c:ext>
          </c:extLst>
        </c:ser>
        <c:ser>
          <c:idx val="11"/>
          <c:order val="11"/>
          <c:tx>
            <c:v>10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steps'!$P$4:$P$204</c:f>
              <c:numCache>
                <c:formatCode>General</c:formatCode>
                <c:ptCount val="201"/>
                <c:pt idx="0">
                  <c:v>27.24360250974209</c:v>
                </c:pt>
                <c:pt idx="1">
                  <c:v>27.918266381445132</c:v>
                </c:pt>
                <c:pt idx="2">
                  <c:v>29.228546851074256</c:v>
                </c:pt>
                <c:pt idx="3">
                  <c:v>30.484754364500471</c:v>
                </c:pt>
                <c:pt idx="4">
                  <c:v>31.684564931612293</c:v>
                </c:pt>
                <c:pt idx="5">
                  <c:v>32.825758896927773</c:v>
                </c:pt>
                <c:pt idx="6">
                  <c:v>33.906225045968135</c:v>
                </c:pt>
                <c:pt idx="7">
                  <c:v>34.923964511015008</c:v>
                </c:pt>
                <c:pt idx="8">
                  <c:v>35.87709446902555</c:v>
                </c:pt>
                <c:pt idx="9">
                  <c:v>36.763851624864451</c:v>
                </c:pt>
                <c:pt idx="10">
                  <c:v>37.582595473408588</c:v>
                </c:pt>
                <c:pt idx="11">
                  <c:v>38.331811334489657</c:v>
                </c:pt>
                <c:pt idx="12">
                  <c:v>39.010113155059976</c:v>
                </c:pt>
                <c:pt idx="13">
                  <c:v>39.61624607339742</c:v>
                </c:pt>
                <c:pt idx="14">
                  <c:v>40.14908874060589</c:v>
                </c:pt>
                <c:pt idx="15">
                  <c:v>40.607655395116261</c:v>
                </c:pt>
                <c:pt idx="16">
                  <c:v>40.991097686350187</c:v>
                </c:pt>
                <c:pt idx="17">
                  <c:v>41.298706244172855</c:v>
                </c:pt>
                <c:pt idx="18">
                  <c:v>41.529911991231231</c:v>
                </c:pt>
                <c:pt idx="19">
                  <c:v>41.684287195750002</c:v>
                </c:pt>
                <c:pt idx="20">
                  <c:v>41.761546262837456</c:v>
                </c:pt>
                <c:pt idx="21">
                  <c:v>41.761546262837456</c:v>
                </c:pt>
                <c:pt idx="22">
                  <c:v>41.684287195750002</c:v>
                </c:pt>
                <c:pt idx="23">
                  <c:v>41.529911991231224</c:v>
                </c:pt>
                <c:pt idx="24">
                  <c:v>41.298706244172848</c:v>
                </c:pt>
                <c:pt idx="25">
                  <c:v>40.991097686350187</c:v>
                </c:pt>
                <c:pt idx="26">
                  <c:v>40.607655395116261</c:v>
                </c:pt>
                <c:pt idx="27">
                  <c:v>40.14908874060589</c:v>
                </c:pt>
                <c:pt idx="28">
                  <c:v>39.616246073397413</c:v>
                </c:pt>
                <c:pt idx="29">
                  <c:v>39.010113155059962</c:v>
                </c:pt>
                <c:pt idx="30">
                  <c:v>38.33181133448965</c:v>
                </c:pt>
                <c:pt idx="31">
                  <c:v>37.582595473408574</c:v>
                </c:pt>
                <c:pt idx="32">
                  <c:v>36.763851624864436</c:v>
                </c:pt>
                <c:pt idx="33">
                  <c:v>35.877094469025536</c:v>
                </c:pt>
                <c:pt idx="34">
                  <c:v>34.923964511014987</c:v>
                </c:pt>
                <c:pt idx="35">
                  <c:v>33.906225045968121</c:v>
                </c:pt>
                <c:pt idx="36">
                  <c:v>32.825758896927752</c:v>
                </c:pt>
                <c:pt idx="37">
                  <c:v>31.684564931612272</c:v>
                </c:pt>
                <c:pt idx="38">
                  <c:v>30.48475436450045</c:v>
                </c:pt>
                <c:pt idx="39">
                  <c:v>29.228546851074228</c:v>
                </c:pt>
                <c:pt idx="40">
                  <c:v>27.918266381445104</c:v>
                </c:pt>
                <c:pt idx="41">
                  <c:v>27.243602509742058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1F7-42FD-90F4-9697FC64CE59}"/>
            </c:ext>
          </c:extLst>
        </c:ser>
        <c:ser>
          <c:idx val="12"/>
          <c:order val="12"/>
          <c:tx>
            <c:v>11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steps'!$Q$4:$Q$204</c:f>
              <c:numCache>
                <c:formatCode>General</c:formatCode>
                <c:ptCount val="201"/>
                <c:pt idx="0">
                  <c:v>21.007524876725252</c:v>
                </c:pt>
                <c:pt idx="1">
                  <c:v>21.527757766746358</c:v>
                </c:pt>
                <c:pt idx="2">
                  <c:v>22.538114218371216</c:v>
                </c:pt>
                <c:pt idx="3">
                  <c:v>23.506775047246311</c:v>
                </c:pt>
                <c:pt idx="4">
                  <c:v>24.43194822604843</c:v>
                </c:pt>
                <c:pt idx="5">
                  <c:v>25.311922179822012</c:v>
                </c:pt>
                <c:pt idx="6">
                  <c:v>26.145068952401314</c:v>
                </c:pt>
                <c:pt idx="7">
                  <c:v>26.929847218137343</c:v>
                </c:pt>
                <c:pt idx="8">
                  <c:v>27.664805133357937</c:v>
                </c:pt>
                <c:pt idx="9">
                  <c:v>28.348583022285748</c:v>
                </c:pt>
                <c:pt idx="10">
                  <c:v>28.979915892445128</c:v>
                </c:pt>
                <c:pt idx="11">
                  <c:v>29.55763577490449</c:v>
                </c:pt>
                <c:pt idx="12">
                  <c:v>30.080673885024595</c:v>
                </c:pt>
                <c:pt idx="13">
                  <c:v>30.548062599715415</c:v>
                </c:pt>
                <c:pt idx="14">
                  <c:v>30.958937247543648</c:v>
                </c:pt>
                <c:pt idx="15">
                  <c:v>31.312537708379121</c:v>
                </c:pt>
                <c:pt idx="16">
                  <c:v>31.608209819620829</c:v>
                </c:pt>
                <c:pt idx="17">
                  <c:v>31.845406586400934</c:v>
                </c:pt>
                <c:pt idx="18">
                  <c:v>32.023689193528014</c:v>
                </c:pt>
                <c:pt idx="19">
                  <c:v>32.142727817297313</c:v>
                </c:pt>
                <c:pt idx="20">
                  <c:v>32.202302235666252</c:v>
                </c:pt>
                <c:pt idx="21">
                  <c:v>32.202302235666245</c:v>
                </c:pt>
                <c:pt idx="22">
                  <c:v>32.142727817297313</c:v>
                </c:pt>
                <c:pt idx="23">
                  <c:v>32.023689193528014</c:v>
                </c:pt>
                <c:pt idx="24">
                  <c:v>31.84540658640093</c:v>
                </c:pt>
                <c:pt idx="25">
                  <c:v>31.608209819620825</c:v>
                </c:pt>
                <c:pt idx="26">
                  <c:v>31.312537708379118</c:v>
                </c:pt>
                <c:pt idx="27">
                  <c:v>30.958937247543645</c:v>
                </c:pt>
                <c:pt idx="28">
                  <c:v>30.548062599715411</c:v>
                </c:pt>
                <c:pt idx="29">
                  <c:v>30.080673885024588</c:v>
                </c:pt>
                <c:pt idx="30">
                  <c:v>29.557635774904483</c:v>
                </c:pt>
                <c:pt idx="31">
                  <c:v>28.979915892445121</c:v>
                </c:pt>
                <c:pt idx="32">
                  <c:v>28.348583022285737</c:v>
                </c:pt>
                <c:pt idx="33">
                  <c:v>27.664805133357927</c:v>
                </c:pt>
                <c:pt idx="34">
                  <c:v>26.929847218137329</c:v>
                </c:pt>
                <c:pt idx="35">
                  <c:v>26.145068952401299</c:v>
                </c:pt>
                <c:pt idx="36">
                  <c:v>25.311922179821995</c:v>
                </c:pt>
                <c:pt idx="37">
                  <c:v>24.431948226048412</c:v>
                </c:pt>
                <c:pt idx="38">
                  <c:v>23.506775047246293</c:v>
                </c:pt>
                <c:pt idx="39">
                  <c:v>22.538114218371195</c:v>
                </c:pt>
                <c:pt idx="40">
                  <c:v>21.527757766746337</c:v>
                </c:pt>
                <c:pt idx="41">
                  <c:v>21.007524876725228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1F7-42FD-90F4-9697FC64CE59}"/>
            </c:ext>
          </c:extLst>
        </c:ser>
        <c:ser>
          <c:idx val="13"/>
          <c:order val="13"/>
          <c:tx>
            <c:v>12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steps'!$R$4:$R$204</c:f>
              <c:numCache>
                <c:formatCode>General</c:formatCode>
                <c:ptCount val="201"/>
                <c:pt idx="0">
                  <c:v>16.198889309459684</c:v>
                </c:pt>
                <c:pt idx="1">
                  <c:v>16.600040565975817</c:v>
                </c:pt>
                <c:pt idx="2">
                  <c:v>17.379125794674156</c:v>
                </c:pt>
                <c:pt idx="3">
                  <c:v>18.12605955471658</c:v>
                </c:pt>
                <c:pt idx="4">
                  <c:v>18.839460014953598</c:v>
                </c:pt>
                <c:pt idx="5">
                  <c:v>19.518007381006175</c:v>
                </c:pt>
                <c:pt idx="6">
                  <c:v>20.160446336891848</c:v>
                </c:pt>
                <c:pt idx="7">
                  <c:v>20.76558836736552</c:v>
                </c:pt>
                <c:pt idx="8">
                  <c:v>21.332313956678519</c:v>
                </c:pt>
                <c:pt idx="9">
                  <c:v>21.859574659688302</c:v>
                </c:pt>
                <c:pt idx="10">
                  <c:v>22.346395041487106</c:v>
                </c:pt>
                <c:pt idx="11">
                  <c:v>22.791874481961393</c:v>
                </c:pt>
                <c:pt idx="12">
                  <c:v>23.195188841943502</c:v>
                </c:pt>
                <c:pt idx="13">
                  <c:v>23.555591987873154</c:v>
                </c:pt>
                <c:pt idx="14">
                  <c:v>23.872417172148278</c:v>
                </c:pt>
                <c:pt idx="15">
                  <c:v>24.145078266611335</c:v>
                </c:pt>
                <c:pt idx="16">
                  <c:v>24.373070846889323</c:v>
                </c:pt>
                <c:pt idx="17">
                  <c:v>24.55597312558136</c:v>
                </c:pt>
                <c:pt idx="18">
                  <c:v>24.693446732567452</c:v>
                </c:pt>
                <c:pt idx="19">
                  <c:v>24.785237340994897</c:v>
                </c:pt>
                <c:pt idx="20">
                  <c:v>24.831175137784228</c:v>
                </c:pt>
                <c:pt idx="21">
                  <c:v>24.831175137784225</c:v>
                </c:pt>
                <c:pt idx="22">
                  <c:v>24.785237340994897</c:v>
                </c:pt>
                <c:pt idx="23">
                  <c:v>24.693446732567448</c:v>
                </c:pt>
                <c:pt idx="24">
                  <c:v>24.555973125581357</c:v>
                </c:pt>
                <c:pt idx="25">
                  <c:v>24.37307084688932</c:v>
                </c:pt>
                <c:pt idx="26">
                  <c:v>24.145078266611332</c:v>
                </c:pt>
                <c:pt idx="27">
                  <c:v>23.872417172148275</c:v>
                </c:pt>
                <c:pt idx="28">
                  <c:v>23.55559198787315</c:v>
                </c:pt>
                <c:pt idx="29">
                  <c:v>23.195188841943494</c:v>
                </c:pt>
                <c:pt idx="30">
                  <c:v>22.79187448196139</c:v>
                </c:pt>
                <c:pt idx="31">
                  <c:v>22.346395041487099</c:v>
                </c:pt>
                <c:pt idx="32">
                  <c:v>21.859574659688292</c:v>
                </c:pt>
                <c:pt idx="33">
                  <c:v>21.332313956678512</c:v>
                </c:pt>
                <c:pt idx="34">
                  <c:v>20.76558836736551</c:v>
                </c:pt>
                <c:pt idx="35">
                  <c:v>20.160446336891837</c:v>
                </c:pt>
                <c:pt idx="36">
                  <c:v>19.518007381006161</c:v>
                </c:pt>
                <c:pt idx="37">
                  <c:v>18.839460014953588</c:v>
                </c:pt>
                <c:pt idx="38">
                  <c:v>18.126059554716566</c:v>
                </c:pt>
                <c:pt idx="39">
                  <c:v>17.379125794674138</c:v>
                </c:pt>
                <c:pt idx="40">
                  <c:v>16.600040565975799</c:v>
                </c:pt>
                <c:pt idx="41">
                  <c:v>16.198889309459666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1F7-42FD-90F4-9697FC64CE59}"/>
            </c:ext>
          </c:extLst>
        </c:ser>
        <c:ser>
          <c:idx val="14"/>
          <c:order val="14"/>
          <c:tx>
            <c:v>12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steps'!$S$4:$S$204</c:f>
              <c:numCache>
                <c:formatCode>General</c:formatCode>
                <c:ptCount val="201"/>
                <c:pt idx="0">
                  <c:v>12.490953427400253</c:v>
                </c:pt>
                <c:pt idx="1">
                  <c:v>12.800280910708628</c:v>
                </c:pt>
                <c:pt idx="2">
                  <c:v>13.401033043878863</c:v>
                </c:pt>
                <c:pt idx="3">
                  <c:v>13.976993199652906</c:v>
                </c:pt>
                <c:pt idx="4">
                  <c:v>14.527095848894588</c:v>
                </c:pt>
                <c:pt idx="5">
                  <c:v>15.050323298982679</c:v>
                </c:pt>
                <c:pt idx="6">
                  <c:v>15.545707576547278</c:v>
                </c:pt>
                <c:pt idx="7">
                  <c:v>16.012332218225328</c:v>
                </c:pt>
                <c:pt idx="8">
                  <c:v>16.449333966122374</c:v>
                </c:pt>
                <c:pt idx="9">
                  <c:v>16.855904364843937</c:v>
                </c:pt>
                <c:pt idx="10">
                  <c:v>17.231291257141983</c:v>
                </c:pt>
                <c:pt idx="11">
                  <c:v>17.574800175409557</c:v>
                </c:pt>
                <c:pt idx="12">
                  <c:v>17.885795626449294</c:v>
                </c:pt>
                <c:pt idx="13">
                  <c:v>18.163702267138969</c:v>
                </c:pt>
                <c:pt idx="14">
                  <c:v>18.408005968819126</c:v>
                </c:pt>
                <c:pt idx="15">
                  <c:v>18.618254768433623</c:v>
                </c:pt>
                <c:pt idx="16">
                  <c:v>18.79405970466355</c:v>
                </c:pt>
                <c:pt idx="17">
                  <c:v>18.935095537507561</c:v>
                </c:pt>
                <c:pt idx="18">
                  <c:v>19.041101349977506</c:v>
                </c:pt>
                <c:pt idx="19">
                  <c:v>19.111881030796141</c:v>
                </c:pt>
                <c:pt idx="20">
                  <c:v>19.147303637203965</c:v>
                </c:pt>
                <c:pt idx="21">
                  <c:v>19.147303637203962</c:v>
                </c:pt>
                <c:pt idx="22">
                  <c:v>19.111881030796141</c:v>
                </c:pt>
                <c:pt idx="23">
                  <c:v>19.041101349977502</c:v>
                </c:pt>
                <c:pt idx="24">
                  <c:v>18.935095537507557</c:v>
                </c:pt>
                <c:pt idx="25">
                  <c:v>18.794059704663546</c:v>
                </c:pt>
                <c:pt idx="26">
                  <c:v>18.618254768433623</c:v>
                </c:pt>
                <c:pt idx="27">
                  <c:v>18.408005968819122</c:v>
                </c:pt>
                <c:pt idx="28">
                  <c:v>18.163702267138969</c:v>
                </c:pt>
                <c:pt idx="29">
                  <c:v>17.885795626449291</c:v>
                </c:pt>
                <c:pt idx="30">
                  <c:v>17.574800175409553</c:v>
                </c:pt>
                <c:pt idx="31">
                  <c:v>17.231291257141979</c:v>
                </c:pt>
                <c:pt idx="32">
                  <c:v>16.855904364843934</c:v>
                </c:pt>
                <c:pt idx="33">
                  <c:v>16.449333966122367</c:v>
                </c:pt>
                <c:pt idx="34">
                  <c:v>16.012332218225321</c:v>
                </c:pt>
                <c:pt idx="35">
                  <c:v>15.545707576547269</c:v>
                </c:pt>
                <c:pt idx="36">
                  <c:v>15.050323298982669</c:v>
                </c:pt>
                <c:pt idx="37">
                  <c:v>14.527095848894577</c:v>
                </c:pt>
                <c:pt idx="38">
                  <c:v>13.976993199652895</c:v>
                </c:pt>
                <c:pt idx="39">
                  <c:v>13.401033043878849</c:v>
                </c:pt>
                <c:pt idx="40">
                  <c:v>12.800280910708615</c:v>
                </c:pt>
                <c:pt idx="41">
                  <c:v>12.490953427400239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1F7-42FD-90F4-9697FC64CE59}"/>
            </c:ext>
          </c:extLst>
        </c:ser>
        <c:ser>
          <c:idx val="15"/>
          <c:order val="15"/>
          <c:tx>
            <c:v>13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steps'!$T$4:$T$204</c:f>
              <c:numCache>
                <c:formatCode>General</c:formatCode>
                <c:ptCount val="201"/>
                <c:pt idx="0">
                  <c:v>9.6317663850180537</c:v>
                </c:pt>
                <c:pt idx="1">
                  <c:v>9.8702886141664123</c:v>
                </c:pt>
                <c:pt idx="2">
                  <c:v>10.333528208776064</c:v>
                </c:pt>
                <c:pt idx="3">
                  <c:v>10.777650725102569</c:v>
                </c:pt>
                <c:pt idx="4">
                  <c:v>11.201834534294642</c:v>
                </c:pt>
                <c:pt idx="5">
                  <c:v>11.605294894207784</c:v>
                </c:pt>
                <c:pt idx="6">
                  <c:v>11.987285401181136</c:v>
                </c:pt>
                <c:pt idx="7">
                  <c:v>12.347099370887944</c:v>
                </c:pt>
                <c:pt idx="8">
                  <c:v>12.684071145705053</c:v>
                </c:pt>
                <c:pt idx="9">
                  <c:v>12.997577326182805</c:v>
                </c:pt>
                <c:pt idx="10">
                  <c:v>13.287037924337097</c:v>
                </c:pt>
                <c:pt idx="11">
                  <c:v>13.551917436630031</c:v>
                </c:pt>
                <c:pt idx="12">
                  <c:v>13.791725834654098</c:v>
                </c:pt>
                <c:pt idx="13">
                  <c:v>14.006019471687154</c:v>
                </c:pt>
                <c:pt idx="14">
                  <c:v>14.194401903441056</c:v>
                </c:pt>
                <c:pt idx="15">
                  <c:v>14.35652462148555</c:v>
                </c:pt>
                <c:pt idx="16">
                  <c:v>14.492087697990597</c:v>
                </c:pt>
                <c:pt idx="17">
                  <c:v>14.600840340594331</c:v>
                </c:pt>
                <c:pt idx="18">
                  <c:v>14.682581356370184</c:v>
                </c:pt>
                <c:pt idx="19">
                  <c:v>14.737159524034773</c:v>
                </c:pt>
                <c:pt idx="20">
                  <c:v>14.764473873708049</c:v>
                </c:pt>
                <c:pt idx="21">
                  <c:v>14.764473873708047</c:v>
                </c:pt>
                <c:pt idx="22">
                  <c:v>14.737159524034773</c:v>
                </c:pt>
                <c:pt idx="23">
                  <c:v>14.682581356370182</c:v>
                </c:pt>
                <c:pt idx="24">
                  <c:v>14.600840340594331</c:v>
                </c:pt>
                <c:pt idx="25">
                  <c:v>14.492087697990595</c:v>
                </c:pt>
                <c:pt idx="26">
                  <c:v>14.356524621485548</c:v>
                </c:pt>
                <c:pt idx="27">
                  <c:v>14.194401903441054</c:v>
                </c:pt>
                <c:pt idx="28">
                  <c:v>14.006019471687152</c:v>
                </c:pt>
                <c:pt idx="29">
                  <c:v>13.791725834654095</c:v>
                </c:pt>
                <c:pt idx="30">
                  <c:v>13.551917436630028</c:v>
                </c:pt>
                <c:pt idx="31">
                  <c:v>13.287037924337094</c:v>
                </c:pt>
                <c:pt idx="32">
                  <c:v>12.9975773261828</c:v>
                </c:pt>
                <c:pt idx="33">
                  <c:v>12.684071145705047</c:v>
                </c:pt>
                <c:pt idx="34">
                  <c:v>12.347099370887937</c:v>
                </c:pt>
                <c:pt idx="35">
                  <c:v>11.987285401181129</c:v>
                </c:pt>
                <c:pt idx="36">
                  <c:v>11.605294894207775</c:v>
                </c:pt>
                <c:pt idx="37">
                  <c:v>11.201834534294633</c:v>
                </c:pt>
                <c:pt idx="38">
                  <c:v>10.777650725102562</c:v>
                </c:pt>
                <c:pt idx="39">
                  <c:v>10.333528208776055</c:v>
                </c:pt>
                <c:pt idx="40">
                  <c:v>9.8702886141664017</c:v>
                </c:pt>
                <c:pt idx="41">
                  <c:v>9.6317663850180413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1F7-42FD-90F4-9697FC64CE59}"/>
            </c:ext>
          </c:extLst>
        </c:ser>
        <c:ser>
          <c:idx val="16"/>
          <c:order val="16"/>
          <c:tx>
            <c:v>14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steps'!$U$4:$U$204</c:f>
              <c:numCache>
                <c:formatCode>General</c:formatCode>
                <c:ptCount val="201"/>
                <c:pt idx="0">
                  <c:v>7.4270490427144455</c:v>
                </c:pt>
                <c:pt idx="1">
                  <c:v>7.6109733846106495</c:v>
                </c:pt>
                <c:pt idx="2">
                  <c:v>7.9681771466375881</c:v>
                </c:pt>
                <c:pt idx="3">
                  <c:v>8.3106397415424507</c:v>
                </c:pt>
                <c:pt idx="4">
                  <c:v>8.6377276118312647</c:v>
                </c:pt>
                <c:pt idx="5">
                  <c:v>8.9488356433266212</c:v>
                </c:pt>
                <c:pt idx="6">
                  <c:v>9.243388284631898</c:v>
                </c:pt>
                <c:pt idx="7">
                  <c:v>9.520840611904184</c:v>
                </c:pt>
                <c:pt idx="8">
                  <c:v>9.780679336966088</c:v>
                </c:pt>
                <c:pt idx="9">
                  <c:v>10.022423756891405</c:v>
                </c:pt>
                <c:pt idx="10">
                  <c:v>10.245626643307899</c:v>
                </c:pt>
                <c:pt idx="11">
                  <c:v>10.449875069772014</c:v>
                </c:pt>
                <c:pt idx="12">
                  <c:v>10.634791175684834</c:v>
                </c:pt>
                <c:pt idx="13">
                  <c:v>10.800032865336048</c:v>
                </c:pt>
                <c:pt idx="14">
                  <c:v>10.945294440782721</c:v>
                </c:pt>
                <c:pt idx="15">
                  <c:v>11.070307167391991</c:v>
                </c:pt>
                <c:pt idx="16">
                  <c:v>11.174839771001475</c:v>
                </c:pt>
                <c:pt idx="17">
                  <c:v>11.258698865777601</c:v>
                </c:pt>
                <c:pt idx="18">
                  <c:v>11.321729311980373</c:v>
                </c:pt>
                <c:pt idx="19">
                  <c:v>11.363814502972643</c:v>
                </c:pt>
                <c:pt idx="20">
                  <c:v>11.384876580942974</c:v>
                </c:pt>
                <c:pt idx="21">
                  <c:v>11.384876580942972</c:v>
                </c:pt>
                <c:pt idx="22">
                  <c:v>11.363814502972643</c:v>
                </c:pt>
                <c:pt idx="23">
                  <c:v>11.321729311980372</c:v>
                </c:pt>
                <c:pt idx="24">
                  <c:v>11.2586988657776</c:v>
                </c:pt>
                <c:pt idx="25">
                  <c:v>11.174839771001473</c:v>
                </c:pt>
                <c:pt idx="26">
                  <c:v>11.070307167391991</c:v>
                </c:pt>
                <c:pt idx="27">
                  <c:v>10.945294440782721</c:v>
                </c:pt>
                <c:pt idx="28">
                  <c:v>10.800032865336046</c:v>
                </c:pt>
                <c:pt idx="29">
                  <c:v>10.634791175684832</c:v>
                </c:pt>
                <c:pt idx="30">
                  <c:v>10.449875069772013</c:v>
                </c:pt>
                <c:pt idx="31">
                  <c:v>10.245626643307896</c:v>
                </c:pt>
                <c:pt idx="32">
                  <c:v>10.022423756891401</c:v>
                </c:pt>
                <c:pt idx="33">
                  <c:v>9.7806793369660845</c:v>
                </c:pt>
                <c:pt idx="34">
                  <c:v>9.5208406119041786</c:v>
                </c:pt>
                <c:pt idx="35">
                  <c:v>9.2433882846318927</c:v>
                </c:pt>
                <c:pt idx="36">
                  <c:v>8.9488356433266159</c:v>
                </c:pt>
                <c:pt idx="37">
                  <c:v>8.6377276118312576</c:v>
                </c:pt>
                <c:pt idx="38">
                  <c:v>8.3106397415424436</c:v>
                </c:pt>
                <c:pt idx="39">
                  <c:v>7.9681771466375801</c:v>
                </c:pt>
                <c:pt idx="40">
                  <c:v>7.6109733846106424</c:v>
                </c:pt>
                <c:pt idx="41">
                  <c:v>7.4270490427144367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1F7-42FD-90F4-9697FC64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8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symmetry_crank_nicolson!$AF$94:$AF$135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7-4E17-B72E-B1E1305364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symmetry_crank_nicolson!$AG$94:$AG$135</c:f>
              <c:numCache>
                <c:formatCode>General</c:formatCode>
                <c:ptCount val="42"/>
                <c:pt idx="0">
                  <c:v>61.689535138870191</c:v>
                </c:pt>
                <c:pt idx="1">
                  <c:v>61.685968187499462</c:v>
                </c:pt>
                <c:pt idx="2">
                  <c:v>61.657435051422794</c:v>
                </c:pt>
                <c:pt idx="3">
                  <c:v>61.600381977406386</c:v>
                </c:pt>
                <c:pt idx="4">
                  <c:v>61.514835355619212</c:v>
                </c:pt>
                <c:pt idx="5">
                  <c:v>61.400834756055431</c:v>
                </c:pt>
                <c:pt idx="6">
                  <c:v>61.258432910231079</c:v>
                </c:pt>
                <c:pt idx="7">
                  <c:v>61.087695686792827</c:v>
                </c:pt>
                <c:pt idx="8">
                  <c:v>60.888702061050203</c:v>
                </c:pt>
                <c:pt idx="9">
                  <c:v>60.661544078445097</c:v>
                </c:pt>
                <c:pt idx="10">
                  <c:v>60.406326811975809</c:v>
                </c:pt>
                <c:pt idx="11">
                  <c:v>60.123168313594924</c:v>
                </c:pt>
                <c:pt idx="12">
                  <c:v>59.812199559603918</c:v>
                </c:pt>
                <c:pt idx="13">
                  <c:v>59.473564390069406</c:v>
                </c:pt>
                <c:pt idx="14">
                  <c:v>59.107419442289242</c:v>
                </c:pt>
                <c:pt idx="15">
                  <c:v>58.713934078339214</c:v>
                </c:pt>
                <c:pt idx="16">
                  <c:v>58.293290306733788</c:v>
                </c:pt>
                <c:pt idx="17">
                  <c:v>57.845682698237233</c:v>
                </c:pt>
                <c:pt idx="18">
                  <c:v>57.371318295864</c:v>
                </c:pt>
                <c:pt idx="19">
                  <c:v>56.870416519109973</c:v>
                </c:pt>
                <c:pt idx="20">
                  <c:v>56.343209062458953</c:v>
                </c:pt>
                <c:pt idx="21">
                  <c:v>55.789939788211285</c:v>
                </c:pt>
                <c:pt idx="22">
                  <c:v>55.210864613684194</c:v>
                </c:pt>
                <c:pt idx="23">
                  <c:v>54.606251392836029</c:v>
                </c:pt>
                <c:pt idx="24">
                  <c:v>53.976379792369137</c:v>
                </c:pt>
                <c:pt idx="25">
                  <c:v>53.32154116236871</c:v>
                </c:pt>
                <c:pt idx="26">
                  <c:v>52.642038401537455</c:v>
                </c:pt>
                <c:pt idx="27">
                  <c:v>51.938185817088311</c:v>
                </c:pt>
                <c:pt idx="28">
                  <c:v>51.210308979360207</c:v>
                </c:pt>
                <c:pt idx="29">
                  <c:v>50.458744571223953</c:v>
                </c:pt>
                <c:pt idx="30">
                  <c:v>49.683840232347983</c:v>
                </c:pt>
                <c:pt idx="31">
                  <c:v>48.885954398395988</c:v>
                </c:pt>
                <c:pt idx="32">
                  <c:v>48.065456135230797</c:v>
                </c:pt>
                <c:pt idx="33">
                  <c:v>47.222724968201227</c:v>
                </c:pt>
                <c:pt idx="34">
                  <c:v>46.358150706590841</c:v>
                </c:pt>
                <c:pt idx="35">
                  <c:v>45.472133263309829</c:v>
                </c:pt>
                <c:pt idx="36">
                  <c:v>44.565082469913349</c:v>
                </c:pt>
                <c:pt idx="37">
                  <c:v>43.637417887032093</c:v>
                </c:pt>
                <c:pt idx="38">
                  <c:v>42.689568610302466</c:v>
                </c:pt>
                <c:pt idx="39">
                  <c:v>41.721973071886396</c:v>
                </c:pt>
                <c:pt idx="40">
                  <c:v>40.735078837672461</c:v>
                </c:pt>
                <c:pt idx="41">
                  <c:v>40.234537020622724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17-4E17-B72E-B1E13053644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symmetry_crank_nicolson!$AH$94:$AH$135</c:f>
              <c:numCache>
                <c:formatCode>General</c:formatCode>
                <c:ptCount val="42"/>
                <c:pt idx="0">
                  <c:v>47.568762009356618</c:v>
                </c:pt>
                <c:pt idx="1">
                  <c:v>47.566011535382849</c:v>
                </c:pt>
                <c:pt idx="2">
                  <c:v>47.544009651978214</c:v>
                </c:pt>
                <c:pt idx="3">
                  <c:v>47.500016062244086</c:v>
                </c:pt>
                <c:pt idx="4">
                  <c:v>47.434051115623269</c:v>
                </c:pt>
                <c:pt idx="5">
                  <c:v>47.34614532451355</c:v>
                </c:pt>
                <c:pt idx="6">
                  <c:v>47.23633935015399</c:v>
                </c:pt>
                <c:pt idx="7">
                  <c:v>47.104683983816905</c:v>
                </c:pt>
                <c:pt idx="8">
                  <c:v>46.951240123314129</c:v>
                </c:pt>
                <c:pt idx="9">
                  <c:v>46.776078744828411</c:v>
                </c:pt>
                <c:pt idx="10">
                  <c:v>46.579280870083089</c:v>
                </c:pt>
                <c:pt idx="11">
                  <c:v>46.360937528865072</c:v>
                </c:pt>
                <c:pt idx="12">
                  <c:v>46.121149716918609</c:v>
                </c:pt>
                <c:pt idx="13">
                  <c:v>45.860028349229204</c:v>
                </c:pt>
                <c:pt idx="14">
                  <c:v>45.577694208719386</c:v>
                </c:pt>
                <c:pt idx="15">
                  <c:v>45.274277890380006</c:v>
                </c:pt>
                <c:pt idx="16">
                  <c:v>44.94991974086286</c:v>
                </c:pt>
                <c:pt idx="17">
                  <c:v>44.604769793562745</c:v>
                </c:pt>
                <c:pt idx="18">
                  <c:v>44.238987699218761</c:v>
                </c:pt>
                <c:pt idx="19">
                  <c:v>43.852742652067114</c:v>
                </c:pt>
                <c:pt idx="20">
                  <c:v>43.446213311579527</c:v>
                </c:pt>
                <c:pt idx="21">
                  <c:v>43.019587719823463</c:v>
                </c:pt>
                <c:pt idx="22">
                  <c:v>42.573063214482374</c:v>
                </c:pt>
                <c:pt idx="23">
                  <c:v>42.106846337576215</c:v>
                </c:pt>
                <c:pt idx="24">
                  <c:v>41.621152739924462</c:v>
                </c:pt>
                <c:pt idx="25">
                  <c:v>41.116207081395807</c:v>
                </c:pt>
                <c:pt idx="26">
                  <c:v>40.592242926990693</c:v>
                </c:pt>
                <c:pt idx="27">
                  <c:v>40.049502638804668</c:v>
                </c:pt>
                <c:pt idx="28">
                  <c:v>39.48823726392272</c:v>
                </c:pt>
                <c:pt idx="29">
                  <c:v>38.908706418296198</c:v>
                </c:pt>
                <c:pt idx="30">
                  <c:v>38.311178166656269</c:v>
                </c:pt>
                <c:pt idx="31">
                  <c:v>37.695928898519306</c:v>
                </c:pt>
                <c:pt idx="32">
                  <c:v>37.063243200341581</c:v>
                </c:pt>
                <c:pt idx="33">
                  <c:v>36.413413723882492</c:v>
                </c:pt>
                <c:pt idx="34">
                  <c:v>35.746741050837073</c:v>
                </c:pt>
                <c:pt idx="35">
                  <c:v>35.063533553800561</c:v>
                </c:pt>
                <c:pt idx="36">
                  <c:v>34.364107253629136</c:v>
                </c:pt>
                <c:pt idx="37">
                  <c:v>33.648785673263021</c:v>
                </c:pt>
                <c:pt idx="38">
                  <c:v>32.917899688079409</c:v>
                </c:pt>
                <c:pt idx="39">
                  <c:v>32.171787372844477</c:v>
                </c:pt>
                <c:pt idx="40">
                  <c:v>31.410793845335316</c:v>
                </c:pt>
                <c:pt idx="41">
                  <c:v>31.024826362886785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17-4E17-B72E-B1E13053644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symmetry_crank_nicolson!$AI$94:$AI$135</c:f>
              <c:numCache>
                <c:formatCode>General</c:formatCode>
                <c:ptCount val="42"/>
                <c:pt idx="0">
                  <c:v>36.680242670154946</c:v>
                </c:pt>
                <c:pt idx="1">
                  <c:v>36.678121781391944</c:v>
                </c:pt>
                <c:pt idx="2">
                  <c:v>36.661156142842763</c:v>
                </c:pt>
                <c:pt idx="3">
                  <c:v>36.627232713280698</c:v>
                </c:pt>
                <c:pt idx="4">
                  <c:v>36.576367184148381</c:v>
                </c:pt>
                <c:pt idx="5">
                  <c:v>36.508583083536671</c:v>
                </c:pt>
                <c:pt idx="6">
                  <c:v>36.423911765301625</c:v>
                </c:pt>
                <c:pt idx="7">
                  <c:v>36.322392394561589</c:v>
                </c:pt>
                <c:pt idx="8">
                  <c:v>36.204071929581225</c:v>
                </c:pt>
                <c:pt idx="9">
                  <c:v>36.069005100050724</c:v>
                </c:pt>
                <c:pt idx="10">
                  <c:v>35.917254381770327</c:v>
                </c:pt>
                <c:pt idx="11">
                  <c:v>35.748889967751857</c:v>
                </c:pt>
                <c:pt idx="12">
                  <c:v>35.563989735750617</c:v>
                </c:pt>
                <c:pt idx="13">
                  <c:v>35.362639212242641</c:v>
                </c:pt>
                <c:pt idx="14">
                  <c:v>35.144931532864049</c:v>
                </c:pt>
                <c:pt idx="15">
                  <c:v>34.910967399330694</c:v>
                </c:pt>
                <c:pt idx="16">
                  <c:v>34.660855032858116</c:v>
                </c:pt>
                <c:pt idx="17">
                  <c:v>34.394710124103305</c:v>
                </c:pt>
                <c:pt idx="18">
                  <c:v>34.112655779651462</c:v>
                </c:pt>
                <c:pt idx="19">
                  <c:v>33.814822465072425</c:v>
                </c:pt>
                <c:pt idx="20">
                  <c:v>33.501347944573247</c:v>
                </c:pt>
                <c:pt idx="21">
                  <c:v>33.172377217274672</c:v>
                </c:pt>
                <c:pt idx="22">
                  <c:v>32.82806245014114</c:v>
                </c:pt>
                <c:pt idx="23">
                  <c:v>32.468562907595214</c:v>
                </c:pt>
                <c:pt idx="24">
                  <c:v>32.094044877849079</c:v>
                </c:pt>
                <c:pt idx="25">
                  <c:v>31.70468159598715</c:v>
                </c:pt>
                <c:pt idx="26">
                  <c:v>31.300653163835356</c:v>
                </c:pt>
                <c:pt idx="27">
                  <c:v>30.882146466654181</c:v>
                </c:pt>
                <c:pt idx="28">
                  <c:v>30.449355086694034</c:v>
                </c:pt>
                <c:pt idx="29">
                  <c:v>30.002479213652819</c:v>
                </c:pt>
                <c:pt idx="30">
                  <c:v>29.541725552077292</c:v>
                </c:pt>
                <c:pt idx="31">
                  <c:v>29.067307225750866</c:v>
                </c:pt>
                <c:pt idx="32">
                  <c:v>28.579443679112199</c:v>
                </c:pt>
                <c:pt idx="33">
                  <c:v>28.078360575750146</c:v>
                </c:pt>
                <c:pt idx="34">
                  <c:v>27.564289694021994</c:v>
                </c:pt>
                <c:pt idx="35">
                  <c:v>27.03746881984328</c:v>
                </c:pt>
                <c:pt idx="36">
                  <c:v>26.498141636698797</c:v>
                </c:pt>
                <c:pt idx="37">
                  <c:v>25.946557612925659</c:v>
                </c:pt>
                <c:pt idx="38">
                  <c:v>25.382971886320515</c:v>
                </c:pt>
                <c:pt idx="39">
                  <c:v>24.80764514612439</c:v>
                </c:pt>
                <c:pt idx="40">
                  <c:v>24.220843512439608</c:v>
                </c:pt>
                <c:pt idx="41">
                  <c:v>23.923224227829756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17-4E17-B72E-B1E13053644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symmetry_crank_nicolson!$AJ$94:$AJ$135</c:f>
              <c:numCache>
                <c:formatCode>General</c:formatCode>
                <c:ptCount val="42"/>
                <c:pt idx="0">
                  <c:v>28.284112209538101</c:v>
                </c:pt>
                <c:pt idx="1">
                  <c:v>28.282476793537825</c:v>
                </c:pt>
                <c:pt idx="2">
                  <c:v>28.269394600250653</c:v>
                </c:pt>
                <c:pt idx="3">
                  <c:v>28.243236264906635</c:v>
                </c:pt>
                <c:pt idx="4">
                  <c:v>28.204013887167388</c:v>
                </c:pt>
                <c:pt idx="5">
                  <c:v>28.15174560952908</c:v>
                </c:pt>
                <c:pt idx="6">
                  <c:v>28.086455608930525</c:v>
                </c:pt>
                <c:pt idx="7">
                  <c:v>28.008174085570015</c:v>
                </c:pt>
                <c:pt idx="8">
                  <c:v>27.916937248936101</c:v>
                </c:pt>
                <c:pt idx="9">
                  <c:v>27.812787301058691</c:v>
                </c:pt>
                <c:pt idx="10">
                  <c:v>27.695772416988333</c:v>
                </c:pt>
                <c:pt idx="11">
                  <c:v>27.565946722512596</c:v>
                </c:pt>
                <c:pt idx="12">
                  <c:v>27.423370269119939</c:v>
                </c:pt>
                <c:pt idx="13">
                  <c:v>27.268109006222609</c:v>
                </c:pt>
                <c:pt idx="14">
                  <c:v>27.100234750651435</c:v>
                </c:pt>
                <c:pt idx="15">
                  <c:v>26.919825153436609</c:v>
                </c:pt>
                <c:pt idx="16">
                  <c:v>26.726963663889823</c:v>
                </c:pt>
                <c:pt idx="17">
                  <c:v>26.521739491004425</c:v>
                </c:pt>
                <c:pt idx="18">
                  <c:v>26.304247562191346</c:v>
                </c:pt>
                <c:pt idx="19">
                  <c:v>26.074588479370004</c:v>
                </c:pt>
                <c:pt idx="20">
                  <c:v>25.832868472434388</c:v>
                </c:pt>
                <c:pt idx="21">
                  <c:v>25.579199350115928</c:v>
                </c:pt>
                <c:pt idx="22">
                  <c:v>25.313698448265853</c:v>
                </c:pt>
                <c:pt idx="23">
                  <c:v>25.036488575580908</c:v>
                </c:pt>
                <c:pt idx="24">
                  <c:v>24.747697956797634</c:v>
                </c:pt>
                <c:pt idx="25">
                  <c:v>24.447460173381398</c:v>
                </c:pt>
                <c:pt idx="26">
                  <c:v>24.135914101737679</c:v>
                </c:pt>
                <c:pt idx="27">
                  <c:v>23.813203848974091</c:v>
                </c:pt>
                <c:pt idx="28">
                  <c:v>23.479478686242992</c:v>
                </c:pt>
                <c:pt idx="29">
                  <c:v>23.134892979695383</c:v>
                </c:pt>
                <c:pt idx="30">
                  <c:v>22.779606119078149</c:v>
                </c:pt>
                <c:pt idx="31">
                  <c:v>22.413782444007538</c:v>
                </c:pt>
                <c:pt idx="32">
                  <c:v>22.037591167953121</c:v>
                </c:pt>
                <c:pt idx="33">
                  <c:v>21.651206299967296</c:v>
                </c:pt>
                <c:pt idx="34">
                  <c:v>21.254806564196574</c:v>
                </c:pt>
                <c:pt idx="35">
                  <c:v>20.848575317211896</c:v>
                </c:pt>
                <c:pt idx="36">
                  <c:v>20.432700463196156</c:v>
                </c:pt>
                <c:pt idx="37">
                  <c:v>20.007374367028262</c:v>
                </c:pt>
                <c:pt idx="38">
                  <c:v>19.572793765303835</c:v>
                </c:pt>
                <c:pt idx="39">
                  <c:v>19.129159675333781</c:v>
                </c:pt>
                <c:pt idx="40">
                  <c:v>18.676677302162759</c:v>
                </c:pt>
                <c:pt idx="41">
                  <c:v>18.447183257716954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17-4E17-B72E-B1E13053644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symmetry_crank_nicolson!$AK$94:$AK$135</c:f>
              <c:numCache>
                <c:formatCode>General</c:formatCode>
                <c:ptCount val="42"/>
                <c:pt idx="0">
                  <c:v>21.80986125625223</c:v>
                </c:pt>
                <c:pt idx="1">
                  <c:v>21.808600187996028</c:v>
                </c:pt>
                <c:pt idx="2">
                  <c:v>21.798512516924475</c:v>
                </c:pt>
                <c:pt idx="3">
                  <c:v>21.778341840881296</c:v>
                </c:pt>
                <c:pt idx="4">
                  <c:v>21.748097489908002</c:v>
                </c:pt>
                <c:pt idx="5">
                  <c:v>21.707793453672057</c:v>
                </c:pt>
                <c:pt idx="6">
                  <c:v>21.657448374995877</c:v>
                </c:pt>
                <c:pt idx="7">
                  <c:v>21.597085541233501</c:v>
                </c:pt>
                <c:pt idx="8">
                  <c:v>21.526732873498926</c:v>
                </c:pt>
                <c:pt idx="9">
                  <c:v>21.446422913751057</c:v>
                </c:pt>
                <c:pt idx="10">
                  <c:v>21.356192809741277</c:v>
                </c:pt>
                <c:pt idx="11">
                  <c:v>21.256084297830565</c:v>
                </c:pt>
                <c:pt idx="12">
                  <c:v>21.146143683684162</c:v>
                </c:pt>
                <c:pt idx="13">
                  <c:v>21.026421820852658</c:v>
                </c:pt>
                <c:pt idx="14">
                  <c:v>20.896974087249436</c:v>
                </c:pt>
                <c:pt idx="15">
                  <c:v>20.757860359535371</c:v>
                </c:pt>
                <c:pt idx="16">
                  <c:v>20.609144985422585</c:v>
                </c:pt>
                <c:pt idx="17">
                  <c:v>20.450896753910111</c:v>
                </c:pt>
                <c:pt idx="18">
                  <c:v>20.283188863465234</c:v>
                </c:pt>
                <c:pt idx="19">
                  <c:v>20.10609888816516</c:v>
                </c:pt>
                <c:pt idx="20">
                  <c:v>19.919708741814787</c:v>
                </c:pt>
                <c:pt idx="21">
                  <c:v>19.724104640057082</c:v>
                </c:pt>
                <c:pt idx="22">
                  <c:v>19.519377060493625</c:v>
                </c:pt>
                <c:pt idx="23">
                  <c:v>19.305620700833757</c:v>
                </c:pt>
                <c:pt idx="24">
                  <c:v>19.082934435091733</c:v>
                </c:pt>
                <c:pt idx="25">
                  <c:v>18.85142126785205</c:v>
                </c:pt>
                <c:pt idx="26">
                  <c:v>18.611188286624216</c:v>
                </c:pt>
                <c:pt idx="27">
                  <c:v>18.36234661230889</c:v>
                </c:pt>
                <c:pt idx="28">
                  <c:v>18.105011347798413</c:v>
                </c:pt>
                <c:pt idx="29">
                  <c:v>17.839301524735397</c:v>
                </c:pt>
                <c:pt idx="30">
                  <c:v>17.565340048454082</c:v>
                </c:pt>
                <c:pt idx="31">
                  <c:v>17.283253641129914</c:v>
                </c:pt>
                <c:pt idx="32">
                  <c:v>16.993172783163562</c:v>
                </c:pt>
                <c:pt idx="33">
                  <c:v>16.695231652826639</c:v>
                </c:pt>
                <c:pt idx="34">
                  <c:v>16.389568064196872</c:v>
                </c:pt>
                <c:pt idx="35">
                  <c:v>16.076323403411571</c:v>
                </c:pt>
                <c:pt idx="36">
                  <c:v>15.755642563268784</c:v>
                </c:pt>
                <c:pt idx="37">
                  <c:v>15.427673876206478</c:v>
                </c:pt>
                <c:pt idx="38">
                  <c:v>15.092569045690636</c:v>
                </c:pt>
                <c:pt idx="39">
                  <c:v>14.750483076044123</c:v>
                </c:pt>
                <c:pt idx="40">
                  <c:v>14.401574200748691</c:v>
                </c:pt>
                <c:pt idx="41">
                  <c:v>14.224611486436897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17-4E17-B72E-B1E13053644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symmetry_crank_nicolson!$AL$94:$AL$135</c:f>
              <c:numCache>
                <c:formatCode>General</c:formatCode>
                <c:ptCount val="42"/>
                <c:pt idx="0">
                  <c:v>16.817570390509356</c:v>
                </c:pt>
                <c:pt idx="1">
                  <c:v>16.816597981564765</c:v>
                </c:pt>
                <c:pt idx="2">
                  <c:v>16.808819384703057</c:v>
                </c:pt>
                <c:pt idx="3">
                  <c:v>16.79326578900638</c:v>
                </c:pt>
                <c:pt idx="4">
                  <c:v>16.769944388863919</c:v>
                </c:pt>
                <c:pt idx="5">
                  <c:v>16.738865971699514</c:v>
                </c:pt>
                <c:pt idx="6">
                  <c:v>16.70004491298188</c:v>
                </c:pt>
                <c:pt idx="7">
                  <c:v>16.653499169575174</c:v>
                </c:pt>
                <c:pt idx="8">
                  <c:v>16.599250271432958</c:v>
                </c:pt>
                <c:pt idx="9">
                  <c:v>16.537323311639408</c:v>
                </c:pt>
                <c:pt idx="10">
                  <c:v>16.46774693480242</c:v>
                </c:pt>
                <c:pt idx="11">
                  <c:v>16.390553323803868</c:v>
                </c:pt>
                <c:pt idx="12">
                  <c:v>16.305778184913294</c:v>
                </c:pt>
                <c:pt idx="13">
                  <c:v>16.213460731271788</c:v>
                </c:pt>
                <c:pt idx="14">
                  <c:v>16.113643664753766</c:v>
                </c:pt>
                <c:pt idx="15">
                  <c:v>16.00637315621503</c:v>
                </c:pt>
                <c:pt idx="16">
                  <c:v>15.891698824136199</c:v>
                </c:pt>
                <c:pt idx="17">
                  <c:v>15.769673711671457</c:v>
                </c:pt>
                <c:pt idx="18">
                  <c:v>15.640354262113195</c:v>
                </c:pt>
                <c:pt idx="19">
                  <c:v>15.503800292783897</c:v>
                </c:pt>
                <c:pt idx="20">
                  <c:v>15.360074967367343</c:v>
                </c:pt>
                <c:pt idx="21">
                  <c:v>15.20924476669197</c:v>
                </c:pt>
                <c:pt idx="22">
                  <c:v>15.051379457979836</c:v>
                </c:pt>
                <c:pt idx="23">
                  <c:v>14.886552062575463</c:v>
                </c:pt>
                <c:pt idx="24">
                  <c:v>14.714838822169471</c:v>
                </c:pt>
                <c:pt idx="25">
                  <c:v>14.536319163532623</c:v>
                </c:pt>
                <c:pt idx="26">
                  <c:v>14.351075661776608</c:v>
                </c:pt>
                <c:pt idx="27">
                  <c:v>14.159194002158509</c:v>
                </c:pt>
                <c:pt idx="28">
                  <c:v>13.960762940446704</c:v>
                </c:pt>
                <c:pt idx="29">
                  <c:v>13.755874261866454</c:v>
                </c:pt>
                <c:pt idx="30">
                  <c:v>13.544622738644222</c:v>
                </c:pt>
                <c:pt idx="31">
                  <c:v>13.327106086170325</c:v>
                </c:pt>
                <c:pt idx="32">
                  <c:v>13.103424917800217</c:v>
                </c:pt>
                <c:pt idx="33">
                  <c:v>12.873682698315315</c:v>
                </c:pt>
                <c:pt idx="34">
                  <c:v>12.637985696064868</c:v>
                </c:pt>
                <c:pt idx="35">
                  <c:v>12.396442933811034</c:v>
                </c:pt>
                <c:pt idx="36">
                  <c:v>12.149166138299879</c:v>
                </c:pt>
                <c:pt idx="37">
                  <c:v>11.896269688581654</c:v>
                </c:pt>
                <c:pt idx="38">
                  <c:v>11.637870563104213</c:v>
                </c:pt>
                <c:pt idx="39">
                  <c:v>11.37408828560409</c:v>
                </c:pt>
                <c:pt idx="40">
                  <c:v>11.105044869820221</c:v>
                </c:pt>
                <c:pt idx="41">
                  <c:v>10.968589031359487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217-4E17-B72E-B1E13053644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symmetry_crank_nicolson!$AM$94:$AM$135</c:f>
              <c:numCache>
                <c:formatCode>General</c:formatCode>
                <c:ptCount val="42"/>
                <c:pt idx="0">
                  <c:v>12.96801802251988</c:v>
                </c:pt>
                <c:pt idx="1">
                  <c:v>12.967268198590149</c:v>
                </c:pt>
                <c:pt idx="2">
                  <c:v>12.961270127409222</c:v>
                </c:pt>
                <c:pt idx="3">
                  <c:v>12.949276759483537</c:v>
                </c:pt>
                <c:pt idx="4">
                  <c:v>12.9312936424021</c:v>
                </c:pt>
                <c:pt idx="5">
                  <c:v>12.907329094340696</c:v>
                </c:pt>
                <c:pt idx="6">
                  <c:v>12.877394200214273</c:v>
                </c:pt>
                <c:pt idx="7">
                  <c:v>12.841502806549562</c:v>
                </c:pt>
                <c:pt idx="8">
                  <c:v>12.799671515080306</c:v>
                </c:pt>
                <c:pt idx="9">
                  <c:v>12.751919675068043</c:v>
                </c:pt>
                <c:pt idx="10">
                  <c:v>12.698269374352019</c:v>
                </c:pt>
                <c:pt idx="11">
                  <c:v>12.638745429132349</c:v>
                </c:pt>
                <c:pt idx="12">
                  <c:v>12.573375372491173</c:v>
                </c:pt>
                <c:pt idx="13">
                  <c:v>12.502189441657084</c:v>
                </c:pt>
                <c:pt idx="14">
                  <c:v>12.425220564018776</c:v>
                </c:pt>
                <c:pt idx="15">
                  <c:v>12.342504341894312</c:v>
                </c:pt>
                <c:pt idx="16">
                  <c:v>12.2540790360631</c:v>
                </c:pt>
                <c:pt idx="17">
                  <c:v>12.1599855480682</c:v>
                </c:pt>
                <c:pt idx="18">
                  <c:v>12.060267401297112</c:v>
                </c:pt>
                <c:pt idx="19">
                  <c:v>11.95497072084984</c:v>
                </c:pt>
                <c:pt idx="20">
                  <c:v>11.844144212203489</c:v>
                </c:pt>
                <c:pt idx="21">
                  <c:v>11.727839138683336</c:v>
                </c:pt>
                <c:pt idx="22">
                  <c:v>11.606109297750731</c:v>
                </c:pt>
                <c:pt idx="23">
                  <c:v>11.479010996118815</c:v>
                </c:pt>
                <c:pt idx="24">
                  <c:v>11.346603023707601</c:v>
                </c:pt>
                <c:pt idx="25">
                  <c:v>11.208946626450411</c:v>
                </c:pt>
                <c:pt idx="26">
                  <c:v>11.06610547796428</c:v>
                </c:pt>
                <c:pt idx="27">
                  <c:v>10.918145650097422</c:v>
                </c:pt>
                <c:pt idx="28">
                  <c:v>10.765135582367389</c:v>
                </c:pt>
                <c:pt idx="29">
                  <c:v>10.607146050304042</c:v>
                </c:pt>
                <c:pt idx="30">
                  <c:v>10.444250132712005</c:v>
                </c:pt>
                <c:pt idx="31">
                  <c:v>10.276523177867713</c:v>
                </c:pt>
                <c:pt idx="32">
                  <c:v>10.104042768666702</c:v>
                </c:pt>
                <c:pt idx="33">
                  <c:v>9.926888686737291</c:v>
                </c:pt>
                <c:pt idx="34">
                  <c:v>9.7451428755372032</c:v>
                </c:pt>
                <c:pt idx="35">
                  <c:v>9.5588894024502338</c:v>
                </c:pt>
                <c:pt idx="36">
                  <c:v>9.3682144199004789</c:v>
                </c:pt>
                <c:pt idx="37">
                  <c:v>9.1732061255021407</c:v>
                </c:pt>
                <c:pt idx="38">
                  <c:v>8.9739547212632829</c:v>
                </c:pt>
                <c:pt idx="39">
                  <c:v>8.7705523718624825</c:v>
                </c:pt>
                <c:pt idx="40">
                  <c:v>8.5630931620176138</c:v>
                </c:pt>
                <c:pt idx="41">
                  <c:v>8.4578721502217906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17-4E17-B72E-B1E13053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29608"/>
        <c:axId val="528526984"/>
      </c:scatterChart>
      <c:valAx>
        <c:axId val="52852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6984"/>
        <c:crosses val="autoZero"/>
        <c:crossBetween val="midCat"/>
      </c:valAx>
      <c:valAx>
        <c:axId val="5285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16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symmetry_crank_nicolson!$AF$139:$AF$180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7-4473-B8B0-A8D9BD534B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symmetry_crank_nicolson!$AG$139:$AG$180</c:f>
              <c:numCache>
                <c:formatCode>General</c:formatCode>
                <c:ptCount val="42"/>
                <c:pt idx="0">
                  <c:v>69.645543790520293</c:v>
                </c:pt>
                <c:pt idx="1">
                  <c:v>69.64151681467537</c:v>
                </c:pt>
                <c:pt idx="2">
                  <c:v>69.609303801987963</c:v>
                </c:pt>
                <c:pt idx="3">
                  <c:v>69.544892676894406</c:v>
                </c:pt>
                <c:pt idx="4">
                  <c:v>69.448313233064951</c:v>
                </c:pt>
                <c:pt idx="5">
                  <c:v>69.319610143777737</c:v>
                </c:pt>
                <c:pt idx="6">
                  <c:v>69.158842941254889</c:v>
                </c:pt>
                <c:pt idx="7">
                  <c:v>68.966085989125617</c:v>
                </c:pt>
                <c:pt idx="8">
                  <c:v>68.741428448028984</c:v>
                </c:pt>
                <c:pt idx="9">
                  <c:v>68.484974234372231</c:v>
                </c:pt>
                <c:pt idx="10">
                  <c:v>68.196841972263741</c:v>
                </c:pt>
                <c:pt idx="11">
                  <c:v>67.877164938642878</c:v>
                </c:pt>
                <c:pt idx="12">
                  <c:v>67.526091001632153</c:v>
                </c:pt>
                <c:pt idx="13">
                  <c:v>67.143782552140124</c:v>
                </c:pt>
                <c:pt idx="14">
                  <c:v>66.730416428746622</c:v>
                </c:pt>
                <c:pt idx="15">
                  <c:v>66.286183835905391</c:v>
                </c:pt>
                <c:pt idx="16">
                  <c:v>65.811290255501419</c:v>
                </c:pt>
                <c:pt idx="17">
                  <c:v>65.305955351804371</c:v>
                </c:pt>
                <c:pt idx="18">
                  <c:v>64.770412869861886</c:v>
                </c:pt>
                <c:pt idx="19">
                  <c:v>64.204910527379639</c:v>
                </c:pt>
                <c:pt idx="20">
                  <c:v>63.60970990013837</c:v>
                </c:pt>
                <c:pt idx="21">
                  <c:v>62.985086301000784</c:v>
                </c:pt>
                <c:pt idx="22">
                  <c:v>62.331328652564267</c:v>
                </c:pt>
                <c:pt idx="23">
                  <c:v>61.648739353518373</c:v>
                </c:pt>
                <c:pt idx="24">
                  <c:v>60.937634138768892</c:v>
                </c:pt>
                <c:pt idx="25">
                  <c:v>60.198341933393166</c:v>
                </c:pt>
                <c:pt idx="26">
                  <c:v>59.431204700494263</c:v>
                </c:pt>
                <c:pt idx="27">
                  <c:v>58.63657728302428</c:v>
                </c:pt>
                <c:pt idx="28">
                  <c:v>57.814827239650128</c:v>
                </c:pt>
                <c:pt idx="29">
                  <c:v>56.96633467473746</c:v>
                </c:pt>
                <c:pt idx="30">
                  <c:v>56.091492062531657</c:v>
                </c:pt>
                <c:pt idx="31">
                  <c:v>55.190704065616998</c:v>
                </c:pt>
                <c:pt idx="32">
                  <c:v>54.264387347738037</c:v>
                </c:pt>
                <c:pt idx="33">
                  <c:v>53.31297038106986</c:v>
                </c:pt>
                <c:pt idx="34">
                  <c:v>52.336893248026229</c:v>
                </c:pt>
                <c:pt idx="35">
                  <c:v>51.336607437697403</c:v>
                </c:pt>
                <c:pt idx="36">
                  <c:v>50.312575637011712</c:v>
                </c:pt>
                <c:pt idx="37">
                  <c:v>49.265271516717533</c:v>
                </c:pt>
                <c:pt idx="38">
                  <c:v>48.195179512284653</c:v>
                </c:pt>
                <c:pt idx="39">
                  <c:v>47.102794599826346</c:v>
                </c:pt>
                <c:pt idx="40">
                  <c:v>45.988622067145833</c:v>
                </c:pt>
                <c:pt idx="41">
                  <c:v>45.423526107841724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C7-4473-B8B0-A8D9BD534B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symmetry_crank_nicolson!$AH$139:$AH$180</c:f>
              <c:numCache>
                <c:formatCode>General</c:formatCode>
                <c:ptCount val="42"/>
                <c:pt idx="0">
                  <c:v>60.629714202265973</c:v>
                </c:pt>
                <c:pt idx="1">
                  <c:v>60.626208530814665</c:v>
                </c:pt>
                <c:pt idx="2">
                  <c:v>60.598165591574997</c:v>
                </c:pt>
                <c:pt idx="3">
                  <c:v>60.542092684489724</c:v>
                </c:pt>
                <c:pt idx="4">
                  <c:v>60.45801574634698</c:v>
                </c:pt>
                <c:pt idx="5">
                  <c:v>60.345973667331798</c:v>
                </c:pt>
                <c:pt idx="6">
                  <c:v>60.20601827303728</c:v>
                </c:pt>
                <c:pt idx="7">
                  <c:v>60.038214300492406</c:v>
                </c:pt>
                <c:pt idx="8">
                  <c:v>59.842639368217611</c:v>
                </c:pt>
                <c:pt idx="9">
                  <c:v>59.619383940321981</c:v>
                </c:pt>
                <c:pt idx="10">
                  <c:v>59.368551284658693</c:v>
                </c:pt>
                <c:pt idx="11">
                  <c:v>59.090257425057885</c:v>
                </c:pt>
                <c:pt idx="12">
                  <c:v>58.784631087659378</c:v>
                </c:pt>
                <c:pt idx="13">
                  <c:v>58.451813641369746</c:v>
                </c:pt>
                <c:pt idx="14">
                  <c:v>58.091959032471465</c:v>
                </c:pt>
                <c:pt idx="15">
                  <c:v>57.705233713414344</c:v>
                </c:pt>
                <c:pt idx="16">
                  <c:v>57.291816565822145</c:v>
                </c:pt>
                <c:pt idx="17">
                  <c:v>56.851898817750062</c:v>
                </c:pt>
                <c:pt idx="18">
                  <c:v>56.385683955231251</c:v>
                </c:pt>
                <c:pt idx="19">
                  <c:v>55.893387628153434</c:v>
                </c:pt>
                <c:pt idx="20">
                  <c:v>55.375237550508992</c:v>
                </c:pt>
                <c:pt idx="21">
                  <c:v>54.831473395064819</c:v>
                </c:pt>
                <c:pt idx="22">
                  <c:v>54.262346682500521</c:v>
                </c:pt>
                <c:pt idx="23">
                  <c:v>53.668120665066361</c:v>
                </c:pt>
                <c:pt idx="24">
                  <c:v>53.049070204814655</c:v>
                </c:pt>
                <c:pt idx="25">
                  <c:v>52.405481646461055</c:v>
                </c:pt>
                <c:pt idx="26">
                  <c:v>51.737652684934467</c:v>
                </c:pt>
                <c:pt idx="27">
                  <c:v>51.045892227676795</c:v>
                </c:pt>
                <c:pt idx="28">
                  <c:v>50.330520251756404</c:v>
                </c:pt>
                <c:pt idx="29">
                  <c:v>49.591867655861172</c:v>
                </c:pt>
                <c:pt idx="30">
                  <c:v>48.830276107239776</c:v>
                </c:pt>
                <c:pt idx="31">
                  <c:v>48.046097883661872</c:v>
                </c:pt>
                <c:pt idx="32">
                  <c:v>47.239695710470329</c:v>
                </c:pt>
                <c:pt idx="33">
                  <c:v>46.411442592800938</c:v>
                </c:pt>
                <c:pt idx="34">
                  <c:v>45.561721643047107</c:v>
                </c:pt>
                <c:pt idx="35">
                  <c:v>44.69092590364945</c:v>
                </c:pt>
                <c:pt idx="36">
                  <c:v>43.799458165292059</c:v>
                </c:pt>
                <c:pt idx="37">
                  <c:v>42.887730780589891</c:v>
                </c:pt>
                <c:pt idx="38">
                  <c:v>41.95616547335301</c:v>
                </c:pt>
                <c:pt idx="39">
                  <c:v>41.005193143516323</c:v>
                </c:pt>
                <c:pt idx="40">
                  <c:v>40.035253667824712</c:v>
                </c:pt>
                <c:pt idx="41">
                  <c:v>39.543311116374248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C7-4473-B8B0-A8D9BD534B3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symmetry_crank_nicolson!$AI$139:$AI$180</c:f>
              <c:numCache>
                <c:formatCode>General</c:formatCode>
                <c:ptCount val="42"/>
                <c:pt idx="0">
                  <c:v>52.78101144999318</c:v>
                </c:pt>
                <c:pt idx="1">
                  <c:v>52.777959598480336</c:v>
                </c:pt>
                <c:pt idx="2">
                  <c:v>52.753546903870522</c:v>
                </c:pt>
                <c:pt idx="3">
                  <c:v>52.704732806858139</c:v>
                </c:pt>
                <c:pt idx="4">
                  <c:v>52.631539886634435</c:v>
                </c:pt>
                <c:pt idx="5">
                  <c:v>52.534001998930513</c:v>
                </c:pt>
                <c:pt idx="6">
                  <c:v>52.412164260357258</c:v>
                </c:pt>
                <c:pt idx="7">
                  <c:v>52.266083027536361</c:v>
                </c:pt>
                <c:pt idx="8">
                  <c:v>52.095825871032368</c:v>
                </c:pt>
                <c:pt idx="9">
                  <c:v>51.901471544097546</c:v>
                </c:pt>
                <c:pt idx="10">
                  <c:v>51.683109946244237</c:v>
                </c:pt>
                <c:pt idx="11">
                  <c:v>51.440842081661359</c:v>
                </c:pt>
                <c:pt idx="12">
                  <c:v>51.174780012494502</c:v>
                </c:pt>
                <c:pt idx="13">
                  <c:v>50.885046807011008</c:v>
                </c:pt>
                <c:pt idx="14">
                  <c:v>50.571776482674181</c:v>
                </c:pt>
                <c:pt idx="15">
                  <c:v>50.235113944152872</c:v>
                </c:pt>
                <c:pt idx="16">
                  <c:v>49.87521491629515</c:v>
                </c:pt>
                <c:pt idx="17">
                  <c:v>49.492245872097016</c:v>
                </c:pt>
                <c:pt idx="18">
                  <c:v>49.086383955699546</c:v>
                </c:pt>
                <c:pt idx="19">
                  <c:v>48.657816900450044</c:v>
                </c:pt>
                <c:pt idx="20">
                  <c:v>48.20674294206507</c:v>
                </c:pt>
                <c:pt idx="21">
                  <c:v>47.733370726935576</c:v>
                </c:pt>
                <c:pt idx="22">
                  <c:v>47.23791921561655</c:v>
                </c:pt>
                <c:pt idx="23">
                  <c:v>46.720617581545774</c:v>
                </c:pt>
                <c:pt idx="24">
                  <c:v>46.181705105038539</c:v>
                </c:pt>
                <c:pt idx="25">
                  <c:v>45.621431062607442</c:v>
                </c:pt>
                <c:pt idx="26">
                  <c:v>45.040054611658334</c:v>
                </c:pt>
                <c:pt idx="27">
                  <c:v>44.437844670615846</c:v>
                </c:pt>
                <c:pt idx="28">
                  <c:v>43.815079794533887</c:v>
                </c:pt>
                <c:pt idx="29">
                  <c:v>43.172048046248719</c:v>
                </c:pt>
                <c:pt idx="30">
                  <c:v>42.509046863134095</c:v>
                </c:pt>
                <c:pt idx="31">
                  <c:v>41.826382919520228</c:v>
                </c:pt>
                <c:pt idx="32">
                  <c:v>41.124371984840089</c:v>
                </c:pt>
                <c:pt idx="33">
                  <c:v>40.403338777568813</c:v>
                </c:pt>
                <c:pt idx="34">
                  <c:v>39.663616815023595</c:v>
                </c:pt>
                <c:pt idx="35">
                  <c:v>38.905548259093713</c:v>
                </c:pt>
                <c:pt idx="36">
                  <c:v>38.129483757971883</c:v>
                </c:pt>
                <c:pt idx="37">
                  <c:v>37.335782283960334</c:v>
                </c:pt>
                <c:pt idx="38">
                  <c:v>36.524810967426426</c:v>
                </c:pt>
                <c:pt idx="39">
                  <c:v>35.696944926984806</c:v>
                </c:pt>
                <c:pt idx="40">
                  <c:v>34.852567095984469</c:v>
                </c:pt>
                <c:pt idx="41">
                  <c:v>34.4243080190206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C7-4473-B8B0-A8D9BD534B3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symmetry_crank_nicolson!$AJ$139:$AJ$180</c:f>
              <c:numCache>
                <c:formatCode>General</c:formatCode>
                <c:ptCount val="42"/>
                <c:pt idx="0">
                  <c:v>45.948347379480019</c:v>
                </c:pt>
                <c:pt idx="1">
                  <c:v>45.945690599520518</c:v>
                </c:pt>
                <c:pt idx="2">
                  <c:v>45.924438203221442</c:v>
                </c:pt>
                <c:pt idx="3">
                  <c:v>45.881943241019641</c:v>
                </c:pt>
                <c:pt idx="4">
                  <c:v>45.818225369160672</c:v>
                </c:pt>
                <c:pt idx="5">
                  <c:v>45.73331406064726</c:v>
                </c:pt>
                <c:pt idx="6">
                  <c:v>45.627248591606403</c:v>
                </c:pt>
                <c:pt idx="7">
                  <c:v>45.500078023122001</c:v>
                </c:pt>
                <c:pt idx="8">
                  <c:v>45.351861178541448</c:v>
                </c:pt>
                <c:pt idx="9">
                  <c:v>45.182666616266587</c:v>
                </c:pt>
                <c:pt idx="10">
                  <c:v>44.992572598041711</c:v>
                </c:pt>
                <c:pt idx="11">
                  <c:v>44.781667052753221</c:v>
                </c:pt>
                <c:pt idx="12">
                  <c:v>44.550047535757713</c:v>
                </c:pt>
                <c:pt idx="13">
                  <c:v>44.297821183757257</c:v>
                </c:pt>
                <c:pt idx="14">
                  <c:v>44.025104665242857</c:v>
                </c:pt>
                <c:pt idx="15">
                  <c:v>43.732024126528842</c:v>
                </c:pt>
                <c:pt idx="16">
                  <c:v>43.418715133403325</c:v>
                </c:pt>
                <c:pt idx="17">
                  <c:v>43.085322608421585</c:v>
                </c:pt>
                <c:pt idx="18">
                  <c:v>42.732000763871469</c:v>
                </c:pt>
                <c:pt idx="19">
                  <c:v>42.358913030441769</c:v>
                </c:pt>
                <c:pt idx="20">
                  <c:v>41.966231981626578</c:v>
                </c:pt>
                <c:pt idx="21">
                  <c:v>41.554139253900594</c:v>
                </c:pt>
                <c:pt idx="22">
                  <c:v>41.122825462702345</c:v>
                </c:pt>
                <c:pt idx="23">
                  <c:v>40.672490114264079</c:v>
                </c:pt>
                <c:pt idx="24">
                  <c:v>40.203341513329235</c:v>
                </c:pt>
                <c:pt idx="25">
                  <c:v>39.715596666800096</c:v>
                </c:pt>
                <c:pt idx="26">
                  <c:v>39.209481183360225</c:v>
                </c:pt>
                <c:pt idx="27">
                  <c:v>38.685229169118081</c:v>
                </c:pt>
                <c:pt idx="28">
                  <c:v>38.143083119320167</c:v>
                </c:pt>
                <c:pt idx="29">
                  <c:v>37.583293806183669</c:v>
                </c:pt>
                <c:pt idx="30">
                  <c:v>37.006120162900615</c:v>
                </c:pt>
                <c:pt idx="31">
                  <c:v>36.411829163867104</c:v>
                </c:pt>
                <c:pt idx="32">
                  <c:v>35.800695701192986</c:v>
                </c:pt>
                <c:pt idx="33">
                  <c:v>35.173002457549295</c:v>
                </c:pt>
                <c:pt idx="34">
                  <c:v>34.529039775411967</c:v>
                </c:pt>
                <c:pt idx="35">
                  <c:v>33.869105522762638</c:v>
                </c:pt>
                <c:pt idx="36">
                  <c:v>33.193504955308313</c:v>
                </c:pt>
                <c:pt idx="37">
                  <c:v>32.502550575283962</c:v>
                </c:pt>
                <c:pt idx="38">
                  <c:v>31.796561986903111</c:v>
                </c:pt>
                <c:pt idx="39">
                  <c:v>31.075865748523405</c:v>
                </c:pt>
                <c:pt idx="40">
                  <c:v>30.340795221595485</c:v>
                </c:pt>
                <c:pt idx="41">
                  <c:v>29.967975597716265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C7-4473-B8B0-A8D9BD534B3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symmetry_crank_nicolson!$AK$139:$AK$180</c:f>
              <c:numCache>
                <c:formatCode>General</c:formatCode>
                <c:ptCount val="42"/>
                <c:pt idx="0">
                  <c:v>40.000192662197293</c:v>
                </c:pt>
                <c:pt idx="1">
                  <c:v>39.997879810564925</c:v>
                </c:pt>
                <c:pt idx="2">
                  <c:v>39.979378602252133</c:v>
                </c:pt>
                <c:pt idx="3">
                  <c:v>39.942384743447889</c:v>
                </c:pt>
                <c:pt idx="4">
                  <c:v>39.886915345836385</c:v>
                </c:pt>
                <c:pt idx="5">
                  <c:v>39.812996067049596</c:v>
                </c:pt>
                <c:pt idx="6">
                  <c:v>39.720661098799241</c:v>
                </c:pt>
                <c:pt idx="7">
                  <c:v>39.609953151061198</c:v>
                </c:pt>
                <c:pt idx="8">
                  <c:v>39.480923432319827</c:v>
                </c:pt>
                <c:pt idx="9">
                  <c:v>39.333631625881253</c:v>
                </c:pt>
                <c:pt idx="10">
                  <c:v>39.168145862266563</c:v>
                </c:pt>
                <c:pt idx="11">
                  <c:v>38.984542687697704</c:v>
                </c:pt>
                <c:pt idx="12">
                  <c:v>38.782907028690673</c:v>
                </c:pt>
                <c:pt idx="13">
                  <c:v>38.563332152772347</c:v>
                </c:pt>
                <c:pt idx="14">
                  <c:v>38.325919625339175</c:v>
                </c:pt>
                <c:pt idx="15">
                  <c:v>38.07077926267759</c:v>
                </c:pt>
                <c:pt idx="16">
                  <c:v>37.798029081167975</c:v>
                </c:pt>
                <c:pt idx="17">
                  <c:v>37.507795242695657</c:v>
                </c:pt>
                <c:pt idx="18">
                  <c:v>37.200211996294087</c:v>
                </c:pt>
                <c:pt idx="19">
                  <c:v>36.875421616047355</c:v>
                </c:pt>
                <c:pt idx="20">
                  <c:v>36.533574335280598</c:v>
                </c:pt>
                <c:pt idx="21">
                  <c:v>36.174828277068912</c:v>
                </c:pt>
                <c:pt idx="22">
                  <c:v>35.799349381096746</c:v>
                </c:pt>
                <c:pt idx="23">
                  <c:v>35.407311326901727</c:v>
                </c:pt>
                <c:pt idx="24">
                  <c:v>34.998895453538353</c:v>
                </c:pt>
                <c:pt idx="25">
                  <c:v>34.574290675698784</c:v>
                </c:pt>
                <c:pt idx="26">
                  <c:v>34.133693396329448</c:v>
                </c:pt>
                <c:pt idx="27">
                  <c:v>33.677307415783915</c:v>
                </c:pt>
                <c:pt idx="28">
                  <c:v>33.205343837554096</c:v>
                </c:pt>
                <c:pt idx="29">
                  <c:v>32.718020970623328</c:v>
                </c:pt>
                <c:pt idx="30">
                  <c:v>32.215564228486514</c:v>
                </c:pt>
                <c:pt idx="31">
                  <c:v>31.698206024884037</c:v>
                </c:pt>
                <c:pt idx="32">
                  <c:v>31.166185666297704</c:v>
                </c:pt>
                <c:pt idx="33">
                  <c:v>30.619749241258397</c:v>
                </c:pt>
                <c:pt idx="34">
                  <c:v>30.059149506516647</c:v>
                </c:pt>
                <c:pt idx="35">
                  <c:v>29.484645770128836</c:v>
                </c:pt>
                <c:pt idx="36">
                  <c:v>28.896503771512982</c:v>
                </c:pt>
                <c:pt idx="37">
                  <c:v>28.294995558529767</c:v>
                </c:pt>
                <c:pt idx="38">
                  <c:v>27.680399361645474</c:v>
                </c:pt>
                <c:pt idx="39">
                  <c:v>27.052999465235199</c:v>
                </c:pt>
                <c:pt idx="40">
                  <c:v>26.41308607608574</c:v>
                </c:pt>
                <c:pt idx="41">
                  <c:v>26.088529097784566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C7-4473-B8B0-A8D9BD534B3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symmetry_crank_nicolson!$AL$139:$AL$180</c:f>
              <c:numCache>
                <c:formatCode>General</c:formatCode>
                <c:ptCount val="42"/>
                <c:pt idx="0">
                  <c:v>34.822044845239638</c:v>
                </c:pt>
                <c:pt idx="1">
                  <c:v>34.82003139935594</c:v>
                </c:pt>
                <c:pt idx="2">
                  <c:v>34.80392522929322</c:v>
                </c:pt>
                <c:pt idx="3">
                  <c:v>34.771720339152843</c:v>
                </c:pt>
                <c:pt idx="4">
                  <c:v>34.723431625458929</c:v>
                </c:pt>
                <c:pt idx="5">
                  <c:v>34.659081424384176</c:v>
                </c:pt>
                <c:pt idx="6">
                  <c:v>34.578699501418185</c:v>
                </c:pt>
                <c:pt idx="7">
                  <c:v>34.482323037599244</c:v>
                </c:pt>
                <c:pt idx="8">
                  <c:v>34.369996612316129</c:v>
                </c:pt>
                <c:pt idx="9">
                  <c:v>34.241772182687626</c:v>
                </c:pt>
                <c:pt idx="10">
                  <c:v>34.097709059529592</c:v>
                </c:pt>
                <c:pt idx="11">
                  <c:v>33.937873879920382</c:v>
                </c:pt>
                <c:pt idx="12">
                  <c:v>33.762340576377625</c:v>
                </c:pt>
                <c:pt idx="13">
                  <c:v>33.57119034266033</c:v>
                </c:pt>
                <c:pt idx="14">
                  <c:v>33.364511596212374</c:v>
                </c:pt>
                <c:pt idx="15">
                  <c:v>33.142399937264571</c:v>
                </c:pt>
                <c:pt idx="16">
                  <c:v>32.90495810461433</c:v>
                </c:pt>
                <c:pt idx="17">
                  <c:v>32.652295928103349</c:v>
                </c:pt>
                <c:pt idx="18">
                  <c:v>32.384530277815315</c:v>
                </c:pt>
                <c:pt idx="19">
                  <c:v>32.101785010017075</c:v>
                </c:pt>
                <c:pt idx="20">
                  <c:v>31.804190909868328</c:v>
                </c:pt>
                <c:pt idx="21">
                  <c:v>31.491885630926351</c:v>
                </c:pt>
                <c:pt idx="22">
                  <c:v>31.165013631473698</c:v>
                </c:pt>
                <c:pt idx="23">
                  <c:v>30.823726107698313</c:v>
                </c:pt>
                <c:pt idx="24">
                  <c:v>30.468180923757046</c:v>
                </c:pt>
                <c:pt idx="25">
                  <c:v>30.09854253875482</c:v>
                </c:pt>
                <c:pt idx="26">
                  <c:v>29.714981930673318</c:v>
                </c:pt>
                <c:pt idx="27">
                  <c:v>29.317676517284287</c:v>
                </c:pt>
                <c:pt idx="28">
                  <c:v>28.906810074084124</c:v>
                </c:pt>
                <c:pt idx="29">
                  <c:v>28.482572649287636</c:v>
                </c:pt>
                <c:pt idx="30">
                  <c:v>28.045160475920365</c:v>
                </c:pt>
                <c:pt idx="31">
                  <c:v>27.594775881050055</c:v>
                </c:pt>
                <c:pt idx="32">
                  <c:v>27.131627192199314</c:v>
                </c:pt>
                <c:pt idx="33">
                  <c:v>26.655928640982737</c:v>
                </c:pt>
                <c:pt idx="34">
                  <c:v>26.167900264013056</c:v>
                </c:pt>
                <c:pt idx="35">
                  <c:v>25.667767801122185</c:v>
                </c:pt>
                <c:pt idx="36">
                  <c:v>25.15576259094415</c:v>
                </c:pt>
                <c:pt idx="37">
                  <c:v>24.632121463908366</c:v>
                </c:pt>
                <c:pt idx="38">
                  <c:v>24.097086632692559</c:v>
                </c:pt>
                <c:pt idx="39">
                  <c:v>23.550905580186168</c:v>
                </c:pt>
                <c:pt idx="40">
                  <c:v>22.993830945015958</c:v>
                </c:pt>
                <c:pt idx="41">
                  <c:v>22.711288864564434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C7-4473-B8B0-A8D9BD534B3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symmetry_crank_nicolson!$AM$139:$AM$180</c:f>
              <c:numCache>
                <c:formatCode>General</c:formatCode>
                <c:ptCount val="42"/>
                <c:pt idx="0">
                  <c:v>30.314224169971059</c:v>
                </c:pt>
                <c:pt idx="1">
                  <c:v>30.312471370842125</c:v>
                </c:pt>
                <c:pt idx="2">
                  <c:v>30.298450193970663</c:v>
                </c:pt>
                <c:pt idx="3">
                  <c:v>30.270414325789357</c:v>
                </c:pt>
                <c:pt idx="4">
                  <c:v>30.228376734421516</c:v>
                </c:pt>
                <c:pt idx="5">
                  <c:v>30.172356864553667</c:v>
                </c:pt>
                <c:pt idx="6">
                  <c:v>30.102380628441342</c:v>
                </c:pt>
                <c:pt idx="7">
                  <c:v>30.018480393923213</c:v>
                </c:pt>
                <c:pt idx="8">
                  <c:v>29.920694969449226</c:v>
                </c:pt>
                <c:pt idx="9">
                  <c:v>29.809069586129542</c:v>
                </c:pt>
                <c:pt idx="10">
                  <c:v>29.683655876812701</c:v>
                </c:pt>
                <c:pt idx="11">
                  <c:v>29.544511852202572</c:v>
                </c:pt>
                <c:pt idx="12">
                  <c:v>29.391701874025248</c:v>
                </c:pt>
                <c:pt idx="13">
                  <c:v>29.225296625258231</c:v>
                </c:pt>
                <c:pt idx="14">
                  <c:v>29.045373077435666</c:v>
                </c:pt>
                <c:pt idx="15">
                  <c:v>28.852014455044817</c:v>
                </c:pt>
                <c:pt idx="16">
                  <c:v>28.645310197030167</c:v>
                </c:pt>
                <c:pt idx="17">
                  <c:v>28.425355915423019</c:v>
                </c:pt>
                <c:pt idx="18">
                  <c:v>28.19225335111571</c:v>
                </c:pt>
                <c:pt idx="19">
                  <c:v>27.946110326800863</c:v>
                </c:pt>
                <c:pt idx="20">
                  <c:v>27.687040697097505</c:v>
                </c:pt>
                <c:pt idx="21">
                  <c:v>27.415164295887063</c:v>
                </c:pt>
                <c:pt idx="22">
                  <c:v>27.130606880883647</c:v>
                </c:pt>
                <c:pt idx="23">
                  <c:v>26.833500075464219</c:v>
                </c:pt>
                <c:pt idx="24">
                  <c:v>26.523981307785569</c:v>
                </c:pt>
                <c:pt idx="25">
                  <c:v>26.202193747216295</c:v>
                </c:pt>
                <c:pt idx="26">
                  <c:v>25.868286238113118</c:v>
                </c:pt>
                <c:pt idx="27">
                  <c:v>25.522413230972223</c:v>
                </c:pt>
                <c:pt idx="28">
                  <c:v>25.164734710987457</c:v>
                </c:pt>
                <c:pt idx="29">
                  <c:v>24.795416124048412</c:v>
                </c:pt>
                <c:pt idx="30">
                  <c:v>24.414628300212662</c:v>
                </c:pt>
                <c:pt idx="31">
                  <c:v>24.022547374687505</c:v>
                </c:pt>
                <c:pt idx="32">
                  <c:v>23.619354706357779</c:v>
                </c:pt>
                <c:pt idx="33">
                  <c:v>23.20523679389747</c:v>
                </c:pt>
                <c:pt idx="34">
                  <c:v>22.780385189503871</c:v>
                </c:pt>
                <c:pt idx="35">
                  <c:v>22.34499641029419</c:v>
                </c:pt>
                <c:pt idx="36">
                  <c:v>21.899271847405636</c:v>
                </c:pt>
                <c:pt idx="37">
                  <c:v>21.443417672841012</c:v>
                </c:pt>
                <c:pt idx="38">
                  <c:v>20.977644744102857</c:v>
                </c:pt>
                <c:pt idx="39">
                  <c:v>20.502168506660333</c:v>
                </c:pt>
                <c:pt idx="40">
                  <c:v>20.01720889429388</c:v>
                </c:pt>
                <c:pt idx="41">
                  <c:v>19.771242754099546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C7-4473-B8B0-A8D9BD534B3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symmetry_crank_nicolson!$AN$139:$AN$180</c:f>
              <c:numCache>
                <c:formatCode>General</c:formatCode>
                <c:ptCount val="42"/>
                <c:pt idx="0">
                  <c:v>26.389954728717878</c:v>
                </c:pt>
                <c:pt idx="1">
                  <c:v>26.388428834820619</c:v>
                </c:pt>
                <c:pt idx="2">
                  <c:v>26.376222742366906</c:v>
                </c:pt>
                <c:pt idx="3">
                  <c:v>26.351816203445228</c:v>
                </c:pt>
                <c:pt idx="4">
                  <c:v>26.315220507415486</c:v>
                </c:pt>
                <c:pt idx="5">
                  <c:v>26.26645258178981</c:v>
                </c:pt>
                <c:pt idx="6">
                  <c:v>26.20553498440265</c:v>
                </c:pt>
                <c:pt idx="7">
                  <c:v>26.132495892976539</c:v>
                </c:pt>
                <c:pt idx="8">
                  <c:v>26.047369092088353</c:v>
                </c:pt>
                <c:pt idx="9">
                  <c:v>25.950193957542101</c:v>
                </c:pt>
                <c:pt idx="10">
                  <c:v>25.841015438155463</c:v>
                </c:pt>
                <c:pt idx="11">
                  <c:v>25.719884034968491</c:v>
                </c:pt>
                <c:pt idx="12">
                  <c:v>25.586855777884129</c:v>
                </c:pt>
                <c:pt idx="13">
                  <c:v>25.441992199751304</c:v>
                </c:pt>
                <c:pt idx="14">
                  <c:v>25.285360307902614</c:v>
                </c:pt>
                <c:pt idx="15">
                  <c:v>25.117032553159795</c:v>
                </c:pt>
                <c:pt idx="16">
                  <c:v>24.937086796321214</c:v>
                </c:pt>
                <c:pt idx="17">
                  <c:v>24.745606272147011</c:v>
                </c:pt>
                <c:pt idx="18">
                  <c:v>24.542679550858477</c:v>
                </c:pt>
                <c:pt idx="19">
                  <c:v>24.328400497169447</c:v>
                </c:pt>
                <c:pt idx="20">
                  <c:v>24.102868226868768</c:v>
                </c:pt>
                <c:pt idx="21">
                  <c:v>23.866187060973797</c:v>
                </c:pt>
                <c:pt idx="22">
                  <c:v>23.618466477476233</c:v>
                </c:pt>
                <c:pt idx="23">
                  <c:v>23.359821060702558</c:v>
                </c:pt>
                <c:pt idx="24">
                  <c:v>23.090370448312505</c:v>
                </c:pt>
                <c:pt idx="25">
                  <c:v>22.810239275960097</c:v>
                </c:pt>
                <c:pt idx="26">
                  <c:v>22.519557119642844</c:v>
                </c:pt>
                <c:pt idx="27">
                  <c:v>22.21845843576574</c:v>
                </c:pt>
                <c:pt idx="28">
                  <c:v>21.907082498947833</c:v>
                </c:pt>
                <c:pt idx="29">
                  <c:v>21.585573337600071</c:v>
                </c:pt>
                <c:pt idx="30">
                  <c:v>21.2540796673043</c:v>
                </c:pt>
                <c:pt idx="31">
                  <c:v>20.912754822024166</c:v>
                </c:pt>
                <c:pt idx="32">
                  <c:v>20.561756683179741</c:v>
                </c:pt>
                <c:pt idx="33">
                  <c:v>20.201247606618768</c:v>
                </c:pt>
                <c:pt idx="34">
                  <c:v>19.83139434751816</c:v>
                </c:pt>
                <c:pt idx="35">
                  <c:v>19.452367983250621</c:v>
                </c:pt>
                <c:pt idx="36">
                  <c:v>19.064343834252</c:v>
                </c:pt>
                <c:pt idx="37">
                  <c:v>18.667501382925987</c:v>
                </c:pt>
                <c:pt idx="38">
                  <c:v>18.262024190623695</c:v>
                </c:pt>
                <c:pt idx="39">
                  <c:v>17.848099812736461</c:v>
                </c:pt>
                <c:pt idx="40">
                  <c:v>17.425919711941241</c:v>
                </c:pt>
                <c:pt idx="41">
                  <c:v>17.211794644179957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C7-4473-B8B0-A8D9BD534B3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symmetry_crank_nicolson!$AO$139:$AO$180</c:f>
              <c:numCache>
                <c:formatCode>General</c:formatCode>
                <c:ptCount val="42"/>
                <c:pt idx="0">
                  <c:v>22.973694021622187</c:v>
                </c:pt>
                <c:pt idx="1">
                  <c:v>22.972365659377331</c:v>
                </c:pt>
                <c:pt idx="2">
                  <c:v>22.961739683087721</c:v>
                </c:pt>
                <c:pt idx="3">
                  <c:v>22.940492645604049</c:v>
                </c:pt>
                <c:pt idx="4">
                  <c:v>22.908634374843899</c:v>
                </c:pt>
                <c:pt idx="5">
                  <c:v>22.866179607000955</c:v>
                </c:pt>
                <c:pt idx="6">
                  <c:v>22.813147979728704</c:v>
                </c:pt>
                <c:pt idx="7">
                  <c:v>22.749564023056934</c:v>
                </c:pt>
                <c:pt idx="8">
                  <c:v>22.675457148045265</c:v>
                </c:pt>
                <c:pt idx="9">
                  <c:v>22.590861633178914</c:v>
                </c:pt>
                <c:pt idx="10">
                  <c:v>22.495816608513035</c:v>
                </c:pt>
                <c:pt idx="11">
                  <c:v>22.390366037572917</c:v>
                </c:pt>
                <c:pt idx="12">
                  <c:v>22.274558697018442</c:v>
                </c:pt>
                <c:pt idx="13">
                  <c:v>22.148448154082217</c:v>
                </c:pt>
                <c:pt idx="14">
                  <c:v>22.012092741791811</c:v>
                </c:pt>
                <c:pt idx="15">
                  <c:v>21.865555531987507</c:v>
                </c:pt>
                <c:pt idx="16">
                  <c:v>21.708904306148149</c:v>
                </c:pt>
                <c:pt idx="17">
                  <c:v>21.542211524038489</c:v>
                </c:pt>
                <c:pt idx="18">
                  <c:v>21.365554290192588</c:v>
                </c:pt>
                <c:pt idx="19">
                  <c:v>21.17901431824874</c:v>
                </c:pt>
                <c:pt idx="20">
                  <c:v>20.982677893152442</c:v>
                </c:pt>
                <c:pt idx="21">
                  <c:v>20.776635831244892</c:v>
                </c:pt>
                <c:pt idx="22">
                  <c:v>20.560983438255466</c:v>
                </c:pt>
                <c:pt idx="23">
                  <c:v>20.335820465217576</c:v>
                </c:pt>
                <c:pt idx="24">
                  <c:v>20.101251062328398</c:v>
                </c:pt>
                <c:pt idx="25">
                  <c:v>19.85738373077367</c:v>
                </c:pt>
                <c:pt idx="26">
                  <c:v>19.604331272539977</c:v>
                </c:pt>
                <c:pt idx="27">
                  <c:v>19.34221073823765</c:v>
                </c:pt>
                <c:pt idx="28">
                  <c:v>19.071143372958463</c:v>
                </c:pt>
                <c:pt idx="29">
                  <c:v>18.791254560193128</c:v>
                </c:pt>
                <c:pt idx="30">
                  <c:v>18.502673763834576</c:v>
                </c:pt>
                <c:pt idx="31">
                  <c:v>18.20553446829383</c:v>
                </c:pt>
                <c:pt idx="32">
                  <c:v>17.899974116756148</c:v>
                </c:pt>
                <c:pt idx="33">
                  <c:v>17.586134047606024</c:v>
                </c:pt>
                <c:pt idx="34">
                  <c:v>17.264159429050476</c:v>
                </c:pt>
                <c:pt idx="35">
                  <c:v>16.934199191970777</c:v>
                </c:pt>
                <c:pt idx="36">
                  <c:v>16.596405961033778</c:v>
                </c:pt>
                <c:pt idx="37">
                  <c:v>16.250935984094671</c:v>
                </c:pt>
                <c:pt idx="38">
                  <c:v>15.897949059923771</c:v>
                </c:pt>
                <c:pt idx="39">
                  <c:v>15.537608464290868</c:v>
                </c:pt>
                <c:pt idx="40">
                  <c:v>15.17008087444122</c:v>
                </c:pt>
                <c:pt idx="41">
                  <c:v>14.983674954473736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C7-4473-B8B0-A8D9BD534B3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symmetry_crank_nicolson!$AP$139:$AP$180</c:f>
              <c:numCache>
                <c:formatCode>General</c:formatCode>
                <c:ptCount val="42"/>
                <c:pt idx="0">
                  <c:v>19.99967875749217</c:v>
                </c:pt>
                <c:pt idx="1">
                  <c:v>19.998522355820516</c:v>
                </c:pt>
                <c:pt idx="2">
                  <c:v>19.989271944803598</c:v>
                </c:pt>
                <c:pt idx="3">
                  <c:v>19.970775401591091</c:v>
                </c:pt>
                <c:pt idx="4">
                  <c:v>19.943041281846458</c:v>
                </c:pt>
                <c:pt idx="5">
                  <c:v>19.906082414117844</c:v>
                </c:pt>
                <c:pt idx="6">
                  <c:v>19.859915893904166</c:v>
                </c:pt>
                <c:pt idx="7">
                  <c:v>19.804563075747499</c:v>
                </c:pt>
                <c:pt idx="8">
                  <c:v>19.740049563355452</c:v>
                </c:pt>
                <c:pt idx="9">
                  <c:v>19.666405197758031</c:v>
                </c:pt>
                <c:pt idx="10">
                  <c:v>19.583664043504545</c:v>
                </c:pt>
                <c:pt idx="11">
                  <c:v>19.491864372906875</c:v>
                </c:pt>
                <c:pt idx="12">
                  <c:v>19.391048648336454</c:v>
                </c:pt>
                <c:pt idx="13">
                  <c:v>19.281263502583073</c:v>
                </c:pt>
                <c:pt idx="14">
                  <c:v>19.162559717284683</c:v>
                </c:pt>
                <c:pt idx="15">
                  <c:v>19.034992199438094</c:v>
                </c:pt>
                <c:pt idx="16">
                  <c:v>18.8986199560015</c:v>
                </c:pt>
                <c:pt idx="17">
                  <c:v>18.753506066600512</c:v>
                </c:pt>
                <c:pt idx="18">
                  <c:v>18.5997176543504</c:v>
                </c:pt>
                <c:pt idx="19">
                  <c:v>18.437325854807959</c:v>
                </c:pt>
                <c:pt idx="20">
                  <c:v>18.266405783067441</c:v>
                </c:pt>
                <c:pt idx="21">
                  <c:v>18.087036499015696</c:v>
                </c:pt>
                <c:pt idx="22">
                  <c:v>17.899300970762653</c:v>
                </c:pt>
                <c:pt idx="23">
                  <c:v>17.703286036264032</c:v>
                </c:pt>
                <c:pt idx="24">
                  <c:v>17.499082363154038</c:v>
                </c:pt>
                <c:pt idx="25">
                  <c:v>17.286784406806614</c:v>
                </c:pt>
                <c:pt idx="26">
                  <c:v>17.066490366644665</c:v>
                </c:pt>
                <c:pt idx="27">
                  <c:v>16.838302140717449</c:v>
                </c:pt>
                <c:pt idx="28">
                  <c:v>16.602325278567147</c:v>
                </c:pt>
                <c:pt idx="29">
                  <c:v>16.358668932406438</c:v>
                </c:pt>
                <c:pt idx="30">
                  <c:v>16.107445806629613</c:v>
                </c:pt>
                <c:pt idx="31">
                  <c:v>15.848772105680634</c:v>
                </c:pt>
                <c:pt idx="32">
                  <c:v>15.582767480302213</c:v>
                </c:pt>
                <c:pt idx="33">
                  <c:v>15.309554972190801</c:v>
                </c:pt>
                <c:pt idx="34">
                  <c:v>15.029260957083064</c:v>
                </c:pt>
                <c:pt idx="35">
                  <c:v>14.742015086300199</c:v>
                </c:pt>
                <c:pt idx="36">
                  <c:v>14.447950226777087</c:v>
                </c:pt>
                <c:pt idx="37">
                  <c:v>14.14720239960408</c:v>
                </c:pt>
                <c:pt idx="38">
                  <c:v>13.839910717109792</c:v>
                </c:pt>
                <c:pt idx="39">
                  <c:v>13.526217318514044</c:v>
                </c:pt>
                <c:pt idx="40">
                  <c:v>13.206267304180683</c:v>
                </c:pt>
                <c:pt idx="41">
                  <c:v>13.043992203174474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FC7-4473-B8B0-A8D9BD534B3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symmetry_crank_nicolson!$AQ$139:$AQ$180</c:f>
              <c:numCache>
                <c:formatCode>General</c:formatCode>
                <c:ptCount val="42"/>
                <c:pt idx="0">
                  <c:v>17.410658905199444</c:v>
                </c:pt>
                <c:pt idx="1">
                  <c:v>17.409652203276544</c:v>
                </c:pt>
                <c:pt idx="2">
                  <c:v>17.401599286382158</c:v>
                </c:pt>
                <c:pt idx="3">
                  <c:v>17.385497177508153</c:v>
                </c:pt>
                <c:pt idx="4">
                  <c:v>17.361353324761076</c:v>
                </c:pt>
                <c:pt idx="5">
                  <c:v>17.329178895994104</c:v>
                </c:pt>
                <c:pt idx="6">
                  <c:v>17.288988773641304</c:v>
                </c:pt>
                <c:pt idx="7">
                  <c:v>17.240801547833676</c:v>
                </c:pt>
                <c:pt idx="8">
                  <c:v>17.184639507800235</c:v>
                </c:pt>
                <c:pt idx="9">
                  <c:v>17.120528631557974</c:v>
                </c:pt>
                <c:pt idx="10">
                  <c:v>17.048498573895657</c:v>
                </c:pt>
                <c:pt idx="11">
                  <c:v>16.968582652656828</c:v>
                </c:pt>
                <c:pt idx="12">
                  <c:v>16.880817833328486</c:v>
                </c:pt>
                <c:pt idx="13">
                  <c:v>16.785244711942539</c:v>
                </c:pt>
                <c:pt idx="14">
                  <c:v>16.68190749629791</c:v>
                </c:pt>
                <c:pt idx="15">
                  <c:v>16.570853985511999</c:v>
                </c:pt>
                <c:pt idx="16">
                  <c:v>16.452135547910999</c:v>
                </c:pt>
                <c:pt idx="17">
                  <c:v>16.325807097269212</c:v>
                </c:pt>
                <c:pt idx="18">
                  <c:v>16.191927067408443</c:v>
                </c:pt>
                <c:pt idx="19">
                  <c:v>16.050557385169132</c:v>
                </c:pt>
                <c:pt idx="20">
                  <c:v>15.901763441765837</c:v>
                </c:pt>
                <c:pt idx="21">
                  <c:v>15.745614062540188</c:v>
                </c:pt>
                <c:pt idx="22">
                  <c:v>15.582181475125417</c:v>
                </c:pt>
                <c:pt idx="23">
                  <c:v>15.411541276037118</c:v>
                </c:pt>
                <c:pt idx="24">
                  <c:v>15.233772395705724</c:v>
                </c:pt>
                <c:pt idx="25">
                  <c:v>15.048957061966863</c:v>
                </c:pt>
                <c:pt idx="26">
                  <c:v>14.857180762026488</c:v>
                </c:pt>
                <c:pt idx="27">
                  <c:v>14.658532202918353</c:v>
                </c:pt>
                <c:pt idx="28">
                  <c:v>14.453103270472175</c:v>
                </c:pt>
                <c:pt idx="29">
                  <c:v>14.240988986811386</c:v>
                </c:pt>
                <c:pt idx="30">
                  <c:v>14.022287466400225</c:v>
                </c:pt>
                <c:pt idx="31">
                  <c:v>13.797099870660416</c:v>
                </c:pt>
                <c:pt idx="32">
                  <c:v>13.565530361178464</c:v>
                </c:pt>
                <c:pt idx="33">
                  <c:v>13.327686051525248</c:v>
                </c:pt>
                <c:pt idx="34">
                  <c:v>13.083676957710106</c:v>
                </c:pt>
                <c:pt idx="35">
                  <c:v>12.833615947292428</c:v>
                </c:pt>
                <c:pt idx="36">
                  <c:v>12.577618687174221</c:v>
                </c:pt>
                <c:pt idx="37">
                  <c:v>12.315803590097847</c:v>
                </c:pt>
                <c:pt idx="38">
                  <c:v>12.048291759873642</c:v>
                </c:pt>
                <c:pt idx="39">
                  <c:v>11.775206935362782</c:v>
                </c:pt>
                <c:pt idx="40">
                  <c:v>11.496675433241277</c:v>
                </c:pt>
                <c:pt idx="41">
                  <c:v>11.355407342554196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FC7-4473-B8B0-A8D9BD534B37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symmetry_crank_nicolson!$AR$139:$AR$180</c:f>
              <c:numCache>
                <c:formatCode>General</c:formatCode>
                <c:ptCount val="42"/>
                <c:pt idx="0">
                  <c:v>15.156795626011915</c:v>
                </c:pt>
                <c:pt idx="1">
                  <c:v>15.155919244745427</c:v>
                </c:pt>
                <c:pt idx="2">
                  <c:v>15.148908802680825</c:v>
                </c:pt>
                <c:pt idx="3">
                  <c:v>15.134891161264727</c:v>
                </c:pt>
                <c:pt idx="4">
                  <c:v>15.113872804423409</c:v>
                </c:pt>
                <c:pt idx="5">
                  <c:v>15.085863454297144</c:v>
                </c:pt>
                <c:pt idx="6">
                  <c:v>15.050876066743195</c:v>
                </c:pt>
                <c:pt idx="7">
                  <c:v>15.008926825343</c:v>
                </c:pt>
                <c:pt idx="8">
                  <c:v>14.960035133916399</c:v>
                </c:pt>
                <c:pt idx="9">
                  <c:v>14.904223607546292</c:v>
                </c:pt>
                <c:pt idx="10">
                  <c:v>14.841518062117938</c:v>
                </c:pt>
                <c:pt idx="11">
                  <c:v>14.77194750237768</c:v>
                </c:pt>
                <c:pt idx="12">
                  <c:v>14.695544108516678</c:v>
                </c:pt>
                <c:pt idx="13">
                  <c:v>14.6123432212858</c:v>
                </c:pt>
                <c:pt idx="14">
                  <c:v>14.522383325648589</c:v>
                </c:pt>
                <c:pt idx="15">
                  <c:v>14.425706032979875</c:v>
                </c:pt>
                <c:pt idx="16">
                  <c:v>14.322356061818217</c:v>
                </c:pt>
                <c:pt idx="17">
                  <c:v>14.21238121718115</c:v>
                </c:pt>
                <c:pt idx="18">
                  <c:v>14.095832368452736</c:v>
                </c:pt>
                <c:pt idx="19">
                  <c:v>13.972763425853696</c:v>
                </c:pt>
                <c:pt idx="20">
                  <c:v>13.843231315504982</c:v>
                </c:pt>
                <c:pt idx="21">
                  <c:v>13.707295953096324</c:v>
                </c:pt>
                <c:pt idx="22">
                  <c:v>13.565020216171959</c:v>
                </c:pt>
                <c:pt idx="23">
                  <c:v>13.41646991504631</c:v>
                </c:pt>
                <c:pt idx="24">
                  <c:v>13.261713762363126</c:v>
                </c:pt>
                <c:pt idx="25">
                  <c:v>13.100823341312113</c:v>
                </c:pt>
                <c:pt idx="26">
                  <c:v>12.933873072517807</c:v>
                </c:pt>
                <c:pt idx="27">
                  <c:v>12.760940179615943</c:v>
                </c:pt>
                <c:pt idx="28">
                  <c:v>12.582104653533314</c:v>
                </c:pt>
                <c:pt idx="29">
                  <c:v>12.397449215487578</c:v>
                </c:pt>
                <c:pt idx="30">
                  <c:v>12.207059278724179</c:v>
                </c:pt>
                <c:pt idx="31">
                  <c:v>12.011022909008039</c:v>
                </c:pt>
                <c:pt idx="32">
                  <c:v>11.809430783888317</c:v>
                </c:pt>
                <c:pt idx="33">
                  <c:v>11.602376150755097</c:v>
                </c:pt>
                <c:pt idx="34">
                  <c:v>11.389954783707351</c:v>
                </c:pt>
                <c:pt idx="35">
                  <c:v>11.172264939252187</c:v>
                </c:pt>
                <c:pt idx="36">
                  <c:v>10.949407310855829</c:v>
                </c:pt>
                <c:pt idx="37">
                  <c:v>10.721484982367389</c:v>
                </c:pt>
                <c:pt idx="38">
                  <c:v>10.488603380336933</c:v>
                </c:pt>
                <c:pt idx="39">
                  <c:v>10.250870225249944</c:v>
                </c:pt>
                <c:pt idx="40">
                  <c:v>10.008395481700692</c:v>
                </c:pt>
                <c:pt idx="41">
                  <c:v>9.8854149793153656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FC7-4473-B8B0-A8D9BD534B37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symmetry_crank_nicolson!$AS$139:$AS$180</c:f>
              <c:numCache>
                <c:formatCode>General</c:formatCode>
                <c:ptCount val="42"/>
                <c:pt idx="0">
                  <c:v>13.194701871971592</c:v>
                </c:pt>
                <c:pt idx="1">
                  <c:v>13.193938940952211</c:v>
                </c:pt>
                <c:pt idx="2">
                  <c:v>13.187836022148293</c:v>
                </c:pt>
                <c:pt idx="3">
                  <c:v>13.175633007474387</c:v>
                </c:pt>
                <c:pt idx="4">
                  <c:v>13.157335541492595</c:v>
                </c:pt>
                <c:pt idx="5">
                  <c:v>13.13295208778227</c:v>
                </c:pt>
                <c:pt idx="6">
                  <c:v>13.102493925025149</c:v>
                </c:pt>
                <c:pt idx="7">
                  <c:v>13.065975141788341</c:v>
                </c:pt>
                <c:pt idx="8">
                  <c:v>13.023412630007599</c:v>
                </c:pt>
                <c:pt idx="9">
                  <c:v>12.974826077173871</c:v>
                </c:pt>
                <c:pt idx="10">
                  <c:v>12.920237957226766</c:v>
                </c:pt>
                <c:pt idx="11">
                  <c:v>12.859673520159111</c:v>
                </c:pt>
                <c:pt idx="12">
                  <c:v>12.793160780337468</c:v>
                </c:pt>
                <c:pt idx="13">
                  <c:v>12.72073050354394</c:v>
                </c:pt>
                <c:pt idx="14">
                  <c:v>12.642416192745319</c:v>
                </c:pt>
                <c:pt idx="15">
                  <c:v>12.558254072596137</c:v>
                </c:pt>
                <c:pt idx="16">
                  <c:v>12.468283072682764</c:v>
                </c:pt>
                <c:pt idx="17">
                  <c:v>12.372544809516361</c:v>
                </c:pt>
                <c:pt idx="18">
                  <c:v>12.271083567282961</c:v>
                </c:pt>
                <c:pt idx="19">
                  <c:v>12.163946277359605</c:v>
                </c:pt>
                <c:pt idx="20">
                  <c:v>12.05118249660601</c:v>
                </c:pt>
                <c:pt idx="21">
                  <c:v>11.932844384441825</c:v>
                </c:pt>
                <c:pt idx="22">
                  <c:v>11.808986678720025</c:v>
                </c:pt>
                <c:pt idx="23">
                  <c:v>11.679666670407668</c:v>
                </c:pt>
                <c:pt idx="24">
                  <c:v>11.544944177085693</c:v>
                </c:pt>
                <c:pt idx="25">
                  <c:v>11.404881515280001</c:v>
                </c:pt>
                <c:pt idx="26">
                  <c:v>11.259543471636668</c:v>
                </c:pt>
                <c:pt idx="27">
                  <c:v>11.108997272954561</c:v>
                </c:pt>
                <c:pt idx="28">
                  <c:v>10.953312555089273</c:v>
                </c:pt>
                <c:pt idx="29">
                  <c:v>10.792561330742727</c:v>
                </c:pt>
                <c:pt idx="30">
                  <c:v>10.62681795615336</c:v>
                </c:pt>
                <c:pt idx="31">
                  <c:v>10.456159096702295</c:v>
                </c:pt>
                <c:pt idx="32">
                  <c:v>10.280663691451403</c:v>
                </c:pt>
                <c:pt idx="33">
                  <c:v>10.10041291662967</c:v>
                </c:pt>
                <c:pt idx="34">
                  <c:v>9.9154901480847499</c:v>
                </c:pt>
                <c:pt idx="35">
                  <c:v>9.7259809227170706</c:v>
                </c:pt>
                <c:pt idx="36">
                  <c:v>9.5319728989143311</c:v>
                </c:pt>
                <c:pt idx="37">
                  <c:v>9.3335558160047132</c:v>
                </c:pt>
                <c:pt idx="38">
                  <c:v>9.1308214527475151</c:v>
                </c:pt>
                <c:pt idx="39">
                  <c:v>8.9238635848804684</c:v>
                </c:pt>
                <c:pt idx="40">
                  <c:v>8.7127779417433135</c:v>
                </c:pt>
                <c:pt idx="41">
                  <c:v>8.6057176431763232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FC7-4473-B8B0-A8D9BD534B37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symmetry_crank_nicolson!$AT$139:$AT$180</c:f>
              <c:numCache>
                <c:formatCode>General</c:formatCode>
                <c:ptCount val="42"/>
                <c:pt idx="0">
                  <c:v>11.486607181759574</c:v>
                </c:pt>
                <c:pt idx="1">
                  <c:v>11.485943014504304</c:v>
                </c:pt>
                <c:pt idx="2">
                  <c:v>11.480630137287147</c:v>
                </c:pt>
                <c:pt idx="3">
                  <c:v>11.470006840349294</c:v>
                </c:pt>
                <c:pt idx="4">
                  <c:v>11.454078037546942</c:v>
                </c:pt>
                <c:pt idx="5">
                  <c:v>11.432851096823098</c:v>
                </c:pt>
                <c:pt idx="6">
                  <c:v>11.406335836799503</c:v>
                </c:pt>
                <c:pt idx="7">
                  <c:v>11.374544522234974</c:v>
                </c:pt>
                <c:pt idx="8">
                  <c:v>11.337491858352289</c:v>
                </c:pt>
                <c:pt idx="9">
                  <c:v>11.295194984036215</c:v>
                </c:pt>
                <c:pt idx="10">
                  <c:v>11.247673463905842</c:v>
                </c:pt>
                <c:pt idx="11">
                  <c:v>11.194949279264859</c:v>
                </c:pt>
                <c:pt idx="12">
                  <c:v>11.137046817934021</c:v>
                </c:pt>
                <c:pt idx="13">
                  <c:v>11.073992862970425</c:v>
                </c:pt>
                <c:pt idx="14">
                  <c:v>11.005816580278895</c:v>
                </c:pt>
                <c:pt idx="15">
                  <c:v>10.932549505121154</c:v>
                </c:pt>
                <c:pt idx="16">
                  <c:v>10.854225527529032</c:v>
                </c:pt>
                <c:pt idx="17">
                  <c:v>10.770880876628476</c:v>
                </c:pt>
                <c:pt idx="18">
                  <c:v>10.6825541038816</c:v>
                </c:pt>
                <c:pt idx="19">
                  <c:v>10.589286065254516</c:v>
                </c:pt>
                <c:pt idx="20">
                  <c:v>10.491119902319223</c:v>
                </c:pt>
                <c:pt idx="21">
                  <c:v>10.38810102229826</c:v>
                </c:pt>
                <c:pt idx="22">
                  <c:v>10.28027707706139</c:v>
                </c:pt>
                <c:pt idx="23">
                  <c:v>10.167697941083993</c:v>
                </c:pt>
                <c:pt idx="24">
                  <c:v>10.050415688377397</c:v>
                </c:pt>
                <c:pt idx="25">
                  <c:v>9.9284845684017995</c:v>
                </c:pt>
                <c:pt idx="26">
                  <c:v>9.80196098097292</c:v>
                </c:pt>
                <c:pt idx="27">
                  <c:v>9.6709034501739986</c:v>
                </c:pt>
                <c:pt idx="28">
                  <c:v>9.5353725972852086</c:v>
                </c:pt>
                <c:pt idx="29">
                  <c:v>9.3954311127429904</c:v>
                </c:pt>
                <c:pt idx="30">
                  <c:v>9.2511437271423009</c:v>
                </c:pt>
                <c:pt idx="31">
                  <c:v>9.102577181295171</c:v>
                </c:pt>
                <c:pt idx="32">
                  <c:v>8.9498001953594137</c:v>
                </c:pt>
                <c:pt idx="33">
                  <c:v>8.7928834370518114</c:v>
                </c:pt>
                <c:pt idx="34">
                  <c:v>8.6318994889604124</c:v>
                </c:pt>
                <c:pt idx="35">
                  <c:v>8.4669228149711273</c:v>
                </c:pt>
                <c:pt idx="36">
                  <c:v>8.2980297258240867</c:v>
                </c:pt>
                <c:pt idx="37">
                  <c:v>8.125298343815766</c:v>
                </c:pt>
                <c:pt idx="38">
                  <c:v>7.9488085666631427</c:v>
                </c:pt>
                <c:pt idx="39">
                  <c:v>7.7686420305466237</c:v>
                </c:pt>
                <c:pt idx="40">
                  <c:v>7.5848820723488499</c:v>
                </c:pt>
                <c:pt idx="41">
                  <c:v>7.491681058310542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C7-4473-B8B0-A8D9BD534B37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symmetry_crank_nicolson!$AU$139:$AU$180</c:f>
              <c:numCache>
                <c:formatCode>General</c:formatCode>
                <c:ptCount val="42"/>
                <c:pt idx="0">
                  <c:v>9.9996305963020173</c:v>
                </c:pt>
                <c:pt idx="1">
                  <c:v>9.9990524075382012</c:v>
                </c:pt>
                <c:pt idx="2">
                  <c:v>9.9944272985974649</c:v>
                </c:pt>
                <c:pt idx="3">
                  <c:v>9.9851792200819887</c:v>
                </c:pt>
                <c:pt idx="4">
                  <c:v>9.971312449734187</c:v>
                </c:pt>
                <c:pt idx="5">
                  <c:v>9.9528334016942157</c:v>
                </c:pt>
                <c:pt idx="6">
                  <c:v>9.9297506235330637</c:v>
                </c:pt>
                <c:pt idx="7">
                  <c:v>9.9020747922988441</c:v>
                </c:pt>
                <c:pt idx="8">
                  <c:v>9.8698187095780785</c:v>
                </c:pt>
                <c:pt idx="9">
                  <c:v>9.8329972955742466</c:v>
                </c:pt>
                <c:pt idx="10">
                  <c:v>9.7916275822063987</c:v>
                </c:pt>
                <c:pt idx="11">
                  <c:v>9.7457287052309365</c:v>
                </c:pt>
                <c:pt idx="12">
                  <c:v>9.6953218953902986</c:v>
                </c:pt>
                <c:pt idx="13">
                  <c:v>9.6404304685925695</c:v>
                </c:pt>
                <c:pt idx="14">
                  <c:v>9.5810798151265981</c:v>
                </c:pt>
                <c:pt idx="15">
                  <c:v>9.517297387917603</c:v>
                </c:pt>
                <c:pt idx="16">
                  <c:v>9.4491126898286861</c:v>
                </c:pt>
                <c:pt idx="17">
                  <c:v>9.3765572600141489</c:v>
                </c:pt>
                <c:pt idx="18">
                  <c:v>9.2996646593309098</c:v>
                </c:pt>
                <c:pt idx="19">
                  <c:v>9.21847045481476</c:v>
                </c:pt>
                <c:pt idx="20">
                  <c:v>9.1330122032286756</c:v>
                </c:pt>
                <c:pt idx="21">
                  <c:v>9.0433294336907544</c:v>
                </c:pt>
                <c:pt idx="22">
                  <c:v>8.9494636293898324</c:v>
                </c:pt>
                <c:pt idx="23">
                  <c:v>8.8514582083972453</c:v>
                </c:pt>
                <c:pt idx="24">
                  <c:v>8.7493585035835864</c:v>
                </c:pt>
                <c:pt idx="25">
                  <c:v>8.6432117416497807</c:v>
                </c:pt>
                <c:pt idx="26">
                  <c:v>8.533067021282152</c:v>
                </c:pt>
                <c:pt idx="27">
                  <c:v>8.4189752904415798</c:v>
                </c:pt>
                <c:pt idx="28">
                  <c:v>8.3009893227972995</c:v>
                </c:pt>
                <c:pt idx="29">
                  <c:v>8.1791636933161733</c:v>
                </c:pt>
                <c:pt idx="30">
                  <c:v>8.0535547530187941</c:v>
                </c:pt>
                <c:pt idx="31">
                  <c:v>7.9242206029140547</c:v>
                </c:pt>
                <c:pt idx="32">
                  <c:v>7.7912210671242379</c:v>
                </c:pt>
                <c:pt idx="33">
                  <c:v>7.6546176652131033</c:v>
                </c:pt>
                <c:pt idx="34">
                  <c:v>7.5144735837297105</c:v>
                </c:pt>
                <c:pt idx="35">
                  <c:v>7.3708536469811898</c:v>
                </c:pt>
                <c:pt idx="36">
                  <c:v>7.2238242870479459</c:v>
                </c:pt>
                <c:pt idx="37">
                  <c:v>7.0734535130551919</c:v>
                </c:pt>
                <c:pt idx="38">
                  <c:v>6.9198108797149995</c:v>
                </c:pt>
                <c:pt idx="39">
                  <c:v>6.7629674551534471</c:v>
                </c:pt>
                <c:pt idx="40">
                  <c:v>6.6029957880377133</c:v>
                </c:pt>
                <c:pt idx="41">
                  <c:v>6.521859931571429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C7-4473-B8B0-A8D9BD534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0824"/>
        <c:axId val="431874384"/>
      </c:scatterChart>
      <c:valAx>
        <c:axId val="1387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74384"/>
        <c:crosses val="autoZero"/>
        <c:crossBetween val="midCat"/>
      </c:valAx>
      <c:valAx>
        <c:axId val="4318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32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symmetry_crank_nicolson!$AF$185:$AF$226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8C-4667-8353-DF8C7CFC10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symmetry_crank_nicolson!$AG$185:$AG$226</c:f>
              <c:numCache>
                <c:formatCode>General</c:formatCode>
                <c:ptCount val="42"/>
                <c:pt idx="0">
                  <c:v>74.8114950324006</c:v>
                </c:pt>
                <c:pt idx="1">
                  <c:v>74.807169356025312</c:v>
                </c:pt>
                <c:pt idx="2">
                  <c:v>74.77256694634508</c:v>
                </c:pt>
                <c:pt idx="3">
                  <c:v>74.70337813249273</c:v>
                </c:pt>
                <c:pt idx="4">
                  <c:v>74.599634918081037</c:v>
                </c:pt>
                <c:pt idx="5">
                  <c:v>74.461385290024054</c:v>
                </c:pt>
                <c:pt idx="6">
                  <c:v>74.28869319634056</c:v>
                </c:pt>
                <c:pt idx="7">
                  <c:v>74.081638516574486</c:v>
                </c:pt>
                <c:pt idx="8">
                  <c:v>73.840317024846414</c:v>
                </c:pt>
                <c:pt idx="9">
                  <c:v>73.564840345552653</c:v>
                </c:pt>
                <c:pt idx="10">
                  <c:v>73.255335901732977</c:v>
                </c:pt>
                <c:pt idx="11">
                  <c:v>72.911946856130385</c:v>
                </c:pt>
                <c:pt idx="12">
                  <c:v>72.534832044970614</c:v>
                </c:pt>
                <c:pt idx="13">
                  <c:v>72.124165904491548</c:v>
                </c:pt>
                <c:pt idx="14">
                  <c:v>71.680138390257042</c:v>
                </c:pt>
                <c:pt idx="15">
                  <c:v>71.20295488929203</c:v>
                </c:pt>
                <c:pt idx="16">
                  <c:v>70.692836125079779</c:v>
                </c:pt>
                <c:pt idx="17">
                  <c:v>70.150018055465154</c:v>
                </c:pt>
                <c:pt idx="18">
                  <c:v>69.574751763511344</c:v>
                </c:pt>
                <c:pt idx="19">
                  <c:v>68.967303341360022</c:v>
                </c:pt>
                <c:pt idx="20">
                  <c:v>68.327953767149324</c:v>
                </c:pt>
                <c:pt idx="21">
                  <c:v>67.656998775045992</c:v>
                </c:pt>
                <c:pt idx="22">
                  <c:v>66.954748718452137</c:v>
                </c:pt>
                <c:pt idx="23">
                  <c:v>66.221528426449879</c:v>
                </c:pt>
                <c:pt idx="24">
                  <c:v>65.457677053550029</c:v>
                </c:pt>
                <c:pt idx="25">
                  <c:v>64.663547922814658</c:v>
                </c:pt>
                <c:pt idx="26">
                  <c:v>63.839508362425761</c:v>
                </c:pt>
                <c:pt idx="27">
                  <c:v>62.985939535775913</c:v>
                </c:pt>
                <c:pt idx="28">
                  <c:v>62.10323626515936</c:v>
                </c:pt>
                <c:pt idx="29">
                  <c:v>61.191806849145053</c:v>
                </c:pt>
                <c:pt idx="30">
                  <c:v>60.252072873716251</c:v>
                </c:pt>
                <c:pt idx="31">
                  <c:v>59.284469017263923</c:v>
                </c:pt>
                <c:pt idx="32">
                  <c:v>58.289442849524178</c:v>
                </c:pt>
                <c:pt idx="33">
                  <c:v>57.267454624552833</c:v>
                </c:pt>
                <c:pt idx="34">
                  <c:v>56.218977067832647</c:v>
                </c:pt>
                <c:pt idx="35">
                  <c:v>55.144495157611978</c:v>
                </c:pt>
                <c:pt idx="36">
                  <c:v>54.044505900575757</c:v>
                </c:pt>
                <c:pt idx="37">
                  <c:v>52.919518101952733</c:v>
                </c:pt>
                <c:pt idx="38">
                  <c:v>51.77005213016519</c:v>
                </c:pt>
                <c:pt idx="39">
                  <c:v>50.596639676130089</c:v>
                </c:pt>
                <c:pt idx="40">
                  <c:v>49.399823507322878</c:v>
                </c:pt>
                <c:pt idx="41">
                  <c:v>48.792811611781282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8C-4667-8353-DF8C7CFC10B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symmetry_crank_nicolson!$AH$185:$AH$226</c:f>
              <c:numCache>
                <c:formatCode>General</c:formatCode>
                <c:ptCount val="42"/>
                <c:pt idx="0">
                  <c:v>69.957699752236735</c:v>
                </c:pt>
                <c:pt idx="1">
                  <c:v>69.953654727218108</c:v>
                </c:pt>
                <c:pt idx="2">
                  <c:v>69.92129733366427</c:v>
                </c:pt>
                <c:pt idx="3">
                  <c:v>69.856597513621907</c:v>
                </c:pt>
                <c:pt idx="4">
                  <c:v>69.759585194298495</c:v>
                </c:pt>
                <c:pt idx="5">
                  <c:v>69.630305249200759</c:v>
                </c:pt>
                <c:pt idx="6">
                  <c:v>69.468817477378224</c:v>
                </c:pt>
                <c:pt idx="7">
                  <c:v>69.275196575762806</c:v>
                </c:pt>
                <c:pt idx="8">
                  <c:v>69.049532104617526</c:v>
                </c:pt>
                <c:pt idx="9">
                  <c:v>68.791928446109836</c:v>
                </c:pt>
                <c:pt idx="10">
                  <c:v>68.502504756029282</c:v>
                </c:pt>
                <c:pt idx="11">
                  <c:v>68.181394908671365</c:v>
                </c:pt>
                <c:pt idx="12">
                  <c:v>67.828747434913325</c:v>
                </c:pt>
                <c:pt idx="13">
                  <c:v>67.444725453510586</c:v>
                </c:pt>
                <c:pt idx="14">
                  <c:v>67.029506595645287</c:v>
                </c:pt>
                <c:pt idx="15">
                  <c:v>66.583282922762208</c:v>
                </c:pt>
                <c:pt idx="16">
                  <c:v>66.106260837729849</c:v>
                </c:pt>
                <c:pt idx="17">
                  <c:v>65.598660989367758</c:v>
                </c:pt>
                <c:pt idx="18">
                  <c:v>65.060718170384419</c:v>
                </c:pt>
                <c:pt idx="19">
                  <c:v>64.492681208772751</c:v>
                </c:pt>
                <c:pt idx="20">
                  <c:v>63.894812852713549</c:v>
                </c:pt>
                <c:pt idx="21">
                  <c:v>63.267389649040091</c:v>
                </c:pt>
                <c:pt idx="22">
                  <c:v>62.610701815320063</c:v>
                </c:pt>
                <c:pt idx="23">
                  <c:v>61.925053105614069</c:v>
                </c:pt>
                <c:pt idx="24">
                  <c:v>61.210760669972764</c:v>
                </c:pt>
                <c:pt idx="25">
                  <c:v>60.468154907737564</c:v>
                </c:pt>
                <c:pt idx="26">
                  <c:v>59.697579314712932</c:v>
                </c:pt>
                <c:pt idx="27">
                  <c:v>58.899390324280688</c:v>
                </c:pt>
                <c:pt idx="28">
                  <c:v>58.073957142530134</c:v>
                </c:pt>
                <c:pt idx="29">
                  <c:v>57.221661577479999</c:v>
                </c:pt>
                <c:pt idx="30">
                  <c:v>56.342897862471339</c:v>
                </c:pt>
                <c:pt idx="31">
                  <c:v>55.438072473813065</c:v>
                </c:pt>
                <c:pt idx="32">
                  <c:v>54.507603942764355</c:v>
                </c:pt>
                <c:pt idx="33">
                  <c:v>53.551922661941106</c:v>
                </c:pt>
                <c:pt idx="34">
                  <c:v>52.571470686235735</c:v>
                </c:pt>
                <c:pt idx="35">
                  <c:v>51.566701528342655</c:v>
                </c:pt>
                <c:pt idx="36">
                  <c:v>50.538079948983793</c:v>
                </c:pt>
                <c:pt idx="37">
                  <c:v>49.486081741931336</c:v>
                </c:pt>
                <c:pt idx="38">
                  <c:v>48.411193513927088</c:v>
                </c:pt>
                <c:pt idx="39">
                  <c:v>47.313912459600203</c:v>
                </c:pt>
                <c:pt idx="40">
                  <c:v>46.194746131487449</c:v>
                </c:pt>
                <c:pt idx="41">
                  <c:v>45.627117374490361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8C-4667-8353-DF8C7CFC10B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symmetry_crank_nicolson!$AI$185:$AI$226</c:f>
              <c:numCache>
                <c:formatCode>General</c:formatCode>
                <c:ptCount val="42"/>
                <c:pt idx="0">
                  <c:v>65.418820363160691</c:v>
                </c:pt>
                <c:pt idx="1">
                  <c:v>65.415037780743091</c:v>
                </c:pt>
                <c:pt idx="2">
                  <c:v>65.38477974590468</c:v>
                </c:pt>
                <c:pt idx="3">
                  <c:v>65.324277672224866</c:v>
                </c:pt>
                <c:pt idx="4">
                  <c:v>65.233559545223713</c:v>
                </c:pt>
                <c:pt idx="5">
                  <c:v>65.112667326999556</c:v>
                </c:pt>
                <c:pt idx="6">
                  <c:v>64.961656936819182</c:v>
                </c:pt>
                <c:pt idx="7">
                  <c:v>64.780598225252177</c:v>
                </c:pt>
                <c:pt idx="8">
                  <c:v>64.569574941861148</c:v>
                </c:pt>
                <c:pt idx="9">
                  <c:v>64.328684696462986</c:v>
                </c:pt>
                <c:pt idx="10">
                  <c:v>64.058038913979019</c:v>
                </c:pt>
                <c:pt idx="11">
                  <c:v>63.757762782894837</c:v>
                </c:pt>
                <c:pt idx="12">
                  <c:v>63.427995197353809</c:v>
                </c:pt>
                <c:pt idx="13">
                  <c:v>63.068888692910917</c:v>
                </c:pt>
                <c:pt idx="14">
                  <c:v>62.680609375976708</c:v>
                </c:pt>
                <c:pt idx="15">
                  <c:v>62.263336846984018</c:v>
                </c:pt>
                <c:pt idx="16">
                  <c:v>61.817264117312909</c:v>
                </c:pt>
                <c:pt idx="17">
                  <c:v>61.342597520012362</c:v>
                </c:pt>
                <c:pt idx="18">
                  <c:v>60.839556614359971</c:v>
                </c:pt>
                <c:pt idx="19">
                  <c:v>60.308374084303708</c:v>
                </c:pt>
                <c:pt idx="20">
                  <c:v>59.749295630832904</c:v>
                </c:pt>
                <c:pt idx="21">
                  <c:v>59.162579858328101</c:v>
                </c:pt>
                <c:pt idx="22">
                  <c:v>58.54849815494233</c:v>
                </c:pt>
                <c:pt idx="23">
                  <c:v>57.907334567069292</c:v>
                </c:pt>
                <c:pt idx="24">
                  <c:v>57.239385667956306</c:v>
                </c:pt>
                <c:pt idx="25">
                  <c:v>56.54496042052299</c:v>
                </c:pt>
                <c:pt idx="26">
                  <c:v>55.824380034449007</c:v>
                </c:pt>
                <c:pt idx="27">
                  <c:v>55.07797781759696</c:v>
                </c:pt>
                <c:pt idx="28">
                  <c:v>54.306099021839316</c:v>
                </c:pt>
                <c:pt idx="29">
                  <c:v>53.509100683360479</c:v>
                </c:pt>
                <c:pt idx="30">
                  <c:v>52.687351457508086</c:v>
                </c:pt>
                <c:pt idx="31">
                  <c:v>51.841231448269639</c:v>
                </c:pt>
                <c:pt idx="32">
                  <c:v>50.971132032453681</c:v>
                </c:pt>
                <c:pt idx="33">
                  <c:v>50.077455678656577</c:v>
                </c:pt>
                <c:pt idx="34">
                  <c:v>49.160615761098754</c:v>
                </c:pt>
                <c:pt idx="35">
                  <c:v>48.221036368416534</c:v>
                </c:pt>
                <c:pt idx="36">
                  <c:v>47.259152107497897</c:v>
                </c:pt>
                <c:pt idx="37">
                  <c:v>46.275407902453033</c:v>
                </c:pt>
                <c:pt idx="38">
                  <c:v>45.270258788812569</c:v>
                </c:pt>
                <c:pt idx="39">
                  <c:v>44.244169703048783</c:v>
                </c:pt>
                <c:pt idx="40">
                  <c:v>43.197615267516966</c:v>
                </c:pt>
                <c:pt idx="41">
                  <c:v>42.666814457620852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8C-4667-8353-DF8C7CFC10B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symmetry_crank_nicolson!$AJ$185:$AJ$226</c:f>
              <c:numCache>
                <c:formatCode>General</c:formatCode>
                <c:ptCount val="42"/>
                <c:pt idx="0">
                  <c:v>61.174425014891348</c:v>
                </c:pt>
                <c:pt idx="1">
                  <c:v>61.170887847709437</c:v>
                </c:pt>
                <c:pt idx="2">
                  <c:v>61.142592964477906</c:v>
                </c:pt>
                <c:pt idx="3">
                  <c:v>61.086016285946791</c:v>
                </c:pt>
                <c:pt idx="4">
                  <c:v>61.001183981926083</c:v>
                </c:pt>
                <c:pt idx="5">
                  <c:v>60.888135291998886</c:v>
                </c:pt>
                <c:pt idx="6">
                  <c:v>60.746922507370925</c:v>
                </c:pt>
                <c:pt idx="7">
                  <c:v>60.577610946683016</c:v>
                </c:pt>
                <c:pt idx="8">
                  <c:v>60.380278925797626</c:v>
                </c:pt>
                <c:pt idx="9">
                  <c:v>60.155017721573479</c:v>
                </c:pt>
                <c:pt idx="10">
                  <c:v>59.901931529645054</c:v>
                </c:pt>
                <c:pt idx="11">
                  <c:v>59.621137416226354</c:v>
                </c:pt>
                <c:pt idx="12">
                  <c:v>59.312765263961417</c:v>
                </c:pt>
                <c:pt idx="13">
                  <c:v>58.976957711846453</c:v>
                </c:pt>
                <c:pt idx="14">
                  <c:v>58.61387008925152</c:v>
                </c:pt>
                <c:pt idx="15">
                  <c:v>58.22367034407219</c:v>
                </c:pt>
                <c:pt idx="16">
                  <c:v>57.806538965044453</c:v>
                </c:pt>
                <c:pt idx="17">
                  <c:v>57.362668898258782</c:v>
                </c:pt>
                <c:pt idx="18">
                  <c:v>56.892265457912053</c:v>
                </c:pt>
                <c:pt idx="19">
                  <c:v>56.395546231338443</c:v>
                </c:pt>
                <c:pt idx="20">
                  <c:v>55.87274097836341</c:v>
                </c:pt>
                <c:pt idx="21">
                  <c:v>55.324091525027171</c:v>
                </c:pt>
                <c:pt idx="22">
                  <c:v>54.749851651726985</c:v>
                </c:pt>
                <c:pt idx="23">
                  <c:v>54.150286975829744</c:v>
                </c:pt>
                <c:pt idx="24">
                  <c:v>53.525674828809485</c:v>
                </c:pt>
                <c:pt idx="25">
                  <c:v>52.876304127966357</c:v>
                </c:pt>
                <c:pt idx="26">
                  <c:v>52.202475242786583</c:v>
                </c:pt>
                <c:pt idx="27">
                  <c:v>51.504499856005111</c:v>
                </c:pt>
                <c:pt idx="28">
                  <c:v>50.782700819435334</c:v>
                </c:pt>
                <c:pt idx="29">
                  <c:v>50.037412004632401</c:v>
                </c:pt>
                <c:pt idx="30">
                  <c:v>49.268978148459396</c:v>
                </c:pt>
                <c:pt idx="31">
                  <c:v>48.477754693627666</c:v>
                </c:pt>
                <c:pt idx="32">
                  <c:v>47.664107624285087</c:v>
                </c:pt>
                <c:pt idx="33">
                  <c:v>46.828413296728414</c:v>
                </c:pt>
                <c:pt idx="34">
                  <c:v>45.971058265317843</c:v>
                </c:pt>
                <c:pt idx="35">
                  <c:v>45.092439103674522</c:v>
                </c:pt>
                <c:pt idx="36">
                  <c:v>44.192962221243484</c:v>
                </c:pt>
                <c:pt idx="37">
                  <c:v>43.273043675307122</c:v>
                </c:pt>
                <c:pt idx="38">
                  <c:v>42.333108978535833</c:v>
                </c:pt>
                <c:pt idx="39">
                  <c:v>41.3735929021652</c:v>
                </c:pt>
                <c:pt idx="40">
                  <c:v>40.39493927489044</c:v>
                </c:pt>
                <c:pt idx="41">
                  <c:v>39.898577002342968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8C-4667-8353-DF8C7CFC10B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symmetry_crank_nicolson!$AK$185:$AK$226</c:f>
              <c:numCache>
                <c:formatCode>General</c:formatCode>
                <c:ptCount val="42"/>
                <c:pt idx="0">
                  <c:v>57.205407482553305</c:v>
                </c:pt>
                <c:pt idx="1">
                  <c:v>57.202099807982997</c:v>
                </c:pt>
                <c:pt idx="2">
                  <c:v>57.17564070641339</c:v>
                </c:pt>
                <c:pt idx="3">
                  <c:v>57.12273474205665</c:v>
                </c:pt>
                <c:pt idx="4">
                  <c:v>57.043406386816585</c:v>
                </c:pt>
                <c:pt idx="5">
                  <c:v>56.937692334398761</c:v>
                </c:pt>
                <c:pt idx="6">
                  <c:v>56.805641483337688</c:v>
                </c:pt>
                <c:pt idx="7">
                  <c:v>56.647314914378498</c:v>
                </c:pt>
                <c:pt idx="8">
                  <c:v>56.462785862223832</c:v>
                </c:pt>
                <c:pt idx="9">
                  <c:v>56.252139681658733</c:v>
                </c:pt>
                <c:pt idx="10">
                  <c:v>56.015473808069416</c:v>
                </c:pt>
                <c:pt idx="11">
                  <c:v>55.752897712374057</c:v>
                </c:pt>
                <c:pt idx="12">
                  <c:v>55.46453285038649</c:v>
                </c:pt>
                <c:pt idx="13">
                  <c:v>55.150512606636276</c:v>
                </c:pt>
                <c:pt idx="14">
                  <c:v>54.810982232671037</c:v>
                </c:pt>
                <c:pt idx="15">
                  <c:v>54.446098779869672</c:v>
                </c:pt>
                <c:pt idx="16">
                  <c:v>54.056031026797491</c:v>
                </c:pt>
                <c:pt idx="17">
                  <c:v>53.640959401136911</c:v>
                </c:pt>
                <c:pt idx="18">
                  <c:v>53.201075896229767</c:v>
                </c:pt>
                <c:pt idx="19">
                  <c:v>52.736583982269885</c:v>
                </c:pt>
                <c:pt idx="20">
                  <c:v>52.247698512186979</c:v>
                </c:pt>
                <c:pt idx="21">
                  <c:v>51.734645622265425</c:v>
                </c:pt>
                <c:pt idx="22">
                  <c:v>51.197662627543849</c:v>
                </c:pt>
                <c:pt idx="23">
                  <c:v>50.636997912043903</c:v>
                </c:pt>
                <c:pt idx="24">
                  <c:v>50.05291081387913</c:v>
                </c:pt>
                <c:pt idx="25">
                  <c:v>49.445671505296829</c:v>
                </c:pt>
                <c:pt idx="26">
                  <c:v>48.815560867708648</c:v>
                </c:pt>
                <c:pt idx="27">
                  <c:v>48.162870361767524</c:v>
                </c:pt>
                <c:pt idx="28">
                  <c:v>47.487901892551228</c:v>
                </c:pt>
                <c:pt idx="29">
                  <c:v>46.790967669914679</c:v>
                </c:pt>
                <c:pt idx="30">
                  <c:v>46.072390064075869</c:v>
                </c:pt>
                <c:pt idx="31">
                  <c:v>45.332501456501959</c:v>
                </c:pt>
                <c:pt idx="32">
                  <c:v>44.571644086164646</c:v>
                </c:pt>
                <c:pt idx="33">
                  <c:v>43.790169891235948</c:v>
                </c:pt>
                <c:pt idx="34">
                  <c:v>42.988440346297516</c:v>
                </c:pt>
                <c:pt idx="35">
                  <c:v>42.166826295138868</c:v>
                </c:pt>
                <c:pt idx="36">
                  <c:v>41.32570777922183</c:v>
                </c:pt>
                <c:pt idx="37">
                  <c:v>40.465473861890558</c:v>
                </c:pt>
                <c:pt idx="38">
                  <c:v>39.586522448408488</c:v>
                </c:pt>
                <c:pt idx="39">
                  <c:v>38.689260101905333</c:v>
                </c:pt>
                <c:pt idx="40">
                  <c:v>37.774101855319387</c:v>
                </c:pt>
                <c:pt idx="41">
                  <c:v>37.309943736086844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8C-4667-8353-DF8C7CFC10B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symmetry_crank_nicolson!$AL$185:$AL$226</c:f>
              <c:numCache>
                <c:formatCode>General</c:formatCode>
                <c:ptCount val="42"/>
                <c:pt idx="0">
                  <c:v>53.493901159649155</c:v>
                </c:pt>
                <c:pt idx="1">
                  <c:v>53.490808088131637</c:v>
                </c:pt>
                <c:pt idx="2">
                  <c:v>53.466065662084425</c:v>
                </c:pt>
                <c:pt idx="3">
                  <c:v>53.4165922547161</c:v>
                </c:pt>
                <c:pt idx="4">
                  <c:v>53.342410750185017</c:v>
                </c:pt>
                <c:pt idx="5">
                  <c:v>53.243555461496626</c:v>
                </c:pt>
                <c:pt idx="6">
                  <c:v>53.120072114631853</c:v>
                </c:pt>
                <c:pt idx="7">
                  <c:v>52.972017827396286</c:v>
                </c:pt>
                <c:pt idx="8">
                  <c:v>52.799461083000125</c:v>
                </c:pt>
                <c:pt idx="9">
                  <c:v>52.602481698380871</c:v>
                </c:pt>
                <c:pt idx="10">
                  <c:v>52.3811707872837</c:v>
                </c:pt>
                <c:pt idx="11">
                  <c:v>52.135630718116317</c:v>
                </c:pt>
                <c:pt idx="12">
                  <c:v>51.865975066598004</c:v>
                </c:pt>
                <c:pt idx="13">
                  <c:v>51.572328563224595</c:v>
                </c:pt>
                <c:pt idx="14">
                  <c:v>51.254827035573825</c:v>
                </c:pt>
                <c:pt idx="15">
                  <c:v>50.913617345477647</c:v>
                </c:pt>
                <c:pt idx="16">
                  <c:v>50.548857321090551</c:v>
                </c:pt>
                <c:pt idx="17">
                  <c:v>50.160715683885471</c:v>
                </c:pt>
                <c:pt idx="18">
                  <c:v>49.749371970610824</c:v>
                </c:pt>
                <c:pt idx="19">
                  <c:v>49.315016450244954</c:v>
                </c:pt>
                <c:pt idx="20">
                  <c:v>48.85785003598631</c:v>
                </c:pt>
                <c:pt idx="21">
                  <c:v>48.378084192320109</c:v>
                </c:pt>
                <c:pt idx="22">
                  <c:v>47.875940837204439</c:v>
                </c:pt>
                <c:pt idx="23">
                  <c:v>47.351652239421021</c:v>
                </c:pt>
                <c:pt idx="24">
                  <c:v>46.805460911138255</c:v>
                </c:pt>
                <c:pt idx="25">
                  <c:v>46.237619495736006</c:v>
                </c:pt>
                <c:pt idx="26">
                  <c:v>45.648390650944272</c:v>
                </c:pt>
                <c:pt idx="27">
                  <c:v>45.038046927349534</c:v>
                </c:pt>
                <c:pt idx="28">
                  <c:v>44.406870642325281</c:v>
                </c:pt>
                <c:pt idx="29">
                  <c:v>43.755153749444716</c:v>
                </c:pt>
                <c:pt idx="30">
                  <c:v>43.083197703436262</c:v>
                </c:pt>
                <c:pt idx="31">
                  <c:v>42.391313320744288</c:v>
                </c:pt>
                <c:pt idx="32">
                  <c:v>41.679820635759434</c:v>
                </c:pt>
                <c:pt idx="33">
                  <c:v>40.949048752785231</c:v>
                </c:pt>
                <c:pt idx="34">
                  <c:v>40.199335693809346</c:v>
                </c:pt>
                <c:pt idx="35">
                  <c:v>39.431028242149921</c:v>
                </c:pt>
                <c:pt idx="36">
                  <c:v>38.644481782049276</c:v>
                </c:pt>
                <c:pt idx="37">
                  <c:v>37.840060134289303</c:v>
                </c:pt>
                <c:pt idx="38">
                  <c:v>37.018135387904373</c:v>
                </c:pt>
                <c:pt idx="39">
                  <c:v>36.179087728069888</c:v>
                </c:pt>
                <c:pt idx="40">
                  <c:v>35.323305260245725</c:v>
                </c:pt>
                <c:pt idx="41">
                  <c:v>34.889261877891578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8C-4667-8353-DF8C7CFC10B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symmetry_crank_nicolson!$AM$185:$AM$226</c:f>
              <c:numCache>
                <c:formatCode>General</c:formatCode>
                <c:ptCount val="42"/>
                <c:pt idx="0">
                  <c:v>50.023198631196749</c:v>
                </c:pt>
                <c:pt idx="1">
                  <c:v>50.02030623921285</c:v>
                </c:pt>
                <c:pt idx="2">
                  <c:v>49.997169110195408</c:v>
                </c:pt>
                <c:pt idx="3">
                  <c:v>49.950905554348886</c:v>
                </c:pt>
                <c:pt idx="4">
                  <c:v>49.881536971099649</c:v>
                </c:pt>
                <c:pt idx="5">
                  <c:v>49.789095447213676</c:v>
                </c:pt>
                <c:pt idx="6">
                  <c:v>49.673623741954664</c:v>
                </c:pt>
                <c:pt idx="7">
                  <c:v>49.535175267305533</c:v>
                </c:pt>
                <c:pt idx="8">
                  <c:v>49.373814063262465</c:v>
                </c:pt>
                <c:pt idx="9">
                  <c:v>49.189614768212877</c:v>
                </c:pt>
                <c:pt idx="10">
                  <c:v>48.982662584411116</c:v>
                </c:pt>
                <c:pt idx="11">
                  <c:v>48.75305323856773</c:v>
                </c:pt>
                <c:pt idx="12">
                  <c:v>48.500892937570647</c:v>
                </c:pt>
                <c:pt idx="13">
                  <c:v>48.226298319358648</c:v>
                </c:pt>
                <c:pt idx="14">
                  <c:v>47.929396398969949</c:v>
                </c:pt>
                <c:pt idx="15">
                  <c:v>47.610324509790829</c:v>
                </c:pt>
                <c:pt idx="16">
                  <c:v>47.269230240031362</c:v>
                </c:pt>
                <c:pt idx="17">
                  <c:v>46.906271364457837</c:v>
                </c:pt>
                <c:pt idx="18">
                  <c:v>46.521615771413281</c:v>
                </c:pt>
                <c:pt idx="19">
                  <c:v>46.115441385159912</c:v>
                </c:pt>
                <c:pt idx="20">
                  <c:v>45.687936083579437</c:v>
                </c:pt>
                <c:pt idx="21">
                  <c:v>45.23929761126923</c:v>
                </c:pt>
                <c:pt idx="22">
                  <c:v>44.769733488074678</c:v>
                </c:pt>
                <c:pt idx="23">
                  <c:v>44.279460913099825</c:v>
                </c:pt>
                <c:pt idx="24">
                  <c:v>43.76870666424098</c:v>
                </c:pt>
                <c:pt idx="25">
                  <c:v>43.237706993289464</c:v>
                </c:pt>
                <c:pt idx="26">
                  <c:v>42.686707516652284</c:v>
                </c:pt>
                <c:pt idx="27">
                  <c:v>42.115963101741038</c:v>
                </c:pt>
                <c:pt idx="28">
                  <c:v>41.52573774908187</c:v>
                </c:pt>
                <c:pt idx="29">
                  <c:v>40.916304470200679</c:v>
                </c:pt>
                <c:pt idx="30">
                  <c:v>40.28794516134046</c:v>
                </c:pt>
                <c:pt idx="31">
                  <c:v>39.64095047306877</c:v>
                </c:pt>
                <c:pt idx="32">
                  <c:v>38.975619675835986</c:v>
                </c:pt>
                <c:pt idx="33">
                  <c:v>38.292260521546332</c:v>
                </c:pt>
                <c:pt idx="34">
                  <c:v>37.591189101205771</c:v>
                </c:pt>
                <c:pt idx="35">
                  <c:v>36.872729698712646</c:v>
                </c:pt>
                <c:pt idx="36">
                  <c:v>36.137214640858581</c:v>
                </c:pt>
                <c:pt idx="37">
                  <c:v>35.384984143609202</c:v>
                </c:pt>
                <c:pt idx="38">
                  <c:v>34.616386154735608</c:v>
                </c:pt>
                <c:pt idx="39">
                  <c:v>33.831776192869505</c:v>
                </c:pt>
                <c:pt idx="40">
                  <c:v>33.031517183056344</c:v>
                </c:pt>
                <c:pt idx="41">
                  <c:v>32.625634683194178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8C-4667-8353-DF8C7CFC10B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symmetry_crank_nicolson!$AN$185:$AN$226</c:f>
              <c:numCache>
                <c:formatCode>General</c:formatCode>
                <c:ptCount val="42"/>
                <c:pt idx="0">
                  <c:v>46.777676464988936</c:v>
                </c:pt>
                <c:pt idx="1">
                  <c:v>46.77497173238217</c:v>
                </c:pt>
                <c:pt idx="2">
                  <c:v>46.753335748176397</c:v>
                </c:pt>
                <c:pt idx="3">
                  <c:v>46.710073787591597</c:v>
                </c:pt>
                <c:pt idx="4">
                  <c:v>46.645205861652052</c:v>
                </c:pt>
                <c:pt idx="5">
                  <c:v>46.558761975323442</c:v>
                </c:pt>
                <c:pt idx="6">
                  <c:v>46.450782113633878</c:v>
                </c:pt>
                <c:pt idx="7">
                  <c:v>46.321316223178613</c:v>
                </c:pt>
                <c:pt idx="8">
                  <c:v>46.170424189017076</c:v>
                </c:pt>
                <c:pt idx="9">
                  <c:v>45.998175806972689</c:v>
                </c:pt>
                <c:pt idx="10">
                  <c:v>45.804650751348511</c:v>
                </c:pt>
                <c:pt idx="11">
                  <c:v>45.589938538073504</c:v>
                </c:pt>
                <c:pt idx="12">
                  <c:v>45.354138483296524</c:v>
                </c:pt>
                <c:pt idx="13">
                  <c:v>45.097359657447164</c:v>
                </c:pt>
                <c:pt idx="14">
                  <c:v>44.819720834784697</c:v>
                </c:pt>
                <c:pt idx="15">
                  <c:v>44.521350438458512</c:v>
                </c:pt>
                <c:pt idx="16">
                  <c:v>44.202386481105343</c:v>
                </c:pt>
                <c:pt idx="17">
                  <c:v>43.862976501010905</c:v>
                </c:pt>
                <c:pt idx="18">
                  <c:v>43.50327749386534</c:v>
                </c:pt>
                <c:pt idx="19">
                  <c:v>43.123455840144139</c:v>
                </c:pt>
                <c:pt idx="20">
                  <c:v>42.72368722814803</c:v>
                </c:pt>
                <c:pt idx="21">
                  <c:v>42.304156572737568</c:v>
                </c:pt>
                <c:pt idx="22">
                  <c:v>41.865057929799875</c:v>
                </c:pt>
                <c:pt idx="23">
                  <c:v>41.406594406487152</c:v>
                </c:pt>
                <c:pt idx="24">
                  <c:v>40.928978067268545</c:v>
                </c:pt>
                <c:pt idx="25">
                  <c:v>40.432429835838683</c:v>
                </c:pt>
                <c:pt idx="26">
                  <c:v>39.917179392928418</c:v>
                </c:pt>
                <c:pt idx="27">
                  <c:v>39.383465070064879</c:v>
                </c:pt>
                <c:pt idx="28">
                  <c:v>38.831533739330133</c:v>
                </c:pt>
                <c:pt idx="29">
                  <c:v>38.261640699169305</c:v>
                </c:pt>
                <c:pt idx="30">
                  <c:v>37.674049556301114</c:v>
                </c:pt>
                <c:pt idx="31">
                  <c:v>37.069032103785297</c:v>
                </c:pt>
                <c:pt idx="32">
                  <c:v>36.446868195303466</c:v>
                </c:pt>
                <c:pt idx="33">
                  <c:v>35.807845615711479</c:v>
                </c:pt>
                <c:pt idx="34">
                  <c:v>35.152259947923156</c:v>
                </c:pt>
                <c:pt idx="35">
                  <c:v>34.480414436187061</c:v>
                </c:pt>
                <c:pt idx="36">
                  <c:v>33.792619845819374</c:v>
                </c:pt>
                <c:pt idx="37">
                  <c:v>33.089194319458002</c:v>
                </c:pt>
                <c:pt idx="38">
                  <c:v>32.370463229904125</c:v>
                </c:pt>
                <c:pt idx="39">
                  <c:v>31.636759029619526</c:v>
                </c:pt>
                <c:pt idx="40">
                  <c:v>30.888421096949088</c:v>
                </c:pt>
                <c:pt idx="41">
                  <c:v>30.508872391930602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8C-4667-8353-DF8C7CFC10B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symmetry_crank_nicolson!$AO$185:$AO$226</c:f>
              <c:numCache>
                <c:formatCode>General</c:formatCode>
                <c:ptCount val="42"/>
                <c:pt idx="0">
                  <c:v>43.742724882421825</c:v>
                </c:pt>
                <c:pt idx="1">
                  <c:v>43.740195633787877</c:v>
                </c:pt>
                <c:pt idx="2">
                  <c:v>43.719963399607074</c:v>
                </c:pt>
                <c:pt idx="3">
                  <c:v>43.679508289761003</c:v>
                </c:pt>
                <c:pt idx="4">
                  <c:v>43.618849016951877</c:v>
                </c:pt>
                <c:pt idx="5">
                  <c:v>43.538013639412981</c:v>
                </c:pt>
                <c:pt idx="6">
                  <c:v>43.437039547930176</c:v>
                </c:pt>
                <c:pt idx="7">
                  <c:v>43.315973448546622</c:v>
                </c:pt>
                <c:pt idx="8">
                  <c:v>43.174871340958674</c:v>
                </c:pt>
                <c:pt idx="9">
                  <c:v>43.013798492612956</c:v>
                </c:pt>
                <c:pt idx="10">
                  <c:v>42.832829408516623</c:v>
                </c:pt>
                <c:pt idx="11">
                  <c:v>42.632047796774664</c:v>
                </c:pt>
                <c:pt idx="12">
                  <c:v>42.411546529870364</c:v>
                </c:pt>
                <c:pt idx="13">
                  <c:v>42.171427601706696</c:v>
                </c:pt>
                <c:pt idx="14">
                  <c:v>41.911802080428536</c:v>
                </c:pt>
                <c:pt idx="15">
                  <c:v>41.6327900570476</c:v>
                </c:pt>
                <c:pt idx="16">
                  <c:v>41.334520589893735</c:v>
                </c:pt>
                <c:pt idx="17">
                  <c:v>41.017131644918422</c:v>
                </c:pt>
                <c:pt idx="18">
                  <c:v>40.680770031877962</c:v>
                </c:pt>
                <c:pt idx="19">
                  <c:v>40.325591336425902</c:v>
                </c:pt>
                <c:pt idx="20">
                  <c:v>39.951759848146196</c:v>
                </c:pt>
                <c:pt idx="21">
                  <c:v>39.559448484560257</c:v>
                </c:pt>
                <c:pt idx="22">
                  <c:v>39.148838711143135</c:v>
                </c:pt>
                <c:pt idx="23">
                  <c:v>38.720120457385832</c:v>
                </c:pt>
                <c:pt idx="24">
                  <c:v>38.273492028942492</c:v>
                </c:pt>
                <c:pt idx="25">
                  <c:v>37.809160015903188</c:v>
                </c:pt>
                <c:pt idx="26">
                  <c:v>37.327339197234721</c:v>
                </c:pt>
                <c:pt idx="27">
                  <c:v>36.828252441433555</c:v>
                </c:pt>
                <c:pt idx="28">
                  <c:v>36.312130603436984</c:v>
                </c:pt>
                <c:pt idx="29">
                  <c:v>35.779212417840064</c:v>
                </c:pt>
                <c:pt idx="30">
                  <c:v>35.229744388467786</c:v>
                </c:pt>
                <c:pt idx="31">
                  <c:v>34.663980674353617</c:v>
                </c:pt>
                <c:pt idx="32">
                  <c:v>34.08218297217698</c:v>
                </c:pt>
                <c:pt idx="33">
                  <c:v>33.484620395214243</c:v>
                </c:pt>
                <c:pt idx="34">
                  <c:v>32.871569348859104</c:v>
                </c:pt>
                <c:pt idx="35">
                  <c:v>32.243313402769999</c:v>
                </c:pt>
                <c:pt idx="36">
                  <c:v>31.600143159703528</c:v>
                </c:pt>
                <c:pt idx="37">
                  <c:v>30.942356121094882</c:v>
                </c:pt>
                <c:pt idx="38">
                  <c:v>30.27025654944708</c:v>
                </c:pt>
                <c:pt idx="39">
                  <c:v>29.584155327592942</c:v>
                </c:pt>
                <c:pt idx="40">
                  <c:v>28.884369814894729</c:v>
                </c:pt>
                <c:pt idx="41">
                  <c:v>28.529446359140589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8C-4667-8353-DF8C7CFC10B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symmetry_crank_nicolson!$AP$185:$AP$226</c:f>
              <c:numCache>
                <c:formatCode>General</c:formatCode>
                <c:ptCount val="42"/>
                <c:pt idx="0">
                  <c:v>40.904681992303779</c:v>
                </c:pt>
                <c:pt idx="1">
                  <c:v>40.902316842182721</c:v>
                </c:pt>
                <c:pt idx="2">
                  <c:v>40.883397282247117</c:v>
                </c:pt>
                <c:pt idx="3">
                  <c:v>40.845566913707771</c:v>
                </c:pt>
                <c:pt idx="4">
                  <c:v>40.788843235180401</c:v>
                </c:pt>
                <c:pt idx="5">
                  <c:v>40.713252484470559</c:v>
                </c:pt>
                <c:pt idx="6">
                  <c:v>40.618829626437183</c:v>
                </c:pt>
                <c:pt idx="7">
                  <c:v>40.505618336819445</c:v>
                </c:pt>
                <c:pt idx="8">
                  <c:v>40.373670982034326</c:v>
                </c:pt>
                <c:pt idx="9">
                  <c:v>40.223048594954278</c:v>
                </c:pt>
                <c:pt idx="10">
                  <c:v>40.053820846676217</c:v>
                </c:pt>
                <c:pt idx="11">
                  <c:v>39.866066014294759</c:v>
                </c:pt>
                <c:pt idx="12">
                  <c:v>39.659870944694859</c:v>
                </c:pt>
                <c:pt idx="13">
                  <c:v>39.435331014380303</c:v>
                </c:pt>
                <c:pt idx="14">
                  <c:v>39.192550085356906</c:v>
                </c:pt>
                <c:pt idx="15">
                  <c:v>38.931640457090637</c:v>
                </c:pt>
                <c:pt idx="16">
                  <c:v>38.652722814562935</c:v>
                </c:pt>
                <c:pt idx="17">
                  <c:v>38.355926172447369</c:v>
                </c:pt>
                <c:pt idx="18">
                  <c:v>38.041387815433232</c:v>
                </c:pt>
                <c:pt idx="19">
                  <c:v>37.709253234723882</c:v>
                </c:pt>
                <c:pt idx="20">
                  <c:v>37.359676060739091</c:v>
                </c:pt>
                <c:pt idx="21">
                  <c:v>36.992817992052601</c:v>
                </c:pt>
                <c:pt idx="22">
                  <c:v>36.608848720597621</c:v>
                </c:pt>
                <c:pt idx="23">
                  <c:v>36.207945853175076</c:v>
                </c:pt>
                <c:pt idx="24">
                  <c:v>35.790294829300727</c:v>
                </c:pt>
                <c:pt idx="25">
                  <c:v>35.35608883542924</c:v>
                </c:pt>
                <c:pt idx="26">
                  <c:v>34.905528715594883</c:v>
                </c:pt>
                <c:pt idx="27">
                  <c:v>34.438822878510166</c:v>
                </c:pt>
                <c:pt idx="28">
                  <c:v>33.956187201165413</c:v>
                </c:pt>
                <c:pt idx="29">
                  <c:v>33.45784492897382</c:v>
                </c:pt>
                <c:pt idx="30">
                  <c:v>32.944026572508271</c:v>
                </c:pt>
                <c:pt idx="31">
                  <c:v>32.414969800877557</c:v>
                </c:pt>
                <c:pt idx="32">
                  <c:v>31.870919331791391</c:v>
                </c:pt>
                <c:pt idx="33">
                  <c:v>31.312126818365122</c:v>
                </c:pt>
                <c:pt idx="34">
                  <c:v>30.738850732716354</c:v>
                </c:pt>
                <c:pt idx="35">
                  <c:v>30.151356246407474</c:v>
                </c:pt>
                <c:pt idx="36">
                  <c:v>29.549915107789268</c:v>
                </c:pt>
                <c:pt idx="37">
                  <c:v>28.934805516302472</c:v>
                </c:pt>
                <c:pt idx="38">
                  <c:v>28.306311993795266</c:v>
                </c:pt>
                <c:pt idx="39">
                  <c:v>27.664725252916384</c:v>
                </c:pt>
                <c:pt idx="40">
                  <c:v>27.010342062644565</c:v>
                </c:pt>
                <c:pt idx="41">
                  <c:v>26.678446161594589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8C-4667-8353-DF8C7CFC10B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symmetry_crank_nicolson!$AQ$185:$AQ$226</c:f>
              <c:numCache>
                <c:formatCode>General</c:formatCode>
                <c:ptCount val="42"/>
                <c:pt idx="0">
                  <c:v>38.250772291597237</c:v>
                </c:pt>
                <c:pt idx="1">
                  <c:v>38.248560593221654</c:v>
                </c:pt>
                <c:pt idx="2">
                  <c:v>38.230868540779099</c:v>
                </c:pt>
                <c:pt idx="3">
                  <c:v>38.19549261943645</c:v>
                </c:pt>
                <c:pt idx="4">
                  <c:v>38.142449192493288</c:v>
                </c:pt>
                <c:pt idx="5">
                  <c:v>38.071762795437387</c:v>
                </c:pt>
                <c:pt idx="6">
                  <c:v>37.983466124595751</c:v>
                </c:pt>
                <c:pt idx="7">
                  <c:v>37.877600022010697</c:v>
                </c:pt>
                <c:pt idx="8">
                  <c:v>37.754213456548243</c:v>
                </c:pt>
                <c:pt idx="9">
                  <c:v>37.613363501247292</c:v>
                </c:pt>
                <c:pt idx="10">
                  <c:v>37.455115306920248</c:v>
                </c:pt>
                <c:pt idx="11">
                  <c:v>37.279542072017179</c:v>
                </c:pt>
                <c:pt idx="12">
                  <c:v>37.086725008767552</c:v>
                </c:pt>
                <c:pt idx="13">
                  <c:v>36.876753305615111</c:v>
                </c:pt>
                <c:pt idx="14">
                  <c:v>36.649724085963349</c:v>
                </c:pt>
                <c:pt idx="15">
                  <c:v>36.405742363250617</c:v>
                </c:pt>
                <c:pt idx="16">
                  <c:v>36.144920992375681</c:v>
                </c:pt>
                <c:pt idx="17">
                  <c:v>35.867380617496117</c:v>
                </c:pt>
                <c:pt idx="18">
                  <c:v>35.573249616223826</c:v>
                </c:pt>
                <c:pt idx="19">
                  <c:v>35.262664040243337</c:v>
                </c:pt>
                <c:pt idx="20">
                  <c:v>34.935767552380455</c:v>
                </c:pt>
                <c:pt idx="21">
                  <c:v>34.592711360150368</c:v>
                </c:pt>
                <c:pt idx="22">
                  <c:v>34.233654145815876</c:v>
                </c:pt>
                <c:pt idx="23">
                  <c:v>33.858761992988157</c:v>
                </c:pt>
                <c:pt idx="24">
                  <c:v>33.46820830980402</c:v>
                </c:pt>
                <c:pt idx="25">
                  <c:v>33.062173748715146</c:v>
                </c:pt>
                <c:pt idx="26">
                  <c:v>32.640846122926462</c:v>
                </c:pt>
                <c:pt idx="27">
                  <c:v>32.2044203195222</c:v>
                </c:pt>
                <c:pt idx="28">
                  <c:v>31.753098209320036</c:v>
                </c:pt>
                <c:pt idx="29">
                  <c:v>31.287088553494716</c:v>
                </c:pt>
                <c:pt idx="30">
                  <c:v>30.806606907014629</c:v>
                </c:pt>
                <c:pt idx="31">
                  <c:v>30.311875518935835</c:v>
                </c:pt>
                <c:pt idx="32">
                  <c:v>29.803123229599692</c:v>
                </c:pt>
                <c:pt idx="33">
                  <c:v>29.280585364781693</c:v>
                </c:pt>
                <c:pt idx="34">
                  <c:v>28.744503626840423</c:v>
                </c:pt>
                <c:pt idx="35">
                  <c:v>28.195125982916974</c:v>
                </c:pt>
                <c:pt idx="36">
                  <c:v>27.632706550236566</c:v>
                </c:pt>
                <c:pt idx="37">
                  <c:v>27.05750547856546</c:v>
                </c:pt>
                <c:pt idx="38">
                  <c:v>26.469788829877416</c:v>
                </c:pt>
                <c:pt idx="39">
                  <c:v>25.869828455285489</c:v>
                </c:pt>
                <c:pt idx="40">
                  <c:v>25.257901869296003</c:v>
                </c:pt>
                <c:pt idx="41">
                  <c:v>24.947539487357286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38C-4667-8353-DF8C7CFC10B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symmetry_crank_nicolson!$AR$185:$AR$226</c:f>
              <c:numCache>
                <c:formatCode>General</c:formatCode>
                <c:ptCount val="42"/>
                <c:pt idx="0">
                  <c:v>35.769049156253296</c:v>
                </c:pt>
                <c:pt idx="1">
                  <c:v>35.766980953621676</c:v>
                </c:pt>
                <c:pt idx="2">
                  <c:v>35.750436767567898</c:v>
                </c:pt>
                <c:pt idx="3">
                  <c:v>35.717356048051791</c:v>
                </c:pt>
                <c:pt idx="4">
                  <c:v>35.667754096716472</c:v>
                </c:pt>
                <c:pt idx="5">
                  <c:v>35.601653857178924</c:v>
                </c:pt>
                <c:pt idx="6">
                  <c:v>35.519085904417302</c:v>
                </c:pt>
                <c:pt idx="7">
                  <c:v>35.420088430628319</c:v>
                </c:pt>
                <c:pt idx="8">
                  <c:v>35.304707227561281</c:v>
                </c:pt>
                <c:pt idx="9">
                  <c:v>35.172995665336884</c:v>
                </c:pt>
                <c:pt idx="10">
                  <c:v>35.025014667760644</c:v>
                </c:pt>
                <c:pt idx="11">
                  <c:v>34.860832684142245</c:v>
                </c:pt>
                <c:pt idx="12">
                  <c:v>34.680525657634035</c:v>
                </c:pt>
                <c:pt idx="13">
                  <c:v>34.484176990103165</c:v>
                </c:pt>
                <c:pt idx="14">
                  <c:v>34.271877503553618</c:v>
                </c:pt>
                <c:pt idx="15">
                  <c:v>34.043725398116102</c:v>
                </c:pt>
                <c:pt idx="16">
                  <c:v>33.799826206625099</c:v>
                </c:pt>
                <c:pt idx="17">
                  <c:v>33.540292745804159</c:v>
                </c:pt>
                <c:pt idx="18">
                  <c:v>33.265245064081981</c:v>
                </c:pt>
                <c:pt idx="19">
                  <c:v>32.974810386063467</c:v>
                </c:pt>
                <c:pt idx="20">
                  <c:v>32.669123053681361</c:v>
                </c:pt>
                <c:pt idx="21">
                  <c:v>32.348324464055743</c:v>
                </c:pt>
                <c:pt idx="22">
                  <c:v>32.012563004090154</c:v>
                </c:pt>
                <c:pt idx="23">
                  <c:v>31.661993981834517</c:v>
                </c:pt>
                <c:pt idx="24">
                  <c:v>31.296779554646651</c:v>
                </c:pt>
                <c:pt idx="25">
                  <c:v>30.91708865418564</c:v>
                </c:pt>
                <c:pt idx="26">
                  <c:v>30.523096908271697</c:v>
                </c:pt>
                <c:pt idx="27">
                  <c:v>30.11498655964866</c:v>
                </c:pt>
                <c:pt idx="28">
                  <c:v>29.692946381686774</c:v>
                </c:pt>
                <c:pt idx="29">
                  <c:v>29.257171591064669</c:v>
                </c:pt>
                <c:pt idx="30">
                  <c:v>28.807863757470965</c:v>
                </c:pt>
                <c:pt idx="31">
                  <c:v>28.345230710367254</c:v>
                </c:pt>
                <c:pt idx="32">
                  <c:v>27.8694864428556</c:v>
                </c:pt>
                <c:pt idx="33">
                  <c:v>27.380851012695032</c:v>
                </c:pt>
                <c:pt idx="34">
                  <c:v>26.879550440512773</c:v>
                </c:pt>
                <c:pt idx="35">
                  <c:v>26.365816605257336</c:v>
                </c:pt>
                <c:pt idx="36">
                  <c:v>25.839887136941822</c:v>
                </c:pt>
                <c:pt idx="37">
                  <c:v>25.30200530672704</c:v>
                </c:pt>
                <c:pt idx="38">
                  <c:v>24.752419914395258</c:v>
                </c:pt>
                <c:pt idx="39">
                  <c:v>24.191385173266724</c:v>
                </c:pt>
                <c:pt idx="40">
                  <c:v>23.619160592612058</c:v>
                </c:pt>
                <c:pt idx="41">
                  <c:v>23.328934627729865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38C-4667-8353-DF8C7CFC10BF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symmetry_crank_nicolson!$AS$185:$AS$226</c:f>
              <c:numCache>
                <c:formatCode>General</c:formatCode>
                <c:ptCount val="42"/>
                <c:pt idx="0">
                  <c:v>33.448341063260642</c:v>
                </c:pt>
                <c:pt idx="1">
                  <c:v>33.446407046320239</c:v>
                </c:pt>
                <c:pt idx="2">
                  <c:v>33.430936252692952</c:v>
                </c:pt>
                <c:pt idx="3">
                  <c:v>33.40000182152707</c:v>
                </c:pt>
                <c:pt idx="4">
                  <c:v>33.353618061689922</c:v>
                </c:pt>
                <c:pt idx="5">
                  <c:v>33.29180642820878</c:v>
                </c:pt>
                <c:pt idx="6">
                  <c:v>33.214595512346818</c:v>
                </c:pt>
                <c:pt idx="7">
                  <c:v>33.122021028378008</c:v>
                </c:pt>
                <c:pt idx="8">
                  <c:v>33.014125797067372</c:v>
                </c:pt>
                <c:pt idx="9">
                  <c:v>32.890959725863986</c:v>
                </c:pt>
                <c:pt idx="10">
                  <c:v>32.752579785816117</c:v>
                </c:pt>
                <c:pt idx="11">
                  <c:v>32.599049985218919</c:v>
                </c:pt>
                <c:pt idx="12">
                  <c:v>32.430441340007157</c:v>
                </c:pt>
                <c:pt idx="13">
                  <c:v>32.246831840906417</c:v>
                </c:pt>
                <c:pt idx="14">
                  <c:v>32.048306417358134</c:v>
                </c:pt>
                <c:pt idx="15">
                  <c:v>31.834956898235095</c:v>
                </c:pt>
                <c:pt idx="16">
                  <c:v>31.606881969365524</c:v>
                </c:pt>
                <c:pt idx="17">
                  <c:v>31.364187127885526</c:v>
                </c:pt>
                <c:pt idx="18">
                  <c:v>31.106984633440852</c:v>
                </c:pt>
                <c:pt idx="19">
                  <c:v>30.835393456260704</c:v>
                </c:pt>
                <c:pt idx="20">
                  <c:v>30.549539222127457</c:v>
                </c:pt>
                <c:pt idx="21">
                  <c:v>30.249554154267898</c:v>
                </c:pt>
                <c:pt idx="22">
                  <c:v>29.935577012192709</c:v>
                </c:pt>
                <c:pt idx="23">
                  <c:v>29.607753027512636</c:v>
                </c:pt>
                <c:pt idx="24">
                  <c:v>29.26623383676089</c:v>
                </c:pt>
                <c:pt idx="25">
                  <c:v>28.911177411252968</c:v>
                </c:pt>
                <c:pt idx="26">
                  <c:v>28.542747984016287</c:v>
                </c:pt>
                <c:pt idx="27">
                  <c:v>28.161115973823385</c:v>
                </c:pt>
                <c:pt idx="28">
                  <c:v>27.766457906363954</c:v>
                </c:pt>
                <c:pt idx="29">
                  <c:v>27.358956332592012</c:v>
                </c:pt>
                <c:pt idx="30">
                  <c:v>26.938799744286122</c:v>
                </c:pt>
                <c:pt idx="31">
                  <c:v>26.506182486861622</c:v>
                </c:pt>
                <c:pt idx="32">
                  <c:v>26.06130466947522</c:v>
                </c:pt>
                <c:pt idx="33">
                  <c:v>25.604372072463583</c:v>
                </c:pt>
                <c:pt idx="34">
                  <c:v>25.13559605215865</c:v>
                </c:pt>
                <c:pt idx="35">
                  <c:v>24.655193443123778</c:v>
                </c:pt>
                <c:pt idx="36">
                  <c:v>24.163386457855868</c:v>
                </c:pt>
                <c:pt idx="37">
                  <c:v>23.66040258399995</c:v>
                </c:pt>
                <c:pt idx="38">
                  <c:v>23.146474479123682</c:v>
                </c:pt>
                <c:pt idx="39">
                  <c:v>22.621839863100497</c:v>
                </c:pt>
                <c:pt idx="40">
                  <c:v>22.086741408151145</c:v>
                </c:pt>
                <c:pt idx="41">
                  <c:v>21.815345402727939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38C-4667-8353-DF8C7CFC10BF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symmetry_crank_nicolson!$AT$185:$AT$226</c:f>
              <c:numCache>
                <c:formatCode>General</c:formatCode>
                <c:ptCount val="42"/>
                <c:pt idx="0">
                  <c:v>31.278201301826233</c:v>
                </c:pt>
                <c:pt idx="1">
                  <c:v>31.276392764563692</c:v>
                </c:pt>
                <c:pt idx="2">
                  <c:v>31.261925721296638</c:v>
                </c:pt>
                <c:pt idx="3">
                  <c:v>31.232998326561759</c:v>
                </c:pt>
                <c:pt idx="4">
                  <c:v>31.189623960862182</c:v>
                </c:pt>
                <c:pt idx="5">
                  <c:v>31.13182268721572</c:v>
                </c:pt>
                <c:pt idx="6">
                  <c:v>31.059621241874638</c:v>
                </c:pt>
                <c:pt idx="7">
                  <c:v>30.973053021958656</c:v>
                </c:pt>
                <c:pt idx="8">
                  <c:v>30.872158070006972</c:v>
                </c:pt>
                <c:pt idx="9">
                  <c:v>30.756983055456374</c:v>
                </c:pt>
                <c:pt idx="10">
                  <c:v>30.627581253054096</c:v>
                </c:pt>
                <c:pt idx="11">
                  <c:v>30.484012518215312</c:v>
                </c:pt>
                <c:pt idx="12">
                  <c:v>30.326343259336753</c:v>
                </c:pt>
                <c:pt idx="13">
                  <c:v>30.154646407079152</c:v>
                </c:pt>
                <c:pt idx="14">
                  <c:v>29.969001380632868</c:v>
                </c:pt>
                <c:pt idx="15">
                  <c:v>29.769494050982129</c:v>
                </c:pt>
                <c:pt idx="16">
                  <c:v>29.556216701185019</c:v>
                </c:pt>
                <c:pt idx="17">
                  <c:v>29.329267983687508</c:v>
                </c:pt>
                <c:pt idx="18">
                  <c:v>29.088752874691306</c:v>
                </c:pt>
                <c:pt idx="19">
                  <c:v>28.83478262559661</c:v>
                </c:pt>
                <c:pt idx="20">
                  <c:v>28.56747471154225</c:v>
                </c:pt>
                <c:pt idx="21">
                  <c:v>28.286952777067015</c:v>
                </c:pt>
                <c:pt idx="22">
                  <c:v>27.993346578917276</c:v>
                </c:pt>
                <c:pt idx="23">
                  <c:v>27.686791926027393</c:v>
                </c:pt>
                <c:pt idx="24">
                  <c:v>27.367430616700663</c:v>
                </c:pt>
                <c:pt idx="25">
                  <c:v>27.035410373019825</c:v>
                </c:pt>
                <c:pt idx="26">
                  <c:v>26.690884772517528</c:v>
                </c:pt>
                <c:pt idx="27">
                  <c:v>26.33401317713831</c:v>
                </c:pt>
                <c:pt idx="28">
                  <c:v>25.964960659524976</c:v>
                </c:pt>
                <c:pt idx="29">
                  <c:v>25.583897926663472</c:v>
                </c:pt>
                <c:pt idx="30">
                  <c:v>25.191001240921558</c:v>
                </c:pt>
                <c:pt idx="31">
                  <c:v>24.786452338517837</c:v>
                </c:pt>
                <c:pt idx="32">
                  <c:v>24.370438345458759</c:v>
                </c:pt>
                <c:pt idx="33">
                  <c:v>23.943151690982656</c:v>
                </c:pt>
                <c:pt idx="34">
                  <c:v>23.504790018550661</c:v>
                </c:pt>
                <c:pt idx="35">
                  <c:v>23.055556094425803</c:v>
                </c:pt>
                <c:pt idx="36">
                  <c:v>22.595657713882488</c:v>
                </c:pt>
                <c:pt idx="37">
                  <c:v>22.125307605089855</c:v>
                </c:pt>
                <c:pt idx="38">
                  <c:v>21.644723330713319</c:v>
                </c:pt>
                <c:pt idx="39">
                  <c:v>21.154127187279958</c:v>
                </c:pt>
                <c:pt idx="40">
                  <c:v>20.653746102354173</c:v>
                </c:pt>
                <c:pt idx="41">
                  <c:v>20.399958362206348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38C-4667-8353-DF8C7CFC10BF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symmetry_crank_nicolson!$AU$185:$AU$226</c:f>
              <c:numCache>
                <c:formatCode>General</c:formatCode>
                <c:ptCount val="42"/>
                <c:pt idx="0">
                  <c:v>29.248860947311627</c:v>
                </c:pt>
                <c:pt idx="1">
                  <c:v>29.247169748562708</c:v>
                </c:pt>
                <c:pt idx="2">
                  <c:v>29.233641331990619</c:v>
                </c:pt>
                <c:pt idx="3">
                  <c:v>29.206590756479454</c:v>
                </c:pt>
                <c:pt idx="4">
                  <c:v>29.16603053440074</c:v>
                </c:pt>
                <c:pt idx="5">
                  <c:v>29.111979427076861</c:v>
                </c:pt>
                <c:pt idx="6">
                  <c:v>29.044462436102929</c:v>
                </c:pt>
                <c:pt idx="7">
                  <c:v>28.963510791782163</c:v>
                </c:pt>
                <c:pt idx="8">
                  <c:v>28.869161938680168</c:v>
                </c:pt>
                <c:pt idx="9">
                  <c:v>28.76145951830479</c:v>
                </c:pt>
                <c:pt idx="10">
                  <c:v>28.640453348919507</c:v>
                </c:pt>
                <c:pt idx="11">
                  <c:v>28.506199402499774</c:v>
                </c:pt>
                <c:pt idx="12">
                  <c:v>28.358759778842916</c:v>
                </c:pt>
                <c:pt idx="13">
                  <c:v>28.198202676843561</c:v>
                </c:pt>
                <c:pt idx="14">
                  <c:v>28.024602362947942</c:v>
                </c:pt>
                <c:pt idx="15">
                  <c:v>27.838039136801587</c:v>
                </c:pt>
                <c:pt idx="16">
                  <c:v>27.638599294106328</c:v>
                </c:pt>
                <c:pt idx="17">
                  <c:v>27.426375086703846</c:v>
                </c:pt>
                <c:pt idx="18">
                  <c:v>27.20146467990412</c:v>
                </c:pt>
                <c:pt idx="19">
                  <c:v>26.963972107078614</c:v>
                </c:pt>
                <c:pt idx="20">
                  <c:v>26.714007221539131</c:v>
                </c:pt>
                <c:pt idx="21">
                  <c:v>26.451685645724666</c:v>
                </c:pt>
                <c:pt idx="22">
                  <c:v>26.177128717719693</c:v>
                </c:pt>
                <c:pt idx="23">
                  <c:v>25.890463435128652</c:v>
                </c:pt>
                <c:pt idx="24">
                  <c:v>25.591822396332617</c:v>
                </c:pt>
                <c:pt idx="25">
                  <c:v>25.281343739155282</c:v>
                </c:pt>
                <c:pt idx="26">
                  <c:v>24.959171076966669</c:v>
                </c:pt>
                <c:pt idx="27">
                  <c:v>24.625453432254069</c:v>
                </c:pt>
                <c:pt idx="28">
                  <c:v>24.280345167690996</c:v>
                </c:pt>
                <c:pt idx="29">
                  <c:v>23.924005914736</c:v>
                </c:pt>
                <c:pt idx="30">
                  <c:v>23.556600499794389</c:v>
                </c:pt>
                <c:pt idx="31">
                  <c:v>23.178298867976988</c:v>
                </c:pt>
                <c:pt idx="32">
                  <c:v>22.789276004491214</c:v>
                </c:pt>
                <c:pt idx="33">
                  <c:v>22.389711853700877</c:v>
                </c:pt>
                <c:pt idx="34">
                  <c:v>21.979791235892019</c:v>
                </c:pt>
                <c:pt idx="35">
                  <c:v>21.559703761783464</c:v>
                </c:pt>
                <c:pt idx="36">
                  <c:v>21.129643744821433</c:v>
                </c:pt>
                <c:pt idx="37">
                  <c:v>20.689810111298989</c:v>
                </c:pt>
                <c:pt idx="38">
                  <c:v>20.240406308341711</c:v>
                </c:pt>
                <c:pt idx="39">
                  <c:v>19.781640209802283</c:v>
                </c:pt>
                <c:pt idx="40">
                  <c:v>19.313724020107429</c:v>
                </c:pt>
                <c:pt idx="41">
                  <c:v>19.076402114986152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38C-4667-8353-DF8C7CFC10BF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symmetry_crank_nicolson!$AV$185:$AV$226</c:f>
              <c:numCache>
                <c:formatCode>General</c:formatCode>
                <c:ptCount val="42"/>
                <c:pt idx="0">
                  <c:v>27.351184886236457</c:v>
                </c:pt>
                <c:pt idx="1">
                  <c:v>27.349603413038427</c:v>
                </c:pt>
                <c:pt idx="2">
                  <c:v>27.336952724741614</c:v>
                </c:pt>
                <c:pt idx="3">
                  <c:v>27.311657199783642</c:v>
                </c:pt>
                <c:pt idx="4">
                  <c:v>27.27372853872911</c:v>
                </c:pt>
                <c:pt idx="5">
                  <c:v>27.223184285659418</c:v>
                </c:pt>
                <c:pt idx="6">
                  <c:v>27.160047820057667</c:v>
                </c:pt>
                <c:pt idx="7">
                  <c:v>27.084348345994361</c:v>
                </c:pt>
                <c:pt idx="8">
                  <c:v>26.996120878618949</c:v>
                </c:pt>
                <c:pt idx="9">
                  <c:v>26.895406227963367</c:v>
                </c:pt>
                <c:pt idx="10">
                  <c:v>26.7822509800652</c:v>
                </c:pt>
                <c:pt idx="11">
                  <c:v>26.656707475419065</c:v>
                </c:pt>
                <c:pt idx="12">
                  <c:v>26.518833784766283</c:v>
                </c:pt>
                <c:pt idx="13">
                  <c:v>26.368693682233971</c:v>
                </c:pt>
                <c:pt idx="14">
                  <c:v>26.206356615836036</c:v>
                </c:pt>
                <c:pt idx="15">
                  <c:v>26.031897675349644</c:v>
                </c:pt>
                <c:pt idx="16">
                  <c:v>25.845397557582107</c:v>
                </c:pt>
                <c:pt idx="17">
                  <c:v>25.646942529044193</c:v>
                </c:pt>
                <c:pt idx="18">
                  <c:v>25.436624386047129</c:v>
                </c:pt>
                <c:pt idx="19">
                  <c:v>25.214540412241799</c:v>
                </c:pt>
                <c:pt idx="20">
                  <c:v>24.980793333619726</c:v>
                </c:pt>
                <c:pt idx="21">
                  <c:v>24.735491270996675</c:v>
                </c:pt>
                <c:pt idx="22">
                  <c:v>24.478747690000873</c:v>
                </c:pt>
                <c:pt idx="23">
                  <c:v>24.210681348588917</c:v>
                </c:pt>
                <c:pt idx="24">
                  <c:v>23.931416242113762</c:v>
                </c:pt>
                <c:pt idx="25">
                  <c:v>23.641081545970039</c:v>
                </c:pt>
                <c:pt idx="26">
                  <c:v>23.339811555843408</c:v>
                </c:pt>
                <c:pt idx="27">
                  <c:v>23.027745625591425</c:v>
                </c:pt>
                <c:pt idx="28">
                  <c:v>22.705028102784766</c:v>
                </c:pt>
                <c:pt idx="29">
                  <c:v>22.371808261938579</c:v>
                </c:pt>
                <c:pt idx="30">
                  <c:v>22.028240235464846</c:v>
                </c:pt>
                <c:pt idx="31">
                  <c:v>21.674482942377722</c:v>
                </c:pt>
                <c:pt idx="32">
                  <c:v>21.310700014784761</c:v>
                </c:pt>
                <c:pt idx="33">
                  <c:v>20.93705972219815</c:v>
                </c:pt>
                <c:pt idx="34">
                  <c:v>20.553734893700824</c:v>
                </c:pt>
                <c:pt idx="35">
                  <c:v>20.160902838003583</c:v>
                </c:pt>
                <c:pt idx="36">
                  <c:v>19.758745261430068</c:v>
                </c:pt>
                <c:pt idx="37">
                  <c:v>19.347448183867698</c:v>
                </c:pt>
                <c:pt idx="38">
                  <c:v>18.927201852723236</c:v>
                </c:pt>
                <c:pt idx="39">
                  <c:v>18.498200654922993</c:v>
                </c:pt>
                <c:pt idx="40">
                  <c:v>18.060643026998221</c:v>
                </c:pt>
                <c:pt idx="41">
                  <c:v>17.838718647918341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38C-4667-8353-DF8C7CFC10BF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symmetry_crank_nicolson!$AW$185:$AW$226</c:f>
              <c:numCache>
                <c:formatCode>General</c:formatCode>
                <c:ptCount val="42"/>
                <c:pt idx="0">
                  <c:v>25.576630694394591</c:v>
                </c:pt>
                <c:pt idx="1">
                  <c:v>25.575151827716333</c:v>
                </c:pt>
                <c:pt idx="2">
                  <c:v>25.563321920385324</c:v>
                </c:pt>
                <c:pt idx="3">
                  <c:v>25.539667577702847</c:v>
                </c:pt>
                <c:pt idx="4">
                  <c:v>25.50419974109688</c:v>
                </c:pt>
                <c:pt idx="5">
                  <c:v>25.456934816382848</c:v>
                </c:pt>
                <c:pt idx="6">
                  <c:v>25.397894666175024</c:v>
                </c:pt>
                <c:pt idx="7">
                  <c:v>25.327106599773874</c:v>
                </c:pt>
                <c:pt idx="8">
                  <c:v>25.244603360534018</c:v>
                </c:pt>
                <c:pt idx="9">
                  <c:v>25.150423110718624</c:v>
                </c:pt>
                <c:pt idx="10">
                  <c:v>25.044609413847287</c:v>
                </c:pt>
                <c:pt idx="11">
                  <c:v>24.927211214545508</c:v>
                </c:pt>
                <c:pt idx="12">
                  <c:v>24.798282815905129</c:v>
                </c:pt>
                <c:pt idx="13">
                  <c:v>24.657883854366176</c:v>
                </c:pt>
                <c:pt idx="14">
                  <c:v>24.50607927213176</c:v>
                </c:pt>
                <c:pt idx="15">
                  <c:v>24.342939287128726</c:v>
                </c:pt>
                <c:pt idx="16">
                  <c:v>24.168539360528044</c:v>
                </c:pt>
                <c:pt idx="17">
                  <c:v>23.98296016183987</c:v>
                </c:pt>
                <c:pt idx="18">
                  <c:v>23.786287531599502</c:v>
                </c:pt>
                <c:pt idx="19">
                  <c:v>23.578612441661409</c:v>
                </c:pt>
                <c:pt idx="20">
                  <c:v>23.3600309531198</c:v>
                </c:pt>
                <c:pt idx="21">
                  <c:v>23.13064417187508</c:v>
                </c:pt>
                <c:pt idx="22">
                  <c:v>22.890558201866867</c:v>
                </c:pt>
                <c:pt idx="23">
                  <c:v>22.63988409599509</c:v>
                </c:pt>
                <c:pt idx="24">
                  <c:v>22.378737804751953</c:v>
                </c:pt>
                <c:pt idx="25">
                  <c:v>22.1072401225885</c:v>
                </c:pt>
                <c:pt idx="26">
                  <c:v>21.825516632040557</c:v>
                </c:pt>
                <c:pt idx="27">
                  <c:v>21.533697645639929</c:v>
                </c:pt>
                <c:pt idx="28">
                  <c:v>21.231918145637746</c:v>
                </c:pt>
                <c:pt idx="29">
                  <c:v>20.920317721567759</c:v>
                </c:pt>
                <c:pt idx="30">
                  <c:v>20.599040505678566</c:v>
                </c:pt>
                <c:pt idx="31">
                  <c:v>20.268235106264544</c:v>
                </c:pt>
                <c:pt idx="32">
                  <c:v>19.928054538926386</c:v>
                </c:pt>
                <c:pt idx="33">
                  <c:v>19.578656155792999</c:v>
                </c:pt>
                <c:pt idx="34">
                  <c:v>19.220201572737558</c:v>
                </c:pt>
                <c:pt idx="35">
                  <c:v>18.852856594621301</c:v>
                </c:pt>
                <c:pt idx="36">
                  <c:v>18.476791138599708</c:v>
                </c:pt>
                <c:pt idx="37">
                  <c:v>18.092179155526527</c:v>
                </c:pt>
                <c:pt idx="38">
                  <c:v>17.699198549491982</c:v>
                </c:pt>
                <c:pt idx="39">
                  <c:v>17.298031095532384</c:v>
                </c:pt>
                <c:pt idx="40">
                  <c:v>16.888862355549243</c:v>
                </c:pt>
                <c:pt idx="41">
                  <c:v>16.681336505776454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38C-4667-8353-DF8C7CFC10BF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symmetry_crank_nicolson!$AX$185:$AX$226</c:f>
              <c:numCache>
                <c:formatCode>General</c:formatCode>
                <c:ptCount val="42"/>
                <c:pt idx="0">
                  <c:v>23.917210182972109</c:v>
                </c:pt>
                <c:pt idx="1">
                  <c:v>23.915827265667673</c:v>
                </c:pt>
                <c:pt idx="2">
                  <c:v>23.904764886753828</c:v>
                </c:pt>
                <c:pt idx="3">
                  <c:v>23.882645245881786</c:v>
                </c:pt>
                <c:pt idx="4">
                  <c:v>23.849478574595949</c:v>
                </c:pt>
                <c:pt idx="5">
                  <c:v>23.80528021429685</c:v>
                </c:pt>
                <c:pt idx="6">
                  <c:v>23.750070609144899</c:v>
                </c:pt>
                <c:pt idx="7">
                  <c:v>23.683875296603848</c:v>
                </c:pt>
                <c:pt idx="8">
                  <c:v>23.606724895628314</c:v>
                </c:pt>
                <c:pt idx="9">
                  <c:v>23.518655092500836</c:v>
                </c:pt>
                <c:pt idx="10">
                  <c:v>23.419706624325013</c:v>
                </c:pt>
                <c:pt idx="11">
                  <c:v>23.309925260182375</c:v>
                </c:pt>
                <c:pt idx="12">
                  <c:v>23.189361779961668</c:v>
                </c:pt>
                <c:pt idx="13">
                  <c:v>23.058071950870378</c:v>
                </c:pt>
                <c:pt idx="14">
                  <c:v>22.916116501639351</c:v>
                </c:pt>
                <c:pt idx="15">
                  <c:v>22.763561094432429</c:v>
                </c:pt>
                <c:pt idx="16">
                  <c:v>22.600476294474099</c:v>
                </c:pt>
                <c:pt idx="17">
                  <c:v>22.426937537409223</c:v>
                </c:pt>
                <c:pt idx="18">
                  <c:v>22.243025094409926</c:v>
                </c:pt>
                <c:pt idx="19">
                  <c:v>22.048824035045783</c:v>
                </c:pt>
                <c:pt idx="20">
                  <c:v>21.844424187934475</c:v>
                </c:pt>
                <c:pt idx="21">
                  <c:v>21.62992009919116</c:v>
                </c:pt>
                <c:pt idx="22">
                  <c:v>21.40541098869571</c:v>
                </c:pt>
                <c:pt idx="23">
                  <c:v>21.171000704198075</c:v>
                </c:pt>
                <c:pt idx="24">
                  <c:v>20.926797673283041</c:v>
                </c:pt>
                <c:pt idx="25">
                  <c:v>20.672914853216511</c:v>
                </c:pt>
                <c:pt idx="26">
                  <c:v>20.409469678696613</c:v>
                </c:pt>
                <c:pt idx="27">
                  <c:v>20.136584007533706</c:v>
                </c:pt>
                <c:pt idx="28">
                  <c:v>19.854384064284485</c:v>
                </c:pt>
                <c:pt idx="29">
                  <c:v>19.563000381866203</c:v>
                </c:pt>
                <c:pt idx="30">
                  <c:v>19.262567741178078</c:v>
                </c:pt>
                <c:pt idx="31">
                  <c:v>18.953225108757728</c:v>
                </c:pt>
                <c:pt idx="32">
                  <c:v>18.635115572501547</c:v>
                </c:pt>
                <c:pt idx="33">
                  <c:v>18.308386275478728</c:v>
                </c:pt>
                <c:pt idx="34">
                  <c:v>17.973188347869538</c:v>
                </c:pt>
                <c:pt idx="35">
                  <c:v>17.62967683705935</c:v>
                </c:pt>
                <c:pt idx="36">
                  <c:v>17.278010635920708</c:v>
                </c:pt>
                <c:pt idx="37">
                  <c:v>16.918352409316725</c:v>
                </c:pt>
                <c:pt idx="38">
                  <c:v>16.550868518859648</c:v>
                </c:pt>
                <c:pt idx="39">
                  <c:v>16.17572894595952</c:v>
                </c:pt>
                <c:pt idx="40">
                  <c:v>15.793107213198473</c:v>
                </c:pt>
                <c:pt idx="41">
                  <c:v>15.59904571124687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38C-4667-8353-DF8C7CFC10BF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symmetry_crank_nicolson!$AY$185:$AY$226</c:f>
              <c:numCache>
                <c:formatCode>General</c:formatCode>
                <c:ptCount val="42"/>
                <c:pt idx="0">
                  <c:v>22.365453439566313</c:v>
                </c:pt>
                <c:pt idx="1">
                  <c:v>22.364160246407639</c:v>
                </c:pt>
                <c:pt idx="2">
                  <c:v>22.35381559840582</c:v>
                </c:pt>
                <c:pt idx="3">
                  <c:v>22.333131087367999</c:v>
                </c:pt>
                <c:pt idx="4">
                  <c:v>22.302116281012491</c:v>
                </c:pt>
                <c:pt idx="5">
                  <c:v>22.260785525384545</c:v>
                </c:pt>
                <c:pt idx="6">
                  <c:v>22.209157938220475</c:v>
                </c:pt>
                <c:pt idx="7">
                  <c:v>22.147257400104685</c:v>
                </c:pt>
                <c:pt idx="8">
                  <c:v>22.07511254342359</c:v>
                </c:pt>
                <c:pt idx="9">
                  <c:v>21.992756739121557</c:v>
                </c:pt>
                <c:pt idx="10">
                  <c:v>21.900228081265034</c:v>
                </c:pt>
                <c:pt idx="11">
                  <c:v>21.79756936942195</c:v>
                </c:pt>
                <c:pt idx="12">
                  <c:v>21.684828088864567</c:v>
                </c:pt>
                <c:pt idx="13">
                  <c:v>21.562056388604962</c:v>
                </c:pt>
                <c:pt idx="14">
                  <c:v>21.429311057273232</c:v>
                </c:pt>
                <c:pt idx="15">
                  <c:v>21.286653496849667</c:v>
                </c:pt>
                <c:pt idx="16">
                  <c:v>21.134149694262945</c:v>
                </c:pt>
                <c:pt idx="17">
                  <c:v>20.971870190867605</c:v>
                </c:pt>
                <c:pt idx="18">
                  <c:v>20.799890049814781</c:v>
                </c:pt>
                <c:pt idx="19">
                  <c:v>20.618288821331387</c:v>
                </c:pt>
                <c:pt idx="20">
                  <c:v>20.427150505923802</c:v>
                </c:pt>
                <c:pt idx="21">
                  <c:v>20.226563515523026</c:v>
                </c:pt>
                <c:pt idx="22">
                  <c:v>20.016620632589323</c:v>
                </c:pt>
                <c:pt idx="23">
                  <c:v>19.797418967195263</c:v>
                </c:pt>
                <c:pt idx="24">
                  <c:v>19.569059912106987</c:v>
                </c:pt>
                <c:pt idx="25">
                  <c:v>19.331649095884519</c:v>
                </c:pt>
                <c:pt idx="26">
                  <c:v>19.085296334022765</c:v>
                </c:pt>
                <c:pt idx="27">
                  <c:v>18.830115578155844</c:v>
                </c:pt>
                <c:pt idx="28">
                  <c:v>18.566224863348218</c:v>
                </c:pt>
                <c:pt idx="29">
                  <c:v>18.293746253497012</c:v>
                </c:pt>
                <c:pt idx="30">
                  <c:v>18.012805784870782</c:v>
                </c:pt>
                <c:pt idx="31">
                  <c:v>17.723533407810855</c:v>
                </c:pt>
                <c:pt idx="32">
                  <c:v>17.426062926622169</c:v>
                </c:pt>
                <c:pt idx="33">
                  <c:v>17.120531937681466</c:v>
                </c:pt>
                <c:pt idx="34">
                  <c:v>16.807081765791445</c:v>
                </c:pt>
                <c:pt idx="35">
                  <c:v>16.485857398810289</c:v>
                </c:pt>
                <c:pt idx="36">
                  <c:v>16.157007420586865</c:v>
                </c:pt>
                <c:pt idx="37">
                  <c:v>15.820683942232552</c:v>
                </c:pt>
                <c:pt idx="38">
                  <c:v>15.47704253176153</c:v>
                </c:pt>
                <c:pt idx="39">
                  <c:v>15.126242142132059</c:v>
                </c:pt>
                <c:pt idx="40">
                  <c:v>14.768445037722033</c:v>
                </c:pt>
                <c:pt idx="41">
                  <c:v>14.58697431211872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38C-4667-8353-DF8C7CFC10BF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symmetry_crank_nicolson!$AZ$185:$AZ$226</c:f>
              <c:numCache>
                <c:formatCode>General</c:formatCode>
                <c:ptCount val="42"/>
                <c:pt idx="0">
                  <c:v>20.9143752022356</c:v>
                </c:pt>
                <c:pt idx="1">
                  <c:v>20.913165911889553</c:v>
                </c:pt>
                <c:pt idx="2">
                  <c:v>20.90349242817371</c:v>
                </c:pt>
                <c:pt idx="3">
                  <c:v>20.884149935257625</c:v>
                </c:pt>
                <c:pt idx="4">
                  <c:v>20.8551473801028</c:v>
                </c:pt>
                <c:pt idx="5">
                  <c:v>20.816498177978168</c:v>
                </c:pt>
                <c:pt idx="6">
                  <c:v>20.76822020625481</c:v>
                </c:pt>
                <c:pt idx="7">
                  <c:v>20.710335796136675</c:v>
                </c:pt>
                <c:pt idx="8">
                  <c:v>20.642871722331193</c:v>
                </c:pt>
                <c:pt idx="9">
                  <c:v>20.565859190664497</c:v>
                </c:pt>
                <c:pt idx="10">
                  <c:v>20.479333823647032</c:v>
                </c:pt>
                <c:pt idx="11">
                  <c:v>20.383335643996169</c:v>
                </c:pt>
                <c:pt idx="12">
                  <c:v>20.277909056123541</c:v>
                </c:pt>
                <c:pt idx="13">
                  <c:v>20.163102825595555</c:v>
                </c:pt>
                <c:pt idx="14">
                  <c:v>20.038970056576645</c:v>
                </c:pt>
                <c:pt idx="15">
                  <c:v>19.905568167265702</c:v>
                </c:pt>
                <c:pt idx="16">
                  <c:v>19.762958863337001</c:v>
                </c:pt>
                <c:pt idx="17">
                  <c:v>19.611208109397964</c:v>
                </c:pt>
                <c:pt idx="18">
                  <c:v>19.450386098476912</c:v>
                </c:pt>
                <c:pt idx="19">
                  <c:v>19.280567219554946</c:v>
                </c:pt>
                <c:pt idx="20">
                  <c:v>19.101830023156975</c:v>
                </c:pt>
                <c:pt idx="21">
                  <c:v>18.914257185017796</c:v>
                </c:pt>
                <c:pt idx="22">
                  <c:v>18.717935467840054</c:v>
                </c:pt>
                <c:pt idx="23">
                  <c:v>18.512955681161731</c:v>
                </c:pt>
                <c:pt idx="24">
                  <c:v>18.299412639351761</c:v>
                </c:pt>
                <c:pt idx="25">
                  <c:v>18.077405117753219</c:v>
                </c:pt>
                <c:pt idx="26">
                  <c:v>17.847035806994299</c:v>
                </c:pt>
                <c:pt idx="27">
                  <c:v>17.608411265488272</c:v>
                </c:pt>
                <c:pt idx="28">
                  <c:v>17.361641870144421</c:v>
                </c:pt>
                <c:pt idx="29">
                  <c:v>17.106841765312641</c:v>
                </c:pt>
                <c:pt idx="30">
                  <c:v>16.844128809985463</c:v>
                </c:pt>
                <c:pt idx="31">
                  <c:v>16.573624523281801</c:v>
                </c:pt>
                <c:pt idx="32">
                  <c:v>16.29545402823771</c:v>
                </c:pt>
                <c:pt idx="33">
                  <c:v>16.009745993930142</c:v>
                </c:pt>
                <c:pt idx="34">
                  <c:v>15.716632575960453</c:v>
                </c:pt>
                <c:pt idx="35">
                  <c:v>15.416249355325212</c:v>
                </c:pt>
                <c:pt idx="36">
                  <c:v>15.108735275702552</c:v>
                </c:pt>
                <c:pt idx="37">
                  <c:v>14.794232579183136</c:v>
                </c:pt>
                <c:pt idx="38">
                  <c:v>14.472886740475392</c:v>
                </c:pt>
                <c:pt idx="39">
                  <c:v>14.144846399615508</c:v>
                </c:pt>
                <c:pt idx="40">
                  <c:v>13.81026329321327</c:v>
                </c:pt>
                <c:pt idx="41">
                  <c:v>13.640566450100071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38C-4667-8353-DF8C7CFC10BF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symmetry_crank_nicolson!$BA$185:$BA$226</c:f>
              <c:numCache>
                <c:formatCode>General</c:formatCode>
                <c:ptCount val="42"/>
                <c:pt idx="0">
                  <c:v>19.557443415212472</c:v>
                </c:pt>
                <c:pt idx="1">
                  <c:v>19.556312584035986</c:v>
                </c:pt>
                <c:pt idx="2">
                  <c:v>19.547266719238632</c:v>
                </c:pt>
                <c:pt idx="3">
                  <c:v>19.529179173851425</c:v>
                </c:pt>
                <c:pt idx="4">
                  <c:v>19.502058314353963</c:v>
                </c:pt>
                <c:pt idx="5">
                  <c:v>19.465916685627956</c:v>
                </c:pt>
                <c:pt idx="6">
                  <c:v>19.420771005154563</c:v>
                </c:pt>
                <c:pt idx="7">
                  <c:v>19.36664215528161</c:v>
                </c:pt>
                <c:pt idx="8">
                  <c:v>19.303555173564398</c:v>
                </c:pt>
                <c:pt idx="9">
                  <c:v>19.231539241184418</c:v>
                </c:pt>
                <c:pt idx="10">
                  <c:v>19.150627669451513</c:v>
                </c:pt>
                <c:pt idx="11">
                  <c:v>19.060857884395517</c:v>
                </c:pt>
                <c:pt idx="12">
                  <c:v>18.962271409454711</c:v>
                </c:pt>
                <c:pt idx="13">
                  <c:v>18.854913846268939</c:v>
                </c:pt>
                <c:pt idx="14">
                  <c:v>18.738834853586361</c:v>
                </c:pt>
                <c:pt idx="15">
                  <c:v>18.614088124293566</c:v>
                </c:pt>
                <c:pt idx="16">
                  <c:v>18.480731360579668</c:v>
                </c:pt>
                <c:pt idx="17">
                  <c:v>18.338826247245883</c:v>
                </c:pt>
                <c:pt idx="18">
                  <c:v>18.188438423172947</c:v>
                </c:pt>
                <c:pt idx="19">
                  <c:v>18.02963745095953</c:v>
                </c:pt>
                <c:pt idx="20">
                  <c:v>17.86249678474573</c:v>
                </c:pt>
                <c:pt idx="21">
                  <c:v>17.687093736236509</c:v>
                </c:pt>
                <c:pt idx="22">
                  <c:v>17.50350943894081</c:v>
                </c:pt>
                <c:pt idx="23">
                  <c:v>17.311828810642858</c:v>
                </c:pt>
                <c:pt idx="24">
                  <c:v>17.112140514123038</c:v>
                </c:pt>
                <c:pt idx="25">
                  <c:v>16.904536916146515</c:v>
                </c:pt>
                <c:pt idx="26">
                  <c:v>16.689114044738549</c:v>
                </c:pt>
                <c:pt idx="27">
                  <c:v>16.465971544766273</c:v>
                </c:pt>
                <c:pt idx="28">
                  <c:v>16.235212631847482</c:v>
                </c:pt>
                <c:pt idx="29">
                  <c:v>15.996944044607782</c:v>
                </c:pt>
                <c:pt idx="30">
                  <c:v>15.751275995308115</c:v>
                </c:pt>
                <c:pt idx="31">
                  <c:v>15.498322118865572</c:v>
                </c:pt>
                <c:pt idx="32">
                  <c:v>15.238199420291007</c:v>
                </c:pt>
                <c:pt idx="33">
                  <c:v>14.971028220567835</c:v>
                </c:pt>
                <c:pt idx="34">
                  <c:v>14.69693210099698</c:v>
                </c:pt>
                <c:pt idx="35">
                  <c:v>14.416037846033769</c:v>
                </c:pt>
                <c:pt idx="36">
                  <c:v>14.128475384643172</c:v>
                </c:pt>
                <c:pt idx="37">
                  <c:v>13.834377730200561</c:v>
                </c:pt>
                <c:pt idx="38">
                  <c:v>13.533880918965727</c:v>
                </c:pt>
                <c:pt idx="39">
                  <c:v>13.227123947158679</c:v>
                </c:pt>
                <c:pt idx="40">
                  <c:v>12.914248706666276</c:v>
                </c:pt>
                <c:pt idx="41">
                  <c:v>12.755561852536786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38C-4667-8353-DF8C7CFC10BF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symmetry_crank_nicolson!$BB$185:$BB$226</c:f>
              <c:numCache>
                <c:formatCode>General</c:formatCode>
                <c:ptCount val="42"/>
                <c:pt idx="0">
                  <c:v>18.288549824732602</c:v>
                </c:pt>
                <c:pt idx="1">
                  <c:v>18.287492362268033</c:v>
                </c:pt>
                <c:pt idx="2">
                  <c:v>18.279033396259951</c:v>
                </c:pt>
                <c:pt idx="3">
                  <c:v>18.262119376978493</c:v>
                </c:pt>
                <c:pt idx="4">
                  <c:v>18.236758128083192</c:v>
                </c:pt>
                <c:pt idx="5">
                  <c:v>18.202961380539573</c:v>
                </c:pt>
                <c:pt idx="6">
                  <c:v>18.160744767192917</c:v>
                </c:pt>
                <c:pt idx="7">
                  <c:v>18.110127815537215</c:v>
                </c:pt>
                <c:pt idx="8">
                  <c:v>18.051133938682646</c:v>
                </c:pt>
                <c:pt idx="9">
                  <c:v>17.983790424525711</c:v>
                </c:pt>
                <c:pt idx="10">
                  <c:v>17.90812842312712</c:v>
                </c:pt>
                <c:pt idx="11">
                  <c:v>17.824182932303145</c:v>
                </c:pt>
                <c:pt idx="12">
                  <c:v>17.731992781437246</c:v>
                </c:pt>
                <c:pt idx="13">
                  <c:v>17.631600613519346</c:v>
                </c:pt>
                <c:pt idx="14">
                  <c:v>17.523052865421107</c:v>
                </c:pt>
                <c:pt idx="15">
                  <c:v>17.406399746416341</c:v>
                </c:pt>
                <c:pt idx="16">
                  <c:v>17.281695214956486</c:v>
                </c:pt>
                <c:pt idx="17">
                  <c:v>17.148996953711837</c:v>
                </c:pt>
                <c:pt idx="18">
                  <c:v>17.008366342890199</c:v>
                </c:pt>
                <c:pt idx="19">
                  <c:v>16.859868431845136</c:v>
                </c:pt>
                <c:pt idx="20">
                  <c:v>16.703571908987122</c:v>
                </c:pt>
                <c:pt idx="21">
                  <c:v>16.539549070011365</c:v>
                </c:pt>
                <c:pt idx="22">
                  <c:v>16.367875784457112</c:v>
                </c:pt>
                <c:pt idx="23">
                  <c:v>16.18863146061382</c:v>
                </c:pt>
                <c:pt idx="24">
                  <c:v>16.001899008790488</c:v>
                </c:pt>
                <c:pt idx="25">
                  <c:v>15.807764802965094</c:v>
                </c:pt>
                <c:pt idx="26">
                  <c:v>15.606318640831907</c:v>
                </c:pt>
                <c:pt idx="27">
                  <c:v>15.397653702265135</c:v>
                </c:pt>
                <c:pt idx="28">
                  <c:v>15.181866506218142</c:v>
                </c:pt>
                <c:pt idx="29">
                  <c:v>14.959056866078141</c:v>
                </c:pt>
                <c:pt idx="30">
                  <c:v>14.729327843497048</c:v>
                </c:pt>
                <c:pt idx="31">
                  <c:v>14.492785700719823</c:v>
                </c:pt>
                <c:pt idx="32">
                  <c:v>14.249539851432361</c:v>
                </c:pt>
                <c:pt idx="33">
                  <c:v>13.999702810151691</c:v>
                </c:pt>
                <c:pt idx="34">
                  <c:v>13.743390140181837</c:v>
                </c:pt>
                <c:pt idx="35">
                  <c:v>13.480720400159479</c:v>
                </c:pt>
                <c:pt idx="36">
                  <c:v>13.211815089214085</c:v>
                </c:pt>
                <c:pt idx="37">
                  <c:v>12.936798590767921</c:v>
                </c:pt>
                <c:pt idx="38">
                  <c:v>12.655798115001911</c:v>
                </c:pt>
                <c:pt idx="39">
                  <c:v>12.368943640013962</c:v>
                </c:pt>
                <c:pt idx="40">
                  <c:v>12.076367851696984</c:v>
                </c:pt>
                <c:pt idx="41">
                  <c:v>11.927976654715692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38C-4667-8353-DF8C7CFC10BF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symmetry_crank_nicolson!$BC$185:$BC$226</c:f>
              <c:numCache>
                <c:formatCode>General</c:formatCode>
                <c:ptCount val="42"/>
                <c:pt idx="0">
                  <c:v>17.101982482616485</c:v>
                </c:pt>
                <c:pt idx="1">
                  <c:v>17.100993628676814</c:v>
                </c:pt>
                <c:pt idx="2">
                  <c:v>17.09308348326465</c:v>
                </c:pt>
                <c:pt idx="3">
                  <c:v>17.077266851315461</c:v>
                </c:pt>
                <c:pt idx="4">
                  <c:v>17.053551048887094</c:v>
                </c:pt>
                <c:pt idx="5">
                  <c:v>17.021947045836029</c:v>
                </c:pt>
                <c:pt idx="6">
                  <c:v>16.982469460743225</c:v>
                </c:pt>
                <c:pt idx="7">
                  <c:v>16.935136554152205</c:v>
                </c:pt>
                <c:pt idx="8">
                  <c:v>16.879970220122587</c:v>
                </c:pt>
                <c:pt idx="9">
                  <c:v>16.816995976102859</c:v>
                </c:pt>
                <c:pt idx="10">
                  <c:v>16.746242951127169</c:v>
                </c:pt>
                <c:pt idx="11">
                  <c:v>16.667743872341557</c:v>
                </c:pt>
                <c:pt idx="12">
                  <c:v>16.58153504986586</c:v>
                </c:pt>
                <c:pt idx="13">
                  <c:v>16.487656359998279</c:v>
                </c:pt>
                <c:pt idx="14">
                  <c:v>16.386151226770433</c:v>
                </c:pt>
                <c:pt idx="15">
                  <c:v>16.277066601861353</c:v>
                </c:pt>
                <c:pt idx="16">
                  <c:v>16.160452942879751</c:v>
                </c:pt>
                <c:pt idx="17">
                  <c:v>16.036364190024642</c:v>
                </c:pt>
                <c:pt idx="18">
                  <c:v>15.904857741135027</c:v>
                </c:pt>
                <c:pt idx="19">
                  <c:v>15.765994425140265</c:v>
                </c:pt>
                <c:pt idx="20">
                  <c:v>15.619838473923355</c:v>
                </c:pt>
                <c:pt idx="21">
                  <c:v>15.466457492610179</c:v>
                </c:pt>
                <c:pt idx="22">
                  <c:v>15.305922428298432</c:v>
                </c:pt>
                <c:pt idx="23">
                  <c:v>15.138307537240703</c:v>
                </c:pt>
                <c:pt idx="24">
                  <c:v>14.963690350496902</c:v>
                </c:pt>
                <c:pt idx="25">
                  <c:v>14.782151638071893</c:v>
                </c:pt>
                <c:pt idx="26">
                  <c:v>14.593775371554957</c:v>
                </c:pt>
                <c:pt idx="27">
                  <c:v>14.398648685278324</c:v>
                </c:pt>
                <c:pt idx="28">
                  <c:v>14.196861836012786</c:v>
                </c:pt>
                <c:pt idx="29">
                  <c:v>13.988508161218995</c:v>
                </c:pt>
                <c:pt idx="30">
                  <c:v>13.773684035873787</c:v>
                </c:pt>
                <c:pt idx="31">
                  <c:v>13.552488827891469</c:v>
                </c:pt>
                <c:pt idx="32">
                  <c:v>13.325024852160734</c:v>
                </c:pt>
                <c:pt idx="33">
                  <c:v>13.091397323218414</c:v>
                </c:pt>
                <c:pt idx="34">
                  <c:v>12.851714306582009</c:v>
                </c:pt>
                <c:pt idx="35">
                  <c:v>12.606086668763467</c:v>
                </c:pt>
                <c:pt idx="36">
                  <c:v>12.354628025987349</c:v>
                </c:pt>
                <c:pt idx="37">
                  <c:v>12.097454691637118</c:v>
                </c:pt>
                <c:pt idx="38">
                  <c:v>11.834685622453827</c:v>
                </c:pt>
                <c:pt idx="39">
                  <c:v>11.566442363512122</c:v>
                </c:pt>
                <c:pt idx="40">
                  <c:v>11.29284899199898</c:v>
                </c:pt>
                <c:pt idx="41">
                  <c:v>11.154085466423183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38C-4667-8353-DF8C7CFC10BF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symmetry_crank_nicolson!$BD$185:$BD$226</c:f>
              <c:numCache>
                <c:formatCode>General</c:formatCode>
                <c:ptCount val="42"/>
                <c:pt idx="0">
                  <c:v>15.992400033828137</c:v>
                </c:pt>
                <c:pt idx="1">
                  <c:v>15.991475337068897</c:v>
                </c:pt>
                <c:pt idx="2">
                  <c:v>15.984078404585444</c:v>
                </c:pt>
                <c:pt idx="3">
                  <c:v>15.969287961104618</c:v>
                </c:pt>
                <c:pt idx="4">
                  <c:v>15.947110848015933</c:v>
                </c:pt>
                <c:pt idx="5">
                  <c:v>15.91755732344785</c:v>
                </c:pt>
                <c:pt idx="6">
                  <c:v>15.88064105752281</c:v>
                </c:pt>
                <c:pt idx="7">
                  <c:v>15.836379126034061</c:v>
                </c:pt>
                <c:pt idx="8">
                  <c:v>15.784792002547166</c:v>
                </c:pt>
                <c:pt idx="9">
                  <c:v>15.725903548929866</c:v>
                </c:pt>
                <c:pt idx="10">
                  <c:v>15.659741004314657</c:v>
                </c:pt>
                <c:pt idx="11">
                  <c:v>15.586334972499191</c:v>
                </c:pt>
                <c:pt idx="12">
                  <c:v>15.505719407790361</c:v>
                </c:pt>
                <c:pt idx="13">
                  <c:v>15.417931599298564</c:v>
                </c:pt>
                <c:pt idx="14">
                  <c:v>15.323012153689449</c:v>
                </c:pt>
                <c:pt idx="15">
                  <c:v>15.221004976401121</c:v>
                </c:pt>
                <c:pt idx="16">
                  <c:v>15.111957251335456</c:v>
                </c:pt>
                <c:pt idx="17">
                  <c:v>14.99591941903298</c:v>
                </c:pt>
                <c:pt idx="18">
                  <c:v>14.87294515334135</c:v>
                </c:pt>
                <c:pt idx="19">
                  <c:v>14.743091336588266</c:v>
                </c:pt>
                <c:pt idx="20">
                  <c:v>14.606418033270282</c:v>
                </c:pt>
                <c:pt idx="21">
                  <c:v>14.462988462269683</c:v>
                </c:pt>
                <c:pt idx="22">
                  <c:v>14.312868967612301</c:v>
                </c:pt>
                <c:pt idx="23">
                  <c:v>14.156128987779764</c:v>
                </c:pt>
                <c:pt idx="24">
                  <c:v>13.992841023590405</c:v>
                </c:pt>
                <c:pt idx="25">
                  <c:v>13.823080604663659</c:v>
                </c:pt>
                <c:pt idx="26">
                  <c:v>13.646926254483494</c:v>
                </c:pt>
                <c:pt idx="27">
                  <c:v>13.464459454076986</c:v>
                </c:pt>
                <c:pt idx="28">
                  <c:v>13.275764604324891</c:v>
                </c:pt>
                <c:pt idx="29">
                  <c:v>13.080928986921625</c:v>
                </c:pt>
                <c:pt idx="30">
                  <c:v>12.880042724002696</c:v>
                </c:pt>
                <c:pt idx="31">
                  <c:v>12.673198736458286</c:v>
                </c:pt>
                <c:pt idx="32">
                  <c:v>12.460492700952257</c:v>
                </c:pt>
                <c:pt idx="33">
                  <c:v>12.242023005666457</c:v>
                </c:pt>
                <c:pt idx="34">
                  <c:v>12.017890704790796</c:v>
                </c:pt>
                <c:pt idx="35">
                  <c:v>11.788199471780166</c:v>
                </c:pt>
                <c:pt idx="36">
                  <c:v>11.553055551399778</c:v>
                </c:pt>
                <c:pt idx="37">
                  <c:v>11.312567710581156</c:v>
                </c:pt>
                <c:pt idx="38">
                  <c:v>11.066847188111476</c:v>
                </c:pt>
                <c:pt idx="39">
                  <c:v>10.816007643179537</c:v>
                </c:pt>
                <c:pt idx="40">
                  <c:v>10.560165102802165</c:v>
                </c:pt>
                <c:pt idx="41">
                  <c:v>10.430404602031674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738C-4667-8353-DF8C7CFC10BF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symmetry_crank_nicolson!$BE$185:$BE$226</c:f>
              <c:numCache>
                <c:formatCode>General</c:formatCode>
                <c:ptCount val="42"/>
                <c:pt idx="0">
                  <c:v>14.95480767226567</c:v>
                </c:pt>
                <c:pt idx="1">
                  <c:v>14.953942970147141</c:v>
                </c:pt>
                <c:pt idx="2">
                  <c:v>14.947025953162775</c:v>
                </c:pt>
                <c:pt idx="3">
                  <c:v>14.933195118692939</c:v>
                </c:pt>
                <c:pt idx="4">
                  <c:v>14.912456864255468</c:v>
                </c:pt>
                <c:pt idx="5">
                  <c:v>14.884820782427951</c:v>
                </c:pt>
                <c:pt idx="6">
                  <c:v>14.85029965641063</c:v>
                </c:pt>
                <c:pt idx="7">
                  <c:v>14.808909454113468</c:v>
                </c:pt>
                <c:pt idx="8">
                  <c:v>14.760669320770129</c:v>
                </c:pt>
                <c:pt idx="9">
                  <c:v>14.705601570082239</c:v>
                </c:pt>
                <c:pt idx="10">
                  <c:v>14.643731673898099</c:v>
                </c:pt>
                <c:pt idx="11">
                  <c:v>14.575088250430552</c:v>
                </c:pt>
                <c:pt idx="12">
                  <c:v>14.499703051019488</c:v>
                </c:pt>
                <c:pt idx="13">
                  <c:v>14.417610945445121</c:v>
                </c:pt>
                <c:pt idx="14">
                  <c:v>14.328849905798803</c:v>
                </c:pt>
                <c:pt idx="15">
                  <c:v>14.233460988918859</c:v>
                </c:pt>
                <c:pt idx="16">
                  <c:v>14.131488317399539</c:v>
                </c:pt>
                <c:pt idx="17">
                  <c:v>14.022979059181917</c:v>
                </c:pt>
                <c:pt idx="18">
                  <c:v>13.907983405736134</c:v>
                </c:pt>
                <c:pt idx="19">
                  <c:v>13.786554548845094</c:v>
                </c:pt>
                <c:pt idx="20">
                  <c:v>13.658748656000352</c:v>
                </c:pt>
                <c:pt idx="21">
                  <c:v>13.524624844421579</c:v>
                </c:pt>
                <c:pt idx="22">
                  <c:v>13.384245153711612</c:v>
                </c:pt>
                <c:pt idx="23">
                  <c:v>13.237674517159737</c:v>
                </c:pt>
                <c:pt idx="24">
                  <c:v>13.084980731706501</c:v>
                </c:pt>
                <c:pt idx="25">
                  <c:v>12.926234426583905</c:v>
                </c:pt>
                <c:pt idx="26">
                  <c:v>12.761509030645525</c:v>
                </c:pt>
                <c:pt idx="27">
                  <c:v>12.590880738401646</c:v>
                </c:pt>
                <c:pt idx="28">
                  <c:v>12.414428474775137</c:v>
                </c:pt>
                <c:pt idx="29">
                  <c:v>12.232233858594347</c:v>
                </c:pt>
                <c:pt idx="30">
                  <c:v>12.044381164839933</c:v>
                </c:pt>
                <c:pt idx="31">
                  <c:v>11.850957285663075</c:v>
                </c:pt>
                <c:pt idx="32">
                  <c:v>11.652051690193092</c:v>
                </c:pt>
                <c:pt idx="33">
                  <c:v>11.447756383153077</c:v>
                </c:pt>
                <c:pt idx="34">
                  <c:v>11.238165862302685</c:v>
                </c:pt>
                <c:pt idx="35">
                  <c:v>11.023377074727735</c:v>
                </c:pt>
                <c:pt idx="36">
                  <c:v>10.803489371996884</c:v>
                </c:pt>
                <c:pt idx="37">
                  <c:v>10.578604464206091</c:v>
                </c:pt>
                <c:pt idx="38">
                  <c:v>10.348826372932127</c:v>
                </c:pt>
                <c:pt idx="39">
                  <c:v>10.114261383116908</c:v>
                </c:pt>
                <c:pt idx="40">
                  <c:v>9.8750179939048888</c:v>
                </c:pt>
                <c:pt idx="41">
                  <c:v>9.7536763986237034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38C-4667-8353-DF8C7CFC10BF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symmetry_crank_nicolson!$BF$185:$BF$226</c:f>
              <c:numCache>
                <c:formatCode>General</c:formatCode>
                <c:ptCount val="42"/>
                <c:pt idx="0">
                  <c:v>13.984534656548448</c:v>
                </c:pt>
                <c:pt idx="1">
                  <c:v>13.983726056597906</c:v>
                </c:pt>
                <c:pt idx="2">
                  <c:v>13.977257818031577</c:v>
                </c:pt>
                <c:pt idx="3">
                  <c:v>13.964324332813232</c:v>
                </c:pt>
                <c:pt idx="4">
                  <c:v>13.944931583387577</c:v>
                </c:pt>
                <c:pt idx="5">
                  <c:v>13.919088539962493</c:v>
                </c:pt>
                <c:pt idx="6">
                  <c:v>13.886807156359842</c:v>
                </c:pt>
                <c:pt idx="7">
                  <c:v>13.848102364486145</c:v>
                </c:pt>
                <c:pt idx="8">
                  <c:v>13.802992067425784</c:v>
                </c:pt>
                <c:pt idx="9">
                  <c:v>13.751497131159827</c:v>
                </c:pt>
                <c:pt idx="10">
                  <c:v>13.69364137491438</c:v>
                </c:pt>
                <c:pt idx="11">
                  <c:v>13.629451560142885</c:v>
                </c:pt>
                <c:pt idx="12">
                  <c:v>13.55895737814749</c:v>
                </c:pt>
                <c:pt idx="13">
                  <c:v>13.482191436345188</c:v>
                </c:pt>
                <c:pt idx="14">
                  <c:v>13.399189243185111</c:v>
                </c:pt>
                <c:pt idx="15">
                  <c:v>13.309989191723927</c:v>
                </c:pt>
                <c:pt idx="16">
                  <c:v>13.214632541866944</c:v>
                </c:pt>
                <c:pt idx="17">
                  <c:v>13.113163401283151</c:v>
                </c:pt>
                <c:pt idx="18">
                  <c:v>13.005628705003012</c:v>
                </c:pt>
                <c:pt idx="19">
                  <c:v>12.892078193708437</c:v>
                </c:pt>
                <c:pt idx="20">
                  <c:v>12.772564390724996</c:v>
                </c:pt>
                <c:pt idx="21">
                  <c:v>12.647142577727012</c:v>
                </c:pt>
                <c:pt idx="22">
                  <c:v>12.515870769166757</c:v>
                </c:pt>
                <c:pt idx="23">
                  <c:v>12.378809685439592</c:v>
                </c:pt>
                <c:pt idx="24">
                  <c:v>12.236022724797467</c:v>
                </c:pt>
                <c:pt idx="25">
                  <c:v>12.087575934023752</c:v>
                </c:pt>
                <c:pt idx="26">
                  <c:v>11.933537977882994</c:v>
                </c:pt>
                <c:pt idx="27">
                  <c:v>11.773980107359694</c:v>
                </c:pt>
                <c:pt idx="28">
                  <c:v>11.608976126700846</c:v>
                </c:pt>
                <c:pt idx="29">
                  <c:v>11.438602359277409</c:v>
                </c:pt>
                <c:pt idx="30">
                  <c:v>11.262937612280593</c:v>
                </c:pt>
                <c:pt idx="31">
                  <c:v>11.082063140269213</c:v>
                </c:pt>
                <c:pt idx="32">
                  <c:v>10.896062607584998</c:v>
                </c:pt>
                <c:pt idx="33">
                  <c:v>10.705022049653273</c:v>
                </c:pt>
                <c:pt idx="34">
                  <c:v>10.509029833186855</c:v>
                </c:pt>
                <c:pt idx="35">
                  <c:v>10.308176615311613</c:v>
                </c:pt>
                <c:pt idx="36">
                  <c:v>10.102555301632588</c:v>
                </c:pt>
                <c:pt idx="37">
                  <c:v>9.8922610032600709</c:v>
                </c:pt>
                <c:pt idx="38">
                  <c:v>9.6773909928154982</c:v>
                </c:pt>
                <c:pt idx="39">
                  <c:v>9.4580446594375527</c:v>
                </c:pt>
                <c:pt idx="40">
                  <c:v>9.2343234628092361</c:v>
                </c:pt>
                <c:pt idx="41">
                  <c:v>9.1208545515615445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738C-4667-8353-DF8C7CFC10BF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symmetry_crank_nicolson!$BG$185:$BG$226</c:f>
              <c:numCache>
                <c:formatCode>General</c:formatCode>
                <c:ptCount val="42"/>
                <c:pt idx="0">
                  <c:v>13.077213284587563</c:v>
                </c:pt>
                <c:pt idx="1">
                  <c:v>13.076457146877239</c:v>
                </c:pt>
                <c:pt idx="2">
                  <c:v>13.07040856983232</c:v>
                </c:pt>
                <c:pt idx="3">
                  <c:v>13.058314213540376</c:v>
                </c:pt>
                <c:pt idx="4">
                  <c:v>13.040179672303058</c:v>
                </c:pt>
                <c:pt idx="5">
                  <c:v>13.01601333433811</c:v>
                </c:pt>
                <c:pt idx="6">
                  <c:v>12.985826377899357</c:v>
                </c:pt>
                <c:pt idx="7">
                  <c:v>12.94963276610614</c:v>
                </c:pt>
                <c:pt idx="8">
                  <c:v>12.907449240484627</c:v>
                </c:pt>
                <c:pt idx="9">
                  <c:v>12.859295313223928</c:v>
                </c:pt>
                <c:pt idx="10">
                  <c:v>12.805193258150645</c:v>
                </c:pt>
                <c:pt idx="11">
                  <c:v>12.745168100426007</c:v>
                </c:pt>
                <c:pt idx="12">
                  <c:v>12.67924760497036</c:v>
                </c:pt>
                <c:pt idx="13">
                  <c:v>12.607462263620381</c:v>
                </c:pt>
                <c:pt idx="14">
                  <c:v>12.529845281024926</c:v>
                </c:pt>
                <c:pt idx="15">
                  <c:v>12.446432559286068</c:v>
                </c:pt>
                <c:pt idx="16">
                  <c:v>12.357262681352404</c:v>
                </c:pt>
                <c:pt idx="17">
                  <c:v>12.262376893172339</c:v>
                </c:pt>
                <c:pt idx="18">
                  <c:v>12.161819084615569</c:v>
                </c:pt>
                <c:pt idx="19">
                  <c:v>12.055635769171619</c:v>
                </c:pt>
                <c:pt idx="20">
                  <c:v>11.943876062434807</c:v>
                </c:pt>
                <c:pt idx="21">
                  <c:v>11.826591659385596</c:v>
                </c:pt>
                <c:pt idx="22">
                  <c:v>11.703836810478832</c:v>
                </c:pt>
                <c:pt idx="23">
                  <c:v>11.575668296549944</c:v>
                </c:pt>
                <c:pt idx="24">
                  <c:v>11.442145402550699</c:v>
                </c:pt>
                <c:pt idx="25">
                  <c:v>11.303329890126665</c:v>
                </c:pt>
                <c:pt idx="26">
                  <c:v>11.15928596904908</c:v>
                </c:pt>
                <c:pt idx="27">
                  <c:v>11.010080267514297</c:v>
                </c:pt>
                <c:pt idx="28">
                  <c:v>10.855781801324627</c:v>
                </c:pt>
                <c:pt idx="29">
                  <c:v>10.696461941964722</c:v>
                </c:pt>
                <c:pt idx="30">
                  <c:v>10.532194383588386</c:v>
                </c:pt>
                <c:pt idx="31">
                  <c:v>10.363055108930977</c:v>
                </c:pt>
                <c:pt idx="32">
                  <c:v>10.18912235416324</c:v>
                </c:pt>
                <c:pt idx="33">
                  <c:v>10.010476572702794</c:v>
                </c:pt>
                <c:pt idx="34">
                  <c:v>9.8272003980000324</c:v>
                </c:pt>
                <c:pt idx="35">
                  <c:v>9.639378605315617</c:v>
                </c:pt>
                <c:pt idx="36">
                  <c:v>9.4470980725072877</c:v>
                </c:pt>
                <c:pt idx="37">
                  <c:v>9.2504477398441001</c:v>
                </c:pt>
                <c:pt idx="38">
                  <c:v>9.0495185688666844</c:v>
                </c:pt>
                <c:pt idx="39">
                  <c:v>8.8444035003125467</c:v>
                </c:pt>
                <c:pt idx="40">
                  <c:v>8.6351974111258993</c:v>
                </c:pt>
                <c:pt idx="41">
                  <c:v>8.5290904014899951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38C-4667-8353-DF8C7CFC10BF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symmetry_crank_nicolson!$BH$185:$BH$226</c:f>
              <c:numCache>
                <c:formatCode>General</c:formatCode>
                <c:ptCount val="42"/>
                <c:pt idx="0">
                  <c:v>12.22875923229337</c:v>
                </c:pt>
                <c:pt idx="1">
                  <c:v>12.22805215305525</c:v>
                </c:pt>
                <c:pt idx="2">
                  <c:v>12.222396009749286</c:v>
                </c:pt>
                <c:pt idx="3">
                  <c:v>12.211086339413169</c:v>
                </c:pt>
                <c:pt idx="4">
                  <c:v>12.194128373388358</c:v>
                </c:pt>
                <c:pt idx="5">
                  <c:v>12.171529955662169</c:v>
                </c:pt>
                <c:pt idx="6">
                  <c:v>12.143301539239511</c:v>
                </c:pt>
                <c:pt idx="7">
                  <c:v>12.10945618130779</c:v>
                </c:pt>
                <c:pt idx="8">
                  <c:v>12.070009537197249</c:v>
                </c:pt>
                <c:pt idx="9">
                  <c:v>12.024979853139524</c:v>
                </c:pt>
                <c:pt idx="10">
                  <c:v>11.97438795782776</c:v>
                </c:pt>
                <c:pt idx="11">
                  <c:v>11.918257252782201</c:v>
                </c:pt>
                <c:pt idx="12">
                  <c:v>11.856613701525706</c:v>
                </c:pt>
                <c:pt idx="13">
                  <c:v>11.789485817574201</c:v>
                </c:pt>
                <c:pt idx="14">
                  <c:v>11.716904651247614</c:v>
                </c:pt>
                <c:pt idx="15">
                  <c:v>11.638903775307403</c:v>
                </c:pt>
                <c:pt idx="16">
                  <c:v>11.555519269427323</c:v>
                </c:pt>
                <c:pt idx="17">
                  <c:v>11.466789703504594</c:v>
                </c:pt>
                <c:pt idx="18">
                  <c:v>11.372756119819215</c:v>
                </c:pt>
                <c:pt idx="19">
                  <c:v>11.273462014049672</c:v>
                </c:pt>
                <c:pt idx="20">
                  <c:v>11.168953315153789</c:v>
                </c:pt>
                <c:pt idx="21">
                  <c:v>11.059278364124092</c:v>
                </c:pt>
                <c:pt idx="22">
                  <c:v>10.944487891627434</c:v>
                </c:pt>
                <c:pt idx="23">
                  <c:v>10.824634994539304</c:v>
                </c:pt>
                <c:pt idx="24">
                  <c:v>10.699775111383602</c:v>
                </c:pt>
                <c:pt idx="25">
                  <c:v>10.569965996689296</c:v>
                </c:pt>
                <c:pt idx="26">
                  <c:v>10.43526769427579</c:v>
                </c:pt>
                <c:pt idx="27">
                  <c:v>10.295742509479371</c:v>
                </c:pt>
                <c:pt idx="28">
                  <c:v>10.151454980333581</c:v>
                </c:pt>
                <c:pt idx="29">
                  <c:v>10.002471847716841</c:v>
                </c:pt>
                <c:pt idx="30">
                  <c:v>9.84886202448115</c:v>
                </c:pt>
                <c:pt idx="31">
                  <c:v>9.69069656357612</c:v>
                </c:pt>
                <c:pt idx="32">
                  <c:v>9.528048625183084</c:v>
                </c:pt>
                <c:pt idx="33">
                  <c:v>9.3609934428745252</c:v>
                </c:pt>
                <c:pt idx="34">
                  <c:v>9.1896082888144246</c:v>
                </c:pt>
                <c:pt idx="35">
                  <c:v>9.0139724380156601</c:v>
                </c:pt>
                <c:pt idx="36">
                  <c:v>8.8341671316709682</c:v>
                </c:pt>
                <c:pt idx="37">
                  <c:v>8.6502755395744533</c:v>
                </c:pt>
                <c:pt idx="38">
                  <c:v>8.4623827216510037</c:v>
                </c:pt>
                <c:pt idx="39">
                  <c:v>8.2705755886114201</c:v>
                </c:pt>
                <c:pt idx="40">
                  <c:v>8.074942861751456</c:v>
                </c:pt>
                <c:pt idx="41">
                  <c:v>7.9757201110431408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738C-4667-8353-DF8C7CFC10BF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symmetry_crank_nicolson!$BI$185:$BI$226</c:f>
              <c:numCache>
                <c:formatCode>General</c:formatCode>
                <c:ptCount val="42"/>
                <c:pt idx="0">
                  <c:v>11.435353167914377</c:v>
                </c:pt>
                <c:pt idx="1">
                  <c:v>11.434691964218073</c:v>
                </c:pt>
                <c:pt idx="2">
                  <c:v>11.429402793416408</c:v>
                </c:pt>
                <c:pt idx="3">
                  <c:v>11.418826898344024</c:v>
                </c:pt>
                <c:pt idx="4">
                  <c:v>11.402969170931163</c:v>
                </c:pt>
                <c:pt idx="5">
                  <c:v>11.381836946244574</c:v>
                </c:pt>
                <c:pt idx="6">
                  <c:v>11.355439999094646</c:v>
                </c:pt>
                <c:pt idx="7">
                  <c:v>11.323790539514016</c:v>
                </c:pt>
                <c:pt idx="8">
                  <c:v>11.286903207109773</c:v>
                </c:pt>
                <c:pt idx="9">
                  <c:v>11.244795064291827</c:v>
                </c:pt>
                <c:pt idx="10">
                  <c:v>11.197485588380617</c:v>
                </c:pt>
                <c:pt idx="11">
                  <c:v>11.144996662597784</c:v>
                </c:pt>
                <c:pt idx="12">
                  <c:v>11.087352565943977</c:v>
                </c:pt>
                <c:pt idx="13">
                  <c:v>11.024579961968497</c:v>
                </c:pt>
                <c:pt idx="14">
                  <c:v>10.95670788643594</c:v>
                </c:pt>
                <c:pt idx="15">
                  <c:v>10.883767733895567</c:v>
                </c:pt>
                <c:pt idx="16">
                  <c:v>10.805793243159606</c:v>
                </c:pt>
                <c:pt idx="17">
                  <c:v>10.722820481697211</c:v>
                </c:pt>
                <c:pt idx="18">
                  <c:v>10.634887828951273</c:v>
                </c:pt>
                <c:pt idx="19">
                  <c:v>10.542035958585842</c:v>
                </c:pt>
                <c:pt idx="20">
                  <c:v>10.444307819672316</c:v>
                </c:pt>
                <c:pt idx="21">
                  <c:v>10.341748616823155</c:v>
                </c:pt>
                <c:pt idx="22">
                  <c:v>10.234405789282274</c:v>
                </c:pt>
                <c:pt idx="23">
                  <c:v>10.122328988981787</c:v>
                </c:pt>
                <c:pt idx="24">
                  <c:v>10.005570057575286</c:v>
                </c:pt>
                <c:pt idx="25">
                  <c:v>9.8841830024582205</c:v>
                </c:pt>
                <c:pt idx="26">
                  <c:v>9.7582239717865473</c:v>
                </c:pt>
                <c:pt idx="27">
                  <c:v>9.6277512285051063</c:v>
                </c:pt>
                <c:pt idx="28">
                  <c:v>9.4928251233978393</c:v>
                </c:pt>
                <c:pt idx="29">
                  <c:v>9.3535080671722479</c:v>
                </c:pt>
                <c:pt idx="30">
                  <c:v>9.2098645015910172</c:v>
                </c:pt>
                <c:pt idx="31">
                  <c:v>9.0619608696641833</c:v>
                </c:pt>
                <c:pt idx="32">
                  <c:v>8.9098655849155985</c:v>
                </c:pt>
                <c:pt idx="33">
                  <c:v>8.7536489997379352</c:v>
                </c:pt>
                <c:pt idx="34">
                  <c:v>8.5933833728508553</c:v>
                </c:pt>
                <c:pt idx="35">
                  <c:v>8.4291428358773981</c:v>
                </c:pt>
                <c:pt idx="36">
                  <c:v>8.2610033590540421</c:v>
                </c:pt>
                <c:pt idx="37">
                  <c:v>8.0890427160903222</c:v>
                </c:pt>
                <c:pt idx="38">
                  <c:v>7.9133404481942247</c:v>
                </c:pt>
                <c:pt idx="39">
                  <c:v>7.7339778272800315</c:v>
                </c:pt>
                <c:pt idx="40">
                  <c:v>7.5510378183756064</c:v>
                </c:pt>
                <c:pt idx="41">
                  <c:v>7.4582526735307271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38C-4667-8353-DF8C7CFC10BF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symmetry_crank_nicolson!$BJ$185:$BJ$226</c:f>
              <c:numCache>
                <c:formatCode>General</c:formatCode>
                <c:ptCount val="42"/>
                <c:pt idx="0">
                  <c:v>10.693423559244069</c:v>
                </c:pt>
                <c:pt idx="1">
                  <c:v>10.692805254668801</c:v>
                </c:pt>
                <c:pt idx="2">
                  <c:v>10.687859247070358</c:v>
                </c:pt>
                <c:pt idx="3">
                  <c:v>10.677969519672656</c:v>
                </c:pt>
                <c:pt idx="4">
                  <c:v>10.663140647015837</c:v>
                </c:pt>
                <c:pt idx="5">
                  <c:v>10.643379488265021</c:v>
                </c:pt>
                <c:pt idx="6">
                  <c:v>10.618695184037568</c:v>
                </c:pt>
                <c:pt idx="7">
                  <c:v>10.58909915217504</c:v>
                </c:pt>
                <c:pt idx="8">
                  <c:v>10.554605082461832</c:v>
                </c:pt>
                <c:pt idx="9">
                  <c:v>10.515228930292885</c:v>
                </c:pt>
                <c:pt idx="10">
                  <c:v>10.470988909293457</c:v>
                </c:pt>
                <c:pt idx="11">
                  <c:v>10.42190548289431</c:v>
                </c:pt>
                <c:pt idx="12">
                  <c:v>10.368001354866266</c:v>
                </c:pt>
                <c:pt idx="13">
                  <c:v>10.309301458818462</c:v>
                </c:pt>
                <c:pt idx="14">
                  <c:v>10.245832946665198</c:v>
                </c:pt>
                <c:pt idx="15">
                  <c:v>10.177625176066686</c:v>
                </c:pt>
                <c:pt idx="16">
                  <c:v>10.104709696849522</c:v>
                </c:pt>
                <c:pt idx="17">
                  <c:v>10.027120236413177</c:v>
                </c:pt>
                <c:pt idx="18">
                  <c:v>9.9448926841292167</c:v>
                </c:pt>
                <c:pt idx="19">
                  <c:v>9.8580650747405105</c:v>
                </c:pt>
                <c:pt idx="20">
                  <c:v>9.7666775707680742</c:v>
                </c:pt>
                <c:pt idx="21">
                  <c:v>9.6707724439337177</c:v>
                </c:pt>
                <c:pt idx="22">
                  <c:v>9.5703940556070464</c:v>
                </c:pt>
                <c:pt idx="23">
                  <c:v>9.4655888362859102</c:v>
                </c:pt>
                <c:pt idx="24">
                  <c:v>9.3564052641197542</c:v>
                </c:pt>
                <c:pt idx="25">
                  <c:v>9.2428938424858202</c:v>
                </c:pt>
                <c:pt idx="26">
                  <c:v>9.1251070766285771</c:v>
                </c:pt>
                <c:pt idx="27">
                  <c:v>9.003099449373158</c:v>
                </c:pt>
                <c:pt idx="28">
                  <c:v>8.8769273959240884</c:v>
                </c:pt>
                <c:pt idx="29">
                  <c:v>8.7466492777609055</c:v>
                </c:pt>
                <c:pt idx="30">
                  <c:v>8.612325355642783</c:v>
                </c:pt>
                <c:pt idx="31">
                  <c:v>8.4740177617346344</c:v>
                </c:pt>
                <c:pt idx="32">
                  <c:v>8.3317904708675794</c:v>
                </c:pt>
                <c:pt idx="33">
                  <c:v>8.1857092709470933</c:v>
                </c:pt>
                <c:pt idx="34">
                  <c:v>8.0358417325224885</c:v>
                </c:pt>
                <c:pt idx="35">
                  <c:v>7.882257177531856</c:v>
                </c:pt>
                <c:pt idx="36">
                  <c:v>7.7250266472368496</c:v>
                </c:pt>
                <c:pt idx="37">
                  <c:v>7.5642228693622418</c:v>
                </c:pt>
                <c:pt idx="38">
                  <c:v>7.3999202244553492</c:v>
                </c:pt>
                <c:pt idx="39">
                  <c:v>7.2321947114809726</c:v>
                </c:pt>
                <c:pt idx="40">
                  <c:v>7.0611239126677088</c:v>
                </c:pt>
                <c:pt idx="41">
                  <c:v>6.9743586996250526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738C-4667-8353-DF8C7CFC10BF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symmetry_crank_nicolson!$BK$185:$BK$226</c:f>
              <c:numCache>
                <c:formatCode>General</c:formatCode>
                <c:ptCount val="42"/>
                <c:pt idx="0">
                  <c:v>9.9996305963020458</c:v>
                </c:pt>
                <c:pt idx="1">
                  <c:v>9.9990524075382297</c:v>
                </c:pt>
                <c:pt idx="2">
                  <c:v>9.9944272985974933</c:v>
                </c:pt>
                <c:pt idx="3">
                  <c:v>9.9851792200820171</c:v>
                </c:pt>
                <c:pt idx="4">
                  <c:v>9.9713124497342154</c:v>
                </c:pt>
                <c:pt idx="5">
                  <c:v>9.9528334016942441</c:v>
                </c:pt>
                <c:pt idx="6">
                  <c:v>9.9297506235330921</c:v>
                </c:pt>
                <c:pt idx="7">
                  <c:v>9.9020747922988726</c:v>
                </c:pt>
                <c:pt idx="8">
                  <c:v>9.8698187095781069</c:v>
                </c:pt>
                <c:pt idx="9">
                  <c:v>9.832997295574275</c:v>
                </c:pt>
                <c:pt idx="10">
                  <c:v>9.7916275822064254</c:v>
                </c:pt>
                <c:pt idx="11">
                  <c:v>9.7457287052309649</c:v>
                </c:pt>
                <c:pt idx="12">
                  <c:v>9.6953218953903271</c:v>
                </c:pt>
                <c:pt idx="13">
                  <c:v>9.6404304685925961</c:v>
                </c:pt>
                <c:pt idx="14">
                  <c:v>9.5810798151266265</c:v>
                </c:pt>
                <c:pt idx="15">
                  <c:v>9.5172973879176297</c:v>
                </c:pt>
                <c:pt idx="16">
                  <c:v>9.4491126898287128</c:v>
                </c:pt>
                <c:pt idx="17">
                  <c:v>9.3765572600141773</c:v>
                </c:pt>
                <c:pt idx="18">
                  <c:v>9.2996646593309347</c:v>
                </c:pt>
                <c:pt idx="19">
                  <c:v>9.2184704548147849</c:v>
                </c:pt>
                <c:pt idx="20">
                  <c:v>9.1330122032287022</c:v>
                </c:pt>
                <c:pt idx="21">
                  <c:v>9.0433294336907792</c:v>
                </c:pt>
                <c:pt idx="22">
                  <c:v>8.9494636293898573</c:v>
                </c:pt>
                <c:pt idx="23">
                  <c:v>8.8514582083972702</c:v>
                </c:pt>
                <c:pt idx="24">
                  <c:v>8.7493585035836112</c:v>
                </c:pt>
                <c:pt idx="25">
                  <c:v>8.6432117416498055</c:v>
                </c:pt>
                <c:pt idx="26">
                  <c:v>8.5330670212821769</c:v>
                </c:pt>
                <c:pt idx="27">
                  <c:v>8.4189752904416046</c:v>
                </c:pt>
                <c:pt idx="28">
                  <c:v>8.3009893227973226</c:v>
                </c:pt>
                <c:pt idx="29">
                  <c:v>8.1791636933161964</c:v>
                </c:pt>
                <c:pt idx="30">
                  <c:v>8.0535547530188172</c:v>
                </c:pt>
                <c:pt idx="31">
                  <c:v>7.9242206029140769</c:v>
                </c:pt>
                <c:pt idx="32">
                  <c:v>7.7912210671242601</c:v>
                </c:pt>
                <c:pt idx="33">
                  <c:v>7.6546176652131246</c:v>
                </c:pt>
                <c:pt idx="34">
                  <c:v>7.5144735837297318</c:v>
                </c:pt>
                <c:pt idx="35">
                  <c:v>7.3708536469812111</c:v>
                </c:pt>
                <c:pt idx="36">
                  <c:v>7.2238242870479663</c:v>
                </c:pt>
                <c:pt idx="37">
                  <c:v>7.0734535130552114</c:v>
                </c:pt>
                <c:pt idx="38">
                  <c:v>6.9198108797150191</c:v>
                </c:pt>
                <c:pt idx="39">
                  <c:v>6.7629674551534666</c:v>
                </c:pt>
                <c:pt idx="40">
                  <c:v>6.6029957880377319</c:v>
                </c:pt>
                <c:pt idx="41">
                  <c:v>6.5218599315714467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738C-4667-8353-DF8C7CFC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48104"/>
        <c:axId val="519153352"/>
      </c:scatterChart>
      <c:valAx>
        <c:axId val="51914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3352"/>
        <c:crosses val="autoZero"/>
        <c:crossBetween val="midCat"/>
      </c:valAx>
      <c:valAx>
        <c:axId val="5191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4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 [C] vs. Delta t - Crank - Nicolson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symmetry_crank_nicolson!$Y$17</c:f>
              <c:strCache>
                <c:ptCount val="1"/>
                <c:pt idx="0">
                  <c:v>Average Error 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319991251093615E-2"/>
                  <c:y val="0.20798264800233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symmetry_crank_nicolson!$P$18:$P$22</c:f>
              <c:numCache>
                <c:formatCode>General</c:formatCode>
                <c:ptCount val="5"/>
                <c:pt idx="0">
                  <c:v>1.4048499999999999</c:v>
                </c:pt>
                <c:pt idx="1">
                  <c:v>0.70242499999999997</c:v>
                </c:pt>
                <c:pt idx="2">
                  <c:v>0.35121249999999998</c:v>
                </c:pt>
                <c:pt idx="3">
                  <c:v>0.17560624999999999</c:v>
                </c:pt>
                <c:pt idx="4">
                  <c:v>8.7803124999999996E-2</c:v>
                </c:pt>
              </c:numCache>
            </c:numRef>
          </c:xVal>
          <c:yVal>
            <c:numRef>
              <c:f>symmetry_crank_nicolson!$Y$18:$Y$22</c:f>
              <c:numCache>
                <c:formatCode>General</c:formatCode>
                <c:ptCount val="5"/>
                <c:pt idx="0">
                  <c:v>1.69018555</c:v>
                </c:pt>
                <c:pt idx="1">
                  <c:v>0.38607105600000002</c:v>
                </c:pt>
                <c:pt idx="2">
                  <c:v>8.7927177499999995E-2</c:v>
                </c:pt>
                <c:pt idx="3">
                  <c:v>1.7303740599999999E-2</c:v>
                </c:pt>
                <c:pt idx="4">
                  <c:v>2.9020546900000001E-3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E-43CD-A474-F188AA6E4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06160"/>
        <c:axId val="462303536"/>
      </c:scatterChart>
      <c:valAx>
        <c:axId val="462306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Delta</a:t>
                </a:r>
                <a:r>
                  <a:rPr lang="en-CA" baseline="0"/>
                  <a:t> 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03536"/>
        <c:crosses val="autoZero"/>
        <c:crossBetween val="midCat"/>
      </c:valAx>
      <c:valAx>
        <c:axId val="46230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Error [C]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685068533100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Temperature</a:t>
            </a:r>
            <a:r>
              <a:rPr lang="en-CA" baseline="0"/>
              <a:t> vs. Time Steps Used  - Crank Nicholson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Analytic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symmetry_crank_nicolson!$O$18:$O$22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symmetry_crank_nicolson!$W$18:$W$22</c:f>
              <c:numCache>
                <c:formatCode>General</c:formatCode>
                <c:ptCount val="5"/>
                <c:pt idx="0">
                  <c:v>9.9996305963020262</c:v>
                </c:pt>
                <c:pt idx="1">
                  <c:v>9.9996305963020262</c:v>
                </c:pt>
                <c:pt idx="2">
                  <c:v>9.9996305963020262</c:v>
                </c:pt>
                <c:pt idx="3">
                  <c:v>9.9996305963020262</c:v>
                </c:pt>
                <c:pt idx="4">
                  <c:v>9.9996305963020262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5-4AF2-9722-3E605C44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07408"/>
        <c:axId val="567712984"/>
      </c:scatterChart>
      <c:scatterChart>
        <c:scatterStyle val="lineMarker"/>
        <c:varyColors val="0"/>
        <c:ser>
          <c:idx val="0"/>
          <c:order val="0"/>
          <c:tx>
            <c:strRef>
              <c:f>symmetry_crank_nicolson!$U$17</c:f>
              <c:strCache>
                <c:ptCount val="1"/>
                <c:pt idx="0">
                  <c:v>Fortran Last temp.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symmetry_crank_nicolson!$O$18:$O$22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symmetry_crank_nicolson!$U$18:$U$22</c:f>
              <c:numCache>
                <c:formatCode>General</c:formatCode>
                <c:ptCount val="5"/>
                <c:pt idx="0">
                  <c:v>8.0185999999999993</c:v>
                </c:pt>
                <c:pt idx="1">
                  <c:v>9.52</c:v>
                </c:pt>
                <c:pt idx="2">
                  <c:v>9.8809000000000005</c:v>
                </c:pt>
                <c:pt idx="3">
                  <c:v>9.9725000000000001</c:v>
                </c:pt>
                <c:pt idx="4">
                  <c:v>9.9938000000000002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5-4AF2-9722-3E605C44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07408"/>
        <c:axId val="567712984"/>
      </c:scatterChart>
      <c:valAx>
        <c:axId val="5677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Steps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12984"/>
        <c:crosses val="autoZero"/>
        <c:crossBetween val="midCat"/>
      </c:valAx>
      <c:valAx>
        <c:axId val="56771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Analytic Solution at Time Steps of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t1*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symmetry_fully_implicit!$AE$4:$AE$45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symmetry_fully_implicit!$AF$4:$AF$45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4-4B6C-A1A0-76D6853914BF}"/>
            </c:ext>
          </c:extLst>
        </c:ser>
        <c:ser>
          <c:idx val="1"/>
          <c:order val="1"/>
          <c:tx>
            <c:v>t2*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symmetry_fully_implicit!$AE$4:$AE$45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symmetry_fully_implicit!$AG$4:$AG$45</c:f>
              <c:numCache>
                <c:formatCode>General</c:formatCode>
                <c:ptCount val="42"/>
                <c:pt idx="0">
                  <c:v>9.9996305963020262</c:v>
                </c:pt>
                <c:pt idx="1">
                  <c:v>9.9990524075382101</c:v>
                </c:pt>
                <c:pt idx="2">
                  <c:v>9.9944272985974738</c:v>
                </c:pt>
                <c:pt idx="3">
                  <c:v>9.9851792200819975</c:v>
                </c:pt>
                <c:pt idx="4">
                  <c:v>9.9713124497341958</c:v>
                </c:pt>
                <c:pt idx="5">
                  <c:v>9.9528334016942246</c:v>
                </c:pt>
                <c:pt idx="6">
                  <c:v>9.9297506235330726</c:v>
                </c:pt>
                <c:pt idx="7">
                  <c:v>9.902074792298853</c:v>
                </c:pt>
                <c:pt idx="8">
                  <c:v>9.8698187095780874</c:v>
                </c:pt>
                <c:pt idx="9">
                  <c:v>9.8329972955742555</c:v>
                </c:pt>
                <c:pt idx="10">
                  <c:v>9.7916275822064076</c:v>
                </c:pt>
                <c:pt idx="11">
                  <c:v>9.7457287052309454</c:v>
                </c:pt>
                <c:pt idx="12">
                  <c:v>9.6953218953903075</c:v>
                </c:pt>
                <c:pt idx="13">
                  <c:v>9.6404304685925784</c:v>
                </c:pt>
                <c:pt idx="14">
                  <c:v>9.581079815126607</c:v>
                </c:pt>
                <c:pt idx="15">
                  <c:v>9.5172973879176119</c:v>
                </c:pt>
                <c:pt idx="16">
                  <c:v>9.449112689828695</c:v>
                </c:pt>
                <c:pt idx="17">
                  <c:v>9.3765572600141578</c:v>
                </c:pt>
                <c:pt idx="18">
                  <c:v>9.2996646593309169</c:v>
                </c:pt>
                <c:pt idx="19">
                  <c:v>9.2184704548147671</c:v>
                </c:pt>
                <c:pt idx="20">
                  <c:v>9.1330122032286845</c:v>
                </c:pt>
                <c:pt idx="21">
                  <c:v>9.0433294336907615</c:v>
                </c:pt>
                <c:pt idx="22">
                  <c:v>8.9494636293898395</c:v>
                </c:pt>
                <c:pt idx="23">
                  <c:v>8.8514582083972524</c:v>
                </c:pt>
                <c:pt idx="24">
                  <c:v>8.7493585035835935</c:v>
                </c:pt>
                <c:pt idx="25">
                  <c:v>8.6432117416497896</c:v>
                </c:pt>
                <c:pt idx="26">
                  <c:v>8.5330670212821591</c:v>
                </c:pt>
                <c:pt idx="27">
                  <c:v>8.4189752904415887</c:v>
                </c:pt>
                <c:pt idx="28">
                  <c:v>8.3009893227973066</c:v>
                </c:pt>
                <c:pt idx="29">
                  <c:v>8.1791636933161804</c:v>
                </c:pt>
                <c:pt idx="30">
                  <c:v>8.053554753018803</c:v>
                </c:pt>
                <c:pt idx="31">
                  <c:v>7.9242206029140618</c:v>
                </c:pt>
                <c:pt idx="32">
                  <c:v>7.791221067124245</c:v>
                </c:pt>
                <c:pt idx="33">
                  <c:v>7.6546176652131095</c:v>
                </c:pt>
                <c:pt idx="34">
                  <c:v>7.5144735837297176</c:v>
                </c:pt>
                <c:pt idx="35">
                  <c:v>7.3708536469811969</c:v>
                </c:pt>
                <c:pt idx="36">
                  <c:v>7.2238242870479521</c:v>
                </c:pt>
                <c:pt idx="37">
                  <c:v>7.0734535130551981</c:v>
                </c:pt>
                <c:pt idx="38">
                  <c:v>6.9198108797150057</c:v>
                </c:pt>
                <c:pt idx="39">
                  <c:v>6.7629674551534533</c:v>
                </c:pt>
                <c:pt idx="40">
                  <c:v>6.6029957880377195</c:v>
                </c:pt>
                <c:pt idx="41">
                  <c:v>6.5218599315714343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94-4B6C-A1A0-76D68539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67984"/>
        <c:axId val="547762736"/>
      </c:scatterChart>
      <c:valAx>
        <c:axId val="5477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x*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62736"/>
        <c:crosses val="autoZero"/>
        <c:crossBetween val="midCat"/>
      </c:valAx>
      <c:valAx>
        <c:axId val="5477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Temperature [C]</a:t>
                </a:r>
              </a:p>
            </c:rich>
          </c:tx>
          <c:layout>
            <c:manualLayout>
              <c:xMode val="edge"/>
              <c:yMode val="edge"/>
              <c:x val="1.1837655542333068E-2"/>
              <c:y val="0.3668030977363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6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symmetry_fully_implicit!$AF$49:$AF$90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73-4902-B08D-618D2FB593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symmetry_fully_implicit!$AG$49:$AG$90</c:f>
              <c:numCache>
                <c:formatCode>General</c:formatCode>
                <c:ptCount val="42"/>
                <c:pt idx="0">
                  <c:v>47.568762009356618</c:v>
                </c:pt>
                <c:pt idx="1">
                  <c:v>47.566011535382849</c:v>
                </c:pt>
                <c:pt idx="2">
                  <c:v>47.544009651978214</c:v>
                </c:pt>
                <c:pt idx="3">
                  <c:v>47.500016062244086</c:v>
                </c:pt>
                <c:pt idx="4">
                  <c:v>47.434051115623269</c:v>
                </c:pt>
                <c:pt idx="5">
                  <c:v>47.34614532451355</c:v>
                </c:pt>
                <c:pt idx="6">
                  <c:v>47.23633935015399</c:v>
                </c:pt>
                <c:pt idx="7">
                  <c:v>47.104683983816905</c:v>
                </c:pt>
                <c:pt idx="8">
                  <c:v>46.951240123314129</c:v>
                </c:pt>
                <c:pt idx="9">
                  <c:v>46.776078744828411</c:v>
                </c:pt>
                <c:pt idx="10">
                  <c:v>46.579280870083089</c:v>
                </c:pt>
                <c:pt idx="11">
                  <c:v>46.360937528865072</c:v>
                </c:pt>
                <c:pt idx="12">
                  <c:v>46.121149716918609</c:v>
                </c:pt>
                <c:pt idx="13">
                  <c:v>45.860028349229204</c:v>
                </c:pt>
                <c:pt idx="14">
                  <c:v>45.577694208719386</c:v>
                </c:pt>
                <c:pt idx="15">
                  <c:v>45.274277890380006</c:v>
                </c:pt>
                <c:pt idx="16">
                  <c:v>44.94991974086286</c:v>
                </c:pt>
                <c:pt idx="17">
                  <c:v>44.604769793562745</c:v>
                </c:pt>
                <c:pt idx="18">
                  <c:v>44.238987699218761</c:v>
                </c:pt>
                <c:pt idx="19">
                  <c:v>43.852742652067114</c:v>
                </c:pt>
                <c:pt idx="20">
                  <c:v>43.446213311579527</c:v>
                </c:pt>
                <c:pt idx="21">
                  <c:v>43.019587719823463</c:v>
                </c:pt>
                <c:pt idx="22">
                  <c:v>42.573063214482374</c:v>
                </c:pt>
                <c:pt idx="23">
                  <c:v>42.106846337576215</c:v>
                </c:pt>
                <c:pt idx="24">
                  <c:v>41.621152739924462</c:v>
                </c:pt>
                <c:pt idx="25">
                  <c:v>41.116207081395807</c:v>
                </c:pt>
                <c:pt idx="26">
                  <c:v>40.592242926990693</c:v>
                </c:pt>
                <c:pt idx="27">
                  <c:v>40.049502638804668</c:v>
                </c:pt>
                <c:pt idx="28">
                  <c:v>39.48823726392272</c:v>
                </c:pt>
                <c:pt idx="29">
                  <c:v>38.908706418296198</c:v>
                </c:pt>
                <c:pt idx="30">
                  <c:v>38.311178166656269</c:v>
                </c:pt>
                <c:pt idx="31">
                  <c:v>37.695928898519306</c:v>
                </c:pt>
                <c:pt idx="32">
                  <c:v>37.063243200341581</c:v>
                </c:pt>
                <c:pt idx="33">
                  <c:v>36.413413723882492</c:v>
                </c:pt>
                <c:pt idx="34">
                  <c:v>35.746741050837073</c:v>
                </c:pt>
                <c:pt idx="35">
                  <c:v>35.063533553800561</c:v>
                </c:pt>
                <c:pt idx="36">
                  <c:v>34.364107253629136</c:v>
                </c:pt>
                <c:pt idx="37">
                  <c:v>33.648785673263021</c:v>
                </c:pt>
                <c:pt idx="38">
                  <c:v>32.917899688079409</c:v>
                </c:pt>
                <c:pt idx="39">
                  <c:v>32.171787372844477</c:v>
                </c:pt>
                <c:pt idx="40">
                  <c:v>31.410793845335316</c:v>
                </c:pt>
                <c:pt idx="41">
                  <c:v>31.024826362886785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73-4902-B08D-618D2FB593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symmetry_fully_implicit!$AH$49:$AH$90</c:f>
              <c:numCache>
                <c:formatCode>General</c:formatCode>
                <c:ptCount val="42"/>
                <c:pt idx="0">
                  <c:v>28.284112209538101</c:v>
                </c:pt>
                <c:pt idx="1">
                  <c:v>28.282476793537825</c:v>
                </c:pt>
                <c:pt idx="2">
                  <c:v>28.269394600250653</c:v>
                </c:pt>
                <c:pt idx="3">
                  <c:v>28.243236264906635</c:v>
                </c:pt>
                <c:pt idx="4">
                  <c:v>28.204013887167388</c:v>
                </c:pt>
                <c:pt idx="5">
                  <c:v>28.15174560952908</c:v>
                </c:pt>
                <c:pt idx="6">
                  <c:v>28.086455608930525</c:v>
                </c:pt>
                <c:pt idx="7">
                  <c:v>28.008174085570015</c:v>
                </c:pt>
                <c:pt idx="8">
                  <c:v>27.916937248936101</c:v>
                </c:pt>
                <c:pt idx="9">
                  <c:v>27.812787301058691</c:v>
                </c:pt>
                <c:pt idx="10">
                  <c:v>27.695772416988333</c:v>
                </c:pt>
                <c:pt idx="11">
                  <c:v>27.565946722512596</c:v>
                </c:pt>
                <c:pt idx="12">
                  <c:v>27.423370269119939</c:v>
                </c:pt>
                <c:pt idx="13">
                  <c:v>27.268109006222609</c:v>
                </c:pt>
                <c:pt idx="14">
                  <c:v>27.100234750651435</c:v>
                </c:pt>
                <c:pt idx="15">
                  <c:v>26.919825153436609</c:v>
                </c:pt>
                <c:pt idx="16">
                  <c:v>26.726963663889823</c:v>
                </c:pt>
                <c:pt idx="17">
                  <c:v>26.521739491004425</c:v>
                </c:pt>
                <c:pt idx="18">
                  <c:v>26.304247562191346</c:v>
                </c:pt>
                <c:pt idx="19">
                  <c:v>26.074588479370004</c:v>
                </c:pt>
                <c:pt idx="20">
                  <c:v>25.832868472434388</c:v>
                </c:pt>
                <c:pt idx="21">
                  <c:v>25.579199350115928</c:v>
                </c:pt>
                <c:pt idx="22">
                  <c:v>25.313698448265853</c:v>
                </c:pt>
                <c:pt idx="23">
                  <c:v>25.036488575580908</c:v>
                </c:pt>
                <c:pt idx="24">
                  <c:v>24.747697956797634</c:v>
                </c:pt>
                <c:pt idx="25">
                  <c:v>24.447460173381398</c:v>
                </c:pt>
                <c:pt idx="26">
                  <c:v>24.135914101737679</c:v>
                </c:pt>
                <c:pt idx="27">
                  <c:v>23.813203848974091</c:v>
                </c:pt>
                <c:pt idx="28">
                  <c:v>23.479478686242992</c:v>
                </c:pt>
                <c:pt idx="29">
                  <c:v>23.134892979695383</c:v>
                </c:pt>
                <c:pt idx="30">
                  <c:v>22.779606119078149</c:v>
                </c:pt>
                <c:pt idx="31">
                  <c:v>22.413782444007538</c:v>
                </c:pt>
                <c:pt idx="32">
                  <c:v>22.037591167953121</c:v>
                </c:pt>
                <c:pt idx="33">
                  <c:v>21.651206299967296</c:v>
                </c:pt>
                <c:pt idx="34">
                  <c:v>21.254806564196574</c:v>
                </c:pt>
                <c:pt idx="35">
                  <c:v>20.848575317211896</c:v>
                </c:pt>
                <c:pt idx="36">
                  <c:v>20.432700463196156</c:v>
                </c:pt>
                <c:pt idx="37">
                  <c:v>20.007374367028262</c:v>
                </c:pt>
                <c:pt idx="38">
                  <c:v>19.572793765303835</c:v>
                </c:pt>
                <c:pt idx="39">
                  <c:v>19.129159675333781</c:v>
                </c:pt>
                <c:pt idx="40">
                  <c:v>18.676677302162759</c:v>
                </c:pt>
                <c:pt idx="41">
                  <c:v>18.447183257716954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73-4902-B08D-618D2FB593E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symmetry_fully_implicit!$AI$49:$AI$90</c:f>
              <c:numCache>
                <c:formatCode>General</c:formatCode>
                <c:ptCount val="42"/>
                <c:pt idx="0">
                  <c:v>16.817570390509356</c:v>
                </c:pt>
                <c:pt idx="1">
                  <c:v>16.816597981564765</c:v>
                </c:pt>
                <c:pt idx="2">
                  <c:v>16.808819384703057</c:v>
                </c:pt>
                <c:pt idx="3">
                  <c:v>16.79326578900638</c:v>
                </c:pt>
                <c:pt idx="4">
                  <c:v>16.769944388863919</c:v>
                </c:pt>
                <c:pt idx="5">
                  <c:v>16.738865971699514</c:v>
                </c:pt>
                <c:pt idx="6">
                  <c:v>16.70004491298188</c:v>
                </c:pt>
                <c:pt idx="7">
                  <c:v>16.653499169575174</c:v>
                </c:pt>
                <c:pt idx="8">
                  <c:v>16.599250271432958</c:v>
                </c:pt>
                <c:pt idx="9">
                  <c:v>16.537323311639408</c:v>
                </c:pt>
                <c:pt idx="10">
                  <c:v>16.46774693480242</c:v>
                </c:pt>
                <c:pt idx="11">
                  <c:v>16.390553323803868</c:v>
                </c:pt>
                <c:pt idx="12">
                  <c:v>16.305778184913294</c:v>
                </c:pt>
                <c:pt idx="13">
                  <c:v>16.213460731271788</c:v>
                </c:pt>
                <c:pt idx="14">
                  <c:v>16.113643664753766</c:v>
                </c:pt>
                <c:pt idx="15">
                  <c:v>16.00637315621503</c:v>
                </c:pt>
                <c:pt idx="16">
                  <c:v>15.891698824136199</c:v>
                </c:pt>
                <c:pt idx="17">
                  <c:v>15.769673711671457</c:v>
                </c:pt>
                <c:pt idx="18">
                  <c:v>15.640354262113195</c:v>
                </c:pt>
                <c:pt idx="19">
                  <c:v>15.503800292783897</c:v>
                </c:pt>
                <c:pt idx="20">
                  <c:v>15.360074967367343</c:v>
                </c:pt>
                <c:pt idx="21">
                  <c:v>15.20924476669197</c:v>
                </c:pt>
                <c:pt idx="22">
                  <c:v>15.051379457979836</c:v>
                </c:pt>
                <c:pt idx="23">
                  <c:v>14.886552062575463</c:v>
                </c:pt>
                <c:pt idx="24">
                  <c:v>14.714838822169471</c:v>
                </c:pt>
                <c:pt idx="25">
                  <c:v>14.536319163532623</c:v>
                </c:pt>
                <c:pt idx="26">
                  <c:v>14.351075661776608</c:v>
                </c:pt>
                <c:pt idx="27">
                  <c:v>14.159194002158509</c:v>
                </c:pt>
                <c:pt idx="28">
                  <c:v>13.960762940446704</c:v>
                </c:pt>
                <c:pt idx="29">
                  <c:v>13.755874261866454</c:v>
                </c:pt>
                <c:pt idx="30">
                  <c:v>13.544622738644222</c:v>
                </c:pt>
                <c:pt idx="31">
                  <c:v>13.327106086170325</c:v>
                </c:pt>
                <c:pt idx="32">
                  <c:v>13.103424917800217</c:v>
                </c:pt>
                <c:pt idx="33">
                  <c:v>12.873682698315315</c:v>
                </c:pt>
                <c:pt idx="34">
                  <c:v>12.637985696064868</c:v>
                </c:pt>
                <c:pt idx="35">
                  <c:v>12.396442933811034</c:v>
                </c:pt>
                <c:pt idx="36">
                  <c:v>12.149166138299879</c:v>
                </c:pt>
                <c:pt idx="37">
                  <c:v>11.896269688581654</c:v>
                </c:pt>
                <c:pt idx="38">
                  <c:v>11.637870563104213</c:v>
                </c:pt>
                <c:pt idx="39">
                  <c:v>11.37408828560409</c:v>
                </c:pt>
                <c:pt idx="40">
                  <c:v>11.105044869820221</c:v>
                </c:pt>
                <c:pt idx="41">
                  <c:v>10.968589031359487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73-4902-B08D-618D2FB5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54048"/>
        <c:axId val="525947488"/>
      </c:scatterChart>
      <c:valAx>
        <c:axId val="5259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7488"/>
        <c:crosses val="autoZero"/>
        <c:crossBetween val="midCat"/>
      </c:valAx>
      <c:valAx>
        <c:axId val="5259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53340</xdr:colOff>
      <xdr:row>2</xdr:row>
      <xdr:rowOff>45720</xdr:rowOff>
    </xdr:from>
    <xdr:to>
      <xdr:col>24</xdr:col>
      <xdr:colOff>320040</xdr:colOff>
      <xdr:row>9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59F5A07-658D-422B-9C25-230DC4179C05}"/>
            </a:ext>
          </a:extLst>
        </xdr:cNvPr>
        <xdr:cNvGrpSpPr/>
      </xdr:nvGrpSpPr>
      <xdr:grpSpPr>
        <a:xfrm>
          <a:off x="14556740" y="435187"/>
          <a:ext cx="3382433" cy="1336886"/>
          <a:chOff x="15095220" y="2392680"/>
          <a:chExt cx="2796540" cy="12954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81FD3AF-4DA4-4A2B-A544-663AFCBA3910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630D144D-9E9A-4078-92B3-B5F12A46ED46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9AD84F6F-DBED-4158-90F1-C020E59FC990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889EA69A-C8A0-4D7E-8FC2-991434074952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40FD02CE-FAB9-4E3E-9493-B8504DA7266A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3F7664D9-E69B-48DF-BEA7-3AAF44A6E9C5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592FB7D-AAD5-4C18-81C9-6FCA036A87F1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BB7273E-BFB8-4ACE-A430-91943F8CCBB8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6AA9D22-B1B4-4072-B497-1E4DCAB18D88}"/>
              </a:ext>
            </a:extLst>
          </xdr:cNvPr>
          <xdr:cNvSpPr txBox="1"/>
        </xdr:nvSpPr>
        <xdr:spPr>
          <a:xfrm>
            <a:off x="16274851" y="2758440"/>
            <a:ext cx="559308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4FAB472-5DCA-4A96-9E0B-783C9BF3F756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1E94445F-6675-4233-80DE-4CB3E15DA792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194733</xdr:colOff>
      <xdr:row>22</xdr:row>
      <xdr:rowOff>118532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3DED63-7226-4566-B12E-8E803E878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13</xdr:col>
      <xdr:colOff>203200</xdr:colOff>
      <xdr:row>44</xdr:row>
      <xdr:rowOff>135467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1DAEBB-54A9-4B4F-9548-0E373CB52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45</xdr:row>
      <xdr:rowOff>16934</xdr:rowOff>
    </xdr:from>
    <xdr:to>
      <xdr:col>13</xdr:col>
      <xdr:colOff>228601</xdr:colOff>
      <xdr:row>66</xdr:row>
      <xdr:rowOff>152401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AE4B7D-ED4D-42B8-9975-3D90E537D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16933</xdr:rowOff>
    </xdr:from>
    <xdr:to>
      <xdr:col>13</xdr:col>
      <xdr:colOff>228600</xdr:colOff>
      <xdr:row>94</xdr:row>
      <xdr:rowOff>76201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47A2D8D-2789-4242-B870-2649D95A3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13</xdr:col>
      <xdr:colOff>237067</xdr:colOff>
      <xdr:row>129</xdr:row>
      <xdr:rowOff>110067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8FA3E6E-1883-4DD7-8872-50B162DA3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364067</xdr:colOff>
      <xdr:row>44</xdr:row>
      <xdr:rowOff>84673</xdr:rowOff>
    </xdr:from>
    <xdr:to>
      <xdr:col>26</xdr:col>
      <xdr:colOff>194733</xdr:colOff>
      <xdr:row>58</xdr:row>
      <xdr:rowOff>152407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760261-7818-4984-B5AB-CA1983CF1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330200</xdr:colOff>
      <xdr:row>24</xdr:row>
      <xdr:rowOff>126999</xdr:rowOff>
    </xdr:from>
    <xdr:to>
      <xdr:col>26</xdr:col>
      <xdr:colOff>118533</xdr:colOff>
      <xdr:row>43</xdr:row>
      <xdr:rowOff>143933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16B7506-1AA1-4BF6-A632-B7D27B05F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493607</xdr:colOff>
      <xdr:row>2</xdr:row>
      <xdr:rowOff>54186</xdr:rowOff>
    </xdr:from>
    <xdr:to>
      <xdr:col>29</xdr:col>
      <xdr:colOff>49107</xdr:colOff>
      <xdr:row>9</xdr:row>
      <xdr:rowOff>61806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8BE162C-9841-4222-814C-A085BEBD216B}"/>
            </a:ext>
          </a:extLst>
        </xdr:cNvPr>
        <xdr:cNvGrpSpPr/>
      </xdr:nvGrpSpPr>
      <xdr:grpSpPr>
        <a:xfrm>
          <a:off x="19391207" y="452119"/>
          <a:ext cx="3382433" cy="1684020"/>
          <a:chOff x="15095220" y="2392680"/>
          <a:chExt cx="2796540" cy="12954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0865FC1-6B01-4D2A-8DCF-816123E9F971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17BF2E24-4DB9-4C13-A672-85097903AEB4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CE21B1F1-211E-4934-B2D8-5B92B3EEB191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5E1F7597-77E1-4ECA-9B63-58D9D8EDAE5E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A615590C-44D3-4FFE-B80D-D36C02DE65DF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E2B2472F-6462-4D20-BBA2-08EDC7E1930A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5D4393B-3D66-4AA4-AA7E-F66F3D7D4839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CBC930A8-45F2-4145-B3E9-A12BFAB38CC7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95DCB6CB-48B5-40F4-A98C-DC0CAE287801}"/>
              </a:ext>
            </a:extLst>
          </xdr:cNvPr>
          <xdr:cNvSpPr txBox="1"/>
        </xdr:nvSpPr>
        <xdr:spPr>
          <a:xfrm>
            <a:off x="16274851" y="2758440"/>
            <a:ext cx="559308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DE6CCD14-A41B-4F15-8CCA-5CE5753EEF5F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B308BD04-1E43-423C-8C76-9EE0171AEB3F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194733</xdr:colOff>
      <xdr:row>22</xdr:row>
      <xdr:rowOff>118532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7DF2D90-6D70-4793-BCAF-15A63E190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13</xdr:col>
      <xdr:colOff>203200</xdr:colOff>
      <xdr:row>44</xdr:row>
      <xdr:rowOff>135467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E1FFC3-58E8-4B5B-9A8F-2C2BE9E8C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45</xdr:row>
      <xdr:rowOff>16934</xdr:rowOff>
    </xdr:from>
    <xdr:to>
      <xdr:col>13</xdr:col>
      <xdr:colOff>228601</xdr:colOff>
      <xdr:row>66</xdr:row>
      <xdr:rowOff>152401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C9F2EF4-CBB1-4839-8420-896293904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16933</xdr:rowOff>
    </xdr:from>
    <xdr:to>
      <xdr:col>13</xdr:col>
      <xdr:colOff>228600</xdr:colOff>
      <xdr:row>94</xdr:row>
      <xdr:rowOff>76201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8A691D-85E6-4010-AB9C-8F451B65D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13</xdr:col>
      <xdr:colOff>237067</xdr:colOff>
      <xdr:row>129</xdr:row>
      <xdr:rowOff>110067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FEBFBE9-58F4-4710-84E3-BF4C27AC3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440266</xdr:colOff>
      <xdr:row>23</xdr:row>
      <xdr:rowOff>76200</xdr:rowOff>
    </xdr:from>
    <xdr:to>
      <xdr:col>27</xdr:col>
      <xdr:colOff>330200</xdr:colOff>
      <xdr:row>44</xdr:row>
      <xdr:rowOff>110067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7FD238-3C22-4331-93BA-3E2616217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508000</xdr:colOff>
      <xdr:row>46</xdr:row>
      <xdr:rowOff>143935</xdr:rowOff>
    </xdr:from>
    <xdr:to>
      <xdr:col>27</xdr:col>
      <xdr:colOff>321734</xdr:colOff>
      <xdr:row>69</xdr:row>
      <xdr:rowOff>93135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E315809-718C-4CFD-AEEF-40732FEAA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2</xdr:row>
      <xdr:rowOff>45720</xdr:rowOff>
    </xdr:from>
    <xdr:to>
      <xdr:col>16</xdr:col>
      <xdr:colOff>320040</xdr:colOff>
      <xdr:row>9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786473A-D202-4C1C-9C52-AE40790BC176}"/>
            </a:ext>
          </a:extLst>
        </xdr:cNvPr>
        <xdr:cNvGrpSpPr/>
      </xdr:nvGrpSpPr>
      <xdr:grpSpPr>
        <a:xfrm>
          <a:off x="9433560" y="426720"/>
          <a:ext cx="2095500" cy="1303020"/>
          <a:chOff x="15095220" y="2392680"/>
          <a:chExt cx="2796540" cy="12954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300C461-F450-458C-8E70-8B59FBAEBC2F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86399436-A371-4AED-A8B0-E49042074085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AD680D54-F983-4DFB-8927-DE5FD000CBD5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F5A3A08-7B0D-462C-B8D6-3DCCB31525A0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78EB1CAD-7E7A-470F-B25A-26AD187F205A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EC0AF44A-6D8A-4E4F-8E5F-7526DC9A2F74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DB78061-FD4E-4D58-B8DC-176938A8411B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F5BA4444-331F-42B8-9808-DED4F4CC5392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ABB7017-C2B6-4D7B-988B-83BDD0601188}"/>
              </a:ext>
            </a:extLst>
          </xdr:cNvPr>
          <xdr:cNvSpPr txBox="1"/>
        </xdr:nvSpPr>
        <xdr:spPr>
          <a:xfrm>
            <a:off x="16274851" y="2758440"/>
            <a:ext cx="559308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DAFEF8A-86C5-4E62-9DB5-0DD814FAF456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B18B01B-BAC7-4DF6-926A-E0F0CAC99EFA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DCB35F-F7E3-44FC-A53C-F5B5B6FB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61DB164-772F-4ECE-9671-4950062EE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53340</xdr:colOff>
      <xdr:row>2</xdr:row>
      <xdr:rowOff>45720</xdr:rowOff>
    </xdr:from>
    <xdr:to>
      <xdr:col>39</xdr:col>
      <xdr:colOff>320040</xdr:colOff>
      <xdr:row>9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FDDAF07-9E61-4865-9401-0651B64692B7}"/>
            </a:ext>
          </a:extLst>
        </xdr:cNvPr>
        <xdr:cNvGrpSpPr/>
      </xdr:nvGrpSpPr>
      <xdr:grpSpPr>
        <a:xfrm>
          <a:off x="26578560" y="426720"/>
          <a:ext cx="2095500" cy="1310640"/>
          <a:chOff x="15095220" y="2392680"/>
          <a:chExt cx="2796540" cy="12954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1955DFD-FF82-4654-AD63-E38E77C27CB5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A273138D-42D4-4C93-9FAF-268648DE8A79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EA0078A5-775E-4920-9E5E-858326C28F60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EAD51D82-A7E9-4221-9749-304D41B15E4B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D88FDEA2-D81B-4B66-8D86-E37014F97570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5882D6F1-1921-4D47-A4DA-B2CDA9129EC5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C403716-0A78-4EEE-8E63-71C33544FB90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8A40379F-81B7-47F3-B74B-C49F64B97DD2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FF33DF72-60B3-4B07-ACBF-78D9B3A15D40}"/>
              </a:ext>
            </a:extLst>
          </xdr:cNvPr>
          <xdr:cNvSpPr txBox="1"/>
        </xdr:nvSpPr>
        <xdr:spPr>
          <a:xfrm>
            <a:off x="16274851" y="2758440"/>
            <a:ext cx="559308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FF9E366A-B914-4E06-8865-67C9F779495E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4B76A2-A073-498A-8034-C8C08D9E7D6C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137160</xdr:colOff>
      <xdr:row>16</xdr:row>
      <xdr:rowOff>15240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966F912-3A8D-4FC8-9555-95E93242A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17</xdr:row>
      <xdr:rowOff>0</xdr:rowOff>
    </xdr:from>
    <xdr:to>
      <xdr:col>28</xdr:col>
      <xdr:colOff>137160</xdr:colOff>
      <xdr:row>32</xdr:row>
      <xdr:rowOff>15240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BEAF30-3BC3-43E4-9114-90245FDBA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28</xdr:col>
      <xdr:colOff>137160</xdr:colOff>
      <xdr:row>48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E7BFF9C-320A-4B4A-A707-5EEB89A07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320040</xdr:colOff>
      <xdr:row>71</xdr:row>
      <xdr:rowOff>160020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1B4A9F8-CDC9-47E6-9B9B-4C18A3A2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BL226"/>
  <sheetViews>
    <sheetView topLeftCell="O1" zoomScale="90" zoomScaleNormal="90" workbookViewId="0">
      <selection activeCell="V24" sqref="V24"/>
    </sheetView>
  </sheetViews>
  <sheetFormatPr defaultRowHeight="14.4" x14ac:dyDescent="0.3"/>
  <cols>
    <col min="15" max="15" width="12.5546875" customWidth="1"/>
    <col min="16" max="16" width="12" customWidth="1"/>
    <col min="17" max="17" width="11.109375" customWidth="1"/>
    <col min="18" max="18" width="12.109375" customWidth="1"/>
    <col min="19" max="19" width="12.44140625" customWidth="1"/>
    <col min="21" max="21" width="17.88671875" customWidth="1"/>
    <col min="22" max="23" width="17.5546875" customWidth="1"/>
    <col min="24" max="24" width="10.33203125" customWidth="1"/>
    <col min="25" max="25" width="16.109375" bestFit="1" customWidth="1"/>
    <col min="26" max="26" width="16.33203125" bestFit="1" customWidth="1"/>
    <col min="27" max="27" width="17.88671875" bestFit="1" customWidth="1"/>
    <col min="28" max="29" width="13.33203125" bestFit="1" customWidth="1"/>
    <col min="30" max="30" width="8.77734375" customWidth="1"/>
    <col min="31" max="31" width="9.21875" customWidth="1"/>
    <col min="32" max="32" width="12" customWidth="1"/>
    <col min="33" max="33" width="11.5546875" customWidth="1"/>
    <col min="34" max="34" width="10.77734375" customWidth="1"/>
    <col min="35" max="35" width="13.33203125" customWidth="1"/>
    <col min="36" max="55" width="10.77734375" customWidth="1"/>
  </cols>
  <sheetData>
    <row r="1" spans="15:64" ht="15" thickBot="1" x14ac:dyDescent="0.35"/>
    <row r="2" spans="15:64" ht="15" thickBot="1" x14ac:dyDescent="0.35">
      <c r="O2" s="223" t="s">
        <v>3</v>
      </c>
      <c r="P2" s="224"/>
      <c r="R2" s="223" t="s">
        <v>27</v>
      </c>
      <c r="S2" s="224"/>
      <c r="AD2" s="223" t="s">
        <v>45</v>
      </c>
      <c r="AE2" s="224"/>
      <c r="AF2" s="225" t="s">
        <v>39</v>
      </c>
      <c r="AG2" s="226"/>
      <c r="AV2" s="38"/>
      <c r="AW2" s="38"/>
      <c r="AX2" s="38"/>
      <c r="AY2" s="38"/>
      <c r="AZ2" s="38"/>
      <c r="BA2" s="38"/>
      <c r="BB2" s="38"/>
      <c r="BC2" s="38"/>
    </row>
    <row r="3" spans="15:64" ht="15" thickBot="1" x14ac:dyDescent="0.35">
      <c r="O3" s="15" t="s">
        <v>4</v>
      </c>
      <c r="P3" s="16">
        <v>100</v>
      </c>
      <c r="R3" s="15" t="s">
        <v>20</v>
      </c>
      <c r="S3" s="16">
        <f>AVERAGE(P3:P4)</f>
        <v>50</v>
      </c>
      <c r="AD3" s="20" t="s">
        <v>50</v>
      </c>
      <c r="AE3" s="20" t="s">
        <v>37</v>
      </c>
      <c r="AF3" s="3">
        <f>P29</f>
        <v>0.45350000000000001</v>
      </c>
      <c r="AG3" s="100">
        <f>P30</f>
        <v>1.8583499999999999</v>
      </c>
      <c r="AV3" s="50"/>
      <c r="AW3" s="50"/>
      <c r="AX3" s="50"/>
      <c r="AY3" s="50"/>
      <c r="AZ3" s="50"/>
      <c r="BA3" s="50"/>
      <c r="BB3" s="50"/>
      <c r="BC3" s="50"/>
    </row>
    <row r="4" spans="15:64" x14ac:dyDescent="0.3">
      <c r="O4" s="9" t="s">
        <v>8</v>
      </c>
      <c r="P4" s="10">
        <v>0</v>
      </c>
      <c r="R4" s="9" t="s">
        <v>21</v>
      </c>
      <c r="S4" s="10">
        <v>1</v>
      </c>
      <c r="T4" t="s">
        <v>22</v>
      </c>
      <c r="Z4" s="39"/>
      <c r="AA4" s="39"/>
      <c r="AB4" s="39"/>
      <c r="AD4" s="7">
        <f>0</f>
        <v>0</v>
      </c>
      <c r="AE4" s="8">
        <f>AD4</f>
        <v>0</v>
      </c>
      <c r="AF4" s="15">
        <f>$P$4+($P$3-$P$4)*$P$5*EXP(-($P$6^2)*$AF$3)*COS($P$6*$AE4)</f>
        <v>80.002055653694583</v>
      </c>
      <c r="AG4" s="16">
        <f>$P$4+($P$3-$P$4)*$P$5*EXP(-($P$6^2)*$AG$3)*COS($P$6*AE4)</f>
        <v>28.284112209538094</v>
      </c>
      <c r="AI4" s="8">
        <v>0</v>
      </c>
      <c r="AJ4" s="16">
        <v>9.9996305963020262</v>
      </c>
      <c r="AV4" s="39"/>
      <c r="AW4" s="39"/>
      <c r="AX4" s="39"/>
      <c r="AY4" s="39"/>
      <c r="AZ4" s="39"/>
      <c r="BA4" s="39"/>
      <c r="BB4" s="39"/>
      <c r="BC4" s="39"/>
      <c r="BD4" s="39"/>
      <c r="BE4" s="39"/>
    </row>
    <row r="5" spans="15:64" x14ac:dyDescent="0.3">
      <c r="O5" s="9" t="s">
        <v>5</v>
      </c>
      <c r="P5" s="10">
        <v>1.1191</v>
      </c>
      <c r="R5" s="9" t="s">
        <v>23</v>
      </c>
      <c r="S5" s="10">
        <v>1</v>
      </c>
      <c r="T5" t="s">
        <v>24</v>
      </c>
      <c r="Z5" s="39"/>
      <c r="AA5" s="39"/>
      <c r="AB5" s="39"/>
      <c r="AD5" s="9">
        <f>$U$29/2</f>
        <v>1.2500000000000001E-2</v>
      </c>
      <c r="AE5" s="10">
        <f t="shared" ref="AE5:AE45" si="0">AD5</f>
        <v>1.2500000000000001E-2</v>
      </c>
      <c r="AF5" s="15">
        <f t="shared" ref="AF5:AF45" si="1">$P$4+($P$3-$P$4)*$P$5*EXP(-($P$6^2)*$AF$3)*COS($P$6*$AE5)</f>
        <v>79.997429853849724</v>
      </c>
      <c r="AG5" s="16">
        <f t="shared" ref="AG5:AG45" si="2">$P$4+($P$3-$P$4)*$P$5*EXP(-($P$6^2)*$AG$3)*COS($P$6*AE5)</f>
        <v>28.282476793537818</v>
      </c>
      <c r="AI5" s="10">
        <v>1.2500000000000001E-2</v>
      </c>
      <c r="AJ5" s="16">
        <v>9.9990524075382101</v>
      </c>
      <c r="AV5" s="39"/>
      <c r="AW5" s="39"/>
      <c r="AX5" s="39"/>
      <c r="AY5" s="39"/>
      <c r="AZ5" s="39"/>
      <c r="BA5" s="39"/>
      <c r="BB5" s="39"/>
      <c r="BC5" s="39"/>
      <c r="BD5" s="39"/>
      <c r="BE5" s="39"/>
    </row>
    <row r="6" spans="15:64" x14ac:dyDescent="0.3">
      <c r="O6" s="9" t="s">
        <v>6</v>
      </c>
      <c r="P6" s="10">
        <v>0.86029999999999995</v>
      </c>
      <c r="R6" s="9" t="s">
        <v>25</v>
      </c>
      <c r="S6" s="10">
        <v>1</v>
      </c>
      <c r="T6" t="s">
        <v>26</v>
      </c>
      <c r="Z6" s="39"/>
      <c r="AA6" s="39"/>
      <c r="AB6" s="39"/>
      <c r="AD6" s="77">
        <f t="shared" ref="AD6:AD44" si="3">AD5+$U$29</f>
        <v>3.7500000000000006E-2</v>
      </c>
      <c r="AE6" s="10">
        <f t="shared" si="0"/>
        <v>3.7500000000000006E-2</v>
      </c>
      <c r="AF6" s="15">
        <f t="shared" si="1"/>
        <v>79.9604266646501</v>
      </c>
      <c r="AG6" s="16">
        <f t="shared" si="2"/>
        <v>28.269394600250646</v>
      </c>
      <c r="AI6" s="10">
        <v>3.7500000000000006E-2</v>
      </c>
      <c r="AJ6" s="16">
        <v>9.9944272985974738</v>
      </c>
      <c r="AV6" s="39"/>
      <c r="AW6" s="39"/>
      <c r="AX6" s="39"/>
      <c r="AY6" s="39"/>
      <c r="AZ6" s="39"/>
      <c r="BA6" s="39"/>
      <c r="BB6" s="39"/>
      <c r="BC6" s="39"/>
      <c r="BD6" s="39"/>
      <c r="BE6" s="39"/>
    </row>
    <row r="7" spans="15:64" ht="15" thickBot="1" x14ac:dyDescent="0.35">
      <c r="O7" s="57" t="s">
        <v>18</v>
      </c>
      <c r="P7" s="58">
        <v>2</v>
      </c>
      <c r="R7" s="17" t="s">
        <v>28</v>
      </c>
      <c r="S7" s="18">
        <f>S5/S4/S6</f>
        <v>1</v>
      </c>
      <c r="Z7" s="84"/>
      <c r="AA7" s="84"/>
      <c r="AB7" s="84"/>
      <c r="AD7" s="77">
        <f t="shared" si="3"/>
        <v>6.25E-2</v>
      </c>
      <c r="AE7" s="10">
        <f t="shared" si="0"/>
        <v>6.25E-2</v>
      </c>
      <c r="AF7" s="15">
        <f t="shared" si="1"/>
        <v>79.886437402250891</v>
      </c>
      <c r="AG7" s="16">
        <f t="shared" si="2"/>
        <v>28.243236264906628</v>
      </c>
      <c r="AI7" s="10">
        <v>6.25E-2</v>
      </c>
      <c r="AJ7" s="16">
        <v>9.9851792200819975</v>
      </c>
      <c r="AV7" s="39"/>
      <c r="AW7" s="39"/>
      <c r="AX7" s="39"/>
      <c r="AY7" s="39"/>
      <c r="AZ7" s="39"/>
      <c r="BA7" s="39"/>
      <c r="BB7" s="39"/>
      <c r="BC7" s="39"/>
      <c r="BD7" s="39"/>
      <c r="BE7" s="39"/>
    </row>
    <row r="8" spans="15:64" x14ac:dyDescent="0.3">
      <c r="O8" s="86" t="s">
        <v>54</v>
      </c>
      <c r="P8" s="87">
        <f>P7/2</f>
        <v>1</v>
      </c>
      <c r="R8" s="9" t="s">
        <v>51</v>
      </c>
      <c r="S8" s="10">
        <v>1</v>
      </c>
      <c r="Z8" s="84"/>
      <c r="AA8" s="84"/>
      <c r="AB8" s="84"/>
      <c r="AD8" s="77">
        <f t="shared" si="3"/>
        <v>8.7499999999999994E-2</v>
      </c>
      <c r="AE8" s="10">
        <f t="shared" si="0"/>
        <v>8.7499999999999994E-2</v>
      </c>
      <c r="AF8" s="15">
        <f t="shared" si="1"/>
        <v>79.775496290735035</v>
      </c>
      <c r="AG8" s="16">
        <f t="shared" si="2"/>
        <v>28.204013887167381</v>
      </c>
      <c r="AI8" s="10">
        <v>8.7499999999999994E-2</v>
      </c>
      <c r="AJ8" s="16">
        <v>9.9713124497341958</v>
      </c>
      <c r="AV8" s="39"/>
      <c r="AW8" s="39"/>
      <c r="AX8" s="39"/>
      <c r="AY8" s="39"/>
      <c r="AZ8" s="39"/>
      <c r="BA8" s="39"/>
      <c r="BB8" s="39"/>
      <c r="BC8" s="39"/>
      <c r="BD8" s="39"/>
      <c r="BE8" s="39"/>
    </row>
    <row r="9" spans="15:64" ht="15" thickBot="1" x14ac:dyDescent="0.35">
      <c r="O9" s="227" t="s">
        <v>9</v>
      </c>
      <c r="P9" s="228"/>
      <c r="R9" s="17" t="s">
        <v>52</v>
      </c>
      <c r="S9" s="18">
        <f>S5*S8/(P8)</f>
        <v>1</v>
      </c>
      <c r="Z9" s="84"/>
      <c r="AA9" s="84"/>
      <c r="AB9" s="84"/>
      <c r="AD9" s="77">
        <f t="shared" si="3"/>
        <v>0.11249999999999999</v>
      </c>
      <c r="AE9" s="10">
        <f t="shared" si="0"/>
        <v>0.11249999999999999</v>
      </c>
      <c r="AF9" s="15">
        <f t="shared" si="1"/>
        <v>79.627654646437904</v>
      </c>
      <c r="AG9" s="16">
        <f t="shared" si="2"/>
        <v>28.151745609529073</v>
      </c>
      <c r="AI9" s="10">
        <v>0.11249999999999999</v>
      </c>
      <c r="AJ9" s="16">
        <v>9.9528334016942246</v>
      </c>
      <c r="AV9" s="39"/>
      <c r="AW9" s="39"/>
      <c r="AX9" s="39"/>
      <c r="AY9" s="39"/>
      <c r="AZ9" s="39"/>
      <c r="BA9" s="39"/>
      <c r="BB9" s="39"/>
      <c r="BC9" s="39"/>
      <c r="BD9" s="39"/>
      <c r="BE9" s="39"/>
    </row>
    <row r="10" spans="15:64" ht="15" thickBot="1" x14ac:dyDescent="0.35">
      <c r="O10" s="9" t="s">
        <v>32</v>
      </c>
      <c r="P10" s="10">
        <v>0.45350000000000001</v>
      </c>
      <c r="R10" s="129" t="s">
        <v>63</v>
      </c>
      <c r="S10" s="130">
        <v>0.5</v>
      </c>
      <c r="Z10" s="84"/>
      <c r="AA10" s="84"/>
      <c r="AB10" s="84"/>
      <c r="AD10" s="77">
        <f t="shared" si="3"/>
        <v>0.13749999999999998</v>
      </c>
      <c r="AE10" s="10">
        <f t="shared" si="0"/>
        <v>0.13749999999999998</v>
      </c>
      <c r="AF10" s="15">
        <f t="shared" si="1"/>
        <v>79.442980854210688</v>
      </c>
      <c r="AG10" s="16">
        <f t="shared" si="2"/>
        <v>28.086455608930518</v>
      </c>
      <c r="AI10" s="10">
        <v>0.13749999999999998</v>
      </c>
      <c r="AJ10" s="16">
        <v>9.9297506235330726</v>
      </c>
      <c r="AV10" s="39"/>
      <c r="AW10" s="39"/>
      <c r="AX10" s="39"/>
      <c r="AY10" s="39"/>
      <c r="AZ10" s="39"/>
      <c r="BA10" s="39"/>
      <c r="BB10" s="39"/>
      <c r="BC10" s="39"/>
      <c r="BD10" s="39"/>
      <c r="BE10" s="39"/>
    </row>
    <row r="11" spans="15:64" x14ac:dyDescent="0.3">
      <c r="O11" s="9" t="s">
        <v>33</v>
      </c>
      <c r="P11" s="10">
        <v>3.2631999999999999</v>
      </c>
      <c r="V11" s="92"/>
      <c r="Z11" s="84"/>
      <c r="AA11" s="84"/>
      <c r="AB11" s="84"/>
      <c r="AD11" s="77">
        <f t="shared" si="3"/>
        <v>0.16249999999999998</v>
      </c>
      <c r="AE11" s="10">
        <f t="shared" si="0"/>
        <v>0.16249999999999998</v>
      </c>
      <c r="AF11" s="15">
        <f t="shared" si="1"/>
        <v>79.221560335788638</v>
      </c>
      <c r="AG11" s="16">
        <f t="shared" si="2"/>
        <v>28.008174085570008</v>
      </c>
      <c r="AI11" s="10">
        <v>0.16249999999999998</v>
      </c>
      <c r="AJ11" s="16">
        <v>9.902074792298853</v>
      </c>
      <c r="AV11" s="39"/>
      <c r="AW11" s="39"/>
      <c r="AX11" s="39"/>
      <c r="AY11" s="39"/>
      <c r="AZ11" s="39"/>
      <c r="BA11" s="39"/>
      <c r="BB11" s="39"/>
      <c r="BC11" s="39"/>
      <c r="BD11" s="39"/>
      <c r="BE11" s="39"/>
    </row>
    <row r="12" spans="15:64" x14ac:dyDescent="0.3">
      <c r="O12" s="9" t="s">
        <v>30</v>
      </c>
      <c r="P12" s="82">
        <f>($P$8)^2*P10/$S$7</f>
        <v>0.45350000000000001</v>
      </c>
      <c r="Q12" t="s">
        <v>0</v>
      </c>
      <c r="Z12" s="84"/>
      <c r="AA12" s="84"/>
      <c r="AB12" s="84"/>
      <c r="AD12" s="77">
        <f t="shared" si="3"/>
        <v>0.18749999999999997</v>
      </c>
      <c r="AE12" s="10">
        <f t="shared" si="0"/>
        <v>0.18749999999999997</v>
      </c>
      <c r="AF12" s="15">
        <f t="shared" si="1"/>
        <v>78.963495510278861</v>
      </c>
      <c r="AG12" s="16">
        <f t="shared" si="2"/>
        <v>27.916937248936094</v>
      </c>
      <c r="AI12" s="10">
        <v>0.18749999999999997</v>
      </c>
      <c r="AJ12" s="16">
        <v>9.8698187095780874</v>
      </c>
      <c r="AV12" s="39"/>
      <c r="AW12" s="39"/>
      <c r="AX12" s="39"/>
      <c r="AY12" s="39"/>
      <c r="AZ12" s="39"/>
      <c r="BA12" s="39"/>
      <c r="BB12" s="39"/>
      <c r="BC12" s="39"/>
      <c r="BD12" s="39"/>
      <c r="BE12" s="39"/>
    </row>
    <row r="13" spans="15:64" ht="15" thickBot="1" x14ac:dyDescent="0.35">
      <c r="O13" s="11" t="s">
        <v>31</v>
      </c>
      <c r="P13" s="83">
        <f>($P$8)^2*P11/$S$7</f>
        <v>3.2631999999999999</v>
      </c>
      <c r="Q13" t="s">
        <v>0</v>
      </c>
      <c r="Z13" s="84"/>
      <c r="AA13" s="84"/>
      <c r="AB13" s="84"/>
      <c r="AD13" s="77">
        <f t="shared" si="3"/>
        <v>0.21249999999999997</v>
      </c>
      <c r="AE13" s="10">
        <f t="shared" si="0"/>
        <v>0.21249999999999997</v>
      </c>
      <c r="AF13" s="15">
        <f t="shared" si="1"/>
        <v>78.668905746785839</v>
      </c>
      <c r="AG13" s="16">
        <f t="shared" si="2"/>
        <v>27.812787301058684</v>
      </c>
      <c r="AI13" s="10">
        <v>0.21249999999999997</v>
      </c>
      <c r="AJ13" s="16">
        <v>9.8329972955742555</v>
      </c>
      <c r="AV13" s="39"/>
      <c r="AW13" s="39"/>
      <c r="AX13" s="39"/>
      <c r="AY13" s="39"/>
      <c r="AZ13" s="39"/>
      <c r="BA13" s="39"/>
      <c r="BB13" s="39"/>
      <c r="BC13" s="39"/>
      <c r="BD13" s="39"/>
      <c r="BE13" s="39"/>
    </row>
    <row r="14" spans="15:64" ht="15" thickBot="1" x14ac:dyDescent="0.35">
      <c r="Z14" s="84"/>
      <c r="AA14" s="84"/>
      <c r="AB14" s="84"/>
      <c r="AD14" s="77">
        <f t="shared" si="3"/>
        <v>0.23749999999999996</v>
      </c>
      <c r="AE14" s="10">
        <f t="shared" si="0"/>
        <v>0.23749999999999996</v>
      </c>
      <c r="AF14" s="15">
        <f t="shared" si="1"/>
        <v>78.337927309196758</v>
      </c>
      <c r="AG14" s="16">
        <f t="shared" si="2"/>
        <v>27.695772416988326</v>
      </c>
      <c r="AI14" s="10">
        <v>0.23749999999999996</v>
      </c>
      <c r="AJ14" s="16">
        <v>9.7916275822064076</v>
      </c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L14" t="s">
        <v>0</v>
      </c>
    </row>
    <row r="15" spans="15:64" ht="15" thickBot="1" x14ac:dyDescent="0.35">
      <c r="O15" s="223" t="s">
        <v>12</v>
      </c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24"/>
      <c r="AB15" s="84"/>
      <c r="AD15" s="77">
        <f t="shared" si="3"/>
        <v>0.26249999999999996</v>
      </c>
      <c r="AE15" s="10">
        <f t="shared" si="0"/>
        <v>0.26249999999999996</v>
      </c>
      <c r="AF15" s="15">
        <f t="shared" si="1"/>
        <v>77.970713293151903</v>
      </c>
      <c r="AG15" s="16">
        <f t="shared" si="2"/>
        <v>27.565946722512589</v>
      </c>
      <c r="AI15" s="10">
        <v>0.26249999999999996</v>
      </c>
      <c r="AJ15" s="16">
        <v>9.7457287052309454</v>
      </c>
      <c r="AV15" s="39"/>
      <c r="AW15" s="39"/>
      <c r="AX15" s="39"/>
      <c r="AY15" s="39"/>
      <c r="AZ15" s="39"/>
      <c r="BA15" s="39"/>
      <c r="BB15" s="39"/>
      <c r="BC15" s="39"/>
      <c r="BD15" s="39"/>
      <c r="BE15" s="39"/>
    </row>
    <row r="16" spans="15:64" ht="15" thickBot="1" x14ac:dyDescent="0.35">
      <c r="O16" s="231" t="s">
        <v>9</v>
      </c>
      <c r="P16" s="232"/>
      <c r="Q16" s="233" t="s">
        <v>47</v>
      </c>
      <c r="R16" s="233"/>
      <c r="S16" s="233"/>
      <c r="T16" s="232"/>
      <c r="U16" s="223" t="s">
        <v>61</v>
      </c>
      <c r="V16" s="230"/>
      <c r="W16" s="230"/>
      <c r="X16" s="230"/>
      <c r="Y16" s="224"/>
      <c r="Z16" s="234" t="s">
        <v>65</v>
      </c>
      <c r="AA16" s="251"/>
      <c r="AB16" s="251"/>
      <c r="AC16" s="235"/>
      <c r="AD16" s="77">
        <f t="shared" si="3"/>
        <v>0.28749999999999998</v>
      </c>
      <c r="AE16" s="10">
        <f t="shared" si="0"/>
        <v>0.28749999999999998</v>
      </c>
      <c r="AF16" s="15">
        <f t="shared" si="1"/>
        <v>77.56743355522967</v>
      </c>
      <c r="AG16" s="16">
        <f t="shared" si="2"/>
        <v>27.423370269119932</v>
      </c>
      <c r="AI16" s="10">
        <v>0.28749999999999998</v>
      </c>
      <c r="AJ16" s="16">
        <v>9.6953218953903075</v>
      </c>
      <c r="AV16" s="39"/>
      <c r="AW16" s="39"/>
      <c r="AX16" s="39"/>
      <c r="AY16" s="39"/>
      <c r="AZ16" s="39"/>
      <c r="BA16" s="39"/>
      <c r="BB16" s="39"/>
      <c r="BC16" s="39"/>
      <c r="BD16" s="39"/>
      <c r="BE16" s="39"/>
    </row>
    <row r="17" spans="15:57" ht="15" thickBot="1" x14ac:dyDescent="0.35">
      <c r="O17" s="108" t="s">
        <v>14</v>
      </c>
      <c r="P17" s="110" t="s">
        <v>34</v>
      </c>
      <c r="Q17" s="63" t="s">
        <v>15</v>
      </c>
      <c r="R17" s="44" t="s">
        <v>16</v>
      </c>
      <c r="S17" s="44" t="s">
        <v>17</v>
      </c>
      <c r="T17" s="45" t="s">
        <v>19</v>
      </c>
      <c r="U17" s="108" t="s">
        <v>59</v>
      </c>
      <c r="V17" s="44" t="s">
        <v>62</v>
      </c>
      <c r="W17" s="44" t="s">
        <v>60</v>
      </c>
      <c r="X17" s="126" t="s">
        <v>58</v>
      </c>
      <c r="Y17" s="110" t="s">
        <v>64</v>
      </c>
      <c r="Z17" s="43" t="s">
        <v>64</v>
      </c>
      <c r="AA17" s="45" t="s">
        <v>59</v>
      </c>
      <c r="AB17" s="84"/>
      <c r="AD17" s="77">
        <f t="shared" si="3"/>
        <v>0.3125</v>
      </c>
      <c r="AE17" s="10">
        <f t="shared" si="0"/>
        <v>0.3125</v>
      </c>
      <c r="AF17" s="15">
        <f t="shared" si="1"/>
        <v>77.128274634378471</v>
      </c>
      <c r="AG17" s="16">
        <f t="shared" si="2"/>
        <v>27.268109006222605</v>
      </c>
      <c r="AI17" s="10">
        <v>0.3125</v>
      </c>
      <c r="AJ17" s="16">
        <v>9.6404304685925784</v>
      </c>
      <c r="AV17" s="39"/>
      <c r="AW17" s="39"/>
      <c r="AX17" s="39"/>
      <c r="AY17" s="39"/>
      <c r="AZ17" s="39"/>
      <c r="BA17" s="39"/>
      <c r="BB17" s="39"/>
      <c r="BC17" s="39"/>
      <c r="BD17" s="39"/>
      <c r="BE17" s="39"/>
    </row>
    <row r="18" spans="15:57" x14ac:dyDescent="0.3">
      <c r="O18" s="88">
        <f>2</f>
        <v>2</v>
      </c>
      <c r="P18" s="94">
        <f>($P$13-$P$12)/O18</f>
        <v>1.4048499999999999</v>
      </c>
      <c r="Q18" s="252">
        <v>2</v>
      </c>
      <c r="R18" s="89">
        <v>41</v>
      </c>
      <c r="S18" s="89">
        <f>R18-Q18+1</f>
        <v>40</v>
      </c>
      <c r="T18" s="90">
        <f t="shared" ref="T18:T24" si="4">$P$8/S18</f>
        <v>2.5000000000000001E-2</v>
      </c>
      <c r="U18" s="88">
        <v>8.0185999999999993</v>
      </c>
      <c r="V18" s="89"/>
      <c r="W18" s="124">
        <v>9.9996305963020262</v>
      </c>
      <c r="X18" s="135">
        <f>(U18-$W$18)/$W$18</f>
        <v>-0.19811037790082306</v>
      </c>
      <c r="Y18" s="132">
        <v>1.69018555</v>
      </c>
      <c r="Z18" s="150">
        <v>1.69018555</v>
      </c>
      <c r="AA18" s="151">
        <v>8.0185999999999993</v>
      </c>
      <c r="AB18" s="208"/>
      <c r="AC18" s="209">
        <f>(AA18-$W$18)/$W$18</f>
        <v>-0.19811037790082306</v>
      </c>
      <c r="AD18" s="77">
        <f t="shared" si="3"/>
        <v>0.33750000000000002</v>
      </c>
      <c r="AE18" s="10">
        <f t="shared" si="0"/>
        <v>0.33750000000000002</v>
      </c>
      <c r="AF18" s="15">
        <f t="shared" si="1"/>
        <v>76.653439665632348</v>
      </c>
      <c r="AG18" s="16">
        <f t="shared" si="2"/>
        <v>27.100234750651431</v>
      </c>
      <c r="AI18" s="10">
        <v>0.33750000000000002</v>
      </c>
      <c r="AJ18" s="16">
        <v>9.581079815126607</v>
      </c>
      <c r="AV18" s="39"/>
      <c r="AW18" s="39"/>
      <c r="AX18" s="39"/>
      <c r="AY18" s="39"/>
      <c r="AZ18" s="39"/>
      <c r="BA18" s="39"/>
      <c r="BB18" s="39"/>
      <c r="BC18" s="39"/>
      <c r="BD18" s="39"/>
      <c r="BE18" s="39"/>
    </row>
    <row r="19" spans="15:57" x14ac:dyDescent="0.3">
      <c r="O19" s="137">
        <v>4</v>
      </c>
      <c r="P19" s="138">
        <f>($P$13-$P$12)/O19</f>
        <v>0.70242499999999997</v>
      </c>
      <c r="Q19" s="65">
        <v>2</v>
      </c>
      <c r="R19" s="116">
        <v>41</v>
      </c>
      <c r="S19" s="116">
        <f t="shared" ref="S19:S24" si="5">R19-Q19+1</f>
        <v>40</v>
      </c>
      <c r="T19" s="42">
        <f t="shared" si="4"/>
        <v>2.5000000000000001E-2</v>
      </c>
      <c r="U19" s="115">
        <v>9.52</v>
      </c>
      <c r="V19" s="127">
        <f>(U19-U18)/U18</f>
        <v>0.18723966777242915</v>
      </c>
      <c r="W19" s="124">
        <v>9.9996305963020262</v>
      </c>
      <c r="X19" s="136">
        <f t="shared" ref="X19:X24" si="6">(U19-W19)/W19</f>
        <v>-4.796483146881439E-2</v>
      </c>
      <c r="Y19" s="133">
        <v>0.38607105600000002</v>
      </c>
      <c r="Z19" s="144">
        <v>0.38607105600000002</v>
      </c>
      <c r="AA19" s="145">
        <v>9.52</v>
      </c>
      <c r="AB19" s="210">
        <f>(AA19-AA18)/AA18</f>
        <v>0.18723966777242915</v>
      </c>
      <c r="AC19" s="211">
        <f t="shared" ref="AC19:AC22" si="7">(AA19-$W$18)/$W$18</f>
        <v>-4.796483146881439E-2</v>
      </c>
      <c r="AD19" s="77">
        <f t="shared" si="3"/>
        <v>0.36250000000000004</v>
      </c>
      <c r="AE19" s="10">
        <f t="shared" si="0"/>
        <v>0.36250000000000004</v>
      </c>
      <c r="AF19" s="15">
        <f t="shared" si="1"/>
        <v>76.143148286149909</v>
      </c>
      <c r="AG19" s="16">
        <f t="shared" si="2"/>
        <v>26.919825153436602</v>
      </c>
      <c r="AI19" s="10">
        <v>0.36250000000000004</v>
      </c>
      <c r="AJ19" s="16">
        <v>9.5172973879176119</v>
      </c>
      <c r="AV19" s="39"/>
      <c r="AW19" s="39"/>
      <c r="AX19" s="39"/>
      <c r="AY19" s="39"/>
      <c r="AZ19" s="39"/>
      <c r="BA19" s="39"/>
      <c r="BB19" s="39"/>
      <c r="BC19" s="39"/>
      <c r="BD19" s="39"/>
      <c r="BE19" s="39"/>
    </row>
    <row r="20" spans="15:57" x14ac:dyDescent="0.3">
      <c r="O20" s="137">
        <v>8</v>
      </c>
      <c r="P20" s="138">
        <f t="shared" ref="P19:P24" si="8">($P$13-$P$12)/O20</f>
        <v>0.35121249999999998</v>
      </c>
      <c r="Q20" s="65">
        <v>2</v>
      </c>
      <c r="R20" s="116">
        <v>41</v>
      </c>
      <c r="S20" s="116">
        <f t="shared" si="5"/>
        <v>40</v>
      </c>
      <c r="T20" s="42">
        <f t="shared" si="4"/>
        <v>2.5000000000000001E-2</v>
      </c>
      <c r="U20" s="115">
        <v>9.8809000000000005</v>
      </c>
      <c r="V20" s="127">
        <f t="shared" ref="V20:V24" si="9">(U20-U19)/U19</f>
        <v>3.7909663865546311E-2</v>
      </c>
      <c r="W20" s="124">
        <v>9.9996305963020262</v>
      </c>
      <c r="X20" s="136">
        <f t="shared" si="6"/>
        <v>-1.1873498241618409E-2</v>
      </c>
      <c r="Y20" s="133">
        <v>8.7927177499999995E-2</v>
      </c>
      <c r="Z20" s="146">
        <v>8.7927177499999995E-2</v>
      </c>
      <c r="AA20" s="147">
        <v>9.8809000000000005</v>
      </c>
      <c r="AB20" s="210">
        <f t="shared" ref="AB20:AB22" si="10">(AA20-AA19)/AA19</f>
        <v>3.7909663865546311E-2</v>
      </c>
      <c r="AC20" s="211">
        <f t="shared" si="7"/>
        <v>-1.1873498241618409E-2</v>
      </c>
      <c r="AD20" s="77">
        <f t="shared" si="3"/>
        <v>0.38750000000000007</v>
      </c>
      <c r="AE20" s="10">
        <f t="shared" si="0"/>
        <v>0.38750000000000007</v>
      </c>
      <c r="AF20" s="15">
        <f t="shared" si="1"/>
        <v>75.597636533620062</v>
      </c>
      <c r="AG20" s="16">
        <f t="shared" si="2"/>
        <v>26.726963663889819</v>
      </c>
      <c r="AI20" s="10">
        <v>0.38750000000000007</v>
      </c>
      <c r="AJ20" s="16">
        <v>9.449112689828695</v>
      </c>
      <c r="AV20" s="39"/>
      <c r="AW20" s="39"/>
      <c r="AX20" s="39"/>
      <c r="AY20" s="39"/>
      <c r="AZ20" s="39"/>
      <c r="BA20" s="39"/>
      <c r="BB20" s="39"/>
      <c r="BC20" s="39"/>
      <c r="BD20" s="39"/>
      <c r="BE20" s="39"/>
    </row>
    <row r="21" spans="15:57" x14ac:dyDescent="0.3">
      <c r="O21" s="137">
        <v>16</v>
      </c>
      <c r="P21" s="138">
        <f t="shared" si="8"/>
        <v>0.17560624999999999</v>
      </c>
      <c r="Q21" s="65">
        <v>2</v>
      </c>
      <c r="R21" s="116">
        <v>41</v>
      </c>
      <c r="S21" s="116">
        <f t="shared" si="5"/>
        <v>40</v>
      </c>
      <c r="T21" s="42">
        <f t="shared" si="4"/>
        <v>2.5000000000000001E-2</v>
      </c>
      <c r="U21" s="115">
        <v>9.9725000000000001</v>
      </c>
      <c r="V21" s="127">
        <f t="shared" si="9"/>
        <v>9.2704105901283973E-3</v>
      </c>
      <c r="W21" s="124">
        <v>9.9996305963020262</v>
      </c>
      <c r="X21" s="136">
        <f t="shared" si="6"/>
        <v>-2.7131598553309833E-3</v>
      </c>
      <c r="Y21" s="133">
        <v>1.7303740599999999E-2</v>
      </c>
      <c r="Z21" s="146">
        <v>1.7303740599999999E-2</v>
      </c>
      <c r="AA21" s="143">
        <v>9.9725000000000001</v>
      </c>
      <c r="AB21" s="210">
        <f t="shared" si="10"/>
        <v>9.2704105901283973E-3</v>
      </c>
      <c r="AC21" s="211">
        <f t="shared" si="7"/>
        <v>-2.7131598553309833E-3</v>
      </c>
      <c r="AD21" s="77">
        <f t="shared" si="3"/>
        <v>0.41250000000000009</v>
      </c>
      <c r="AE21" s="10">
        <f t="shared" si="0"/>
        <v>0.41250000000000009</v>
      </c>
      <c r="AF21" s="15">
        <f t="shared" si="1"/>
        <v>75.017156737081677</v>
      </c>
      <c r="AG21" s="16">
        <f t="shared" si="2"/>
        <v>26.521739491004418</v>
      </c>
      <c r="AI21" s="10">
        <v>0.41250000000000009</v>
      </c>
      <c r="AJ21" s="16">
        <v>9.3765572600141578</v>
      </c>
      <c r="AV21" s="39"/>
      <c r="AW21" s="39"/>
      <c r="AX21" s="39"/>
      <c r="AY21" s="39"/>
      <c r="AZ21" s="39"/>
      <c r="BA21" s="39"/>
      <c r="BB21" s="39"/>
      <c r="BC21" s="39"/>
      <c r="BD21" s="39"/>
      <c r="BE21" s="39"/>
    </row>
    <row r="22" spans="15:57" ht="15" thickBot="1" x14ac:dyDescent="0.35">
      <c r="O22" s="137">
        <v>32</v>
      </c>
      <c r="P22" s="138">
        <f t="shared" si="8"/>
        <v>8.7803124999999996E-2</v>
      </c>
      <c r="Q22" s="65">
        <v>2</v>
      </c>
      <c r="R22" s="116">
        <v>41</v>
      </c>
      <c r="S22" s="116">
        <f t="shared" si="5"/>
        <v>40</v>
      </c>
      <c r="T22" s="42">
        <f t="shared" si="4"/>
        <v>2.5000000000000001E-2</v>
      </c>
      <c r="U22" s="115">
        <v>9.9938000000000002</v>
      </c>
      <c r="V22" s="127">
        <f t="shared" si="9"/>
        <v>2.1358736525445071E-3</v>
      </c>
      <c r="W22" s="124">
        <v>9.9996305963020262</v>
      </c>
      <c r="X22" s="136">
        <f t="shared" si="6"/>
        <v>-5.8308116943661897E-4</v>
      </c>
      <c r="Y22" s="133">
        <v>2.9020546900000001E-3</v>
      </c>
      <c r="Z22" s="148">
        <v>2.9020546900000001E-3</v>
      </c>
      <c r="AA22" s="149">
        <v>9.9938000000000002</v>
      </c>
      <c r="AB22" s="212">
        <f t="shared" si="10"/>
        <v>2.1358736525445071E-3</v>
      </c>
      <c r="AC22" s="213">
        <f t="shared" si="7"/>
        <v>-5.8308116943661897E-4</v>
      </c>
      <c r="AD22" s="77">
        <f t="shared" si="3"/>
        <v>0.43750000000000011</v>
      </c>
      <c r="AE22" s="10">
        <f t="shared" si="0"/>
        <v>0.43750000000000011</v>
      </c>
      <c r="AF22" s="15">
        <f t="shared" si="1"/>
        <v>74.401977400207699</v>
      </c>
      <c r="AG22" s="16">
        <f t="shared" si="2"/>
        <v>26.304247562191343</v>
      </c>
      <c r="AI22" s="10">
        <v>0.43750000000000011</v>
      </c>
      <c r="AJ22" s="16">
        <v>9.2996646593309169</v>
      </c>
      <c r="AV22" s="39"/>
      <c r="AW22" s="39"/>
      <c r="AX22" s="39"/>
      <c r="AY22" s="39"/>
      <c r="AZ22" s="39"/>
      <c r="BA22" s="39"/>
      <c r="BB22" s="39"/>
      <c r="BC22" s="39"/>
      <c r="BD22" s="39"/>
      <c r="BE22" s="39"/>
    </row>
    <row r="23" spans="15:57" x14ac:dyDescent="0.3">
      <c r="O23" s="137">
        <v>64</v>
      </c>
      <c r="P23" s="138">
        <f t="shared" si="8"/>
        <v>4.3901562499999998E-2</v>
      </c>
      <c r="Q23" s="65">
        <v>2</v>
      </c>
      <c r="R23" s="116">
        <v>41</v>
      </c>
      <c r="S23" s="116">
        <f t="shared" si="5"/>
        <v>40</v>
      </c>
      <c r="T23" s="42">
        <f t="shared" si="4"/>
        <v>2.5000000000000001E-2</v>
      </c>
      <c r="U23" s="115">
        <v>9.6737500000000001</v>
      </c>
      <c r="V23" s="127">
        <f t="shared" si="9"/>
        <v>-3.2024855410354436E-2</v>
      </c>
      <c r="W23" s="124">
        <v>9.9996305963020262</v>
      </c>
      <c r="X23" s="136">
        <f t="shared" si="6"/>
        <v>-3.2589263489647344E-2</v>
      </c>
      <c r="Y23" s="133">
        <v>0.29989820700000003</v>
      </c>
      <c r="Z23" s="84"/>
      <c r="AA23" s="84"/>
      <c r="AB23" s="84"/>
      <c r="AD23" s="77">
        <f t="shared" si="3"/>
        <v>0.46250000000000013</v>
      </c>
      <c r="AE23" s="10">
        <f t="shared" si="0"/>
        <v>0.46250000000000013</v>
      </c>
      <c r="AF23" s="15">
        <f t="shared" si="1"/>
        <v>73.752383077107339</v>
      </c>
      <c r="AG23" s="16">
        <f t="shared" si="2"/>
        <v>26.074588479369996</v>
      </c>
      <c r="AI23" s="10">
        <v>0.46250000000000013</v>
      </c>
      <c r="AJ23" s="16">
        <v>9.2184704548147671</v>
      </c>
      <c r="AV23" s="39"/>
      <c r="AW23" s="39"/>
      <c r="AX23" s="39"/>
      <c r="AY23" s="39"/>
      <c r="AZ23" s="39"/>
      <c r="BA23" s="39"/>
      <c r="BB23" s="39"/>
      <c r="BC23" s="39"/>
      <c r="BD23" s="39"/>
      <c r="BE23" s="39"/>
    </row>
    <row r="24" spans="15:57" ht="15" thickBot="1" x14ac:dyDescent="0.35">
      <c r="O24" s="37">
        <v>70</v>
      </c>
      <c r="P24" s="69">
        <f t="shared" si="8"/>
        <v>4.0138571428571426E-2</v>
      </c>
      <c r="Q24" s="66">
        <v>2</v>
      </c>
      <c r="R24" s="34">
        <v>41</v>
      </c>
      <c r="S24" s="34">
        <f t="shared" si="5"/>
        <v>40</v>
      </c>
      <c r="T24" s="91">
        <f t="shared" si="4"/>
        <v>2.5000000000000001E-2</v>
      </c>
      <c r="U24" s="37">
        <v>9.7024600000000003</v>
      </c>
      <c r="V24" s="131">
        <f t="shared" si="9"/>
        <v>2.9678253004264358E-3</v>
      </c>
      <c r="W24" s="125">
        <v>9.9996305963020262</v>
      </c>
      <c r="X24" s="128">
        <f t="shared" si="6"/>
        <v>-2.9718157429927748E-2</v>
      </c>
      <c r="Y24" s="134">
        <v>0.27348154800000002</v>
      </c>
      <c r="Z24" s="84"/>
      <c r="AA24" s="84"/>
      <c r="AB24" s="84"/>
      <c r="AD24" s="77">
        <f t="shared" si="3"/>
        <v>0.48750000000000016</v>
      </c>
      <c r="AE24" s="10">
        <f t="shared" si="0"/>
        <v>0.48750000000000016</v>
      </c>
      <c r="AF24" s="15">
        <f t="shared" si="1"/>
        <v>73.068674240704354</v>
      </c>
      <c r="AG24" s="16">
        <f t="shared" si="2"/>
        <v>25.832868472434381</v>
      </c>
      <c r="AI24" s="10">
        <v>0.48750000000000016</v>
      </c>
      <c r="AJ24" s="16">
        <v>9.1330122032286845</v>
      </c>
      <c r="AV24" s="39"/>
      <c r="AW24" s="39"/>
      <c r="AX24" s="39"/>
      <c r="AY24" s="39"/>
      <c r="AZ24" s="39"/>
      <c r="BA24" s="39"/>
      <c r="BB24" s="39"/>
      <c r="BC24" s="39"/>
      <c r="BD24" s="39"/>
      <c r="BE24" s="39"/>
    </row>
    <row r="25" spans="15:57" x14ac:dyDescent="0.3">
      <c r="O25" s="50"/>
      <c r="P25" s="50"/>
      <c r="Q25" s="50"/>
      <c r="R25" s="50"/>
      <c r="S25" s="50"/>
      <c r="T25" s="93"/>
      <c r="U25" s="50"/>
      <c r="Z25" s="84"/>
      <c r="AA25" s="84"/>
      <c r="AB25" s="84"/>
      <c r="AD25" s="77">
        <f t="shared" si="3"/>
        <v>0.51250000000000018</v>
      </c>
      <c r="AE25" s="10">
        <f t="shared" si="0"/>
        <v>0.51250000000000018</v>
      </c>
      <c r="AF25" s="15">
        <f t="shared" si="1"/>
        <v>72.351167143751823</v>
      </c>
      <c r="AG25" s="16">
        <f t="shared" si="2"/>
        <v>25.579199350115925</v>
      </c>
      <c r="AI25" s="10">
        <v>0.51250000000000018</v>
      </c>
      <c r="AJ25" s="16">
        <v>9.0433294336907615</v>
      </c>
      <c r="AV25" s="39"/>
      <c r="AW25" s="39"/>
      <c r="AX25" s="39"/>
      <c r="AY25" s="39"/>
      <c r="AZ25" s="39"/>
      <c r="BA25" s="39"/>
      <c r="BB25" s="39"/>
      <c r="BC25" s="39"/>
      <c r="BD25" s="39"/>
      <c r="BE25" s="39"/>
    </row>
    <row r="26" spans="15:57" ht="15" thickBot="1" x14ac:dyDescent="0.35">
      <c r="Z26" s="84"/>
      <c r="AA26" s="84"/>
      <c r="AB26" s="84"/>
      <c r="AD26" s="77">
        <f t="shared" si="3"/>
        <v>0.5375000000000002</v>
      </c>
      <c r="AE26" s="10">
        <f t="shared" si="0"/>
        <v>0.5375000000000002</v>
      </c>
      <c r="AF26" s="15">
        <f t="shared" si="1"/>
        <v>71.600193672547974</v>
      </c>
      <c r="AG26" s="16">
        <f t="shared" si="2"/>
        <v>25.313698448265846</v>
      </c>
      <c r="AI26" s="10">
        <v>0.5375000000000002</v>
      </c>
      <c r="AJ26" s="16">
        <v>8.9494636293898395</v>
      </c>
      <c r="AV26" s="39"/>
      <c r="AW26" s="39"/>
      <c r="AX26" s="39"/>
      <c r="AY26" s="39"/>
      <c r="AZ26" s="39"/>
      <c r="BA26" s="39"/>
      <c r="BB26" s="39"/>
      <c r="BC26" s="39"/>
      <c r="BD26" s="39"/>
      <c r="BE26" s="39"/>
    </row>
    <row r="27" spans="15:57" ht="15" thickBot="1" x14ac:dyDescent="0.35">
      <c r="O27" s="223" t="s">
        <v>35</v>
      </c>
      <c r="P27" s="230"/>
      <c r="Q27" s="230"/>
      <c r="R27" s="230"/>
      <c r="S27" s="230"/>
      <c r="T27" s="230"/>
      <c r="U27" s="224"/>
      <c r="Z27" s="84"/>
      <c r="AA27" s="84"/>
      <c r="AB27" s="84"/>
      <c r="AD27" s="77">
        <f t="shared" si="3"/>
        <v>0.56250000000000022</v>
      </c>
      <c r="AE27" s="10">
        <f t="shared" si="0"/>
        <v>0.56250000000000022</v>
      </c>
      <c r="AF27" s="15">
        <f t="shared" si="1"/>
        <v>70.816101193420565</v>
      </c>
      <c r="AG27" s="16">
        <f t="shared" si="2"/>
        <v>25.036488575580901</v>
      </c>
      <c r="AI27" s="10">
        <v>0.56250000000000022</v>
      </c>
      <c r="AJ27" s="16">
        <v>8.8514582083972524</v>
      </c>
      <c r="AV27" s="39"/>
      <c r="AW27" s="39"/>
      <c r="AX27" s="39"/>
      <c r="AY27" s="39"/>
      <c r="AZ27" s="39"/>
      <c r="BA27" s="39"/>
      <c r="BB27" s="39"/>
      <c r="BC27" s="39"/>
      <c r="BD27" s="39"/>
      <c r="BE27" s="39"/>
    </row>
    <row r="28" spans="15:57" ht="15" thickBot="1" x14ac:dyDescent="0.35">
      <c r="O28" s="43" t="s">
        <v>13</v>
      </c>
      <c r="P28" s="44" t="s">
        <v>36</v>
      </c>
      <c r="Q28" s="44" t="s">
        <v>7</v>
      </c>
      <c r="R28" s="44" t="s">
        <v>15</v>
      </c>
      <c r="S28" s="44" t="s">
        <v>16</v>
      </c>
      <c r="T28" s="44" t="s">
        <v>17</v>
      </c>
      <c r="U28" s="45" t="s">
        <v>19</v>
      </c>
      <c r="Z28" s="84"/>
      <c r="AA28" s="84"/>
      <c r="AB28" s="84"/>
      <c r="AD28" s="77">
        <f t="shared" si="3"/>
        <v>0.58750000000000024</v>
      </c>
      <c r="AE28" s="10">
        <f t="shared" si="0"/>
        <v>0.58750000000000024</v>
      </c>
      <c r="AF28" s="15">
        <f t="shared" si="1"/>
        <v>69.999252392050963</v>
      </c>
      <c r="AG28" s="16">
        <f t="shared" si="2"/>
        <v>24.747697956797627</v>
      </c>
      <c r="AI28" s="10">
        <v>0.58750000000000024</v>
      </c>
      <c r="AJ28" s="16">
        <v>8.7493585035835935</v>
      </c>
      <c r="AV28" s="39"/>
      <c r="AW28" s="39"/>
      <c r="AX28" s="39"/>
      <c r="AY28" s="39"/>
      <c r="AZ28" s="39"/>
      <c r="BA28" s="39"/>
      <c r="BB28" s="39"/>
      <c r="BC28" s="39"/>
      <c r="BD28" s="39"/>
      <c r="BE28" s="39"/>
    </row>
    <row r="29" spans="15:57" x14ac:dyDescent="0.3">
      <c r="O29" s="88">
        <v>1</v>
      </c>
      <c r="P29" s="96">
        <f>P12</f>
        <v>0.45350000000000001</v>
      </c>
      <c r="Q29" s="32">
        <f>$S$7*P29/($P$8/2)^2</f>
        <v>1.8140000000000001</v>
      </c>
      <c r="R29" s="89">
        <v>2</v>
      </c>
      <c r="S29" s="89">
        <v>41</v>
      </c>
      <c r="T29" s="89">
        <f>S29-R29+1</f>
        <v>40</v>
      </c>
      <c r="U29" s="90">
        <f>$P$8/T29</f>
        <v>2.5000000000000001E-2</v>
      </c>
      <c r="Z29" s="84"/>
      <c r="AA29" s="84"/>
      <c r="AB29" s="84"/>
      <c r="AD29" s="77">
        <f t="shared" si="3"/>
        <v>0.61250000000000027</v>
      </c>
      <c r="AE29" s="10">
        <f t="shared" si="0"/>
        <v>0.61250000000000027</v>
      </c>
      <c r="AF29" s="15">
        <f t="shared" si="1"/>
        <v>69.150025105712189</v>
      </c>
      <c r="AG29" s="16">
        <f t="shared" si="2"/>
        <v>24.447460173381394</v>
      </c>
      <c r="AI29" s="10">
        <v>0.61250000000000027</v>
      </c>
      <c r="AJ29" s="16">
        <v>8.6432117416497896</v>
      </c>
      <c r="AV29" s="39"/>
      <c r="AW29" s="39"/>
      <c r="AX29" s="39"/>
      <c r="AY29" s="39"/>
      <c r="AZ29" s="39"/>
      <c r="BA29" s="39"/>
      <c r="BB29" s="39"/>
      <c r="BC29" s="39"/>
      <c r="BD29" s="39"/>
      <c r="BE29" s="39"/>
    </row>
    <row r="30" spans="15:57" ht="15" thickBot="1" x14ac:dyDescent="0.35">
      <c r="O30" s="37">
        <v>2</v>
      </c>
      <c r="P30" s="97">
        <f>P29+P18</f>
        <v>1.8583499999999999</v>
      </c>
      <c r="Q30" s="31">
        <f>$S$7*P30/($P$8/2)^2</f>
        <v>7.4333999999999998</v>
      </c>
      <c r="R30" s="34">
        <v>2</v>
      </c>
      <c r="S30" s="34">
        <v>41</v>
      </c>
      <c r="T30" s="34">
        <f>S30-R30+1</f>
        <v>40</v>
      </c>
      <c r="U30" s="35">
        <f>$P$8/T30</f>
        <v>2.5000000000000001E-2</v>
      </c>
      <c r="Z30" s="84"/>
      <c r="AA30" s="84"/>
      <c r="AB30" s="84"/>
      <c r="AD30" s="77">
        <f t="shared" si="3"/>
        <v>0.63750000000000029</v>
      </c>
      <c r="AE30" s="10">
        <f t="shared" si="0"/>
        <v>0.63750000000000029</v>
      </c>
      <c r="AF30" s="15">
        <f t="shared" si="1"/>
        <v>68.268812148498512</v>
      </c>
      <c r="AG30" s="16">
        <f t="shared" si="2"/>
        <v>24.135914101737676</v>
      </c>
      <c r="AI30" s="10">
        <v>0.63750000000000029</v>
      </c>
      <c r="AJ30" s="16">
        <v>8.5330670212821591</v>
      </c>
      <c r="AV30" s="39"/>
      <c r="AW30" s="39"/>
      <c r="AX30" s="39"/>
      <c r="AY30" s="39"/>
      <c r="AZ30" s="39"/>
      <c r="BA30" s="39"/>
      <c r="BB30" s="39"/>
      <c r="BC30" s="39"/>
      <c r="BD30" s="39"/>
      <c r="BE30" s="39"/>
    </row>
    <row r="31" spans="15:57" x14ac:dyDescent="0.3">
      <c r="O31" s="50"/>
      <c r="P31" s="39"/>
      <c r="Q31" s="39"/>
      <c r="R31" s="50"/>
      <c r="S31" s="50"/>
      <c r="T31" s="50"/>
      <c r="U31" s="93"/>
      <c r="V31" s="121"/>
      <c r="W31" s="122"/>
      <c r="X31" s="122"/>
      <c r="Z31" s="84"/>
      <c r="AA31" s="84"/>
      <c r="AB31" s="84"/>
      <c r="AD31" s="77">
        <f t="shared" si="3"/>
        <v>0.66250000000000031</v>
      </c>
      <c r="AE31" s="10">
        <f t="shared" si="0"/>
        <v>0.66250000000000031</v>
      </c>
      <c r="AF31" s="15">
        <f t="shared" si="1"/>
        <v>67.356021129627351</v>
      </c>
      <c r="AG31" s="16">
        <f t="shared" si="2"/>
        <v>23.813203848974087</v>
      </c>
      <c r="AI31" s="10">
        <v>0.66250000000000031</v>
      </c>
      <c r="AJ31" s="16">
        <v>8.4189752904415887</v>
      </c>
      <c r="AV31" s="39"/>
      <c r="AW31" s="39"/>
      <c r="AX31" s="39"/>
      <c r="AY31" s="39"/>
      <c r="AZ31" s="39"/>
      <c r="BA31" s="39"/>
      <c r="BB31" s="39"/>
      <c r="BC31" s="39"/>
      <c r="BD31" s="39"/>
      <c r="BE31" s="39"/>
    </row>
    <row r="32" spans="15:57" ht="15" thickBot="1" x14ac:dyDescent="0.35">
      <c r="Z32" s="84"/>
      <c r="AA32" s="84"/>
      <c r="AB32" s="84"/>
      <c r="AD32" s="77">
        <f t="shared" si="3"/>
        <v>0.68750000000000033</v>
      </c>
      <c r="AE32" s="10">
        <f t="shared" si="0"/>
        <v>0.68750000000000033</v>
      </c>
      <c r="AF32" s="15">
        <f t="shared" si="1"/>
        <v>66.412074264897825</v>
      </c>
      <c r="AG32" s="16">
        <f t="shared" si="2"/>
        <v>23.479478686242985</v>
      </c>
      <c r="AI32" s="10">
        <v>0.68750000000000033</v>
      </c>
      <c r="AJ32" s="16">
        <v>8.3009893227973066</v>
      </c>
      <c r="AV32" s="39"/>
      <c r="AW32" s="39"/>
      <c r="AX32" s="39"/>
      <c r="AY32" s="39"/>
      <c r="AZ32" s="39"/>
      <c r="BA32" s="39"/>
      <c r="BB32" s="39"/>
      <c r="BC32" s="39"/>
      <c r="BD32" s="39"/>
      <c r="BE32" s="39"/>
    </row>
    <row r="33" spans="15:57" ht="15" thickBot="1" x14ac:dyDescent="0.35">
      <c r="O33" s="223" t="s">
        <v>38</v>
      </c>
      <c r="P33" s="230"/>
      <c r="Q33" s="230"/>
      <c r="R33" s="230"/>
      <c r="S33" s="230"/>
      <c r="T33" s="230"/>
      <c r="U33" s="224"/>
      <c r="Z33" s="84"/>
      <c r="AA33" s="84"/>
      <c r="AB33" s="84"/>
      <c r="AD33" s="77">
        <f t="shared" si="3"/>
        <v>0.71250000000000036</v>
      </c>
      <c r="AE33" s="10">
        <f t="shared" si="0"/>
        <v>0.71250000000000036</v>
      </c>
      <c r="AF33" s="15">
        <f t="shared" si="1"/>
        <v>65.437408181392726</v>
      </c>
      <c r="AG33" s="16">
        <f t="shared" si="2"/>
        <v>23.13489297969538</v>
      </c>
      <c r="AI33" s="10">
        <v>0.71250000000000036</v>
      </c>
      <c r="AJ33" s="16">
        <v>8.1791636933161804</v>
      </c>
      <c r="AV33" s="39"/>
      <c r="AW33" s="39"/>
      <c r="AX33" s="39"/>
      <c r="AY33" s="39"/>
      <c r="AZ33" s="39"/>
      <c r="BA33" s="39"/>
      <c r="BB33" s="39"/>
      <c r="BC33" s="39"/>
      <c r="BD33" s="39"/>
      <c r="BE33" s="39"/>
    </row>
    <row r="34" spans="15:57" ht="15" thickBot="1" x14ac:dyDescent="0.35">
      <c r="O34" s="43" t="s">
        <v>13</v>
      </c>
      <c r="P34" s="44" t="s">
        <v>36</v>
      </c>
      <c r="Q34" s="44" t="s">
        <v>7</v>
      </c>
      <c r="R34" s="44" t="s">
        <v>15</v>
      </c>
      <c r="S34" s="44" t="s">
        <v>16</v>
      </c>
      <c r="T34" s="44" t="s">
        <v>17</v>
      </c>
      <c r="U34" s="45" t="s">
        <v>19</v>
      </c>
      <c r="Z34" s="84"/>
      <c r="AA34" s="84"/>
      <c r="AB34" s="84"/>
      <c r="AD34" s="77">
        <f t="shared" si="3"/>
        <v>0.73750000000000038</v>
      </c>
      <c r="AE34" s="10">
        <f t="shared" si="0"/>
        <v>0.73750000000000038</v>
      </c>
      <c r="AF34" s="15">
        <f t="shared" si="1"/>
        <v>64.432473715514689</v>
      </c>
      <c r="AG34" s="16">
        <f t="shared" si="2"/>
        <v>22.779606119078142</v>
      </c>
      <c r="AI34" s="10">
        <v>0.73750000000000038</v>
      </c>
      <c r="AJ34" s="16">
        <v>8.053554753018803</v>
      </c>
      <c r="AV34" s="39"/>
      <c r="AW34" s="39"/>
      <c r="AX34" s="39"/>
      <c r="AY34" s="39"/>
      <c r="AZ34" s="39"/>
      <c r="BA34" s="39"/>
      <c r="BB34" s="39"/>
      <c r="BC34" s="39"/>
      <c r="BD34" s="39"/>
      <c r="BE34" s="39"/>
    </row>
    <row r="35" spans="15:57" x14ac:dyDescent="0.3">
      <c r="O35" s="88">
        <v>1</v>
      </c>
      <c r="P35" s="96">
        <f>$P$12</f>
        <v>0.45350000000000001</v>
      </c>
      <c r="Q35" s="32">
        <f>$S$7*P35/($P$8/2)^2</f>
        <v>1.8140000000000001</v>
      </c>
      <c r="R35" s="89">
        <v>2</v>
      </c>
      <c r="S35" s="89">
        <v>41</v>
      </c>
      <c r="T35" s="89">
        <f>S35-R35+1</f>
        <v>40</v>
      </c>
      <c r="U35" s="90">
        <f>$P$8/T35</f>
        <v>2.5000000000000001E-2</v>
      </c>
      <c r="Z35" s="84"/>
      <c r="AA35" s="84"/>
      <c r="AB35" s="84"/>
      <c r="AD35" s="77">
        <f t="shared" si="3"/>
        <v>0.7625000000000004</v>
      </c>
      <c r="AE35" s="10">
        <f t="shared" si="0"/>
        <v>0.7625000000000004</v>
      </c>
      <c r="AF35" s="15">
        <f t="shared" si="1"/>
        <v>63.397735704449637</v>
      </c>
      <c r="AG35" s="16">
        <f t="shared" si="2"/>
        <v>22.413782444007534</v>
      </c>
      <c r="AI35" s="10">
        <v>0.7625000000000004</v>
      </c>
      <c r="AJ35" s="16">
        <v>7.9242206029140618</v>
      </c>
      <c r="AV35" s="39"/>
      <c r="AW35" s="39"/>
      <c r="AX35" s="39"/>
      <c r="AY35" s="39"/>
      <c r="AZ35" s="39"/>
      <c r="BA35" s="39"/>
      <c r="BB35" s="39"/>
      <c r="BC35" s="39"/>
      <c r="BD35" s="39"/>
      <c r="BE35" s="39"/>
    </row>
    <row r="36" spans="15:57" x14ac:dyDescent="0.3">
      <c r="O36" s="115">
        <v>2</v>
      </c>
      <c r="P36" s="98">
        <f>P35+$P$19</f>
        <v>1.1559249999999999</v>
      </c>
      <c r="Q36" s="6">
        <f t="shared" ref="Q36:Q38" si="11">$S$7*P36/($P$8/2)^2</f>
        <v>4.6236999999999995</v>
      </c>
      <c r="R36" s="116">
        <v>2</v>
      </c>
      <c r="S36" s="116">
        <v>41</v>
      </c>
      <c r="T36" s="116">
        <f>S36-R36+1</f>
        <v>40</v>
      </c>
      <c r="U36" s="33">
        <f>$P$8/T36</f>
        <v>2.5000000000000001E-2</v>
      </c>
      <c r="Z36" s="84"/>
      <c r="AA36" s="84"/>
      <c r="AB36" s="84"/>
      <c r="AD36" s="77">
        <f t="shared" si="3"/>
        <v>0.78750000000000042</v>
      </c>
      <c r="AE36" s="10">
        <f t="shared" si="0"/>
        <v>0.78750000000000042</v>
      </c>
      <c r="AF36" s="15">
        <f t="shared" si="1"/>
        <v>62.333672771154149</v>
      </c>
      <c r="AG36" s="16">
        <f t="shared" si="2"/>
        <v>22.037591167953114</v>
      </c>
      <c r="AI36" s="10">
        <v>0.78750000000000042</v>
      </c>
      <c r="AJ36" s="16">
        <v>7.791221067124245</v>
      </c>
      <c r="AV36" s="39"/>
      <c r="AW36" s="39"/>
      <c r="AX36" s="39"/>
      <c r="AY36" s="39"/>
      <c r="AZ36" s="39"/>
      <c r="BA36" s="39"/>
      <c r="BB36" s="39"/>
      <c r="BC36" s="39"/>
      <c r="BD36" s="39"/>
      <c r="BE36" s="39"/>
    </row>
    <row r="37" spans="15:57" x14ac:dyDescent="0.3">
      <c r="O37" s="59">
        <v>3</v>
      </c>
      <c r="P37" s="98">
        <f>P36+$P$19</f>
        <v>1.8583499999999997</v>
      </c>
      <c r="Q37" s="6">
        <f t="shared" si="11"/>
        <v>7.4333999999999989</v>
      </c>
      <c r="R37" s="47">
        <v>2</v>
      </c>
      <c r="S37" s="47">
        <v>41</v>
      </c>
      <c r="T37" s="47">
        <f>S37-R37+1</f>
        <v>40</v>
      </c>
      <c r="U37" s="33">
        <f>$P$8/T37</f>
        <v>2.5000000000000001E-2</v>
      </c>
      <c r="Z37" s="84"/>
      <c r="AA37" s="84"/>
      <c r="AB37" s="84"/>
      <c r="AD37" s="77">
        <f t="shared" si="3"/>
        <v>0.81250000000000044</v>
      </c>
      <c r="AE37" s="10">
        <f t="shared" si="0"/>
        <v>0.81250000000000044</v>
      </c>
      <c r="AF37" s="15">
        <f t="shared" si="1"/>
        <v>61.240777102966156</v>
      </c>
      <c r="AG37" s="16">
        <f t="shared" si="2"/>
        <v>21.651206299967289</v>
      </c>
      <c r="AI37" s="10">
        <v>0.81250000000000044</v>
      </c>
      <c r="AJ37" s="16">
        <v>7.6546176652131095</v>
      </c>
      <c r="AV37" s="39"/>
      <c r="AW37" s="39"/>
      <c r="AX37" s="39"/>
      <c r="AY37" s="39"/>
      <c r="AZ37" s="39"/>
      <c r="BA37" s="39"/>
      <c r="BB37" s="39"/>
      <c r="BC37" s="39"/>
      <c r="BD37" s="39"/>
      <c r="BE37" s="39"/>
    </row>
    <row r="38" spans="15:57" ht="15" thickBot="1" x14ac:dyDescent="0.35">
      <c r="O38" s="37">
        <v>4</v>
      </c>
      <c r="P38" s="97">
        <f>P37+$P$19</f>
        <v>2.5607749999999996</v>
      </c>
      <c r="Q38" s="31">
        <f t="shared" si="11"/>
        <v>10.243099999999998</v>
      </c>
      <c r="R38" s="34">
        <v>2</v>
      </c>
      <c r="S38" s="34">
        <v>41</v>
      </c>
      <c r="T38" s="34">
        <f>S38-R38+1</f>
        <v>40</v>
      </c>
      <c r="U38" s="35" t="s">
        <v>55</v>
      </c>
      <c r="Z38" s="84"/>
      <c r="AA38" s="84"/>
      <c r="AB38" s="84"/>
      <c r="AD38" s="77">
        <f t="shared" si="3"/>
        <v>0.83750000000000047</v>
      </c>
      <c r="AE38" s="10">
        <f t="shared" si="0"/>
        <v>0.83750000000000047</v>
      </c>
      <c r="AF38" s="15">
        <f t="shared" si="1"/>
        <v>60.11955422394135</v>
      </c>
      <c r="AG38" s="16">
        <f t="shared" si="2"/>
        <v>21.254806564196571</v>
      </c>
      <c r="AI38" s="10">
        <v>0.83750000000000047</v>
      </c>
      <c r="AJ38" s="16">
        <v>7.5144735837297176</v>
      </c>
      <c r="AV38" s="39"/>
      <c r="AW38" s="39"/>
      <c r="AX38" s="39"/>
      <c r="AY38" s="39"/>
      <c r="AZ38" s="39"/>
      <c r="BA38" s="39"/>
      <c r="BB38" s="39"/>
      <c r="BC38" s="39"/>
      <c r="BD38" s="39"/>
      <c r="BE38" s="39"/>
    </row>
    <row r="39" spans="15:57" x14ac:dyDescent="0.3">
      <c r="O39" s="50"/>
      <c r="P39" s="95"/>
      <c r="Q39" s="39"/>
      <c r="R39" s="50"/>
      <c r="S39" s="50"/>
      <c r="T39" s="50"/>
      <c r="U39" s="93"/>
      <c r="Z39" s="84"/>
      <c r="AA39" s="84"/>
      <c r="AB39" s="84"/>
      <c r="AD39" s="77">
        <f t="shared" si="3"/>
        <v>0.86250000000000049</v>
      </c>
      <c r="AE39" s="10">
        <f t="shared" si="0"/>
        <v>0.86250000000000049</v>
      </c>
      <c r="AF39" s="15">
        <f t="shared" si="1"/>
        <v>58.970522761020675</v>
      </c>
      <c r="AG39" s="16">
        <f t="shared" si="2"/>
        <v>20.848575317211893</v>
      </c>
      <c r="AI39" s="10">
        <v>0.86250000000000049</v>
      </c>
      <c r="AJ39" s="16">
        <v>7.3708536469811969</v>
      </c>
      <c r="AV39" s="39"/>
      <c r="AW39" s="39"/>
      <c r="AX39" s="39"/>
      <c r="AY39" s="39"/>
      <c r="AZ39" s="39"/>
      <c r="BA39" s="39"/>
      <c r="BB39" s="39"/>
      <c r="BC39" s="39"/>
      <c r="BD39" s="39"/>
      <c r="BE39" s="39"/>
    </row>
    <row r="40" spans="15:57" ht="15" thickBot="1" x14ac:dyDescent="0.35">
      <c r="Z40" s="84"/>
      <c r="AA40" s="84"/>
      <c r="AB40" s="84"/>
      <c r="AD40" s="77">
        <f t="shared" si="3"/>
        <v>0.88750000000000051</v>
      </c>
      <c r="AE40" s="10">
        <f t="shared" si="0"/>
        <v>0.88750000000000051</v>
      </c>
      <c r="AF40" s="15">
        <f t="shared" si="1"/>
        <v>57.794214204136935</v>
      </c>
      <c r="AG40" s="16">
        <f t="shared" si="2"/>
        <v>20.432700463196149</v>
      </c>
      <c r="AI40" s="10">
        <v>0.88750000000000051</v>
      </c>
      <c r="AJ40" s="16">
        <v>7.2238242870479521</v>
      </c>
      <c r="AV40" s="39"/>
      <c r="AW40" s="39"/>
      <c r="AX40" s="39"/>
      <c r="AY40" s="39"/>
      <c r="AZ40" s="39"/>
      <c r="BA40" s="39"/>
      <c r="BB40" s="39"/>
      <c r="BC40" s="39"/>
      <c r="BD40" s="39"/>
      <c r="BE40" s="39"/>
    </row>
    <row r="41" spans="15:57" ht="15" thickBot="1" x14ac:dyDescent="0.35">
      <c r="O41" s="223" t="s">
        <v>41</v>
      </c>
      <c r="P41" s="230"/>
      <c r="Q41" s="230"/>
      <c r="R41" s="230"/>
      <c r="S41" s="230"/>
      <c r="T41" s="230"/>
      <c r="U41" s="224"/>
      <c r="Z41" s="84"/>
      <c r="AA41" s="84"/>
      <c r="AB41" s="84"/>
      <c r="AD41" s="77">
        <f t="shared" si="3"/>
        <v>0.91250000000000053</v>
      </c>
      <c r="AE41" s="10">
        <f t="shared" si="0"/>
        <v>0.91250000000000053</v>
      </c>
      <c r="AF41" s="15">
        <f t="shared" si="1"/>
        <v>56.591172660371683</v>
      </c>
      <c r="AG41" s="16">
        <f t="shared" si="2"/>
        <v>20.007374367028255</v>
      </c>
      <c r="AI41" s="10">
        <v>0.91250000000000053</v>
      </c>
      <c r="AJ41" s="16">
        <v>7.0734535130551981</v>
      </c>
      <c r="AV41" s="39"/>
      <c r="AW41" s="39"/>
      <c r="AX41" s="39"/>
      <c r="AY41" s="39"/>
      <c r="AZ41" s="39"/>
      <c r="BA41" s="39"/>
      <c r="BB41" s="39"/>
      <c r="BC41" s="39"/>
      <c r="BD41" s="39"/>
      <c r="BE41" s="39"/>
    </row>
    <row r="42" spans="15:57" ht="15" thickBot="1" x14ac:dyDescent="0.35">
      <c r="O42" s="43" t="s">
        <v>13</v>
      </c>
      <c r="P42" s="44" t="s">
        <v>36</v>
      </c>
      <c r="Q42" s="44" t="s">
        <v>7</v>
      </c>
      <c r="R42" s="44" t="s">
        <v>15</v>
      </c>
      <c r="S42" s="44" t="s">
        <v>16</v>
      </c>
      <c r="T42" s="44" t="s">
        <v>17</v>
      </c>
      <c r="U42" s="45" t="s">
        <v>19</v>
      </c>
      <c r="Z42" s="84"/>
      <c r="AA42" s="84"/>
      <c r="AB42" s="84"/>
      <c r="AD42" s="77">
        <f t="shared" si="3"/>
        <v>0.93750000000000056</v>
      </c>
      <c r="AE42" s="10">
        <f t="shared" si="0"/>
        <v>0.93750000000000056</v>
      </c>
      <c r="AF42" s="15">
        <f t="shared" si="1"/>
        <v>55.36195460227583</v>
      </c>
      <c r="AG42" s="16">
        <f t="shared" si="2"/>
        <v>19.572793765303832</v>
      </c>
      <c r="AI42" s="10">
        <v>0.93750000000000056</v>
      </c>
      <c r="AJ42" s="16">
        <v>6.9198108797150057</v>
      </c>
      <c r="AV42" s="39"/>
      <c r="AW42" s="39"/>
      <c r="AX42" s="39"/>
      <c r="AY42" s="39"/>
      <c r="AZ42" s="39"/>
      <c r="BA42" s="39"/>
      <c r="BB42" s="39"/>
      <c r="BC42" s="39"/>
      <c r="BD42" s="39"/>
      <c r="BE42" s="39"/>
    </row>
    <row r="43" spans="15:57" x14ac:dyDescent="0.3">
      <c r="O43" s="88">
        <v>1</v>
      </c>
      <c r="P43" s="106">
        <f>$P$12</f>
        <v>0.45350000000000001</v>
      </c>
      <c r="Q43" s="32">
        <f>$S$7*P43/($P$8/2)^2</f>
        <v>1.8140000000000001</v>
      </c>
      <c r="R43" s="89">
        <v>2</v>
      </c>
      <c r="S43" s="89">
        <v>41</v>
      </c>
      <c r="T43" s="89">
        <f t="shared" ref="T43:T50" si="12">S43-R43+1</f>
        <v>40</v>
      </c>
      <c r="U43" s="90">
        <f t="shared" ref="U43:U50" si="13">$P$8/T43</f>
        <v>2.5000000000000001E-2</v>
      </c>
      <c r="Z43" s="84"/>
      <c r="AA43" s="84"/>
      <c r="AB43" s="84"/>
      <c r="AD43" s="77">
        <f t="shared" si="3"/>
        <v>0.96250000000000058</v>
      </c>
      <c r="AE43" s="10">
        <f t="shared" si="0"/>
        <v>0.96250000000000058</v>
      </c>
      <c r="AF43" s="15">
        <f t="shared" si="1"/>
        <v>54.107128610470724</v>
      </c>
      <c r="AG43" s="16">
        <f t="shared" si="2"/>
        <v>19.129159675333774</v>
      </c>
      <c r="AI43" s="10">
        <v>0.96250000000000058</v>
      </c>
      <c r="AJ43" s="16">
        <v>6.7629674551534533</v>
      </c>
      <c r="AV43" s="39"/>
      <c r="AW43" s="39"/>
      <c r="AX43" s="39"/>
      <c r="AY43" s="39"/>
      <c r="AZ43" s="39"/>
      <c r="BA43" s="39"/>
      <c r="BB43" s="39"/>
      <c r="BC43" s="39"/>
      <c r="BD43" s="39"/>
      <c r="BE43" s="39"/>
    </row>
    <row r="44" spans="15:57" x14ac:dyDescent="0.3">
      <c r="O44" s="115">
        <v>2</v>
      </c>
      <c r="P44" s="85">
        <f t="shared" ref="P44:P50" si="14">P43+$P$20</f>
        <v>0.80471249999999994</v>
      </c>
      <c r="Q44" s="13">
        <f t="shared" ref="Q44:Q50" si="15">$S$7*P44/($P$8/2)^2</f>
        <v>3.2188499999999998</v>
      </c>
      <c r="R44" s="116">
        <v>2</v>
      </c>
      <c r="S44" s="116">
        <v>41</v>
      </c>
      <c r="T44" s="116">
        <f t="shared" si="12"/>
        <v>40</v>
      </c>
      <c r="U44" s="33">
        <f t="shared" si="13"/>
        <v>2.5000000000000001E-2</v>
      </c>
      <c r="Z44" s="84"/>
      <c r="AA44" s="84"/>
      <c r="AB44" s="84"/>
      <c r="AD44" s="77">
        <f t="shared" si="3"/>
        <v>0.9875000000000006</v>
      </c>
      <c r="AE44" s="10">
        <f t="shared" si="0"/>
        <v>0.9875000000000006</v>
      </c>
      <c r="AF44" s="15">
        <f t="shared" si="1"/>
        <v>52.827275110648429</v>
      </c>
      <c r="AG44" s="16">
        <f t="shared" si="2"/>
        <v>18.676677302162755</v>
      </c>
      <c r="AI44" s="10">
        <v>0.9875000000000006</v>
      </c>
      <c r="AJ44" s="16">
        <v>6.6029957880377195</v>
      </c>
      <c r="AV44" s="39"/>
      <c r="AW44" s="39"/>
      <c r="AX44" s="39"/>
      <c r="AY44" s="39"/>
      <c r="AZ44" s="39"/>
      <c r="BA44" s="39"/>
      <c r="BB44" s="39"/>
      <c r="BC44" s="39"/>
      <c r="BD44" s="39"/>
      <c r="BE44" s="39"/>
    </row>
    <row r="45" spans="15:57" ht="15" thickBot="1" x14ac:dyDescent="0.35">
      <c r="O45" s="40">
        <v>3</v>
      </c>
      <c r="P45" s="85">
        <f t="shared" si="14"/>
        <v>1.1559249999999999</v>
      </c>
      <c r="Q45" s="13">
        <f t="shared" si="15"/>
        <v>4.6236999999999995</v>
      </c>
      <c r="R45" s="47">
        <v>2</v>
      </c>
      <c r="S45" s="47">
        <v>41</v>
      </c>
      <c r="T45" s="47">
        <f t="shared" si="12"/>
        <v>40</v>
      </c>
      <c r="U45" s="33">
        <f t="shared" si="13"/>
        <v>2.5000000000000001E-2</v>
      </c>
      <c r="Z45" s="84"/>
      <c r="AA45" s="84"/>
      <c r="AB45" s="84"/>
      <c r="AD45" s="78">
        <f>AD44+$U$29/2</f>
        <v>1.0000000000000007</v>
      </c>
      <c r="AE45" s="12">
        <f t="shared" si="0"/>
        <v>1.0000000000000007</v>
      </c>
      <c r="AF45" s="113">
        <f t="shared" si="1"/>
        <v>52.178147601185593</v>
      </c>
      <c r="AG45" s="114">
        <f t="shared" si="2"/>
        <v>18.447183257716947</v>
      </c>
      <c r="AI45" s="12">
        <v>1.0000000000000007</v>
      </c>
      <c r="AJ45" s="114">
        <v>6.5218599315714343</v>
      </c>
      <c r="AV45" s="39"/>
      <c r="AW45" s="39"/>
      <c r="AX45" s="39"/>
      <c r="AY45" s="39"/>
      <c r="AZ45" s="39"/>
      <c r="BA45" s="39"/>
      <c r="BB45" s="39"/>
      <c r="BC45" s="39"/>
      <c r="BD45" s="39"/>
      <c r="BE45" s="39"/>
    </row>
    <row r="46" spans="15:57" ht="15" thickBot="1" x14ac:dyDescent="0.35">
      <c r="O46" s="115">
        <v>4</v>
      </c>
      <c r="P46" s="85">
        <f t="shared" si="14"/>
        <v>1.5071374999999998</v>
      </c>
      <c r="Q46" s="13">
        <f t="shared" si="15"/>
        <v>6.0285499999999992</v>
      </c>
      <c r="R46" s="116">
        <v>2</v>
      </c>
      <c r="S46" s="116">
        <v>41</v>
      </c>
      <c r="T46" s="116">
        <f t="shared" si="12"/>
        <v>40</v>
      </c>
      <c r="U46" s="33">
        <f t="shared" si="13"/>
        <v>2.5000000000000001E-2</v>
      </c>
      <c r="Z46" s="84"/>
      <c r="AA46" s="84"/>
      <c r="AB46" s="84"/>
      <c r="AD46" s="84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</row>
    <row r="47" spans="15:57" ht="15" thickBot="1" x14ac:dyDescent="0.35">
      <c r="O47" s="40">
        <v>5</v>
      </c>
      <c r="P47" s="85">
        <f t="shared" si="14"/>
        <v>1.8583499999999997</v>
      </c>
      <c r="Q47" s="13">
        <f t="shared" si="15"/>
        <v>7.4333999999999989</v>
      </c>
      <c r="R47" s="47">
        <v>2</v>
      </c>
      <c r="S47" s="47">
        <v>41</v>
      </c>
      <c r="T47" s="47">
        <f t="shared" si="12"/>
        <v>40</v>
      </c>
      <c r="U47" s="33">
        <f t="shared" si="13"/>
        <v>2.5000000000000001E-2</v>
      </c>
      <c r="AD47" s="223" t="s">
        <v>45</v>
      </c>
      <c r="AE47" s="224"/>
      <c r="AF47" s="225" t="s">
        <v>40</v>
      </c>
      <c r="AG47" s="229"/>
      <c r="AH47" s="229"/>
      <c r="AI47" s="226"/>
      <c r="AT47" s="39"/>
      <c r="AU47" s="39"/>
      <c r="AV47" s="39"/>
      <c r="AW47" s="39"/>
      <c r="AX47" s="39"/>
      <c r="AY47" s="39"/>
      <c r="AZ47" s="39"/>
      <c r="BA47" s="39"/>
      <c r="BB47" s="39"/>
      <c r="BC47" s="39"/>
    </row>
    <row r="48" spans="15:57" ht="15" thickBot="1" x14ac:dyDescent="0.35">
      <c r="O48" s="115">
        <v>6</v>
      </c>
      <c r="P48" s="85">
        <f t="shared" si="14"/>
        <v>2.2095624999999997</v>
      </c>
      <c r="Q48" s="13">
        <f t="shared" si="15"/>
        <v>8.8382499999999986</v>
      </c>
      <c r="R48" s="116">
        <v>2</v>
      </c>
      <c r="S48" s="116">
        <v>41</v>
      </c>
      <c r="T48" s="116">
        <f t="shared" si="12"/>
        <v>40</v>
      </c>
      <c r="U48" s="33">
        <f t="shared" si="13"/>
        <v>2.5000000000000001E-2</v>
      </c>
      <c r="AD48" s="20" t="s">
        <v>50</v>
      </c>
      <c r="AE48" s="20" t="s">
        <v>37</v>
      </c>
      <c r="AF48" s="3">
        <f>P35</f>
        <v>0.45350000000000001</v>
      </c>
      <c r="AG48" s="117">
        <f>P36</f>
        <v>1.1559249999999999</v>
      </c>
      <c r="AH48" s="117">
        <f>P37</f>
        <v>1.8583499999999997</v>
      </c>
      <c r="AI48" s="101">
        <f>P38</f>
        <v>2.5607749999999996</v>
      </c>
      <c r="AT48" s="39"/>
      <c r="AU48" s="39"/>
      <c r="AV48" s="39"/>
      <c r="AW48" s="39"/>
      <c r="AX48" s="39"/>
      <c r="AY48" s="39"/>
      <c r="AZ48" s="39"/>
      <c r="BA48" s="39"/>
      <c r="BB48" s="39"/>
      <c r="BC48" s="39"/>
    </row>
    <row r="49" spans="15:55" x14ac:dyDescent="0.3">
      <c r="O49" s="40">
        <v>7</v>
      </c>
      <c r="P49" s="85">
        <f t="shared" si="14"/>
        <v>2.5607749999999996</v>
      </c>
      <c r="Q49" s="13">
        <f t="shared" si="15"/>
        <v>10.243099999999998</v>
      </c>
      <c r="R49" s="47">
        <v>2</v>
      </c>
      <c r="S49" s="47">
        <v>41</v>
      </c>
      <c r="T49" s="47">
        <f t="shared" si="12"/>
        <v>40</v>
      </c>
      <c r="U49" s="33">
        <f t="shared" si="13"/>
        <v>2.5000000000000001E-2</v>
      </c>
      <c r="AD49" s="7">
        <f>0</f>
        <v>0</v>
      </c>
      <c r="AE49" s="61">
        <f>AD49</f>
        <v>0</v>
      </c>
      <c r="AF49" s="7">
        <f>$P$4+($P$3-$P$4)*$P$5*EXP(-($P$6^2)*$AF$48)*COS($P$6*$AE49)</f>
        <v>80.002055653694583</v>
      </c>
      <c r="AG49" s="32">
        <f>$P$4+($P$3-$P$4)*$P$5*EXP(-($P$6^2)*$AG$48)*COS($P$6*$AE4)</f>
        <v>47.568762009356618</v>
      </c>
      <c r="AH49" s="32">
        <f>$P$4+($P$3-$P$4)*$P$5*EXP(-($P$6^2)*$AH$48)*COS($P$6*$AE4)</f>
        <v>28.284112209538101</v>
      </c>
      <c r="AI49" s="8">
        <f>$P$4+($P$3-$P$4)*$P$5*EXP(-($P$6^2)*$AI$48)*COS($P$6*AE49)</f>
        <v>16.817570390509356</v>
      </c>
      <c r="AT49" s="39"/>
      <c r="AU49" s="39"/>
      <c r="AV49" s="39"/>
      <c r="AW49" s="39"/>
      <c r="AX49" s="39"/>
      <c r="AY49" s="39"/>
      <c r="AZ49" s="39"/>
      <c r="BA49" s="39"/>
      <c r="BB49" s="39"/>
      <c r="BC49" s="39"/>
    </row>
    <row r="50" spans="15:55" ht="15" thickBot="1" x14ac:dyDescent="0.35">
      <c r="O50" s="37">
        <v>8</v>
      </c>
      <c r="P50" s="99">
        <f t="shared" si="14"/>
        <v>2.9119874999999995</v>
      </c>
      <c r="Q50" s="107">
        <f t="shared" si="15"/>
        <v>11.647949999999998</v>
      </c>
      <c r="R50" s="34">
        <v>2</v>
      </c>
      <c r="S50" s="34">
        <v>41</v>
      </c>
      <c r="T50" s="34">
        <f t="shared" si="12"/>
        <v>40</v>
      </c>
      <c r="U50" s="35">
        <f t="shared" si="13"/>
        <v>2.5000000000000001E-2</v>
      </c>
      <c r="AD50" s="9">
        <f>$U$29/2</f>
        <v>1.2500000000000001E-2</v>
      </c>
      <c r="AE50" s="54">
        <f t="shared" ref="AE50:AE90" si="16">AD50</f>
        <v>1.2500000000000001E-2</v>
      </c>
      <c r="AF50" s="15">
        <f t="shared" ref="AF50:AF90" si="17">$P$4+($P$3-$P$4)*$P$5*EXP(-($P$6^2)*$AF$48)*COS($P$6*$AE50)</f>
        <v>79.997429853849724</v>
      </c>
      <c r="AG50" s="13">
        <f t="shared" ref="AG50:AG90" si="18">$P$4+($P$3-$P$4)*$P$5*EXP(-($P$6^2)*$AG$48)*COS($P$6*$AE5)</f>
        <v>47.566011535382849</v>
      </c>
      <c r="AH50" s="13">
        <f t="shared" ref="AH50:AH90" si="19">$P$4+($P$3-$P$4)*$P$5*EXP(-($P$6^2)*$AH$48)*COS($P$6*$AE5)</f>
        <v>28.282476793537825</v>
      </c>
      <c r="AI50" s="16">
        <f t="shared" ref="AI50:AI90" si="20">$P$4+($P$3-$P$4)*$P$5*EXP(-($P$6^2)*$AI$48)*COS($P$6*AE50)</f>
        <v>16.816597981564765</v>
      </c>
      <c r="AT50" s="39"/>
      <c r="AU50" s="39"/>
      <c r="AV50" s="39"/>
      <c r="AW50" s="39"/>
      <c r="AX50" s="39"/>
      <c r="AY50" s="39"/>
      <c r="AZ50" s="39"/>
      <c r="BA50" s="39"/>
      <c r="BB50" s="39"/>
      <c r="BC50" s="39"/>
    </row>
    <row r="51" spans="15:55" x14ac:dyDescent="0.3">
      <c r="O51" s="50"/>
      <c r="P51" s="95"/>
      <c r="Q51" s="39"/>
      <c r="R51" s="50"/>
      <c r="S51" s="50"/>
      <c r="T51" s="50"/>
      <c r="U51" s="93"/>
      <c r="AD51" s="77">
        <f t="shared" ref="AD51:AD89" si="21">AD50+$U$29</f>
        <v>3.7500000000000006E-2</v>
      </c>
      <c r="AE51" s="54">
        <f t="shared" si="16"/>
        <v>3.7500000000000006E-2</v>
      </c>
      <c r="AF51" s="15">
        <f t="shared" si="17"/>
        <v>79.9604266646501</v>
      </c>
      <c r="AG51" s="13">
        <f t="shared" si="18"/>
        <v>47.544009651978214</v>
      </c>
      <c r="AH51" s="13">
        <f t="shared" si="19"/>
        <v>28.269394600250653</v>
      </c>
      <c r="AI51" s="16">
        <f t="shared" si="20"/>
        <v>16.808819384703057</v>
      </c>
      <c r="AT51" s="39"/>
      <c r="AU51" s="39"/>
      <c r="AV51" s="39"/>
      <c r="AW51" s="39"/>
      <c r="AX51" s="39"/>
      <c r="AY51" s="39"/>
      <c r="AZ51" s="39"/>
      <c r="BA51" s="39"/>
      <c r="BB51" s="39"/>
      <c r="BC51" s="39"/>
    </row>
    <row r="52" spans="15:55" ht="15" thickBot="1" x14ac:dyDescent="0.35">
      <c r="AD52" s="77">
        <f t="shared" si="21"/>
        <v>6.25E-2</v>
      </c>
      <c r="AE52" s="54">
        <f t="shared" si="16"/>
        <v>6.25E-2</v>
      </c>
      <c r="AF52" s="15">
        <f t="shared" si="17"/>
        <v>79.886437402250891</v>
      </c>
      <c r="AG52" s="13">
        <f t="shared" si="18"/>
        <v>47.500016062244086</v>
      </c>
      <c r="AH52" s="13">
        <f t="shared" si="19"/>
        <v>28.243236264906635</v>
      </c>
      <c r="AI52" s="16">
        <f t="shared" si="20"/>
        <v>16.79326578900638</v>
      </c>
      <c r="AT52" s="39"/>
      <c r="AU52" s="39"/>
      <c r="AV52" s="39"/>
      <c r="AW52" s="39"/>
      <c r="AX52" s="39"/>
      <c r="AY52" s="39"/>
      <c r="AZ52" s="39"/>
      <c r="BA52" s="39"/>
      <c r="BB52" s="39"/>
      <c r="BC52" s="39"/>
    </row>
    <row r="53" spans="15:55" ht="15" thickBot="1" x14ac:dyDescent="0.35">
      <c r="O53" s="223" t="s">
        <v>43</v>
      </c>
      <c r="P53" s="230"/>
      <c r="Q53" s="230"/>
      <c r="R53" s="230"/>
      <c r="S53" s="230"/>
      <c r="T53" s="230"/>
      <c r="U53" s="224"/>
      <c r="AD53" s="77">
        <f t="shared" si="21"/>
        <v>8.7499999999999994E-2</v>
      </c>
      <c r="AE53" s="54">
        <f t="shared" si="16"/>
        <v>8.7499999999999994E-2</v>
      </c>
      <c r="AF53" s="15">
        <f t="shared" si="17"/>
        <v>79.775496290735035</v>
      </c>
      <c r="AG53" s="13">
        <f t="shared" si="18"/>
        <v>47.434051115623269</v>
      </c>
      <c r="AH53" s="13">
        <f t="shared" si="19"/>
        <v>28.204013887167388</v>
      </c>
      <c r="AI53" s="16">
        <f t="shared" si="20"/>
        <v>16.769944388863919</v>
      </c>
      <c r="AT53" s="39"/>
      <c r="AU53" s="39"/>
      <c r="AV53" s="39"/>
      <c r="AW53" s="39"/>
      <c r="AX53" s="39"/>
      <c r="AY53" s="39"/>
      <c r="AZ53" s="39"/>
      <c r="BA53" s="39"/>
      <c r="BB53" s="39"/>
      <c r="BC53" s="39"/>
    </row>
    <row r="54" spans="15:55" ht="15" thickBot="1" x14ac:dyDescent="0.35">
      <c r="O54" s="43" t="s">
        <v>13</v>
      </c>
      <c r="P54" s="44" t="s">
        <v>36</v>
      </c>
      <c r="Q54" s="44" t="s">
        <v>7</v>
      </c>
      <c r="R54" s="44" t="s">
        <v>15</v>
      </c>
      <c r="S54" s="44" t="s">
        <v>16</v>
      </c>
      <c r="T54" s="44" t="s">
        <v>17</v>
      </c>
      <c r="U54" s="45" t="s">
        <v>19</v>
      </c>
      <c r="AD54" s="77">
        <f t="shared" si="21"/>
        <v>0.11249999999999999</v>
      </c>
      <c r="AE54" s="54">
        <f t="shared" si="16"/>
        <v>0.11249999999999999</v>
      </c>
      <c r="AF54" s="15">
        <f t="shared" si="17"/>
        <v>79.627654646437904</v>
      </c>
      <c r="AG54" s="13">
        <f t="shared" si="18"/>
        <v>47.34614532451355</v>
      </c>
      <c r="AH54" s="13">
        <f t="shared" si="19"/>
        <v>28.15174560952908</v>
      </c>
      <c r="AI54" s="16">
        <f t="shared" si="20"/>
        <v>16.738865971699514</v>
      </c>
      <c r="AT54" s="39"/>
      <c r="AU54" s="39"/>
      <c r="AV54" s="39"/>
      <c r="AW54" s="39"/>
      <c r="AX54" s="39"/>
      <c r="AY54" s="39"/>
      <c r="AZ54" s="39"/>
      <c r="BA54" s="39"/>
      <c r="BB54" s="39"/>
      <c r="BC54" s="39"/>
    </row>
    <row r="55" spans="15:55" x14ac:dyDescent="0.3">
      <c r="O55" s="88">
        <v>1</v>
      </c>
      <c r="P55" s="106">
        <f>$P$12</f>
        <v>0.45350000000000001</v>
      </c>
      <c r="Q55" s="32">
        <f>$S$7*P55/($P$8/2)^2</f>
        <v>1.8140000000000001</v>
      </c>
      <c r="R55" s="89">
        <v>2</v>
      </c>
      <c r="S55" s="89">
        <v>41</v>
      </c>
      <c r="T55" s="89">
        <f t="shared" ref="T55:T70" si="22">S55-R55+1</f>
        <v>40</v>
      </c>
      <c r="U55" s="90">
        <f t="shared" ref="U55:U70" si="23">$P$8/T55</f>
        <v>2.5000000000000001E-2</v>
      </c>
      <c r="AD55" s="77">
        <f t="shared" si="21"/>
        <v>0.13749999999999998</v>
      </c>
      <c r="AE55" s="54">
        <f t="shared" si="16"/>
        <v>0.13749999999999998</v>
      </c>
      <c r="AF55" s="15">
        <f t="shared" si="17"/>
        <v>79.442980854210688</v>
      </c>
      <c r="AG55" s="13">
        <f t="shared" si="18"/>
        <v>47.23633935015399</v>
      </c>
      <c r="AH55" s="13">
        <f t="shared" si="19"/>
        <v>28.086455608930525</v>
      </c>
      <c r="AI55" s="16">
        <f t="shared" si="20"/>
        <v>16.70004491298188</v>
      </c>
      <c r="AT55" s="39"/>
      <c r="AU55" s="39"/>
      <c r="AV55" s="39"/>
      <c r="AW55" s="39"/>
      <c r="AX55" s="39"/>
      <c r="AY55" s="39"/>
      <c r="AZ55" s="39"/>
      <c r="BA55" s="39"/>
      <c r="BB55" s="39"/>
      <c r="BC55" s="39"/>
    </row>
    <row r="56" spans="15:55" x14ac:dyDescent="0.3">
      <c r="O56" s="115">
        <v>2</v>
      </c>
      <c r="P56" s="85">
        <f t="shared" ref="P56:P70" si="24">P55+$P$21</f>
        <v>0.62910624999999998</v>
      </c>
      <c r="Q56" s="13">
        <f t="shared" ref="Q56:Q70" si="25">$S$7*P56/($P$8/2)^2</f>
        <v>2.5164249999999999</v>
      </c>
      <c r="R56" s="116">
        <v>2</v>
      </c>
      <c r="S56" s="116">
        <v>41</v>
      </c>
      <c r="T56" s="116">
        <f t="shared" si="22"/>
        <v>40</v>
      </c>
      <c r="U56" s="33">
        <f t="shared" si="23"/>
        <v>2.5000000000000001E-2</v>
      </c>
      <c r="AD56" s="77">
        <f t="shared" si="21"/>
        <v>0.16249999999999998</v>
      </c>
      <c r="AE56" s="54">
        <f t="shared" si="16"/>
        <v>0.16249999999999998</v>
      </c>
      <c r="AF56" s="15">
        <f t="shared" si="17"/>
        <v>79.221560335788638</v>
      </c>
      <c r="AG56" s="13">
        <f t="shared" si="18"/>
        <v>47.104683983816905</v>
      </c>
      <c r="AH56" s="13">
        <f t="shared" si="19"/>
        <v>28.008174085570015</v>
      </c>
      <c r="AI56" s="16">
        <f t="shared" si="20"/>
        <v>16.653499169575174</v>
      </c>
      <c r="AT56" s="39"/>
      <c r="AU56" s="39"/>
      <c r="AV56" s="39"/>
      <c r="AW56" s="39"/>
      <c r="AX56" s="39"/>
      <c r="AY56" s="39"/>
      <c r="AZ56" s="39"/>
      <c r="BA56" s="39"/>
      <c r="BB56" s="39"/>
      <c r="BC56" s="39"/>
    </row>
    <row r="57" spans="15:55" x14ac:dyDescent="0.3">
      <c r="O57" s="40">
        <v>3</v>
      </c>
      <c r="P57" s="85">
        <f t="shared" si="24"/>
        <v>0.80471249999999994</v>
      </c>
      <c r="Q57" s="13">
        <f t="shared" si="25"/>
        <v>3.2188499999999998</v>
      </c>
      <c r="R57" s="47">
        <v>2</v>
      </c>
      <c r="S57" s="47">
        <v>41</v>
      </c>
      <c r="T57" s="47">
        <f t="shared" si="22"/>
        <v>40</v>
      </c>
      <c r="U57" s="33">
        <f t="shared" si="23"/>
        <v>2.5000000000000001E-2</v>
      </c>
      <c r="AD57" s="77">
        <f t="shared" si="21"/>
        <v>0.18749999999999997</v>
      </c>
      <c r="AE57" s="54">
        <f t="shared" si="16"/>
        <v>0.18749999999999997</v>
      </c>
      <c r="AF57" s="15">
        <f t="shared" si="17"/>
        <v>78.963495510278861</v>
      </c>
      <c r="AG57" s="13">
        <f t="shared" si="18"/>
        <v>46.951240123314129</v>
      </c>
      <c r="AH57" s="13">
        <f t="shared" si="19"/>
        <v>27.916937248936101</v>
      </c>
      <c r="AI57" s="16">
        <f t="shared" si="20"/>
        <v>16.599250271432958</v>
      </c>
      <c r="AT57" s="39"/>
      <c r="AU57" s="39"/>
      <c r="AV57" s="39"/>
      <c r="AW57" s="39"/>
      <c r="AX57" s="39"/>
      <c r="AY57" s="39"/>
      <c r="AZ57" s="39"/>
      <c r="BA57" s="39"/>
      <c r="BB57" s="39"/>
      <c r="BC57" s="39"/>
    </row>
    <row r="58" spans="15:55" x14ac:dyDescent="0.3">
      <c r="O58" s="115">
        <v>4</v>
      </c>
      <c r="P58" s="85">
        <f t="shared" si="24"/>
        <v>0.98031874999999991</v>
      </c>
      <c r="Q58" s="13">
        <f t="shared" si="25"/>
        <v>3.9212749999999996</v>
      </c>
      <c r="R58" s="116">
        <v>2</v>
      </c>
      <c r="S58" s="116">
        <v>41</v>
      </c>
      <c r="T58" s="116">
        <f t="shared" si="22"/>
        <v>40</v>
      </c>
      <c r="U58" s="33">
        <f t="shared" si="23"/>
        <v>2.5000000000000001E-2</v>
      </c>
      <c r="AD58" s="77">
        <f t="shared" si="21"/>
        <v>0.21249999999999997</v>
      </c>
      <c r="AE58" s="54">
        <f t="shared" si="16"/>
        <v>0.21249999999999997</v>
      </c>
      <c r="AF58" s="15">
        <f t="shared" si="17"/>
        <v>78.668905746785839</v>
      </c>
      <c r="AG58" s="13">
        <f t="shared" si="18"/>
        <v>46.776078744828411</v>
      </c>
      <c r="AH58" s="13">
        <f t="shared" si="19"/>
        <v>27.812787301058691</v>
      </c>
      <c r="AI58" s="16">
        <f t="shared" si="20"/>
        <v>16.537323311639408</v>
      </c>
      <c r="AT58" s="39"/>
      <c r="AU58" s="39"/>
      <c r="AV58" s="39"/>
      <c r="AW58" s="39"/>
      <c r="AX58" s="39"/>
      <c r="AY58" s="39"/>
      <c r="AZ58" s="39"/>
      <c r="BA58" s="39"/>
      <c r="BB58" s="39"/>
      <c r="BC58" s="39"/>
    </row>
    <row r="59" spans="15:55" x14ac:dyDescent="0.3">
      <c r="O59" s="40">
        <v>5</v>
      </c>
      <c r="P59" s="85">
        <f t="shared" si="24"/>
        <v>1.1559249999999999</v>
      </c>
      <c r="Q59" s="13">
        <f t="shared" si="25"/>
        <v>4.6236999999999995</v>
      </c>
      <c r="R59" s="47">
        <v>2</v>
      </c>
      <c r="S59" s="47">
        <v>41</v>
      </c>
      <c r="T59" s="47">
        <f t="shared" si="22"/>
        <v>40</v>
      </c>
      <c r="U59" s="33">
        <f t="shared" si="23"/>
        <v>2.5000000000000001E-2</v>
      </c>
      <c r="AD59" s="77">
        <f t="shared" si="21"/>
        <v>0.23749999999999996</v>
      </c>
      <c r="AE59" s="54">
        <f t="shared" si="16"/>
        <v>0.23749999999999996</v>
      </c>
      <c r="AF59" s="15">
        <f t="shared" si="17"/>
        <v>78.337927309196758</v>
      </c>
      <c r="AG59" s="13">
        <f t="shared" si="18"/>
        <v>46.579280870083089</v>
      </c>
      <c r="AH59" s="13">
        <f t="shared" si="19"/>
        <v>27.695772416988333</v>
      </c>
      <c r="AI59" s="16">
        <f t="shared" si="20"/>
        <v>16.46774693480242</v>
      </c>
      <c r="AT59" s="39"/>
      <c r="AU59" s="39"/>
      <c r="AV59" s="39"/>
      <c r="AW59" s="39"/>
      <c r="AX59" s="39"/>
      <c r="AY59" s="39"/>
      <c r="AZ59" s="39"/>
      <c r="BA59" s="39"/>
      <c r="BB59" s="39"/>
      <c r="BC59" s="39"/>
    </row>
    <row r="60" spans="15:55" x14ac:dyDescent="0.3">
      <c r="O60" s="115">
        <v>6</v>
      </c>
      <c r="P60" s="85">
        <f t="shared" si="24"/>
        <v>1.3315312499999998</v>
      </c>
      <c r="Q60" s="13">
        <f t="shared" si="25"/>
        <v>5.3261249999999993</v>
      </c>
      <c r="R60" s="116">
        <v>2</v>
      </c>
      <c r="S60" s="116">
        <v>41</v>
      </c>
      <c r="T60" s="116">
        <f t="shared" si="22"/>
        <v>40</v>
      </c>
      <c r="U60" s="33">
        <f t="shared" si="23"/>
        <v>2.5000000000000001E-2</v>
      </c>
      <c r="AD60" s="77">
        <f t="shared" si="21"/>
        <v>0.26249999999999996</v>
      </c>
      <c r="AE60" s="54">
        <f t="shared" si="16"/>
        <v>0.26249999999999996</v>
      </c>
      <c r="AF60" s="15">
        <f t="shared" si="17"/>
        <v>77.970713293151903</v>
      </c>
      <c r="AG60" s="13">
        <f t="shared" si="18"/>
        <v>46.360937528865072</v>
      </c>
      <c r="AH60" s="13">
        <f t="shared" si="19"/>
        <v>27.565946722512596</v>
      </c>
      <c r="AI60" s="16">
        <f t="shared" si="20"/>
        <v>16.390553323803868</v>
      </c>
      <c r="AT60" s="39"/>
      <c r="AU60" s="39"/>
      <c r="AV60" s="39"/>
      <c r="AW60" s="39"/>
      <c r="AX60" s="39"/>
      <c r="AY60" s="39"/>
      <c r="AZ60" s="39"/>
      <c r="BA60" s="39"/>
      <c r="BB60" s="39"/>
      <c r="BC60" s="39"/>
    </row>
    <row r="61" spans="15:55" x14ac:dyDescent="0.3">
      <c r="O61" s="40">
        <v>7</v>
      </c>
      <c r="P61" s="85">
        <f t="shared" si="24"/>
        <v>1.5071374999999998</v>
      </c>
      <c r="Q61" s="13">
        <f t="shared" si="25"/>
        <v>6.0285499999999992</v>
      </c>
      <c r="R61" s="47">
        <v>2</v>
      </c>
      <c r="S61" s="47">
        <v>41</v>
      </c>
      <c r="T61" s="47">
        <f t="shared" si="22"/>
        <v>40</v>
      </c>
      <c r="U61" s="33">
        <f t="shared" si="23"/>
        <v>2.5000000000000001E-2</v>
      </c>
      <c r="AD61" s="77">
        <f t="shared" si="21"/>
        <v>0.28749999999999998</v>
      </c>
      <c r="AE61" s="54">
        <f t="shared" si="16"/>
        <v>0.28749999999999998</v>
      </c>
      <c r="AF61" s="15">
        <f t="shared" si="17"/>
        <v>77.56743355522967</v>
      </c>
      <c r="AG61" s="13">
        <f t="shared" si="18"/>
        <v>46.121149716918609</v>
      </c>
      <c r="AH61" s="13">
        <f t="shared" si="19"/>
        <v>27.423370269119939</v>
      </c>
      <c r="AI61" s="16">
        <f t="shared" si="20"/>
        <v>16.305778184913294</v>
      </c>
      <c r="AT61" s="39"/>
      <c r="AU61" s="39"/>
      <c r="AV61" s="39"/>
      <c r="AW61" s="39"/>
      <c r="AX61" s="39"/>
      <c r="AY61" s="39"/>
      <c r="AZ61" s="39"/>
      <c r="BA61" s="39"/>
      <c r="BB61" s="39"/>
      <c r="BC61" s="39"/>
    </row>
    <row r="62" spans="15:55" x14ac:dyDescent="0.3">
      <c r="O62" s="115">
        <v>8</v>
      </c>
      <c r="P62" s="85">
        <f t="shared" si="24"/>
        <v>1.6827437499999998</v>
      </c>
      <c r="Q62" s="13">
        <f t="shared" si="25"/>
        <v>6.730974999999999</v>
      </c>
      <c r="R62" s="116">
        <v>2</v>
      </c>
      <c r="S62" s="116">
        <v>41</v>
      </c>
      <c r="T62" s="116">
        <f t="shared" si="22"/>
        <v>40</v>
      </c>
      <c r="U62" s="33">
        <f t="shared" si="23"/>
        <v>2.5000000000000001E-2</v>
      </c>
      <c r="AD62" s="77">
        <f t="shared" si="21"/>
        <v>0.3125</v>
      </c>
      <c r="AE62" s="54">
        <f t="shared" si="16"/>
        <v>0.3125</v>
      </c>
      <c r="AF62" s="15">
        <f t="shared" si="17"/>
        <v>77.128274634378471</v>
      </c>
      <c r="AG62" s="13">
        <f t="shared" si="18"/>
        <v>45.860028349229204</v>
      </c>
      <c r="AH62" s="13">
        <f t="shared" si="19"/>
        <v>27.268109006222609</v>
      </c>
      <c r="AI62" s="16">
        <f t="shared" si="20"/>
        <v>16.213460731271788</v>
      </c>
      <c r="AT62" s="39"/>
      <c r="AU62" s="39"/>
      <c r="AV62" s="39"/>
      <c r="AW62" s="39"/>
      <c r="AX62" s="39"/>
      <c r="AY62" s="39"/>
      <c r="AZ62" s="39"/>
      <c r="BA62" s="39"/>
      <c r="BB62" s="39"/>
      <c r="BC62" s="39"/>
    </row>
    <row r="63" spans="15:55" x14ac:dyDescent="0.3">
      <c r="O63" s="40">
        <v>9</v>
      </c>
      <c r="P63" s="85">
        <f t="shared" si="24"/>
        <v>1.8583499999999997</v>
      </c>
      <c r="Q63" s="13">
        <f t="shared" si="25"/>
        <v>7.4333999999999989</v>
      </c>
      <c r="R63" s="47">
        <v>2</v>
      </c>
      <c r="S63" s="47">
        <v>41</v>
      </c>
      <c r="T63" s="47">
        <f t="shared" si="22"/>
        <v>40</v>
      </c>
      <c r="U63" s="33">
        <f t="shared" si="23"/>
        <v>2.5000000000000001E-2</v>
      </c>
      <c r="AD63" s="77">
        <f t="shared" si="21"/>
        <v>0.33750000000000002</v>
      </c>
      <c r="AE63" s="54">
        <f t="shared" si="16"/>
        <v>0.33750000000000002</v>
      </c>
      <c r="AF63" s="15">
        <f t="shared" si="17"/>
        <v>76.653439665632348</v>
      </c>
      <c r="AG63" s="13">
        <f t="shared" si="18"/>
        <v>45.577694208719386</v>
      </c>
      <c r="AH63" s="13">
        <f t="shared" si="19"/>
        <v>27.100234750651435</v>
      </c>
      <c r="AI63" s="16">
        <f t="shared" si="20"/>
        <v>16.113643664753766</v>
      </c>
      <c r="AT63" s="39"/>
      <c r="AU63" s="39"/>
      <c r="AV63" s="39"/>
      <c r="AW63" s="39"/>
      <c r="AX63" s="39"/>
      <c r="AY63" s="39"/>
      <c r="AZ63" s="39"/>
      <c r="BA63" s="39"/>
      <c r="BB63" s="39"/>
      <c r="BC63" s="39"/>
    </row>
    <row r="64" spans="15:55" x14ac:dyDescent="0.3">
      <c r="O64" s="115">
        <v>10</v>
      </c>
      <c r="P64" s="85">
        <f t="shared" si="24"/>
        <v>2.0339562499999997</v>
      </c>
      <c r="Q64" s="13">
        <f t="shared" si="25"/>
        <v>8.1358249999999988</v>
      </c>
      <c r="R64" s="116">
        <v>2</v>
      </c>
      <c r="S64" s="116">
        <v>41</v>
      </c>
      <c r="T64" s="116">
        <f t="shared" si="22"/>
        <v>40</v>
      </c>
      <c r="U64" s="33">
        <f t="shared" si="23"/>
        <v>2.5000000000000001E-2</v>
      </c>
      <c r="AD64" s="77">
        <f t="shared" si="21"/>
        <v>0.36250000000000004</v>
      </c>
      <c r="AE64" s="54">
        <f t="shared" si="16"/>
        <v>0.36250000000000004</v>
      </c>
      <c r="AF64" s="15">
        <f t="shared" si="17"/>
        <v>76.143148286149909</v>
      </c>
      <c r="AG64" s="13">
        <f t="shared" si="18"/>
        <v>45.274277890380006</v>
      </c>
      <c r="AH64" s="13">
        <f t="shared" si="19"/>
        <v>26.919825153436609</v>
      </c>
      <c r="AI64" s="16">
        <f t="shared" si="20"/>
        <v>16.00637315621503</v>
      </c>
      <c r="AT64" s="39"/>
      <c r="AU64" s="39"/>
      <c r="AV64" s="39"/>
      <c r="AW64" s="39"/>
      <c r="AX64" s="39"/>
      <c r="AY64" s="39"/>
      <c r="AZ64" s="39"/>
      <c r="BA64" s="39"/>
      <c r="BB64" s="39"/>
      <c r="BC64" s="39"/>
    </row>
    <row r="65" spans="15:55" x14ac:dyDescent="0.3">
      <c r="O65" s="40">
        <v>11</v>
      </c>
      <c r="P65" s="85">
        <f t="shared" si="24"/>
        <v>2.2095624999999997</v>
      </c>
      <c r="Q65" s="13">
        <f t="shared" si="25"/>
        <v>8.8382499999999986</v>
      </c>
      <c r="R65" s="47">
        <v>2</v>
      </c>
      <c r="S65" s="47">
        <v>41</v>
      </c>
      <c r="T65" s="47">
        <f t="shared" si="22"/>
        <v>40</v>
      </c>
      <c r="U65" s="33">
        <f t="shared" si="23"/>
        <v>2.5000000000000001E-2</v>
      </c>
      <c r="AD65" s="77">
        <f t="shared" si="21"/>
        <v>0.38750000000000007</v>
      </c>
      <c r="AE65" s="54">
        <f t="shared" si="16"/>
        <v>0.38750000000000007</v>
      </c>
      <c r="AF65" s="15">
        <f t="shared" si="17"/>
        <v>75.597636533620062</v>
      </c>
      <c r="AG65" s="13">
        <f t="shared" si="18"/>
        <v>44.94991974086286</v>
      </c>
      <c r="AH65" s="13">
        <f t="shared" si="19"/>
        <v>26.726963663889823</v>
      </c>
      <c r="AI65" s="16">
        <f t="shared" si="20"/>
        <v>15.891698824136199</v>
      </c>
      <c r="AT65" s="39"/>
      <c r="AU65" s="39"/>
      <c r="AV65" s="39"/>
      <c r="AW65" s="39"/>
      <c r="AX65" s="39"/>
      <c r="AY65" s="39"/>
      <c r="AZ65" s="39"/>
      <c r="BA65" s="39"/>
      <c r="BB65" s="39"/>
      <c r="BC65" s="39"/>
    </row>
    <row r="66" spans="15:55" x14ac:dyDescent="0.3">
      <c r="O66" s="115">
        <v>12</v>
      </c>
      <c r="P66" s="85">
        <f t="shared" si="24"/>
        <v>2.3851687499999996</v>
      </c>
      <c r="Q66" s="13">
        <f t="shared" si="25"/>
        <v>9.5406749999999985</v>
      </c>
      <c r="R66" s="116">
        <v>2</v>
      </c>
      <c r="S66" s="116">
        <v>41</v>
      </c>
      <c r="T66" s="116">
        <f t="shared" si="22"/>
        <v>40</v>
      </c>
      <c r="U66" s="33">
        <f t="shared" si="23"/>
        <v>2.5000000000000001E-2</v>
      </c>
      <c r="AD66" s="77">
        <f t="shared" si="21"/>
        <v>0.41250000000000009</v>
      </c>
      <c r="AE66" s="54">
        <f t="shared" si="16"/>
        <v>0.41250000000000009</v>
      </c>
      <c r="AF66" s="15">
        <f t="shared" si="17"/>
        <v>75.017156737081677</v>
      </c>
      <c r="AG66" s="13">
        <f t="shared" si="18"/>
        <v>44.604769793562745</v>
      </c>
      <c r="AH66" s="13">
        <f t="shared" si="19"/>
        <v>26.521739491004425</v>
      </c>
      <c r="AI66" s="16">
        <f t="shared" si="20"/>
        <v>15.769673711671457</v>
      </c>
      <c r="AT66" s="39"/>
      <c r="AU66" s="39"/>
      <c r="AV66" s="39"/>
      <c r="AW66" s="39"/>
      <c r="AX66" s="39"/>
      <c r="AY66" s="39"/>
      <c r="AZ66" s="39"/>
      <c r="BA66" s="39"/>
      <c r="BB66" s="39"/>
      <c r="BC66" s="39"/>
    </row>
    <row r="67" spans="15:55" x14ac:dyDescent="0.3">
      <c r="O67" s="40">
        <v>13</v>
      </c>
      <c r="P67" s="85">
        <f t="shared" si="24"/>
        <v>2.5607749999999996</v>
      </c>
      <c r="Q67" s="13">
        <f t="shared" si="25"/>
        <v>10.243099999999998</v>
      </c>
      <c r="R67" s="47">
        <v>2</v>
      </c>
      <c r="S67" s="47">
        <v>41</v>
      </c>
      <c r="T67" s="47">
        <f t="shared" si="22"/>
        <v>40</v>
      </c>
      <c r="U67" s="33">
        <f t="shared" si="23"/>
        <v>2.5000000000000001E-2</v>
      </c>
      <c r="AD67" s="77">
        <f t="shared" si="21"/>
        <v>0.43750000000000011</v>
      </c>
      <c r="AE67" s="54">
        <f t="shared" si="16"/>
        <v>0.43750000000000011</v>
      </c>
      <c r="AF67" s="15">
        <f t="shared" si="17"/>
        <v>74.401977400207699</v>
      </c>
      <c r="AG67" s="13">
        <f t="shared" si="18"/>
        <v>44.238987699218761</v>
      </c>
      <c r="AH67" s="13">
        <f t="shared" si="19"/>
        <v>26.304247562191346</v>
      </c>
      <c r="AI67" s="16">
        <f t="shared" si="20"/>
        <v>15.640354262113195</v>
      </c>
      <c r="AT67" s="39"/>
      <c r="AU67" s="39"/>
      <c r="AV67" s="39"/>
      <c r="AW67" s="39"/>
      <c r="AX67" s="39"/>
      <c r="AY67" s="39"/>
      <c r="AZ67" s="39"/>
      <c r="BA67" s="39"/>
      <c r="BB67" s="39"/>
      <c r="BC67" s="39"/>
    </row>
    <row r="68" spans="15:55" x14ac:dyDescent="0.3">
      <c r="O68" s="115">
        <v>14</v>
      </c>
      <c r="P68" s="85">
        <f t="shared" si="24"/>
        <v>2.7363812499999995</v>
      </c>
      <c r="Q68" s="13">
        <f t="shared" si="25"/>
        <v>10.945524999999998</v>
      </c>
      <c r="R68" s="116">
        <v>2</v>
      </c>
      <c r="S68" s="116">
        <v>41</v>
      </c>
      <c r="T68" s="116">
        <f t="shared" si="22"/>
        <v>40</v>
      </c>
      <c r="U68" s="33">
        <f t="shared" si="23"/>
        <v>2.5000000000000001E-2</v>
      </c>
      <c r="AD68" s="77">
        <f t="shared" si="21"/>
        <v>0.46250000000000013</v>
      </c>
      <c r="AE68" s="54">
        <f t="shared" si="16"/>
        <v>0.46250000000000013</v>
      </c>
      <c r="AF68" s="15">
        <f t="shared" si="17"/>
        <v>73.752383077107339</v>
      </c>
      <c r="AG68" s="13">
        <f t="shared" si="18"/>
        <v>43.852742652067114</v>
      </c>
      <c r="AH68" s="13">
        <f t="shared" si="19"/>
        <v>26.074588479370004</v>
      </c>
      <c r="AI68" s="16">
        <f t="shared" si="20"/>
        <v>15.503800292783897</v>
      </c>
      <c r="AT68" s="39"/>
      <c r="AU68" s="39"/>
      <c r="AV68" s="39"/>
      <c r="AW68" s="39"/>
      <c r="AX68" s="39"/>
      <c r="AY68" s="39"/>
      <c r="AZ68" s="39"/>
      <c r="BA68" s="39"/>
      <c r="BB68" s="39"/>
      <c r="BC68" s="39"/>
    </row>
    <row r="69" spans="15:55" x14ac:dyDescent="0.3">
      <c r="O69" s="40">
        <v>15</v>
      </c>
      <c r="P69" s="85">
        <f t="shared" si="24"/>
        <v>2.9119874999999995</v>
      </c>
      <c r="Q69" s="13">
        <f t="shared" si="25"/>
        <v>11.647949999999998</v>
      </c>
      <c r="R69" s="47">
        <v>2</v>
      </c>
      <c r="S69" s="47">
        <v>41</v>
      </c>
      <c r="T69" s="47">
        <f t="shared" si="22"/>
        <v>40</v>
      </c>
      <c r="U69" s="33">
        <f t="shared" si="23"/>
        <v>2.5000000000000001E-2</v>
      </c>
      <c r="AD69" s="77">
        <f t="shared" si="21"/>
        <v>0.48750000000000016</v>
      </c>
      <c r="AE69" s="54">
        <f t="shared" si="16"/>
        <v>0.48750000000000016</v>
      </c>
      <c r="AF69" s="15">
        <f t="shared" si="17"/>
        <v>73.068674240704354</v>
      </c>
      <c r="AG69" s="13">
        <f t="shared" si="18"/>
        <v>43.446213311579527</v>
      </c>
      <c r="AH69" s="13">
        <f t="shared" si="19"/>
        <v>25.832868472434388</v>
      </c>
      <c r="AI69" s="16">
        <f t="shared" si="20"/>
        <v>15.360074967367343</v>
      </c>
      <c r="AT69" s="39"/>
      <c r="AU69" s="39"/>
      <c r="AV69" s="39"/>
      <c r="AW69" s="39"/>
      <c r="AX69" s="39"/>
      <c r="AY69" s="39"/>
      <c r="AZ69" s="39"/>
      <c r="BA69" s="39"/>
      <c r="BB69" s="39"/>
      <c r="BC69" s="39"/>
    </row>
    <row r="70" spans="15:55" ht="15" thickBot="1" x14ac:dyDescent="0.35">
      <c r="O70" s="37">
        <v>16</v>
      </c>
      <c r="P70" s="99">
        <f t="shared" si="24"/>
        <v>3.0875937499999995</v>
      </c>
      <c r="Q70" s="107">
        <f t="shared" si="25"/>
        <v>12.350374999999998</v>
      </c>
      <c r="R70" s="34">
        <v>2</v>
      </c>
      <c r="S70" s="34">
        <v>41</v>
      </c>
      <c r="T70" s="34">
        <f t="shared" si="22"/>
        <v>40</v>
      </c>
      <c r="U70" s="35">
        <f t="shared" si="23"/>
        <v>2.5000000000000001E-2</v>
      </c>
      <c r="AD70" s="77">
        <f t="shared" si="21"/>
        <v>0.51250000000000018</v>
      </c>
      <c r="AE70" s="54">
        <f t="shared" si="16"/>
        <v>0.51250000000000018</v>
      </c>
      <c r="AF70" s="15">
        <f t="shared" si="17"/>
        <v>72.351167143751823</v>
      </c>
      <c r="AG70" s="13">
        <f t="shared" si="18"/>
        <v>43.019587719823463</v>
      </c>
      <c r="AH70" s="13">
        <f t="shared" si="19"/>
        <v>25.579199350115928</v>
      </c>
      <c r="AI70" s="16">
        <f t="shared" si="20"/>
        <v>15.20924476669197</v>
      </c>
      <c r="AT70" s="39"/>
      <c r="AU70" s="39"/>
      <c r="AV70" s="39"/>
      <c r="AW70" s="39"/>
      <c r="AX70" s="39"/>
      <c r="AY70" s="39"/>
      <c r="AZ70" s="39"/>
      <c r="BA70" s="39"/>
      <c r="BB70" s="39"/>
      <c r="BC70" s="39"/>
    </row>
    <row r="71" spans="15:55" ht="15" thickBot="1" x14ac:dyDescent="0.35">
      <c r="O71" s="50"/>
      <c r="P71" s="95"/>
      <c r="Q71" s="39"/>
      <c r="R71" s="50"/>
      <c r="S71" s="50"/>
      <c r="T71" s="50"/>
      <c r="U71" s="93"/>
      <c r="AD71" s="77">
        <f t="shared" si="21"/>
        <v>0.5375000000000002</v>
      </c>
      <c r="AE71" s="54">
        <f t="shared" si="16"/>
        <v>0.5375000000000002</v>
      </c>
      <c r="AF71" s="15">
        <f t="shared" si="17"/>
        <v>71.600193672547974</v>
      </c>
      <c r="AG71" s="13">
        <f t="shared" si="18"/>
        <v>42.573063214482374</v>
      </c>
      <c r="AH71" s="13">
        <f t="shared" si="19"/>
        <v>25.313698448265853</v>
      </c>
      <c r="AI71" s="16">
        <f t="shared" si="20"/>
        <v>15.051379457979836</v>
      </c>
      <c r="AT71" s="39"/>
      <c r="AU71" s="39"/>
      <c r="AV71" s="39"/>
      <c r="AW71" s="39"/>
      <c r="AX71" s="39"/>
      <c r="AY71" s="39"/>
      <c r="AZ71" s="39"/>
      <c r="BA71" s="39"/>
      <c r="BB71" s="39"/>
      <c r="BC71" s="39"/>
    </row>
    <row r="72" spans="15:55" ht="15" thickBot="1" x14ac:dyDescent="0.35">
      <c r="O72" s="223" t="s">
        <v>56</v>
      </c>
      <c r="P72" s="230"/>
      <c r="Q72" s="230"/>
      <c r="R72" s="230"/>
      <c r="S72" s="230"/>
      <c r="T72" s="230"/>
      <c r="U72" s="224"/>
      <c r="AD72" s="77">
        <f t="shared" si="21"/>
        <v>0.56250000000000022</v>
      </c>
      <c r="AE72" s="54">
        <f t="shared" si="16"/>
        <v>0.56250000000000022</v>
      </c>
      <c r="AF72" s="15">
        <f t="shared" si="17"/>
        <v>70.816101193420565</v>
      </c>
      <c r="AG72" s="13">
        <f t="shared" si="18"/>
        <v>42.106846337576215</v>
      </c>
      <c r="AH72" s="13">
        <f t="shared" si="19"/>
        <v>25.036488575580908</v>
      </c>
      <c r="AI72" s="16">
        <f t="shared" si="20"/>
        <v>14.886552062575463</v>
      </c>
      <c r="AT72" s="39"/>
      <c r="AU72" s="39"/>
      <c r="AV72" s="39"/>
      <c r="AW72" s="39"/>
      <c r="AX72" s="39"/>
      <c r="AY72" s="39"/>
      <c r="AZ72" s="39"/>
      <c r="BA72" s="39"/>
      <c r="BB72" s="39"/>
      <c r="BC72" s="39"/>
    </row>
    <row r="73" spans="15:55" ht="15" thickBot="1" x14ac:dyDescent="0.35">
      <c r="O73" s="108" t="s">
        <v>13</v>
      </c>
      <c r="P73" s="109" t="s">
        <v>36</v>
      </c>
      <c r="Q73" s="109" t="s">
        <v>7</v>
      </c>
      <c r="R73" s="109" t="s">
        <v>15</v>
      </c>
      <c r="S73" s="109" t="s">
        <v>16</v>
      </c>
      <c r="T73" s="109" t="s">
        <v>17</v>
      </c>
      <c r="U73" s="110" t="s">
        <v>19</v>
      </c>
      <c r="AD73" s="77">
        <f t="shared" si="21"/>
        <v>0.58750000000000024</v>
      </c>
      <c r="AE73" s="54">
        <f t="shared" si="16"/>
        <v>0.58750000000000024</v>
      </c>
      <c r="AF73" s="15">
        <f t="shared" si="17"/>
        <v>69.999252392050963</v>
      </c>
      <c r="AG73" s="13">
        <f t="shared" si="18"/>
        <v>41.621152739924462</v>
      </c>
      <c r="AH73" s="13">
        <f t="shared" si="19"/>
        <v>24.747697956797634</v>
      </c>
      <c r="AI73" s="16">
        <f t="shared" si="20"/>
        <v>14.714838822169471</v>
      </c>
      <c r="AT73" s="39"/>
      <c r="AU73" s="39"/>
      <c r="AV73" s="39"/>
      <c r="AW73" s="39"/>
      <c r="AX73" s="39"/>
      <c r="AY73" s="39"/>
      <c r="AZ73" s="39"/>
      <c r="BA73" s="39"/>
      <c r="BB73" s="39"/>
      <c r="BC73" s="39"/>
    </row>
    <row r="74" spans="15:55" x14ac:dyDescent="0.3">
      <c r="O74" s="88">
        <v>1</v>
      </c>
      <c r="P74" s="111">
        <f>P12</f>
        <v>0.45350000000000001</v>
      </c>
      <c r="Q74" s="32">
        <f>$S$7*P74/($P$8/2)^2</f>
        <v>1.8140000000000001</v>
      </c>
      <c r="R74" s="89">
        <v>2</v>
      </c>
      <c r="S74" s="89">
        <v>41</v>
      </c>
      <c r="T74" s="89">
        <f t="shared" ref="T74:T105" si="26">S74-R74+1</f>
        <v>40</v>
      </c>
      <c r="U74" s="90">
        <f>$P$8/T74</f>
        <v>2.5000000000000001E-2</v>
      </c>
      <c r="AD74" s="77">
        <f t="shared" si="21"/>
        <v>0.61250000000000027</v>
      </c>
      <c r="AE74" s="54">
        <f t="shared" si="16"/>
        <v>0.61250000000000027</v>
      </c>
      <c r="AF74" s="15">
        <f t="shared" si="17"/>
        <v>69.150025105712189</v>
      </c>
      <c r="AG74" s="13">
        <f t="shared" si="18"/>
        <v>41.116207081395807</v>
      </c>
      <c r="AH74" s="13">
        <f t="shared" si="19"/>
        <v>24.447460173381398</v>
      </c>
      <c r="AI74" s="16">
        <f t="shared" si="20"/>
        <v>14.536319163532623</v>
      </c>
      <c r="AT74" s="39"/>
      <c r="AU74" s="39"/>
      <c r="AV74" s="39"/>
      <c r="AW74" s="39"/>
      <c r="AX74" s="39"/>
      <c r="AY74" s="39"/>
      <c r="AZ74" s="39"/>
      <c r="BA74" s="39"/>
      <c r="BB74" s="39"/>
      <c r="BC74" s="39"/>
    </row>
    <row r="75" spans="15:55" x14ac:dyDescent="0.3">
      <c r="O75" s="115">
        <v>2</v>
      </c>
      <c r="P75" s="98">
        <f>P74+$P$22</f>
        <v>0.541303125</v>
      </c>
      <c r="Q75" s="6">
        <f t="shared" ref="Q75:Q105" si="27">$S$7*P75/($P$8/2)^2</f>
        <v>2.1652125</v>
      </c>
      <c r="R75" s="116">
        <v>2</v>
      </c>
      <c r="S75" s="116">
        <v>41</v>
      </c>
      <c r="T75" s="116">
        <f t="shared" si="26"/>
        <v>40</v>
      </c>
      <c r="U75" s="33">
        <f>$P$8/T75</f>
        <v>2.5000000000000001E-2</v>
      </c>
      <c r="AD75" s="77">
        <f t="shared" si="21"/>
        <v>0.63750000000000029</v>
      </c>
      <c r="AE75" s="54">
        <f t="shared" si="16"/>
        <v>0.63750000000000029</v>
      </c>
      <c r="AF75" s="15">
        <f t="shared" si="17"/>
        <v>68.268812148498512</v>
      </c>
      <c r="AG75" s="13">
        <f t="shared" si="18"/>
        <v>40.592242926990693</v>
      </c>
      <c r="AH75" s="13">
        <f t="shared" si="19"/>
        <v>24.135914101737679</v>
      </c>
      <c r="AI75" s="16">
        <f t="shared" si="20"/>
        <v>14.351075661776608</v>
      </c>
      <c r="AT75" s="39"/>
      <c r="AU75" s="39"/>
      <c r="AV75" s="39"/>
      <c r="AW75" s="39"/>
      <c r="AX75" s="39"/>
      <c r="AY75" s="39"/>
      <c r="AZ75" s="39"/>
      <c r="BA75" s="39"/>
      <c r="BB75" s="39"/>
      <c r="BC75" s="39"/>
    </row>
    <row r="76" spans="15:55" x14ac:dyDescent="0.3">
      <c r="O76" s="115">
        <v>3</v>
      </c>
      <c r="P76" s="98">
        <f t="shared" ref="P76:P105" si="28">P75+$P$22</f>
        <v>0.62910624999999998</v>
      </c>
      <c r="Q76" s="6">
        <f t="shared" si="27"/>
        <v>2.5164249999999999</v>
      </c>
      <c r="R76" s="116">
        <v>2</v>
      </c>
      <c r="S76" s="116">
        <v>41</v>
      </c>
      <c r="T76" s="116">
        <f t="shared" si="26"/>
        <v>40</v>
      </c>
      <c r="U76" s="33">
        <f t="shared" ref="U76:U105" si="29">$P$8/T76</f>
        <v>2.5000000000000001E-2</v>
      </c>
      <c r="AD76" s="77">
        <f t="shared" si="21"/>
        <v>0.66250000000000031</v>
      </c>
      <c r="AE76" s="54">
        <f t="shared" si="16"/>
        <v>0.66250000000000031</v>
      </c>
      <c r="AF76" s="15">
        <f t="shared" si="17"/>
        <v>67.356021129627351</v>
      </c>
      <c r="AG76" s="13">
        <f t="shared" si="18"/>
        <v>40.049502638804668</v>
      </c>
      <c r="AH76" s="13">
        <f t="shared" si="19"/>
        <v>23.813203848974091</v>
      </c>
      <c r="AI76" s="16">
        <f t="shared" si="20"/>
        <v>14.159194002158509</v>
      </c>
      <c r="AT76" s="39"/>
      <c r="AU76" s="39"/>
      <c r="AV76" s="39"/>
      <c r="AW76" s="39"/>
      <c r="AX76" s="39"/>
      <c r="AY76" s="39"/>
      <c r="AZ76" s="39"/>
      <c r="BA76" s="39"/>
      <c r="BB76" s="39"/>
      <c r="BC76" s="39"/>
    </row>
    <row r="77" spans="15:55" x14ac:dyDescent="0.3">
      <c r="O77" s="115">
        <v>4</v>
      </c>
      <c r="P77" s="98">
        <f t="shared" si="28"/>
        <v>0.71690937499999996</v>
      </c>
      <c r="Q77" s="6">
        <f t="shared" si="27"/>
        <v>2.8676374999999998</v>
      </c>
      <c r="R77" s="116">
        <v>2</v>
      </c>
      <c r="S77" s="116">
        <v>41</v>
      </c>
      <c r="T77" s="116">
        <f t="shared" si="26"/>
        <v>40</v>
      </c>
      <c r="U77" s="33">
        <f t="shared" si="29"/>
        <v>2.5000000000000001E-2</v>
      </c>
      <c r="AD77" s="77">
        <f t="shared" si="21"/>
        <v>0.68750000000000033</v>
      </c>
      <c r="AE77" s="54">
        <f t="shared" si="16"/>
        <v>0.68750000000000033</v>
      </c>
      <c r="AF77" s="15">
        <f t="shared" si="17"/>
        <v>66.412074264897825</v>
      </c>
      <c r="AG77" s="13">
        <f t="shared" si="18"/>
        <v>39.48823726392272</v>
      </c>
      <c r="AH77" s="13">
        <f t="shared" si="19"/>
        <v>23.479478686242992</v>
      </c>
      <c r="AI77" s="16">
        <f t="shared" si="20"/>
        <v>13.960762940446704</v>
      </c>
      <c r="AT77" s="39"/>
      <c r="AU77" s="39"/>
      <c r="AV77" s="39"/>
      <c r="AW77" s="39"/>
      <c r="AX77" s="39"/>
      <c r="AY77" s="39"/>
      <c r="AZ77" s="39"/>
      <c r="BA77" s="39"/>
      <c r="BB77" s="39"/>
      <c r="BC77" s="39"/>
    </row>
    <row r="78" spans="15:55" x14ac:dyDescent="0.3">
      <c r="O78" s="115">
        <v>5</v>
      </c>
      <c r="P78" s="98">
        <f t="shared" si="28"/>
        <v>0.80471249999999994</v>
      </c>
      <c r="Q78" s="6">
        <f t="shared" si="27"/>
        <v>3.2188499999999998</v>
      </c>
      <c r="R78" s="116">
        <v>2</v>
      </c>
      <c r="S78" s="116">
        <v>41</v>
      </c>
      <c r="T78" s="116">
        <f t="shared" si="26"/>
        <v>40</v>
      </c>
      <c r="U78" s="33">
        <f t="shared" si="29"/>
        <v>2.5000000000000001E-2</v>
      </c>
      <c r="AD78" s="77">
        <f t="shared" si="21"/>
        <v>0.71250000000000036</v>
      </c>
      <c r="AE78" s="54">
        <f t="shared" si="16"/>
        <v>0.71250000000000036</v>
      </c>
      <c r="AF78" s="15">
        <f t="shared" si="17"/>
        <v>65.437408181392726</v>
      </c>
      <c r="AG78" s="13">
        <f t="shared" si="18"/>
        <v>38.908706418296198</v>
      </c>
      <c r="AH78" s="13">
        <f t="shared" si="19"/>
        <v>23.134892979695383</v>
      </c>
      <c r="AI78" s="16">
        <f t="shared" si="20"/>
        <v>13.755874261866454</v>
      </c>
      <c r="AT78" s="39"/>
      <c r="AU78" s="39"/>
      <c r="AV78" s="39"/>
      <c r="AW78" s="39"/>
      <c r="AX78" s="39"/>
      <c r="AY78" s="39"/>
      <c r="AZ78" s="39"/>
      <c r="BA78" s="39"/>
      <c r="BB78" s="39"/>
      <c r="BC78" s="39"/>
    </row>
    <row r="79" spans="15:55" x14ac:dyDescent="0.3">
      <c r="O79" s="115">
        <v>6</v>
      </c>
      <c r="P79" s="98">
        <f t="shared" si="28"/>
        <v>0.89251562499999992</v>
      </c>
      <c r="Q79" s="6">
        <f t="shared" si="27"/>
        <v>3.5700624999999997</v>
      </c>
      <c r="R79" s="116">
        <v>2</v>
      </c>
      <c r="S79" s="116">
        <v>41</v>
      </c>
      <c r="T79" s="116">
        <f t="shared" si="26"/>
        <v>40</v>
      </c>
      <c r="U79" s="33">
        <f t="shared" si="29"/>
        <v>2.5000000000000001E-2</v>
      </c>
      <c r="AD79" s="77">
        <f t="shared" si="21"/>
        <v>0.73750000000000038</v>
      </c>
      <c r="AE79" s="54">
        <f t="shared" si="16"/>
        <v>0.73750000000000038</v>
      </c>
      <c r="AF79" s="15">
        <f t="shared" si="17"/>
        <v>64.432473715514689</v>
      </c>
      <c r="AG79" s="13">
        <f t="shared" si="18"/>
        <v>38.311178166656269</v>
      </c>
      <c r="AH79" s="13">
        <f t="shared" si="19"/>
        <v>22.779606119078149</v>
      </c>
      <c r="AI79" s="16">
        <f t="shared" si="20"/>
        <v>13.544622738644222</v>
      </c>
      <c r="AT79" s="39"/>
      <c r="AU79" s="39"/>
      <c r="AV79" s="39"/>
      <c r="AW79" s="39"/>
      <c r="AX79" s="39"/>
      <c r="AY79" s="39"/>
      <c r="AZ79" s="39"/>
      <c r="BA79" s="39"/>
      <c r="BB79" s="39"/>
      <c r="BC79" s="39"/>
    </row>
    <row r="80" spans="15:55" x14ac:dyDescent="0.3">
      <c r="O80" s="115">
        <v>7</v>
      </c>
      <c r="P80" s="98">
        <f t="shared" si="28"/>
        <v>0.98031874999999991</v>
      </c>
      <c r="Q80" s="6">
        <f t="shared" si="27"/>
        <v>3.9212749999999996</v>
      </c>
      <c r="R80" s="116">
        <v>2</v>
      </c>
      <c r="S80" s="116">
        <v>41</v>
      </c>
      <c r="T80" s="116">
        <f t="shared" si="26"/>
        <v>40</v>
      </c>
      <c r="U80" s="33">
        <f t="shared" si="29"/>
        <v>2.5000000000000001E-2</v>
      </c>
      <c r="AD80" s="77">
        <f t="shared" si="21"/>
        <v>0.7625000000000004</v>
      </c>
      <c r="AE80" s="54">
        <f t="shared" si="16"/>
        <v>0.7625000000000004</v>
      </c>
      <c r="AF80" s="15">
        <f t="shared" si="17"/>
        <v>63.397735704449637</v>
      </c>
      <c r="AG80" s="13">
        <f t="shared" si="18"/>
        <v>37.695928898519306</v>
      </c>
      <c r="AH80" s="13">
        <f t="shared" si="19"/>
        <v>22.413782444007538</v>
      </c>
      <c r="AI80" s="16">
        <f t="shared" si="20"/>
        <v>13.327106086170325</v>
      </c>
      <c r="AT80" s="39"/>
      <c r="AU80" s="39"/>
      <c r="AV80" s="39"/>
      <c r="AW80" s="39"/>
      <c r="AX80" s="39"/>
      <c r="AY80" s="39"/>
      <c r="AZ80" s="39"/>
      <c r="BA80" s="39"/>
      <c r="BB80" s="39"/>
      <c r="BC80" s="39"/>
    </row>
    <row r="81" spans="15:55" x14ac:dyDescent="0.3">
      <c r="O81" s="115">
        <v>8</v>
      </c>
      <c r="P81" s="98">
        <f t="shared" si="28"/>
        <v>1.0681218749999999</v>
      </c>
      <c r="Q81" s="6">
        <f t="shared" si="27"/>
        <v>4.2724874999999995</v>
      </c>
      <c r="R81" s="116">
        <v>2</v>
      </c>
      <c r="S81" s="116">
        <v>41</v>
      </c>
      <c r="T81" s="116">
        <f t="shared" si="26"/>
        <v>40</v>
      </c>
      <c r="U81" s="33">
        <f t="shared" si="29"/>
        <v>2.5000000000000001E-2</v>
      </c>
      <c r="AD81" s="77">
        <f t="shared" si="21"/>
        <v>0.78750000000000042</v>
      </c>
      <c r="AE81" s="54">
        <f t="shared" si="16"/>
        <v>0.78750000000000042</v>
      </c>
      <c r="AF81" s="15">
        <f t="shared" si="17"/>
        <v>62.333672771154149</v>
      </c>
      <c r="AG81" s="13">
        <f t="shared" si="18"/>
        <v>37.063243200341581</v>
      </c>
      <c r="AH81" s="13">
        <f t="shared" si="19"/>
        <v>22.037591167953121</v>
      </c>
      <c r="AI81" s="16">
        <f t="shared" si="20"/>
        <v>13.103424917800217</v>
      </c>
      <c r="AT81" s="39"/>
      <c r="AU81" s="39"/>
      <c r="AV81" s="39"/>
      <c r="AW81" s="39"/>
      <c r="AX81" s="39"/>
      <c r="AY81" s="39"/>
      <c r="AZ81" s="39"/>
      <c r="BA81" s="39"/>
      <c r="BB81" s="39"/>
      <c r="BC81" s="39"/>
    </row>
    <row r="82" spans="15:55" x14ac:dyDescent="0.3">
      <c r="O82" s="115">
        <v>9</v>
      </c>
      <c r="P82" s="98">
        <f t="shared" si="28"/>
        <v>1.1559249999999999</v>
      </c>
      <c r="Q82" s="6">
        <f t="shared" si="27"/>
        <v>4.6236999999999995</v>
      </c>
      <c r="R82" s="116">
        <v>2</v>
      </c>
      <c r="S82" s="116">
        <v>41</v>
      </c>
      <c r="T82" s="116">
        <f t="shared" si="26"/>
        <v>40</v>
      </c>
      <c r="U82" s="33">
        <f t="shared" si="29"/>
        <v>2.5000000000000001E-2</v>
      </c>
      <c r="AD82" s="77">
        <f t="shared" si="21"/>
        <v>0.81250000000000044</v>
      </c>
      <c r="AE82" s="54">
        <f t="shared" si="16"/>
        <v>0.81250000000000044</v>
      </c>
      <c r="AF82" s="15">
        <f t="shared" si="17"/>
        <v>61.240777102966156</v>
      </c>
      <c r="AG82" s="13">
        <f t="shared" si="18"/>
        <v>36.413413723882492</v>
      </c>
      <c r="AH82" s="13">
        <f t="shared" si="19"/>
        <v>21.651206299967296</v>
      </c>
      <c r="AI82" s="16">
        <f t="shared" si="20"/>
        <v>12.873682698315315</v>
      </c>
      <c r="AT82" s="39"/>
      <c r="AU82" s="39"/>
      <c r="AV82" s="39"/>
      <c r="AW82" s="39"/>
      <c r="AX82" s="39"/>
      <c r="AY82" s="39"/>
      <c r="AZ82" s="39"/>
      <c r="BA82" s="39"/>
      <c r="BB82" s="39"/>
      <c r="BC82" s="39"/>
    </row>
    <row r="83" spans="15:55" x14ac:dyDescent="0.3">
      <c r="O83" s="115">
        <v>10</v>
      </c>
      <c r="P83" s="98">
        <f t="shared" si="28"/>
        <v>1.2437281249999999</v>
      </c>
      <c r="Q83" s="6">
        <f t="shared" si="27"/>
        <v>4.9749124999999994</v>
      </c>
      <c r="R83" s="116">
        <v>2</v>
      </c>
      <c r="S83" s="116">
        <v>41</v>
      </c>
      <c r="T83" s="116">
        <f t="shared" si="26"/>
        <v>40</v>
      </c>
      <c r="U83" s="33">
        <f t="shared" si="29"/>
        <v>2.5000000000000001E-2</v>
      </c>
      <c r="AD83" s="77">
        <f t="shared" si="21"/>
        <v>0.83750000000000047</v>
      </c>
      <c r="AE83" s="54">
        <f t="shared" si="16"/>
        <v>0.83750000000000047</v>
      </c>
      <c r="AF83" s="15">
        <f t="shared" si="17"/>
        <v>60.11955422394135</v>
      </c>
      <c r="AG83" s="13">
        <f t="shared" si="18"/>
        <v>35.746741050837073</v>
      </c>
      <c r="AH83" s="13">
        <f t="shared" si="19"/>
        <v>21.254806564196574</v>
      </c>
      <c r="AI83" s="16">
        <f t="shared" si="20"/>
        <v>12.637985696064868</v>
      </c>
      <c r="AT83" s="39"/>
      <c r="AU83" s="39"/>
      <c r="AV83" s="39"/>
      <c r="AW83" s="39"/>
      <c r="AX83" s="39"/>
      <c r="AY83" s="39"/>
      <c r="AZ83" s="39"/>
      <c r="BA83" s="39"/>
      <c r="BB83" s="39"/>
      <c r="BC83" s="39"/>
    </row>
    <row r="84" spans="15:55" x14ac:dyDescent="0.3">
      <c r="O84" s="115">
        <v>11</v>
      </c>
      <c r="P84" s="98">
        <f t="shared" si="28"/>
        <v>1.3315312499999998</v>
      </c>
      <c r="Q84" s="6">
        <f t="shared" si="27"/>
        <v>5.3261249999999993</v>
      </c>
      <c r="R84" s="116">
        <v>2</v>
      </c>
      <c r="S84" s="116">
        <v>41</v>
      </c>
      <c r="T84" s="116">
        <f t="shared" si="26"/>
        <v>40</v>
      </c>
      <c r="U84" s="33">
        <f t="shared" si="29"/>
        <v>2.5000000000000001E-2</v>
      </c>
      <c r="AD84" s="77">
        <f t="shared" si="21"/>
        <v>0.86250000000000049</v>
      </c>
      <c r="AE84" s="54">
        <f t="shared" si="16"/>
        <v>0.86250000000000049</v>
      </c>
      <c r="AF84" s="15">
        <f t="shared" si="17"/>
        <v>58.970522761020675</v>
      </c>
      <c r="AG84" s="13">
        <f t="shared" si="18"/>
        <v>35.063533553800561</v>
      </c>
      <c r="AH84" s="13">
        <f t="shared" si="19"/>
        <v>20.848575317211896</v>
      </c>
      <c r="AI84" s="16">
        <f t="shared" si="20"/>
        <v>12.396442933811034</v>
      </c>
      <c r="AT84" s="39"/>
      <c r="AU84" s="39"/>
      <c r="AV84" s="39"/>
      <c r="AW84" s="39"/>
      <c r="AX84" s="39"/>
      <c r="AY84" s="39"/>
      <c r="AZ84" s="39"/>
      <c r="BA84" s="39"/>
      <c r="BB84" s="39"/>
      <c r="BC84" s="39"/>
    </row>
    <row r="85" spans="15:55" x14ac:dyDescent="0.3">
      <c r="O85" s="115">
        <v>12</v>
      </c>
      <c r="P85" s="98">
        <f t="shared" si="28"/>
        <v>1.4193343749999998</v>
      </c>
      <c r="Q85" s="6">
        <f t="shared" si="27"/>
        <v>5.6773374999999993</v>
      </c>
      <c r="R85" s="116">
        <v>2</v>
      </c>
      <c r="S85" s="116">
        <v>41</v>
      </c>
      <c r="T85" s="116">
        <f t="shared" si="26"/>
        <v>40</v>
      </c>
      <c r="U85" s="33">
        <f t="shared" si="29"/>
        <v>2.5000000000000001E-2</v>
      </c>
      <c r="AD85" s="77">
        <f t="shared" si="21"/>
        <v>0.88750000000000051</v>
      </c>
      <c r="AE85" s="54">
        <f t="shared" si="16"/>
        <v>0.88750000000000051</v>
      </c>
      <c r="AF85" s="15">
        <f t="shared" si="17"/>
        <v>57.794214204136935</v>
      </c>
      <c r="AG85" s="13">
        <f t="shared" si="18"/>
        <v>34.364107253629136</v>
      </c>
      <c r="AH85" s="13">
        <f t="shared" si="19"/>
        <v>20.432700463196156</v>
      </c>
      <c r="AI85" s="16">
        <f t="shared" si="20"/>
        <v>12.149166138299879</v>
      </c>
      <c r="AT85" s="39"/>
      <c r="AU85" s="39"/>
      <c r="AV85" s="39"/>
      <c r="AW85" s="39"/>
      <c r="AX85" s="39"/>
      <c r="AY85" s="39"/>
      <c r="AZ85" s="39"/>
      <c r="BA85" s="39"/>
      <c r="BB85" s="39"/>
      <c r="BC85" s="39"/>
    </row>
    <row r="86" spans="15:55" x14ac:dyDescent="0.3">
      <c r="O86" s="115">
        <v>13</v>
      </c>
      <c r="P86" s="98">
        <f t="shared" si="28"/>
        <v>1.5071374999999998</v>
      </c>
      <c r="Q86" s="6">
        <f t="shared" si="27"/>
        <v>6.0285499999999992</v>
      </c>
      <c r="R86" s="116">
        <v>2</v>
      </c>
      <c r="S86" s="116">
        <v>41</v>
      </c>
      <c r="T86" s="116">
        <f t="shared" si="26"/>
        <v>40</v>
      </c>
      <c r="U86" s="33">
        <f t="shared" si="29"/>
        <v>2.5000000000000001E-2</v>
      </c>
      <c r="AD86" s="77">
        <f t="shared" si="21"/>
        <v>0.91250000000000053</v>
      </c>
      <c r="AE86" s="54">
        <f t="shared" si="16"/>
        <v>0.91250000000000053</v>
      </c>
      <c r="AF86" s="15">
        <f t="shared" si="17"/>
        <v>56.591172660371683</v>
      </c>
      <c r="AG86" s="13">
        <f t="shared" si="18"/>
        <v>33.648785673263021</v>
      </c>
      <c r="AH86" s="13">
        <f t="shared" si="19"/>
        <v>20.007374367028262</v>
      </c>
      <c r="AI86" s="16">
        <f t="shared" si="20"/>
        <v>11.896269688581654</v>
      </c>
      <c r="AT86" s="39"/>
      <c r="AU86" s="39"/>
      <c r="AV86" s="39"/>
      <c r="AW86" s="39"/>
      <c r="AX86" s="39"/>
      <c r="AY86" s="39"/>
      <c r="AZ86" s="39"/>
      <c r="BA86" s="39"/>
      <c r="BB86" s="39"/>
      <c r="BC86" s="39"/>
    </row>
    <row r="87" spans="15:55" x14ac:dyDescent="0.3">
      <c r="O87" s="115">
        <v>14</v>
      </c>
      <c r="P87" s="98">
        <f t="shared" si="28"/>
        <v>1.5949406249999998</v>
      </c>
      <c r="Q87" s="6">
        <f t="shared" si="27"/>
        <v>6.3797624999999991</v>
      </c>
      <c r="R87" s="116">
        <v>2</v>
      </c>
      <c r="S87" s="116">
        <v>41</v>
      </c>
      <c r="T87" s="116">
        <f t="shared" si="26"/>
        <v>40</v>
      </c>
      <c r="U87" s="33">
        <f t="shared" si="29"/>
        <v>2.5000000000000001E-2</v>
      </c>
      <c r="AD87" s="77">
        <f t="shared" si="21"/>
        <v>0.93750000000000056</v>
      </c>
      <c r="AE87" s="54">
        <f t="shared" si="16"/>
        <v>0.93750000000000056</v>
      </c>
      <c r="AF87" s="15">
        <f t="shared" si="17"/>
        <v>55.36195460227583</v>
      </c>
      <c r="AG87" s="13">
        <f t="shared" si="18"/>
        <v>32.917899688079409</v>
      </c>
      <c r="AH87" s="13">
        <f t="shared" si="19"/>
        <v>19.572793765303835</v>
      </c>
      <c r="AI87" s="16">
        <f t="shared" si="20"/>
        <v>11.637870563104213</v>
      </c>
      <c r="AT87" s="39"/>
      <c r="AU87" s="39"/>
      <c r="AV87" s="39"/>
      <c r="AW87" s="39"/>
      <c r="AX87" s="39"/>
      <c r="AY87" s="39"/>
      <c r="AZ87" s="39"/>
      <c r="BA87" s="39"/>
      <c r="BB87" s="39"/>
      <c r="BC87" s="39"/>
    </row>
    <row r="88" spans="15:55" x14ac:dyDescent="0.3">
      <c r="O88" s="115">
        <v>15</v>
      </c>
      <c r="P88" s="98">
        <f t="shared" si="28"/>
        <v>1.6827437499999998</v>
      </c>
      <c r="Q88" s="6">
        <f t="shared" si="27"/>
        <v>6.730974999999999</v>
      </c>
      <c r="R88" s="116">
        <v>2</v>
      </c>
      <c r="S88" s="116">
        <v>41</v>
      </c>
      <c r="T88" s="116">
        <f t="shared" si="26"/>
        <v>40</v>
      </c>
      <c r="U88" s="33">
        <f t="shared" si="29"/>
        <v>2.5000000000000001E-2</v>
      </c>
      <c r="AD88" s="77">
        <f t="shared" si="21"/>
        <v>0.96250000000000058</v>
      </c>
      <c r="AE88" s="54">
        <f t="shared" si="16"/>
        <v>0.96250000000000058</v>
      </c>
      <c r="AF88" s="15">
        <f t="shared" si="17"/>
        <v>54.107128610470724</v>
      </c>
      <c r="AG88" s="13">
        <f t="shared" si="18"/>
        <v>32.171787372844477</v>
      </c>
      <c r="AH88" s="13">
        <f t="shared" si="19"/>
        <v>19.129159675333781</v>
      </c>
      <c r="AI88" s="16">
        <f t="shared" si="20"/>
        <v>11.37408828560409</v>
      </c>
      <c r="AT88" s="39"/>
      <c r="AU88" s="39"/>
      <c r="AV88" s="39"/>
      <c r="AW88" s="39"/>
      <c r="AX88" s="39"/>
      <c r="AY88" s="39"/>
      <c r="AZ88" s="39"/>
      <c r="BA88" s="39"/>
      <c r="BB88" s="39"/>
      <c r="BC88" s="39"/>
    </row>
    <row r="89" spans="15:55" x14ac:dyDescent="0.3">
      <c r="O89" s="115">
        <v>16</v>
      </c>
      <c r="P89" s="98">
        <f t="shared" si="28"/>
        <v>1.7705468749999997</v>
      </c>
      <c r="Q89" s="6">
        <f t="shared" si="27"/>
        <v>7.082187499999999</v>
      </c>
      <c r="R89" s="116">
        <v>2</v>
      </c>
      <c r="S89" s="116">
        <v>41</v>
      </c>
      <c r="T89" s="116">
        <f t="shared" si="26"/>
        <v>40</v>
      </c>
      <c r="U89" s="33">
        <f t="shared" si="29"/>
        <v>2.5000000000000001E-2</v>
      </c>
      <c r="AD89" s="77">
        <f t="shared" si="21"/>
        <v>0.9875000000000006</v>
      </c>
      <c r="AE89" s="54">
        <f t="shared" si="16"/>
        <v>0.9875000000000006</v>
      </c>
      <c r="AF89" s="15">
        <f t="shared" si="17"/>
        <v>52.827275110648429</v>
      </c>
      <c r="AG89" s="13">
        <f t="shared" si="18"/>
        <v>31.410793845335316</v>
      </c>
      <c r="AH89" s="13">
        <f t="shared" si="19"/>
        <v>18.676677302162759</v>
      </c>
      <c r="AI89" s="16">
        <f t="shared" si="20"/>
        <v>11.105044869820221</v>
      </c>
      <c r="AT89" s="39"/>
      <c r="AU89" s="39"/>
      <c r="AV89" s="39"/>
      <c r="AW89" s="39"/>
      <c r="AX89" s="39"/>
      <c r="AY89" s="39"/>
      <c r="AZ89" s="39"/>
      <c r="BA89" s="39"/>
      <c r="BB89" s="39"/>
      <c r="BC89" s="39"/>
    </row>
    <row r="90" spans="15:55" ht="15" thickBot="1" x14ac:dyDescent="0.35">
      <c r="O90" s="115">
        <v>17</v>
      </c>
      <c r="P90" s="98">
        <f t="shared" si="28"/>
        <v>1.8583499999999997</v>
      </c>
      <c r="Q90" s="6">
        <f t="shared" si="27"/>
        <v>7.4333999999999989</v>
      </c>
      <c r="R90" s="116">
        <v>2</v>
      </c>
      <c r="S90" s="116">
        <v>41</v>
      </c>
      <c r="T90" s="116">
        <f t="shared" si="26"/>
        <v>40</v>
      </c>
      <c r="U90" s="33">
        <f t="shared" si="29"/>
        <v>2.5000000000000001E-2</v>
      </c>
      <c r="AD90" s="78">
        <f>AD89+$U$29/2</f>
        <v>1.0000000000000007</v>
      </c>
      <c r="AE90" s="55">
        <f t="shared" si="16"/>
        <v>1.0000000000000007</v>
      </c>
      <c r="AF90" s="113">
        <f t="shared" si="17"/>
        <v>52.178147601185593</v>
      </c>
      <c r="AG90" s="107">
        <f t="shared" si="18"/>
        <v>31.024826362886785</v>
      </c>
      <c r="AH90" s="107">
        <f t="shared" si="19"/>
        <v>18.447183257716954</v>
      </c>
      <c r="AI90" s="114">
        <f t="shared" si="20"/>
        <v>10.968589031359487</v>
      </c>
      <c r="AT90" s="39"/>
      <c r="AU90" s="39"/>
      <c r="AV90" s="39"/>
      <c r="AW90" s="39"/>
      <c r="AX90" s="39"/>
      <c r="AY90" s="39"/>
      <c r="AZ90" s="39"/>
      <c r="BA90" s="39"/>
      <c r="BB90" s="39"/>
      <c r="BC90" s="39"/>
    </row>
    <row r="91" spans="15:55" ht="15" thickBot="1" x14ac:dyDescent="0.35">
      <c r="O91" s="115">
        <v>18</v>
      </c>
      <c r="P91" s="98">
        <f t="shared" si="28"/>
        <v>1.9461531249999997</v>
      </c>
      <c r="Q91" s="6">
        <f t="shared" si="27"/>
        <v>7.7846124999999988</v>
      </c>
      <c r="R91" s="116">
        <v>2</v>
      </c>
      <c r="S91" s="116">
        <v>41</v>
      </c>
      <c r="T91" s="116">
        <f t="shared" si="26"/>
        <v>40</v>
      </c>
      <c r="U91" s="33">
        <f t="shared" si="29"/>
        <v>2.5000000000000001E-2</v>
      </c>
      <c r="AD91" s="14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</row>
    <row r="92" spans="15:55" ht="15" thickBot="1" x14ac:dyDescent="0.35">
      <c r="O92" s="115">
        <v>19</v>
      </c>
      <c r="P92" s="98">
        <f t="shared" si="28"/>
        <v>2.0339562499999997</v>
      </c>
      <c r="Q92" s="6">
        <f t="shared" si="27"/>
        <v>8.1358249999999988</v>
      </c>
      <c r="R92" s="116">
        <v>2</v>
      </c>
      <c r="S92" s="116">
        <v>41</v>
      </c>
      <c r="T92" s="116">
        <f t="shared" si="26"/>
        <v>40</v>
      </c>
      <c r="U92" s="33">
        <f t="shared" si="29"/>
        <v>2.5000000000000001E-2</v>
      </c>
      <c r="AD92" s="223" t="s">
        <v>45</v>
      </c>
      <c r="AE92" s="224"/>
      <c r="AF92" s="225" t="s">
        <v>42</v>
      </c>
      <c r="AG92" s="229"/>
      <c r="AH92" s="229"/>
      <c r="AI92" s="229"/>
      <c r="AJ92" s="229"/>
      <c r="AK92" s="229"/>
      <c r="AL92" s="229"/>
      <c r="AM92" s="226"/>
      <c r="AT92" s="39"/>
      <c r="AU92" s="39"/>
      <c r="AV92" s="39"/>
      <c r="AW92" s="39"/>
      <c r="AX92" s="39"/>
      <c r="AY92" s="39"/>
      <c r="AZ92" s="39"/>
      <c r="BA92" s="39"/>
      <c r="BB92" s="39"/>
      <c r="BC92" s="39"/>
    </row>
    <row r="93" spans="15:55" ht="15" thickBot="1" x14ac:dyDescent="0.35">
      <c r="O93" s="115">
        <v>20</v>
      </c>
      <c r="P93" s="98">
        <f t="shared" si="28"/>
        <v>2.1217593749999999</v>
      </c>
      <c r="Q93" s="6">
        <f t="shared" si="27"/>
        <v>8.4870374999999996</v>
      </c>
      <c r="R93" s="116">
        <v>2</v>
      </c>
      <c r="S93" s="116">
        <v>41</v>
      </c>
      <c r="T93" s="116">
        <f t="shared" si="26"/>
        <v>40</v>
      </c>
      <c r="U93" s="33">
        <f t="shared" si="29"/>
        <v>2.5000000000000001E-2</v>
      </c>
      <c r="AD93" s="20" t="s">
        <v>50</v>
      </c>
      <c r="AE93" s="20" t="s">
        <v>37</v>
      </c>
      <c r="AF93" s="118">
        <f>P43</f>
        <v>0.45350000000000001</v>
      </c>
      <c r="AG93" s="119">
        <f>P44</f>
        <v>0.80471249999999994</v>
      </c>
      <c r="AH93" s="119">
        <f>P45</f>
        <v>1.1559249999999999</v>
      </c>
      <c r="AI93" s="119">
        <f>P46</f>
        <v>1.5071374999999998</v>
      </c>
      <c r="AJ93" s="119">
        <f>P47</f>
        <v>1.8583499999999997</v>
      </c>
      <c r="AK93" s="119">
        <f>P48</f>
        <v>2.2095624999999997</v>
      </c>
      <c r="AL93" s="119">
        <f>P49</f>
        <v>2.5607749999999996</v>
      </c>
      <c r="AM93" s="120">
        <f>P50</f>
        <v>2.9119874999999995</v>
      </c>
      <c r="AN93" s="39"/>
      <c r="AO93" s="39"/>
      <c r="AP93" s="39"/>
      <c r="AQ93" s="50"/>
      <c r="AR93" s="50"/>
      <c r="AS93" s="50"/>
      <c r="AT93" s="39"/>
      <c r="AU93" s="39"/>
      <c r="AV93" s="39"/>
      <c r="AW93" s="39"/>
      <c r="AX93" s="39"/>
      <c r="AY93" s="39"/>
      <c r="AZ93" s="39"/>
      <c r="BA93" s="39"/>
      <c r="BB93" s="39"/>
      <c r="BC93" s="39"/>
    </row>
    <row r="94" spans="15:55" x14ac:dyDescent="0.3">
      <c r="O94" s="115">
        <v>21</v>
      </c>
      <c r="P94" s="98">
        <f t="shared" si="28"/>
        <v>2.2095625000000001</v>
      </c>
      <c r="Q94" s="6">
        <f t="shared" si="27"/>
        <v>8.8382500000000004</v>
      </c>
      <c r="R94" s="116">
        <v>2</v>
      </c>
      <c r="S94" s="116">
        <v>41</v>
      </c>
      <c r="T94" s="116">
        <f t="shared" si="26"/>
        <v>40</v>
      </c>
      <c r="U94" s="33">
        <f t="shared" si="29"/>
        <v>2.5000000000000001E-2</v>
      </c>
      <c r="AD94" s="7">
        <f>0</f>
        <v>0</v>
      </c>
      <c r="AE94" s="61">
        <f>AD94</f>
        <v>0</v>
      </c>
      <c r="AF94" s="15">
        <f t="shared" ref="AF94:AM103" si="30">$P$4+($P$3-$P$4)*$P$5*EXP(-($P$6^2)*AF$93)*COS($P$6*$AE94)</f>
        <v>80.002055653694583</v>
      </c>
      <c r="AG94" s="13">
        <f t="shared" si="30"/>
        <v>61.689535138870191</v>
      </c>
      <c r="AH94" s="13">
        <f t="shared" si="30"/>
        <v>47.568762009356618</v>
      </c>
      <c r="AI94" s="13">
        <f t="shared" si="30"/>
        <v>36.680242670154946</v>
      </c>
      <c r="AJ94" s="13">
        <f t="shared" si="30"/>
        <v>28.284112209538101</v>
      </c>
      <c r="AK94" s="13">
        <f t="shared" si="30"/>
        <v>21.80986125625223</v>
      </c>
      <c r="AL94" s="13">
        <f t="shared" si="30"/>
        <v>16.817570390509356</v>
      </c>
      <c r="AM94" s="16">
        <f t="shared" si="30"/>
        <v>12.96801802251988</v>
      </c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</row>
    <row r="95" spans="15:55" x14ac:dyDescent="0.3">
      <c r="O95" s="115">
        <v>22</v>
      </c>
      <c r="P95" s="98">
        <f t="shared" si="28"/>
        <v>2.2973656250000003</v>
      </c>
      <c r="Q95" s="6">
        <f t="shared" si="27"/>
        <v>9.1894625000000012</v>
      </c>
      <c r="R95" s="116">
        <v>2</v>
      </c>
      <c r="S95" s="116">
        <v>41</v>
      </c>
      <c r="T95" s="116">
        <f t="shared" si="26"/>
        <v>40</v>
      </c>
      <c r="U95" s="33">
        <f t="shared" si="29"/>
        <v>2.5000000000000001E-2</v>
      </c>
      <c r="AD95" s="9">
        <f>$U$29/2</f>
        <v>1.2500000000000001E-2</v>
      </c>
      <c r="AE95" s="54">
        <f t="shared" ref="AE95:AE135" si="31">AD95</f>
        <v>1.2500000000000001E-2</v>
      </c>
      <c r="AF95" s="9">
        <f t="shared" si="30"/>
        <v>79.997429853849724</v>
      </c>
      <c r="AG95" s="6">
        <f t="shared" si="30"/>
        <v>61.685968187499462</v>
      </c>
      <c r="AH95" s="6">
        <f t="shared" si="30"/>
        <v>47.566011535382849</v>
      </c>
      <c r="AI95" s="6">
        <f t="shared" si="30"/>
        <v>36.678121781391944</v>
      </c>
      <c r="AJ95" s="6">
        <f t="shared" si="30"/>
        <v>28.282476793537825</v>
      </c>
      <c r="AK95" s="6">
        <f t="shared" si="30"/>
        <v>21.808600187996028</v>
      </c>
      <c r="AL95" s="6">
        <f t="shared" si="30"/>
        <v>16.816597981564765</v>
      </c>
      <c r="AM95" s="10">
        <f t="shared" si="30"/>
        <v>12.967268198590149</v>
      </c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</row>
    <row r="96" spans="15:55" x14ac:dyDescent="0.3">
      <c r="O96" s="115">
        <v>23</v>
      </c>
      <c r="P96" s="98">
        <f t="shared" si="28"/>
        <v>2.3851687500000005</v>
      </c>
      <c r="Q96" s="6">
        <f t="shared" si="27"/>
        <v>9.540675000000002</v>
      </c>
      <c r="R96" s="116">
        <v>2</v>
      </c>
      <c r="S96" s="116">
        <v>41</v>
      </c>
      <c r="T96" s="116">
        <f t="shared" si="26"/>
        <v>40</v>
      </c>
      <c r="U96" s="33">
        <f t="shared" si="29"/>
        <v>2.5000000000000001E-2</v>
      </c>
      <c r="AD96" s="77">
        <f t="shared" ref="AD96:AD134" si="32">AD95+$U$29</f>
        <v>3.7500000000000006E-2</v>
      </c>
      <c r="AE96" s="54">
        <f t="shared" si="31"/>
        <v>3.7500000000000006E-2</v>
      </c>
      <c r="AF96" s="9">
        <f t="shared" si="30"/>
        <v>79.9604266646501</v>
      </c>
      <c r="AG96" s="6">
        <f t="shared" si="30"/>
        <v>61.657435051422794</v>
      </c>
      <c r="AH96" s="6">
        <f t="shared" si="30"/>
        <v>47.544009651978214</v>
      </c>
      <c r="AI96" s="6">
        <f t="shared" si="30"/>
        <v>36.661156142842763</v>
      </c>
      <c r="AJ96" s="6">
        <f t="shared" si="30"/>
        <v>28.269394600250653</v>
      </c>
      <c r="AK96" s="6">
        <f t="shared" si="30"/>
        <v>21.798512516924475</v>
      </c>
      <c r="AL96" s="6">
        <f t="shared" si="30"/>
        <v>16.808819384703057</v>
      </c>
      <c r="AM96" s="10">
        <f t="shared" si="30"/>
        <v>12.961270127409222</v>
      </c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</row>
    <row r="97" spans="15:55" x14ac:dyDescent="0.3">
      <c r="O97" s="115">
        <v>24</v>
      </c>
      <c r="P97" s="98">
        <f t="shared" si="28"/>
        <v>2.4729718750000007</v>
      </c>
      <c r="Q97" s="6">
        <f t="shared" si="27"/>
        <v>9.8918875000000028</v>
      </c>
      <c r="R97" s="116">
        <v>2</v>
      </c>
      <c r="S97" s="116">
        <v>41</v>
      </c>
      <c r="T97" s="116">
        <f t="shared" si="26"/>
        <v>40</v>
      </c>
      <c r="U97" s="33">
        <f t="shared" si="29"/>
        <v>2.5000000000000001E-2</v>
      </c>
      <c r="AD97" s="77">
        <f t="shared" si="32"/>
        <v>6.25E-2</v>
      </c>
      <c r="AE97" s="54">
        <f t="shared" si="31"/>
        <v>6.25E-2</v>
      </c>
      <c r="AF97" s="9">
        <f t="shared" si="30"/>
        <v>79.886437402250891</v>
      </c>
      <c r="AG97" s="6">
        <f t="shared" si="30"/>
        <v>61.600381977406386</v>
      </c>
      <c r="AH97" s="6">
        <f t="shared" si="30"/>
        <v>47.500016062244086</v>
      </c>
      <c r="AI97" s="6">
        <f t="shared" si="30"/>
        <v>36.627232713280698</v>
      </c>
      <c r="AJ97" s="6">
        <f t="shared" si="30"/>
        <v>28.243236264906635</v>
      </c>
      <c r="AK97" s="6">
        <f t="shared" si="30"/>
        <v>21.778341840881296</v>
      </c>
      <c r="AL97" s="6">
        <f t="shared" si="30"/>
        <v>16.79326578900638</v>
      </c>
      <c r="AM97" s="10">
        <f t="shared" si="30"/>
        <v>12.949276759483537</v>
      </c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</row>
    <row r="98" spans="15:55" x14ac:dyDescent="0.3">
      <c r="O98" s="115">
        <v>25</v>
      </c>
      <c r="P98" s="98">
        <f t="shared" si="28"/>
        <v>2.5607750000000009</v>
      </c>
      <c r="Q98" s="6">
        <f t="shared" si="27"/>
        <v>10.243100000000004</v>
      </c>
      <c r="R98" s="116">
        <v>2</v>
      </c>
      <c r="S98" s="116">
        <v>41</v>
      </c>
      <c r="T98" s="116">
        <f t="shared" si="26"/>
        <v>40</v>
      </c>
      <c r="U98" s="33">
        <f t="shared" si="29"/>
        <v>2.5000000000000001E-2</v>
      </c>
      <c r="AD98" s="77">
        <f t="shared" si="32"/>
        <v>8.7499999999999994E-2</v>
      </c>
      <c r="AE98" s="54">
        <f t="shared" si="31"/>
        <v>8.7499999999999994E-2</v>
      </c>
      <c r="AF98" s="9">
        <f t="shared" si="30"/>
        <v>79.775496290735035</v>
      </c>
      <c r="AG98" s="6">
        <f t="shared" si="30"/>
        <v>61.514835355619212</v>
      </c>
      <c r="AH98" s="6">
        <f t="shared" si="30"/>
        <v>47.434051115623269</v>
      </c>
      <c r="AI98" s="6">
        <f t="shared" si="30"/>
        <v>36.576367184148381</v>
      </c>
      <c r="AJ98" s="6">
        <f t="shared" si="30"/>
        <v>28.204013887167388</v>
      </c>
      <c r="AK98" s="6">
        <f t="shared" si="30"/>
        <v>21.748097489908002</v>
      </c>
      <c r="AL98" s="6">
        <f t="shared" si="30"/>
        <v>16.769944388863919</v>
      </c>
      <c r="AM98" s="10">
        <f t="shared" si="30"/>
        <v>12.9312936424021</v>
      </c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</row>
    <row r="99" spans="15:55" x14ac:dyDescent="0.3">
      <c r="O99" s="115">
        <v>26</v>
      </c>
      <c r="P99" s="98">
        <f t="shared" si="28"/>
        <v>2.6485781250000011</v>
      </c>
      <c r="Q99" s="6">
        <f t="shared" si="27"/>
        <v>10.594312500000004</v>
      </c>
      <c r="R99" s="116">
        <v>2</v>
      </c>
      <c r="S99" s="116">
        <v>41</v>
      </c>
      <c r="T99" s="116">
        <f t="shared" si="26"/>
        <v>40</v>
      </c>
      <c r="U99" s="33">
        <f t="shared" si="29"/>
        <v>2.5000000000000001E-2</v>
      </c>
      <c r="AD99" s="77">
        <f t="shared" si="32"/>
        <v>0.11249999999999999</v>
      </c>
      <c r="AE99" s="54">
        <f t="shared" si="31"/>
        <v>0.11249999999999999</v>
      </c>
      <c r="AF99" s="9">
        <f t="shared" si="30"/>
        <v>79.627654646437904</v>
      </c>
      <c r="AG99" s="6">
        <f t="shared" si="30"/>
        <v>61.400834756055431</v>
      </c>
      <c r="AH99" s="6">
        <f t="shared" si="30"/>
        <v>47.34614532451355</v>
      </c>
      <c r="AI99" s="6">
        <f t="shared" si="30"/>
        <v>36.508583083536671</v>
      </c>
      <c r="AJ99" s="6">
        <f t="shared" si="30"/>
        <v>28.15174560952908</v>
      </c>
      <c r="AK99" s="6">
        <f t="shared" si="30"/>
        <v>21.707793453672057</v>
      </c>
      <c r="AL99" s="6">
        <f t="shared" si="30"/>
        <v>16.738865971699514</v>
      </c>
      <c r="AM99" s="10">
        <f t="shared" si="30"/>
        <v>12.907329094340696</v>
      </c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</row>
    <row r="100" spans="15:55" x14ac:dyDescent="0.3">
      <c r="O100" s="115">
        <v>27</v>
      </c>
      <c r="P100" s="98">
        <f t="shared" si="28"/>
        <v>2.7363812500000013</v>
      </c>
      <c r="Q100" s="6">
        <f t="shared" si="27"/>
        <v>10.945525000000005</v>
      </c>
      <c r="R100" s="116">
        <v>2</v>
      </c>
      <c r="S100" s="116">
        <v>41</v>
      </c>
      <c r="T100" s="116">
        <f t="shared" si="26"/>
        <v>40</v>
      </c>
      <c r="U100" s="33">
        <f t="shared" si="29"/>
        <v>2.5000000000000001E-2</v>
      </c>
      <c r="AD100" s="77">
        <f t="shared" si="32"/>
        <v>0.13749999999999998</v>
      </c>
      <c r="AE100" s="54">
        <f t="shared" si="31"/>
        <v>0.13749999999999998</v>
      </c>
      <c r="AF100" s="9">
        <f t="shared" si="30"/>
        <v>79.442980854210688</v>
      </c>
      <c r="AG100" s="6">
        <f t="shared" si="30"/>
        <v>61.258432910231079</v>
      </c>
      <c r="AH100" s="6">
        <f t="shared" si="30"/>
        <v>47.23633935015399</v>
      </c>
      <c r="AI100" s="6">
        <f t="shared" si="30"/>
        <v>36.423911765301625</v>
      </c>
      <c r="AJ100" s="6">
        <f t="shared" si="30"/>
        <v>28.086455608930525</v>
      </c>
      <c r="AK100" s="6">
        <f t="shared" si="30"/>
        <v>21.657448374995877</v>
      </c>
      <c r="AL100" s="6">
        <f t="shared" si="30"/>
        <v>16.70004491298188</v>
      </c>
      <c r="AM100" s="10">
        <f t="shared" si="30"/>
        <v>12.877394200214273</v>
      </c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</row>
    <row r="101" spans="15:55" x14ac:dyDescent="0.3">
      <c r="O101" s="115">
        <v>28</v>
      </c>
      <c r="P101" s="98">
        <f t="shared" si="28"/>
        <v>2.8241843750000015</v>
      </c>
      <c r="Q101" s="6">
        <f t="shared" si="27"/>
        <v>11.296737500000006</v>
      </c>
      <c r="R101" s="116">
        <v>2</v>
      </c>
      <c r="S101" s="116">
        <v>41</v>
      </c>
      <c r="T101" s="116">
        <f t="shared" si="26"/>
        <v>40</v>
      </c>
      <c r="U101" s="33">
        <f t="shared" si="29"/>
        <v>2.5000000000000001E-2</v>
      </c>
      <c r="AD101" s="77">
        <f t="shared" si="32"/>
        <v>0.16249999999999998</v>
      </c>
      <c r="AE101" s="54">
        <f t="shared" si="31"/>
        <v>0.16249999999999998</v>
      </c>
      <c r="AF101" s="9">
        <f t="shared" si="30"/>
        <v>79.221560335788638</v>
      </c>
      <c r="AG101" s="6">
        <f t="shared" si="30"/>
        <v>61.087695686792827</v>
      </c>
      <c r="AH101" s="6">
        <f t="shared" si="30"/>
        <v>47.104683983816905</v>
      </c>
      <c r="AI101" s="6">
        <f t="shared" si="30"/>
        <v>36.322392394561589</v>
      </c>
      <c r="AJ101" s="6">
        <f t="shared" si="30"/>
        <v>28.008174085570015</v>
      </c>
      <c r="AK101" s="6">
        <f t="shared" si="30"/>
        <v>21.597085541233501</v>
      </c>
      <c r="AL101" s="6">
        <f t="shared" si="30"/>
        <v>16.653499169575174</v>
      </c>
      <c r="AM101" s="10">
        <f t="shared" si="30"/>
        <v>12.841502806549562</v>
      </c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</row>
    <row r="102" spans="15:55" x14ac:dyDescent="0.3">
      <c r="O102" s="115">
        <v>29</v>
      </c>
      <c r="P102" s="98">
        <f t="shared" si="28"/>
        <v>2.9119875000000017</v>
      </c>
      <c r="Q102" s="6">
        <f t="shared" si="27"/>
        <v>11.647950000000007</v>
      </c>
      <c r="R102" s="116">
        <v>2</v>
      </c>
      <c r="S102" s="116">
        <v>41</v>
      </c>
      <c r="T102" s="116">
        <f t="shared" si="26"/>
        <v>40</v>
      </c>
      <c r="U102" s="33">
        <f t="shared" si="29"/>
        <v>2.5000000000000001E-2</v>
      </c>
      <c r="AD102" s="77">
        <f t="shared" si="32"/>
        <v>0.18749999999999997</v>
      </c>
      <c r="AE102" s="54">
        <f t="shared" si="31"/>
        <v>0.18749999999999997</v>
      </c>
      <c r="AF102" s="9">
        <f t="shared" si="30"/>
        <v>78.963495510278861</v>
      </c>
      <c r="AG102" s="6">
        <f t="shared" si="30"/>
        <v>60.888702061050203</v>
      </c>
      <c r="AH102" s="6">
        <f t="shared" si="30"/>
        <v>46.951240123314129</v>
      </c>
      <c r="AI102" s="6">
        <f t="shared" si="30"/>
        <v>36.204071929581225</v>
      </c>
      <c r="AJ102" s="6">
        <f t="shared" si="30"/>
        <v>27.916937248936101</v>
      </c>
      <c r="AK102" s="6">
        <f t="shared" si="30"/>
        <v>21.526732873498926</v>
      </c>
      <c r="AL102" s="6">
        <f t="shared" si="30"/>
        <v>16.599250271432958</v>
      </c>
      <c r="AM102" s="10">
        <f t="shared" si="30"/>
        <v>12.799671515080306</v>
      </c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</row>
    <row r="103" spans="15:55" x14ac:dyDescent="0.3">
      <c r="O103" s="115">
        <v>30</v>
      </c>
      <c r="P103" s="98">
        <f t="shared" si="28"/>
        <v>2.9997906250000019</v>
      </c>
      <c r="Q103" s="6">
        <f t="shared" si="27"/>
        <v>11.999162500000008</v>
      </c>
      <c r="R103" s="116">
        <v>2</v>
      </c>
      <c r="S103" s="116">
        <v>41</v>
      </c>
      <c r="T103" s="116">
        <f t="shared" si="26"/>
        <v>40</v>
      </c>
      <c r="U103" s="33">
        <f t="shared" si="29"/>
        <v>2.5000000000000001E-2</v>
      </c>
      <c r="AD103" s="77">
        <f t="shared" si="32"/>
        <v>0.21249999999999997</v>
      </c>
      <c r="AE103" s="54">
        <f t="shared" si="31"/>
        <v>0.21249999999999997</v>
      </c>
      <c r="AF103" s="9">
        <f t="shared" si="30"/>
        <v>78.668905746785839</v>
      </c>
      <c r="AG103" s="6">
        <f t="shared" si="30"/>
        <v>60.661544078445097</v>
      </c>
      <c r="AH103" s="6">
        <f t="shared" si="30"/>
        <v>46.776078744828411</v>
      </c>
      <c r="AI103" s="6">
        <f t="shared" si="30"/>
        <v>36.069005100050724</v>
      </c>
      <c r="AJ103" s="6">
        <f t="shared" si="30"/>
        <v>27.812787301058691</v>
      </c>
      <c r="AK103" s="6">
        <f t="shared" si="30"/>
        <v>21.446422913751057</v>
      </c>
      <c r="AL103" s="6">
        <f t="shared" si="30"/>
        <v>16.537323311639408</v>
      </c>
      <c r="AM103" s="10">
        <f t="shared" si="30"/>
        <v>12.751919675068043</v>
      </c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</row>
    <row r="104" spans="15:55" x14ac:dyDescent="0.3">
      <c r="O104" s="115">
        <v>31</v>
      </c>
      <c r="P104" s="98">
        <f t="shared" si="28"/>
        <v>3.0875937500000021</v>
      </c>
      <c r="Q104" s="6">
        <f t="shared" si="27"/>
        <v>12.350375000000009</v>
      </c>
      <c r="R104" s="116">
        <v>2</v>
      </c>
      <c r="S104" s="116">
        <v>41</v>
      </c>
      <c r="T104" s="116">
        <f t="shared" si="26"/>
        <v>40</v>
      </c>
      <c r="U104" s="33">
        <f t="shared" si="29"/>
        <v>2.5000000000000001E-2</v>
      </c>
      <c r="AD104" s="77">
        <f t="shared" si="32"/>
        <v>0.23749999999999996</v>
      </c>
      <c r="AE104" s="54">
        <f t="shared" si="31"/>
        <v>0.23749999999999996</v>
      </c>
      <c r="AF104" s="9">
        <f t="shared" ref="AF104:AM113" si="33">$P$4+($P$3-$P$4)*$P$5*EXP(-($P$6^2)*AF$93)*COS($P$6*$AE104)</f>
        <v>78.337927309196758</v>
      </c>
      <c r="AG104" s="6">
        <f t="shared" si="33"/>
        <v>60.406326811975809</v>
      </c>
      <c r="AH104" s="6">
        <f t="shared" si="33"/>
        <v>46.579280870083089</v>
      </c>
      <c r="AI104" s="6">
        <f t="shared" si="33"/>
        <v>35.917254381770327</v>
      </c>
      <c r="AJ104" s="6">
        <f t="shared" si="33"/>
        <v>27.695772416988333</v>
      </c>
      <c r="AK104" s="6">
        <f t="shared" si="33"/>
        <v>21.356192809741277</v>
      </c>
      <c r="AL104" s="6">
        <f t="shared" si="33"/>
        <v>16.46774693480242</v>
      </c>
      <c r="AM104" s="10">
        <f t="shared" si="33"/>
        <v>12.698269374352019</v>
      </c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</row>
    <row r="105" spans="15:55" ht="15" thickBot="1" x14ac:dyDescent="0.35">
      <c r="O105" s="37">
        <v>32</v>
      </c>
      <c r="P105" s="112">
        <f t="shared" si="28"/>
        <v>3.1753968750000023</v>
      </c>
      <c r="Q105" s="31">
        <f t="shared" si="27"/>
        <v>12.701587500000009</v>
      </c>
      <c r="R105" s="34">
        <v>2</v>
      </c>
      <c r="S105" s="34">
        <v>41</v>
      </c>
      <c r="T105" s="34">
        <f t="shared" si="26"/>
        <v>40</v>
      </c>
      <c r="U105" s="35">
        <f t="shared" si="29"/>
        <v>2.5000000000000001E-2</v>
      </c>
      <c r="AD105" s="77">
        <f t="shared" si="32"/>
        <v>0.26249999999999996</v>
      </c>
      <c r="AE105" s="54">
        <f t="shared" si="31"/>
        <v>0.26249999999999996</v>
      </c>
      <c r="AF105" s="9">
        <f t="shared" si="33"/>
        <v>77.970713293151903</v>
      </c>
      <c r="AG105" s="6">
        <f t="shared" si="33"/>
        <v>60.123168313594924</v>
      </c>
      <c r="AH105" s="6">
        <f t="shared" si="33"/>
        <v>46.360937528865072</v>
      </c>
      <c r="AI105" s="6">
        <f t="shared" si="33"/>
        <v>35.748889967751857</v>
      </c>
      <c r="AJ105" s="6">
        <f t="shared" si="33"/>
        <v>27.565946722512596</v>
      </c>
      <c r="AK105" s="6">
        <f t="shared" si="33"/>
        <v>21.256084297830565</v>
      </c>
      <c r="AL105" s="6">
        <f t="shared" si="33"/>
        <v>16.390553323803868</v>
      </c>
      <c r="AM105" s="10">
        <f t="shared" si="33"/>
        <v>12.638745429132349</v>
      </c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</row>
    <row r="106" spans="15:55" x14ac:dyDescent="0.3">
      <c r="AD106" s="77">
        <f t="shared" si="32"/>
        <v>0.28749999999999998</v>
      </c>
      <c r="AE106" s="54">
        <f t="shared" si="31"/>
        <v>0.28749999999999998</v>
      </c>
      <c r="AF106" s="9">
        <f t="shared" si="33"/>
        <v>77.56743355522967</v>
      </c>
      <c r="AG106" s="6">
        <f t="shared" si="33"/>
        <v>59.812199559603918</v>
      </c>
      <c r="AH106" s="6">
        <f t="shared" si="33"/>
        <v>46.121149716918609</v>
      </c>
      <c r="AI106" s="6">
        <f t="shared" si="33"/>
        <v>35.563989735750617</v>
      </c>
      <c r="AJ106" s="6">
        <f t="shared" si="33"/>
        <v>27.423370269119939</v>
      </c>
      <c r="AK106" s="6">
        <f t="shared" si="33"/>
        <v>21.146143683684162</v>
      </c>
      <c r="AL106" s="6">
        <f t="shared" si="33"/>
        <v>16.305778184913294</v>
      </c>
      <c r="AM106" s="10">
        <f t="shared" si="33"/>
        <v>12.573375372491173</v>
      </c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</row>
    <row r="107" spans="15:55" x14ac:dyDescent="0.3">
      <c r="AD107" s="77">
        <f t="shared" si="32"/>
        <v>0.3125</v>
      </c>
      <c r="AE107" s="54">
        <f t="shared" si="31"/>
        <v>0.3125</v>
      </c>
      <c r="AF107" s="9">
        <f t="shared" si="33"/>
        <v>77.128274634378471</v>
      </c>
      <c r="AG107" s="6">
        <f t="shared" si="33"/>
        <v>59.473564390069406</v>
      </c>
      <c r="AH107" s="6">
        <f t="shared" si="33"/>
        <v>45.860028349229204</v>
      </c>
      <c r="AI107" s="6">
        <f t="shared" si="33"/>
        <v>35.362639212242641</v>
      </c>
      <c r="AJ107" s="6">
        <f t="shared" si="33"/>
        <v>27.268109006222609</v>
      </c>
      <c r="AK107" s="6">
        <f t="shared" si="33"/>
        <v>21.026421820852658</v>
      </c>
      <c r="AL107" s="6">
        <f t="shared" si="33"/>
        <v>16.213460731271788</v>
      </c>
      <c r="AM107" s="10">
        <f t="shared" si="33"/>
        <v>12.502189441657084</v>
      </c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</row>
    <row r="108" spans="15:55" x14ac:dyDescent="0.3">
      <c r="AD108" s="77">
        <f t="shared" si="32"/>
        <v>0.33750000000000002</v>
      </c>
      <c r="AE108" s="54">
        <f t="shared" si="31"/>
        <v>0.33750000000000002</v>
      </c>
      <c r="AF108" s="9">
        <f t="shared" si="33"/>
        <v>76.653439665632348</v>
      </c>
      <c r="AG108" s="6">
        <f t="shared" si="33"/>
        <v>59.107419442289242</v>
      </c>
      <c r="AH108" s="6">
        <f t="shared" si="33"/>
        <v>45.577694208719386</v>
      </c>
      <c r="AI108" s="6">
        <f t="shared" si="33"/>
        <v>35.144931532864049</v>
      </c>
      <c r="AJ108" s="6">
        <f t="shared" si="33"/>
        <v>27.100234750651435</v>
      </c>
      <c r="AK108" s="6">
        <f t="shared" si="33"/>
        <v>20.896974087249436</v>
      </c>
      <c r="AL108" s="6">
        <f t="shared" si="33"/>
        <v>16.113643664753766</v>
      </c>
      <c r="AM108" s="10">
        <f t="shared" si="33"/>
        <v>12.425220564018776</v>
      </c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</row>
    <row r="109" spans="15:55" x14ac:dyDescent="0.3">
      <c r="AD109" s="77">
        <f t="shared" si="32"/>
        <v>0.36250000000000004</v>
      </c>
      <c r="AE109" s="54">
        <f t="shared" si="31"/>
        <v>0.36250000000000004</v>
      </c>
      <c r="AF109" s="9">
        <f t="shared" si="33"/>
        <v>76.143148286149909</v>
      </c>
      <c r="AG109" s="6">
        <f t="shared" si="33"/>
        <v>58.713934078339214</v>
      </c>
      <c r="AH109" s="6">
        <f t="shared" si="33"/>
        <v>45.274277890380006</v>
      </c>
      <c r="AI109" s="6">
        <f t="shared" si="33"/>
        <v>34.910967399330694</v>
      </c>
      <c r="AJ109" s="6">
        <f t="shared" si="33"/>
        <v>26.919825153436609</v>
      </c>
      <c r="AK109" s="6">
        <f t="shared" si="33"/>
        <v>20.757860359535371</v>
      </c>
      <c r="AL109" s="6">
        <f t="shared" si="33"/>
        <v>16.00637315621503</v>
      </c>
      <c r="AM109" s="10">
        <f t="shared" si="33"/>
        <v>12.342504341894312</v>
      </c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</row>
    <row r="110" spans="15:55" x14ac:dyDescent="0.3">
      <c r="AD110" s="77">
        <f t="shared" si="32"/>
        <v>0.38750000000000007</v>
      </c>
      <c r="AE110" s="54">
        <f t="shared" si="31"/>
        <v>0.38750000000000007</v>
      </c>
      <c r="AF110" s="9">
        <f t="shared" si="33"/>
        <v>75.597636533620062</v>
      </c>
      <c r="AG110" s="6">
        <f t="shared" si="33"/>
        <v>58.293290306733788</v>
      </c>
      <c r="AH110" s="6">
        <f t="shared" si="33"/>
        <v>44.94991974086286</v>
      </c>
      <c r="AI110" s="6">
        <f t="shared" si="33"/>
        <v>34.660855032858116</v>
      </c>
      <c r="AJ110" s="6">
        <f t="shared" si="33"/>
        <v>26.726963663889823</v>
      </c>
      <c r="AK110" s="6">
        <f t="shared" si="33"/>
        <v>20.609144985422585</v>
      </c>
      <c r="AL110" s="6">
        <f t="shared" si="33"/>
        <v>15.891698824136199</v>
      </c>
      <c r="AM110" s="10">
        <f t="shared" si="33"/>
        <v>12.2540790360631</v>
      </c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</row>
    <row r="111" spans="15:55" x14ac:dyDescent="0.3">
      <c r="AD111" s="77">
        <f t="shared" si="32"/>
        <v>0.41250000000000009</v>
      </c>
      <c r="AE111" s="54">
        <f t="shared" si="31"/>
        <v>0.41250000000000009</v>
      </c>
      <c r="AF111" s="9">
        <f t="shared" si="33"/>
        <v>75.017156737081677</v>
      </c>
      <c r="AG111" s="6">
        <f t="shared" si="33"/>
        <v>57.845682698237233</v>
      </c>
      <c r="AH111" s="6">
        <f t="shared" si="33"/>
        <v>44.604769793562745</v>
      </c>
      <c r="AI111" s="6">
        <f t="shared" si="33"/>
        <v>34.394710124103305</v>
      </c>
      <c r="AJ111" s="6">
        <f t="shared" si="33"/>
        <v>26.521739491004425</v>
      </c>
      <c r="AK111" s="6">
        <f t="shared" si="33"/>
        <v>20.450896753910111</v>
      </c>
      <c r="AL111" s="6">
        <f t="shared" si="33"/>
        <v>15.769673711671457</v>
      </c>
      <c r="AM111" s="10">
        <f t="shared" si="33"/>
        <v>12.1599855480682</v>
      </c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</row>
    <row r="112" spans="15:55" x14ac:dyDescent="0.3">
      <c r="AD112" s="77">
        <f t="shared" si="32"/>
        <v>0.43750000000000011</v>
      </c>
      <c r="AE112" s="54">
        <f t="shared" si="31"/>
        <v>0.43750000000000011</v>
      </c>
      <c r="AF112" s="9">
        <f t="shared" si="33"/>
        <v>74.401977400207699</v>
      </c>
      <c r="AG112" s="6">
        <f t="shared" si="33"/>
        <v>57.371318295864</v>
      </c>
      <c r="AH112" s="6">
        <f t="shared" si="33"/>
        <v>44.238987699218761</v>
      </c>
      <c r="AI112" s="6">
        <f t="shared" si="33"/>
        <v>34.112655779651462</v>
      </c>
      <c r="AJ112" s="6">
        <f t="shared" si="33"/>
        <v>26.304247562191346</v>
      </c>
      <c r="AK112" s="6">
        <f t="shared" si="33"/>
        <v>20.283188863465234</v>
      </c>
      <c r="AL112" s="6">
        <f t="shared" si="33"/>
        <v>15.640354262113195</v>
      </c>
      <c r="AM112" s="10">
        <f t="shared" si="33"/>
        <v>12.060267401297112</v>
      </c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</row>
    <row r="113" spans="30:55" x14ac:dyDescent="0.3">
      <c r="AD113" s="77">
        <f t="shared" si="32"/>
        <v>0.46250000000000013</v>
      </c>
      <c r="AE113" s="54">
        <f t="shared" si="31"/>
        <v>0.46250000000000013</v>
      </c>
      <c r="AF113" s="9">
        <f t="shared" si="33"/>
        <v>73.752383077107339</v>
      </c>
      <c r="AG113" s="6">
        <f t="shared" si="33"/>
        <v>56.870416519109973</v>
      </c>
      <c r="AH113" s="6">
        <f t="shared" si="33"/>
        <v>43.852742652067114</v>
      </c>
      <c r="AI113" s="6">
        <f t="shared" si="33"/>
        <v>33.814822465072425</v>
      </c>
      <c r="AJ113" s="6">
        <f t="shared" si="33"/>
        <v>26.074588479370004</v>
      </c>
      <c r="AK113" s="6">
        <f t="shared" si="33"/>
        <v>20.10609888816516</v>
      </c>
      <c r="AL113" s="6">
        <f t="shared" si="33"/>
        <v>15.503800292783897</v>
      </c>
      <c r="AM113" s="10">
        <f t="shared" si="33"/>
        <v>11.95497072084984</v>
      </c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</row>
    <row r="114" spans="30:55" x14ac:dyDescent="0.3">
      <c r="AD114" s="77">
        <f t="shared" si="32"/>
        <v>0.48750000000000016</v>
      </c>
      <c r="AE114" s="54">
        <f t="shared" si="31"/>
        <v>0.48750000000000016</v>
      </c>
      <c r="AF114" s="9">
        <f t="shared" ref="AF114:AM123" si="34">$P$4+($P$3-$P$4)*$P$5*EXP(-($P$6^2)*AF$93)*COS($P$6*$AE114)</f>
        <v>73.068674240704354</v>
      </c>
      <c r="AG114" s="6">
        <f t="shared" si="34"/>
        <v>56.343209062458953</v>
      </c>
      <c r="AH114" s="6">
        <f t="shared" si="34"/>
        <v>43.446213311579527</v>
      </c>
      <c r="AI114" s="6">
        <f t="shared" si="34"/>
        <v>33.501347944573247</v>
      </c>
      <c r="AJ114" s="6">
        <f t="shared" si="34"/>
        <v>25.832868472434388</v>
      </c>
      <c r="AK114" s="6">
        <f t="shared" si="34"/>
        <v>19.919708741814787</v>
      </c>
      <c r="AL114" s="6">
        <f t="shared" si="34"/>
        <v>15.360074967367343</v>
      </c>
      <c r="AM114" s="10">
        <f t="shared" si="34"/>
        <v>11.844144212203489</v>
      </c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</row>
    <row r="115" spans="30:55" x14ac:dyDescent="0.3">
      <c r="AD115" s="77">
        <f t="shared" si="32"/>
        <v>0.51250000000000018</v>
      </c>
      <c r="AE115" s="54">
        <f t="shared" si="31"/>
        <v>0.51250000000000018</v>
      </c>
      <c r="AF115" s="9">
        <f t="shared" si="34"/>
        <v>72.351167143751823</v>
      </c>
      <c r="AG115" s="6">
        <f t="shared" si="34"/>
        <v>55.789939788211285</v>
      </c>
      <c r="AH115" s="6">
        <f t="shared" si="34"/>
        <v>43.019587719823463</v>
      </c>
      <c r="AI115" s="6">
        <f t="shared" si="34"/>
        <v>33.172377217274672</v>
      </c>
      <c r="AJ115" s="6">
        <f t="shared" si="34"/>
        <v>25.579199350115928</v>
      </c>
      <c r="AK115" s="6">
        <f t="shared" si="34"/>
        <v>19.724104640057082</v>
      </c>
      <c r="AL115" s="6">
        <f t="shared" si="34"/>
        <v>15.20924476669197</v>
      </c>
      <c r="AM115" s="10">
        <f t="shared" si="34"/>
        <v>11.727839138683336</v>
      </c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</row>
    <row r="116" spans="30:55" x14ac:dyDescent="0.3">
      <c r="AD116" s="77">
        <f t="shared" si="32"/>
        <v>0.5375000000000002</v>
      </c>
      <c r="AE116" s="54">
        <f t="shared" si="31"/>
        <v>0.5375000000000002</v>
      </c>
      <c r="AF116" s="9">
        <f t="shared" si="34"/>
        <v>71.600193672547974</v>
      </c>
      <c r="AG116" s="6">
        <f t="shared" si="34"/>
        <v>55.210864613684194</v>
      </c>
      <c r="AH116" s="6">
        <f t="shared" si="34"/>
        <v>42.573063214482374</v>
      </c>
      <c r="AI116" s="6">
        <f t="shared" si="34"/>
        <v>32.82806245014114</v>
      </c>
      <c r="AJ116" s="6">
        <f t="shared" si="34"/>
        <v>25.313698448265853</v>
      </c>
      <c r="AK116" s="6">
        <f t="shared" si="34"/>
        <v>19.519377060493625</v>
      </c>
      <c r="AL116" s="6">
        <f t="shared" si="34"/>
        <v>15.051379457979836</v>
      </c>
      <c r="AM116" s="10">
        <f t="shared" si="34"/>
        <v>11.606109297750731</v>
      </c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</row>
    <row r="117" spans="30:55" x14ac:dyDescent="0.3">
      <c r="AD117" s="77">
        <f t="shared" si="32"/>
        <v>0.56250000000000022</v>
      </c>
      <c r="AE117" s="54">
        <f t="shared" si="31"/>
        <v>0.56250000000000022</v>
      </c>
      <c r="AF117" s="9">
        <f t="shared" si="34"/>
        <v>70.816101193420565</v>
      </c>
      <c r="AG117" s="6">
        <f t="shared" si="34"/>
        <v>54.606251392836029</v>
      </c>
      <c r="AH117" s="6">
        <f t="shared" si="34"/>
        <v>42.106846337576215</v>
      </c>
      <c r="AI117" s="6">
        <f t="shared" si="34"/>
        <v>32.468562907595214</v>
      </c>
      <c r="AJ117" s="6">
        <f t="shared" si="34"/>
        <v>25.036488575580908</v>
      </c>
      <c r="AK117" s="6">
        <f t="shared" si="34"/>
        <v>19.305620700833757</v>
      </c>
      <c r="AL117" s="6">
        <f t="shared" si="34"/>
        <v>14.886552062575463</v>
      </c>
      <c r="AM117" s="10">
        <f t="shared" si="34"/>
        <v>11.479010996118815</v>
      </c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</row>
    <row r="118" spans="30:55" x14ac:dyDescent="0.3">
      <c r="AD118" s="77">
        <f t="shared" si="32"/>
        <v>0.58750000000000024</v>
      </c>
      <c r="AE118" s="54">
        <f t="shared" si="31"/>
        <v>0.58750000000000024</v>
      </c>
      <c r="AF118" s="9">
        <f t="shared" si="34"/>
        <v>69.999252392050963</v>
      </c>
      <c r="AG118" s="6">
        <f t="shared" si="34"/>
        <v>53.976379792369137</v>
      </c>
      <c r="AH118" s="6">
        <f t="shared" si="34"/>
        <v>41.621152739924462</v>
      </c>
      <c r="AI118" s="6">
        <f t="shared" si="34"/>
        <v>32.094044877849079</v>
      </c>
      <c r="AJ118" s="6">
        <f t="shared" si="34"/>
        <v>24.747697956797634</v>
      </c>
      <c r="AK118" s="6">
        <f t="shared" si="34"/>
        <v>19.082934435091733</v>
      </c>
      <c r="AL118" s="6">
        <f t="shared" si="34"/>
        <v>14.714838822169471</v>
      </c>
      <c r="AM118" s="10">
        <f t="shared" si="34"/>
        <v>11.346603023707601</v>
      </c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</row>
    <row r="119" spans="30:55" x14ac:dyDescent="0.3">
      <c r="AD119" s="77">
        <f t="shared" si="32"/>
        <v>0.61250000000000027</v>
      </c>
      <c r="AE119" s="54">
        <f t="shared" si="31"/>
        <v>0.61250000000000027</v>
      </c>
      <c r="AF119" s="9">
        <f t="shared" si="34"/>
        <v>69.150025105712189</v>
      </c>
      <c r="AG119" s="6">
        <f t="shared" si="34"/>
        <v>53.32154116236871</v>
      </c>
      <c r="AH119" s="6">
        <f t="shared" si="34"/>
        <v>41.116207081395807</v>
      </c>
      <c r="AI119" s="6">
        <f t="shared" si="34"/>
        <v>31.70468159598715</v>
      </c>
      <c r="AJ119" s="6">
        <f t="shared" si="34"/>
        <v>24.447460173381398</v>
      </c>
      <c r="AK119" s="6">
        <f t="shared" si="34"/>
        <v>18.85142126785205</v>
      </c>
      <c r="AL119" s="6">
        <f t="shared" si="34"/>
        <v>14.536319163532623</v>
      </c>
      <c r="AM119" s="10">
        <f t="shared" si="34"/>
        <v>11.208946626450411</v>
      </c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</row>
    <row r="120" spans="30:55" x14ac:dyDescent="0.3">
      <c r="AD120" s="77">
        <f t="shared" si="32"/>
        <v>0.63750000000000029</v>
      </c>
      <c r="AE120" s="54">
        <f t="shared" si="31"/>
        <v>0.63750000000000029</v>
      </c>
      <c r="AF120" s="9">
        <f t="shared" si="34"/>
        <v>68.268812148498512</v>
      </c>
      <c r="AG120" s="6">
        <f t="shared" si="34"/>
        <v>52.642038401537455</v>
      </c>
      <c r="AH120" s="6">
        <f t="shared" si="34"/>
        <v>40.592242926990693</v>
      </c>
      <c r="AI120" s="6">
        <f t="shared" si="34"/>
        <v>31.300653163835356</v>
      </c>
      <c r="AJ120" s="6">
        <f t="shared" si="34"/>
        <v>24.135914101737679</v>
      </c>
      <c r="AK120" s="6">
        <f t="shared" si="34"/>
        <v>18.611188286624216</v>
      </c>
      <c r="AL120" s="6">
        <f t="shared" si="34"/>
        <v>14.351075661776608</v>
      </c>
      <c r="AM120" s="10">
        <f t="shared" si="34"/>
        <v>11.06610547796428</v>
      </c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</row>
    <row r="121" spans="30:55" x14ac:dyDescent="0.3">
      <c r="AD121" s="77">
        <f t="shared" si="32"/>
        <v>0.66250000000000031</v>
      </c>
      <c r="AE121" s="54">
        <f t="shared" si="31"/>
        <v>0.66250000000000031</v>
      </c>
      <c r="AF121" s="9">
        <f t="shared" si="34"/>
        <v>67.356021129627351</v>
      </c>
      <c r="AG121" s="6">
        <f t="shared" si="34"/>
        <v>51.938185817088311</v>
      </c>
      <c r="AH121" s="6">
        <f t="shared" si="34"/>
        <v>40.049502638804668</v>
      </c>
      <c r="AI121" s="6">
        <f t="shared" si="34"/>
        <v>30.882146466654181</v>
      </c>
      <c r="AJ121" s="6">
        <f t="shared" si="34"/>
        <v>23.813203848974091</v>
      </c>
      <c r="AK121" s="6">
        <f t="shared" si="34"/>
        <v>18.36234661230889</v>
      </c>
      <c r="AL121" s="6">
        <f t="shared" si="34"/>
        <v>14.159194002158509</v>
      </c>
      <c r="AM121" s="10">
        <f t="shared" si="34"/>
        <v>10.918145650097422</v>
      </c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</row>
    <row r="122" spans="30:55" x14ac:dyDescent="0.3">
      <c r="AD122" s="77">
        <f t="shared" si="32"/>
        <v>0.68750000000000033</v>
      </c>
      <c r="AE122" s="54">
        <f t="shared" si="31"/>
        <v>0.68750000000000033</v>
      </c>
      <c r="AF122" s="9">
        <f t="shared" si="34"/>
        <v>66.412074264897825</v>
      </c>
      <c r="AG122" s="6">
        <f t="shared" si="34"/>
        <v>51.210308979360207</v>
      </c>
      <c r="AH122" s="6">
        <f t="shared" si="34"/>
        <v>39.48823726392272</v>
      </c>
      <c r="AI122" s="6">
        <f t="shared" si="34"/>
        <v>30.449355086694034</v>
      </c>
      <c r="AJ122" s="6">
        <f t="shared" si="34"/>
        <v>23.479478686242992</v>
      </c>
      <c r="AK122" s="6">
        <f t="shared" si="34"/>
        <v>18.105011347798413</v>
      </c>
      <c r="AL122" s="6">
        <f t="shared" si="34"/>
        <v>13.960762940446704</v>
      </c>
      <c r="AM122" s="10">
        <f t="shared" si="34"/>
        <v>10.765135582367389</v>
      </c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</row>
    <row r="123" spans="30:55" x14ac:dyDescent="0.3">
      <c r="AD123" s="77">
        <f t="shared" si="32"/>
        <v>0.71250000000000036</v>
      </c>
      <c r="AE123" s="54">
        <f t="shared" si="31"/>
        <v>0.71250000000000036</v>
      </c>
      <c r="AF123" s="9">
        <f t="shared" si="34"/>
        <v>65.437408181392726</v>
      </c>
      <c r="AG123" s="6">
        <f t="shared" si="34"/>
        <v>50.458744571223953</v>
      </c>
      <c r="AH123" s="6">
        <f t="shared" si="34"/>
        <v>38.908706418296198</v>
      </c>
      <c r="AI123" s="6">
        <f t="shared" si="34"/>
        <v>30.002479213652819</v>
      </c>
      <c r="AJ123" s="6">
        <f t="shared" si="34"/>
        <v>23.134892979695383</v>
      </c>
      <c r="AK123" s="6">
        <f t="shared" si="34"/>
        <v>17.839301524735397</v>
      </c>
      <c r="AL123" s="6">
        <f t="shared" si="34"/>
        <v>13.755874261866454</v>
      </c>
      <c r="AM123" s="10">
        <f t="shared" si="34"/>
        <v>10.607146050304042</v>
      </c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</row>
    <row r="124" spans="30:55" x14ac:dyDescent="0.3">
      <c r="AD124" s="77">
        <f t="shared" si="32"/>
        <v>0.73750000000000038</v>
      </c>
      <c r="AE124" s="54">
        <f t="shared" si="31"/>
        <v>0.73750000000000038</v>
      </c>
      <c r="AF124" s="9">
        <f t="shared" ref="AF124:AM135" si="35">$P$4+($P$3-$P$4)*$P$5*EXP(-($P$6^2)*AF$93)*COS($P$6*$AE124)</f>
        <v>64.432473715514689</v>
      </c>
      <c r="AG124" s="6">
        <f t="shared" si="35"/>
        <v>49.683840232347983</v>
      </c>
      <c r="AH124" s="6">
        <f t="shared" si="35"/>
        <v>38.311178166656269</v>
      </c>
      <c r="AI124" s="6">
        <f t="shared" si="35"/>
        <v>29.541725552077292</v>
      </c>
      <c r="AJ124" s="6">
        <f t="shared" si="35"/>
        <v>22.779606119078149</v>
      </c>
      <c r="AK124" s="6">
        <f t="shared" si="35"/>
        <v>17.565340048454082</v>
      </c>
      <c r="AL124" s="6">
        <f t="shared" si="35"/>
        <v>13.544622738644222</v>
      </c>
      <c r="AM124" s="10">
        <f t="shared" si="35"/>
        <v>10.444250132712005</v>
      </c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</row>
    <row r="125" spans="30:55" x14ac:dyDescent="0.3">
      <c r="AD125" s="77">
        <f t="shared" si="32"/>
        <v>0.7625000000000004</v>
      </c>
      <c r="AE125" s="54">
        <f t="shared" si="31"/>
        <v>0.7625000000000004</v>
      </c>
      <c r="AF125" s="9">
        <f t="shared" si="35"/>
        <v>63.397735704449637</v>
      </c>
      <c r="AG125" s="6">
        <f t="shared" si="35"/>
        <v>48.885954398395988</v>
      </c>
      <c r="AH125" s="6">
        <f t="shared" si="35"/>
        <v>37.695928898519306</v>
      </c>
      <c r="AI125" s="6">
        <f t="shared" si="35"/>
        <v>29.067307225750866</v>
      </c>
      <c r="AJ125" s="6">
        <f t="shared" si="35"/>
        <v>22.413782444007538</v>
      </c>
      <c r="AK125" s="6">
        <f t="shared" si="35"/>
        <v>17.283253641129914</v>
      </c>
      <c r="AL125" s="6">
        <f t="shared" si="35"/>
        <v>13.327106086170325</v>
      </c>
      <c r="AM125" s="10">
        <f t="shared" si="35"/>
        <v>10.276523177867713</v>
      </c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</row>
    <row r="126" spans="30:55" x14ac:dyDescent="0.3">
      <c r="AD126" s="77">
        <f t="shared" si="32"/>
        <v>0.78750000000000042</v>
      </c>
      <c r="AE126" s="54">
        <f t="shared" si="31"/>
        <v>0.78750000000000042</v>
      </c>
      <c r="AF126" s="9">
        <f t="shared" si="35"/>
        <v>62.333672771154149</v>
      </c>
      <c r="AG126" s="6">
        <f t="shared" si="35"/>
        <v>48.065456135230797</v>
      </c>
      <c r="AH126" s="6">
        <f t="shared" si="35"/>
        <v>37.063243200341581</v>
      </c>
      <c r="AI126" s="6">
        <f t="shared" si="35"/>
        <v>28.579443679112199</v>
      </c>
      <c r="AJ126" s="6">
        <f t="shared" si="35"/>
        <v>22.037591167953121</v>
      </c>
      <c r="AK126" s="6">
        <f t="shared" si="35"/>
        <v>16.993172783163562</v>
      </c>
      <c r="AL126" s="6">
        <f t="shared" si="35"/>
        <v>13.103424917800217</v>
      </c>
      <c r="AM126" s="10">
        <f t="shared" si="35"/>
        <v>10.104042768666702</v>
      </c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</row>
    <row r="127" spans="30:55" x14ac:dyDescent="0.3">
      <c r="AD127" s="77">
        <f t="shared" si="32"/>
        <v>0.81250000000000044</v>
      </c>
      <c r="AE127" s="54">
        <f t="shared" si="31"/>
        <v>0.81250000000000044</v>
      </c>
      <c r="AF127" s="9">
        <f t="shared" si="35"/>
        <v>61.240777102966156</v>
      </c>
      <c r="AG127" s="6">
        <f t="shared" si="35"/>
        <v>47.222724968201227</v>
      </c>
      <c r="AH127" s="6">
        <f t="shared" si="35"/>
        <v>36.413413723882492</v>
      </c>
      <c r="AI127" s="6">
        <f t="shared" si="35"/>
        <v>28.078360575750146</v>
      </c>
      <c r="AJ127" s="6">
        <f t="shared" si="35"/>
        <v>21.651206299967296</v>
      </c>
      <c r="AK127" s="6">
        <f t="shared" si="35"/>
        <v>16.695231652826639</v>
      </c>
      <c r="AL127" s="6">
        <f t="shared" si="35"/>
        <v>12.873682698315315</v>
      </c>
      <c r="AM127" s="10">
        <f t="shared" si="35"/>
        <v>9.926888686737291</v>
      </c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</row>
    <row r="128" spans="30:55" x14ac:dyDescent="0.3">
      <c r="AD128" s="77">
        <f t="shared" si="32"/>
        <v>0.83750000000000047</v>
      </c>
      <c r="AE128" s="54">
        <f t="shared" si="31"/>
        <v>0.83750000000000047</v>
      </c>
      <c r="AF128" s="9">
        <f t="shared" si="35"/>
        <v>60.11955422394135</v>
      </c>
      <c r="AG128" s="6">
        <f t="shared" si="35"/>
        <v>46.358150706590841</v>
      </c>
      <c r="AH128" s="6">
        <f t="shared" si="35"/>
        <v>35.746741050837073</v>
      </c>
      <c r="AI128" s="6">
        <f t="shared" si="35"/>
        <v>27.564289694021994</v>
      </c>
      <c r="AJ128" s="6">
        <f t="shared" si="35"/>
        <v>21.254806564196574</v>
      </c>
      <c r="AK128" s="6">
        <f t="shared" si="35"/>
        <v>16.389568064196872</v>
      </c>
      <c r="AL128" s="6">
        <f t="shared" si="35"/>
        <v>12.637985696064868</v>
      </c>
      <c r="AM128" s="10">
        <f t="shared" si="35"/>
        <v>9.7451428755372032</v>
      </c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</row>
    <row r="129" spans="30:55" x14ac:dyDescent="0.3">
      <c r="AD129" s="77">
        <f t="shared" si="32"/>
        <v>0.86250000000000049</v>
      </c>
      <c r="AE129" s="54">
        <f t="shared" si="31"/>
        <v>0.86250000000000049</v>
      </c>
      <c r="AF129" s="9">
        <f t="shared" si="35"/>
        <v>58.970522761020675</v>
      </c>
      <c r="AG129" s="6">
        <f t="shared" si="35"/>
        <v>45.472133263309829</v>
      </c>
      <c r="AH129" s="6">
        <f t="shared" si="35"/>
        <v>35.063533553800561</v>
      </c>
      <c r="AI129" s="6">
        <f t="shared" si="35"/>
        <v>27.03746881984328</v>
      </c>
      <c r="AJ129" s="6">
        <f t="shared" si="35"/>
        <v>20.848575317211896</v>
      </c>
      <c r="AK129" s="6">
        <f t="shared" si="35"/>
        <v>16.076323403411571</v>
      </c>
      <c r="AL129" s="6">
        <f t="shared" si="35"/>
        <v>12.396442933811034</v>
      </c>
      <c r="AM129" s="10">
        <f t="shared" si="35"/>
        <v>9.5588894024502338</v>
      </c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</row>
    <row r="130" spans="30:55" x14ac:dyDescent="0.3">
      <c r="AD130" s="77">
        <f t="shared" si="32"/>
        <v>0.88750000000000051</v>
      </c>
      <c r="AE130" s="54">
        <f t="shared" si="31"/>
        <v>0.88750000000000051</v>
      </c>
      <c r="AF130" s="9">
        <f t="shared" si="35"/>
        <v>57.794214204136935</v>
      </c>
      <c r="AG130" s="6">
        <f t="shared" si="35"/>
        <v>44.565082469913349</v>
      </c>
      <c r="AH130" s="6">
        <f t="shared" si="35"/>
        <v>34.364107253629136</v>
      </c>
      <c r="AI130" s="6">
        <f t="shared" si="35"/>
        <v>26.498141636698797</v>
      </c>
      <c r="AJ130" s="6">
        <f t="shared" si="35"/>
        <v>20.432700463196156</v>
      </c>
      <c r="AK130" s="6">
        <f t="shared" si="35"/>
        <v>15.755642563268784</v>
      </c>
      <c r="AL130" s="6">
        <f t="shared" si="35"/>
        <v>12.149166138299879</v>
      </c>
      <c r="AM130" s="10">
        <f t="shared" si="35"/>
        <v>9.3682144199004789</v>
      </c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</row>
    <row r="131" spans="30:55" x14ac:dyDescent="0.3">
      <c r="AD131" s="77">
        <f t="shared" si="32"/>
        <v>0.91250000000000053</v>
      </c>
      <c r="AE131" s="54">
        <f t="shared" si="31"/>
        <v>0.91250000000000053</v>
      </c>
      <c r="AF131" s="9">
        <f t="shared" si="35"/>
        <v>56.591172660371683</v>
      </c>
      <c r="AG131" s="6">
        <f t="shared" si="35"/>
        <v>43.637417887032093</v>
      </c>
      <c r="AH131" s="6">
        <f t="shared" si="35"/>
        <v>33.648785673263021</v>
      </c>
      <c r="AI131" s="6">
        <f t="shared" si="35"/>
        <v>25.946557612925659</v>
      </c>
      <c r="AJ131" s="6">
        <f t="shared" si="35"/>
        <v>20.007374367028262</v>
      </c>
      <c r="AK131" s="6">
        <f t="shared" si="35"/>
        <v>15.427673876206478</v>
      </c>
      <c r="AL131" s="6">
        <f t="shared" si="35"/>
        <v>11.896269688581654</v>
      </c>
      <c r="AM131" s="10">
        <f t="shared" si="35"/>
        <v>9.1732061255021407</v>
      </c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</row>
    <row r="132" spans="30:55" x14ac:dyDescent="0.3">
      <c r="AD132" s="77">
        <f t="shared" si="32"/>
        <v>0.93750000000000056</v>
      </c>
      <c r="AE132" s="54">
        <f t="shared" si="31"/>
        <v>0.93750000000000056</v>
      </c>
      <c r="AF132" s="9">
        <f t="shared" si="35"/>
        <v>55.36195460227583</v>
      </c>
      <c r="AG132" s="6">
        <f t="shared" si="35"/>
        <v>42.689568610302466</v>
      </c>
      <c r="AH132" s="6">
        <f t="shared" si="35"/>
        <v>32.917899688079409</v>
      </c>
      <c r="AI132" s="6">
        <f t="shared" si="35"/>
        <v>25.382971886320515</v>
      </c>
      <c r="AJ132" s="6">
        <f t="shared" si="35"/>
        <v>19.572793765303835</v>
      </c>
      <c r="AK132" s="6">
        <f t="shared" si="35"/>
        <v>15.092569045690636</v>
      </c>
      <c r="AL132" s="6">
        <f t="shared" si="35"/>
        <v>11.637870563104213</v>
      </c>
      <c r="AM132" s="10">
        <f t="shared" si="35"/>
        <v>8.9739547212632829</v>
      </c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</row>
    <row r="133" spans="30:55" x14ac:dyDescent="0.3">
      <c r="AD133" s="77">
        <f t="shared" si="32"/>
        <v>0.96250000000000058</v>
      </c>
      <c r="AE133" s="54">
        <f t="shared" si="31"/>
        <v>0.96250000000000058</v>
      </c>
      <c r="AF133" s="9">
        <f t="shared" si="35"/>
        <v>54.107128610470724</v>
      </c>
      <c r="AG133" s="6">
        <f t="shared" si="35"/>
        <v>41.721973071886396</v>
      </c>
      <c r="AH133" s="6">
        <f t="shared" si="35"/>
        <v>32.171787372844477</v>
      </c>
      <c r="AI133" s="6">
        <f t="shared" si="35"/>
        <v>24.80764514612439</v>
      </c>
      <c r="AJ133" s="6">
        <f t="shared" si="35"/>
        <v>19.129159675333781</v>
      </c>
      <c r="AK133" s="6">
        <f t="shared" si="35"/>
        <v>14.750483076044123</v>
      </c>
      <c r="AL133" s="6">
        <f t="shared" si="35"/>
        <v>11.37408828560409</v>
      </c>
      <c r="AM133" s="10">
        <f t="shared" si="35"/>
        <v>8.7705523718624825</v>
      </c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</row>
    <row r="134" spans="30:55" x14ac:dyDescent="0.3">
      <c r="AD134" s="77">
        <f t="shared" si="32"/>
        <v>0.9875000000000006</v>
      </c>
      <c r="AE134" s="54">
        <f t="shared" si="31"/>
        <v>0.9875000000000006</v>
      </c>
      <c r="AF134" s="9">
        <f t="shared" si="35"/>
        <v>52.827275110648429</v>
      </c>
      <c r="AG134" s="6">
        <f t="shared" si="35"/>
        <v>40.735078837672461</v>
      </c>
      <c r="AH134" s="6">
        <f t="shared" si="35"/>
        <v>31.410793845335316</v>
      </c>
      <c r="AI134" s="6">
        <f t="shared" si="35"/>
        <v>24.220843512439608</v>
      </c>
      <c r="AJ134" s="6">
        <f t="shared" si="35"/>
        <v>18.676677302162759</v>
      </c>
      <c r="AK134" s="6">
        <f t="shared" si="35"/>
        <v>14.401574200748691</v>
      </c>
      <c r="AL134" s="6">
        <f t="shared" si="35"/>
        <v>11.105044869820221</v>
      </c>
      <c r="AM134" s="10">
        <f t="shared" si="35"/>
        <v>8.5630931620176138</v>
      </c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</row>
    <row r="135" spans="30:55" ht="15" thickBot="1" x14ac:dyDescent="0.35">
      <c r="AD135" s="78">
        <f>AD134+$U$29/2</f>
        <v>1.0000000000000007</v>
      </c>
      <c r="AE135" s="55">
        <f t="shared" si="31"/>
        <v>1.0000000000000007</v>
      </c>
      <c r="AF135" s="11">
        <f t="shared" si="35"/>
        <v>52.178147601185593</v>
      </c>
      <c r="AG135" s="31">
        <f t="shared" si="35"/>
        <v>40.234537020622724</v>
      </c>
      <c r="AH135" s="31">
        <f t="shared" si="35"/>
        <v>31.024826362886785</v>
      </c>
      <c r="AI135" s="31">
        <f t="shared" si="35"/>
        <v>23.923224227829756</v>
      </c>
      <c r="AJ135" s="31">
        <f t="shared" si="35"/>
        <v>18.447183257716954</v>
      </c>
      <c r="AK135" s="31">
        <f t="shared" si="35"/>
        <v>14.224611486436897</v>
      </c>
      <c r="AL135" s="31">
        <f t="shared" si="35"/>
        <v>10.968589031359487</v>
      </c>
      <c r="AM135" s="12">
        <f t="shared" si="35"/>
        <v>8.4578721502217906</v>
      </c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</row>
    <row r="136" spans="30:55" ht="15" thickBot="1" x14ac:dyDescent="0.35"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</row>
    <row r="137" spans="30:55" ht="15" thickBot="1" x14ac:dyDescent="0.35">
      <c r="AD137" s="223" t="s">
        <v>45</v>
      </c>
      <c r="AE137" s="224"/>
      <c r="AF137" s="225" t="s">
        <v>44</v>
      </c>
      <c r="AG137" s="229"/>
      <c r="AH137" s="229"/>
      <c r="AI137" s="229"/>
      <c r="AJ137" s="229"/>
      <c r="AK137" s="229"/>
      <c r="AL137" s="229"/>
      <c r="AM137" s="229"/>
      <c r="AN137" s="229"/>
      <c r="AO137" s="229"/>
      <c r="AP137" s="229"/>
      <c r="AQ137" s="229"/>
      <c r="AR137" s="229"/>
      <c r="AS137" s="229"/>
      <c r="AT137" s="229"/>
      <c r="AU137" s="226"/>
      <c r="AV137" s="39"/>
      <c r="AW137" s="39"/>
      <c r="AX137" s="39"/>
      <c r="AY137" s="39"/>
      <c r="AZ137" s="39"/>
      <c r="BA137" s="39"/>
      <c r="BB137" s="39"/>
      <c r="BC137" s="39"/>
    </row>
    <row r="138" spans="30:55" ht="15" thickBot="1" x14ac:dyDescent="0.35">
      <c r="AD138" s="20" t="s">
        <v>50</v>
      </c>
      <c r="AE138" s="20" t="s">
        <v>37</v>
      </c>
      <c r="AF138" s="102">
        <v>0.45350000000000001</v>
      </c>
      <c r="AG138" s="103">
        <v>0.64081333333333335</v>
      </c>
      <c r="AH138" s="103">
        <v>0.82812666666666668</v>
      </c>
      <c r="AI138" s="103">
        <v>1.0154399999999999</v>
      </c>
      <c r="AJ138" s="103">
        <v>1.2027533333333333</v>
      </c>
      <c r="AK138" s="103">
        <v>1.3900666666666668</v>
      </c>
      <c r="AL138" s="103">
        <v>1.5773800000000002</v>
      </c>
      <c r="AM138" s="103">
        <v>1.7646933333333337</v>
      </c>
      <c r="AN138" s="103">
        <v>1.9520066666666671</v>
      </c>
      <c r="AO138" s="103">
        <v>2.1393200000000006</v>
      </c>
      <c r="AP138" s="103">
        <v>2.326633333333334</v>
      </c>
      <c r="AQ138" s="103">
        <v>2.5139466666666674</v>
      </c>
      <c r="AR138" s="103">
        <v>2.7012600000000009</v>
      </c>
      <c r="AS138" s="103">
        <v>2.8885733333333343</v>
      </c>
      <c r="AT138" s="103">
        <v>3.0758866666666678</v>
      </c>
      <c r="AU138" s="101">
        <v>3.2632000000000012</v>
      </c>
      <c r="AV138" s="39"/>
      <c r="AW138" s="39"/>
      <c r="AX138" s="39"/>
      <c r="AY138" s="39"/>
      <c r="AZ138" s="39"/>
      <c r="BA138" s="39"/>
      <c r="BB138" s="39"/>
      <c r="BC138" s="39"/>
    </row>
    <row r="139" spans="30:55" x14ac:dyDescent="0.3">
      <c r="AD139" s="21">
        <f>0</f>
        <v>0</v>
      </c>
      <c r="AE139" s="21">
        <f>AD139</f>
        <v>0</v>
      </c>
      <c r="AF139" s="15">
        <f t="shared" ref="AF139:AU153" si="36">$P$4+($P$3-$P$4)*$P$5*EXP(-($P$6^2)*AF$138)*COS($P$6*$AE139)</f>
        <v>80.002055653694583</v>
      </c>
      <c r="AG139" s="13">
        <f t="shared" si="36"/>
        <v>69.645543790520293</v>
      </c>
      <c r="AH139" s="13">
        <f t="shared" si="36"/>
        <v>60.629714202265973</v>
      </c>
      <c r="AI139" s="13">
        <f t="shared" si="36"/>
        <v>52.78101144999318</v>
      </c>
      <c r="AJ139" s="13">
        <f t="shared" si="36"/>
        <v>45.948347379480019</v>
      </c>
      <c r="AK139" s="13">
        <f t="shared" si="36"/>
        <v>40.000192662197293</v>
      </c>
      <c r="AL139" s="13">
        <f t="shared" si="36"/>
        <v>34.822044845239638</v>
      </c>
      <c r="AM139" s="13">
        <f t="shared" si="36"/>
        <v>30.314224169971059</v>
      </c>
      <c r="AN139" s="13">
        <f t="shared" si="36"/>
        <v>26.389954728717878</v>
      </c>
      <c r="AO139" s="13">
        <f t="shared" si="36"/>
        <v>22.973694021622187</v>
      </c>
      <c r="AP139" s="13">
        <f t="shared" si="36"/>
        <v>19.99967875749217</v>
      </c>
      <c r="AQ139" s="13">
        <f t="shared" si="36"/>
        <v>17.410658905199444</v>
      </c>
      <c r="AR139" s="13">
        <f t="shared" si="36"/>
        <v>15.156795626011915</v>
      </c>
      <c r="AS139" s="13">
        <f t="shared" si="36"/>
        <v>13.194701871971592</v>
      </c>
      <c r="AT139" s="13">
        <f t="shared" si="36"/>
        <v>11.486607181759574</v>
      </c>
      <c r="AU139" s="16">
        <f t="shared" si="36"/>
        <v>9.9996305963020173</v>
      </c>
      <c r="AV139" s="39"/>
      <c r="AW139" s="39"/>
      <c r="AX139" s="39"/>
      <c r="AY139" s="39"/>
      <c r="AZ139" s="39"/>
      <c r="BA139" s="39"/>
      <c r="BB139" s="39"/>
      <c r="BC139" s="39"/>
    </row>
    <row r="140" spans="30:55" x14ac:dyDescent="0.3">
      <c r="AD140" s="22">
        <f>$U$29/2</f>
        <v>1.2500000000000001E-2</v>
      </c>
      <c r="AE140" s="22">
        <f t="shared" ref="AE140:AE180" si="37">AD140</f>
        <v>1.2500000000000001E-2</v>
      </c>
      <c r="AF140" s="9">
        <f t="shared" si="36"/>
        <v>79.997429853849724</v>
      </c>
      <c r="AG140" s="6">
        <f t="shared" si="36"/>
        <v>69.64151681467537</v>
      </c>
      <c r="AH140" s="6">
        <f t="shared" si="36"/>
        <v>60.626208530814665</v>
      </c>
      <c r="AI140" s="6">
        <f t="shared" si="36"/>
        <v>52.777959598480336</v>
      </c>
      <c r="AJ140" s="6">
        <f t="shared" si="36"/>
        <v>45.945690599520518</v>
      </c>
      <c r="AK140" s="6">
        <f t="shared" si="36"/>
        <v>39.997879810564925</v>
      </c>
      <c r="AL140" s="6">
        <f t="shared" si="36"/>
        <v>34.82003139935594</v>
      </c>
      <c r="AM140" s="6">
        <f t="shared" si="36"/>
        <v>30.312471370842125</v>
      </c>
      <c r="AN140" s="6">
        <f t="shared" si="36"/>
        <v>26.388428834820619</v>
      </c>
      <c r="AO140" s="6">
        <f t="shared" si="36"/>
        <v>22.972365659377331</v>
      </c>
      <c r="AP140" s="6">
        <f t="shared" si="36"/>
        <v>19.998522355820516</v>
      </c>
      <c r="AQ140" s="6">
        <f t="shared" si="36"/>
        <v>17.409652203276544</v>
      </c>
      <c r="AR140" s="6">
        <f t="shared" si="36"/>
        <v>15.155919244745427</v>
      </c>
      <c r="AS140" s="6">
        <f t="shared" si="36"/>
        <v>13.193938940952211</v>
      </c>
      <c r="AT140" s="6">
        <f t="shared" si="36"/>
        <v>11.485943014504304</v>
      </c>
      <c r="AU140" s="10">
        <f t="shared" si="36"/>
        <v>9.9990524075382012</v>
      </c>
      <c r="AV140" s="39"/>
      <c r="AW140" s="39"/>
      <c r="AX140" s="39"/>
      <c r="AY140" s="39"/>
      <c r="AZ140" s="39"/>
      <c r="BA140" s="39"/>
      <c r="BB140" s="39"/>
      <c r="BC140" s="39"/>
    </row>
    <row r="141" spans="30:55" x14ac:dyDescent="0.3">
      <c r="AD141" s="104">
        <f t="shared" ref="AD141:AD179" si="38">AD140+$U$29</f>
        <v>3.7500000000000006E-2</v>
      </c>
      <c r="AE141" s="22">
        <f t="shared" si="37"/>
        <v>3.7500000000000006E-2</v>
      </c>
      <c r="AF141" s="9">
        <f t="shared" si="36"/>
        <v>79.9604266646501</v>
      </c>
      <c r="AG141" s="6">
        <f t="shared" si="36"/>
        <v>69.609303801987963</v>
      </c>
      <c r="AH141" s="6">
        <f t="shared" si="36"/>
        <v>60.598165591574997</v>
      </c>
      <c r="AI141" s="6">
        <f t="shared" si="36"/>
        <v>52.753546903870522</v>
      </c>
      <c r="AJ141" s="6">
        <f t="shared" si="36"/>
        <v>45.924438203221442</v>
      </c>
      <c r="AK141" s="6">
        <f t="shared" si="36"/>
        <v>39.979378602252133</v>
      </c>
      <c r="AL141" s="6">
        <f t="shared" si="36"/>
        <v>34.80392522929322</v>
      </c>
      <c r="AM141" s="6">
        <f t="shared" si="36"/>
        <v>30.298450193970663</v>
      </c>
      <c r="AN141" s="6">
        <f t="shared" si="36"/>
        <v>26.376222742366906</v>
      </c>
      <c r="AO141" s="6">
        <f t="shared" si="36"/>
        <v>22.961739683087721</v>
      </c>
      <c r="AP141" s="6">
        <f t="shared" si="36"/>
        <v>19.989271944803598</v>
      </c>
      <c r="AQ141" s="6">
        <f t="shared" si="36"/>
        <v>17.401599286382158</v>
      </c>
      <c r="AR141" s="6">
        <f t="shared" si="36"/>
        <v>15.148908802680825</v>
      </c>
      <c r="AS141" s="6">
        <f t="shared" si="36"/>
        <v>13.187836022148293</v>
      </c>
      <c r="AT141" s="6">
        <f t="shared" si="36"/>
        <v>11.480630137287147</v>
      </c>
      <c r="AU141" s="10">
        <f t="shared" si="36"/>
        <v>9.9944272985974649</v>
      </c>
      <c r="AV141" s="39"/>
      <c r="AW141" s="39"/>
      <c r="AX141" s="39"/>
      <c r="AY141" s="39"/>
      <c r="AZ141" s="39"/>
      <c r="BA141" s="39"/>
      <c r="BB141" s="39"/>
      <c r="BC141" s="39"/>
    </row>
    <row r="142" spans="30:55" x14ac:dyDescent="0.3">
      <c r="AD142" s="104">
        <f t="shared" si="38"/>
        <v>6.25E-2</v>
      </c>
      <c r="AE142" s="22">
        <f t="shared" si="37"/>
        <v>6.25E-2</v>
      </c>
      <c r="AF142" s="9">
        <f t="shared" si="36"/>
        <v>79.886437402250891</v>
      </c>
      <c r="AG142" s="6">
        <f t="shared" si="36"/>
        <v>69.544892676894406</v>
      </c>
      <c r="AH142" s="6">
        <f t="shared" si="36"/>
        <v>60.542092684489724</v>
      </c>
      <c r="AI142" s="6">
        <f t="shared" si="36"/>
        <v>52.704732806858139</v>
      </c>
      <c r="AJ142" s="6">
        <f t="shared" si="36"/>
        <v>45.881943241019641</v>
      </c>
      <c r="AK142" s="6">
        <f t="shared" si="36"/>
        <v>39.942384743447889</v>
      </c>
      <c r="AL142" s="6">
        <f t="shared" si="36"/>
        <v>34.771720339152843</v>
      </c>
      <c r="AM142" s="6">
        <f t="shared" si="36"/>
        <v>30.270414325789357</v>
      </c>
      <c r="AN142" s="6">
        <f t="shared" si="36"/>
        <v>26.351816203445228</v>
      </c>
      <c r="AO142" s="6">
        <f t="shared" si="36"/>
        <v>22.940492645604049</v>
      </c>
      <c r="AP142" s="6">
        <f t="shared" si="36"/>
        <v>19.970775401591091</v>
      </c>
      <c r="AQ142" s="6">
        <f t="shared" si="36"/>
        <v>17.385497177508153</v>
      </c>
      <c r="AR142" s="6">
        <f t="shared" si="36"/>
        <v>15.134891161264727</v>
      </c>
      <c r="AS142" s="6">
        <f t="shared" si="36"/>
        <v>13.175633007474387</v>
      </c>
      <c r="AT142" s="6">
        <f t="shared" si="36"/>
        <v>11.470006840349294</v>
      </c>
      <c r="AU142" s="10">
        <f t="shared" si="36"/>
        <v>9.9851792200819887</v>
      </c>
      <c r="AV142" s="39"/>
      <c r="AW142" s="39"/>
      <c r="AX142" s="39"/>
      <c r="AY142" s="39"/>
      <c r="AZ142" s="39"/>
      <c r="BA142" s="39"/>
      <c r="BB142" s="39"/>
      <c r="BC142" s="39"/>
    </row>
    <row r="143" spans="30:55" x14ac:dyDescent="0.3">
      <c r="AD143" s="104">
        <f t="shared" si="38"/>
        <v>8.7499999999999994E-2</v>
      </c>
      <c r="AE143" s="22">
        <f t="shared" si="37"/>
        <v>8.7499999999999994E-2</v>
      </c>
      <c r="AF143" s="9">
        <f t="shared" si="36"/>
        <v>79.775496290735035</v>
      </c>
      <c r="AG143" s="6">
        <f t="shared" si="36"/>
        <v>69.448313233064951</v>
      </c>
      <c r="AH143" s="6">
        <f t="shared" si="36"/>
        <v>60.45801574634698</v>
      </c>
      <c r="AI143" s="6">
        <f t="shared" si="36"/>
        <v>52.631539886634435</v>
      </c>
      <c r="AJ143" s="6">
        <f t="shared" si="36"/>
        <v>45.818225369160672</v>
      </c>
      <c r="AK143" s="6">
        <f t="shared" si="36"/>
        <v>39.886915345836385</v>
      </c>
      <c r="AL143" s="6">
        <f t="shared" si="36"/>
        <v>34.723431625458929</v>
      </c>
      <c r="AM143" s="6">
        <f t="shared" si="36"/>
        <v>30.228376734421516</v>
      </c>
      <c r="AN143" s="6">
        <f t="shared" si="36"/>
        <v>26.315220507415486</v>
      </c>
      <c r="AO143" s="6">
        <f t="shared" si="36"/>
        <v>22.908634374843899</v>
      </c>
      <c r="AP143" s="6">
        <f t="shared" si="36"/>
        <v>19.943041281846458</v>
      </c>
      <c r="AQ143" s="6">
        <f t="shared" si="36"/>
        <v>17.361353324761076</v>
      </c>
      <c r="AR143" s="6">
        <f t="shared" si="36"/>
        <v>15.113872804423409</v>
      </c>
      <c r="AS143" s="6">
        <f t="shared" si="36"/>
        <v>13.157335541492595</v>
      </c>
      <c r="AT143" s="6">
        <f t="shared" si="36"/>
        <v>11.454078037546942</v>
      </c>
      <c r="AU143" s="10">
        <f t="shared" si="36"/>
        <v>9.971312449734187</v>
      </c>
      <c r="AV143" s="39"/>
      <c r="AW143" s="39"/>
      <c r="AX143" s="39"/>
      <c r="AY143" s="39"/>
      <c r="AZ143" s="39"/>
      <c r="BA143" s="39"/>
      <c r="BB143" s="39"/>
      <c r="BC143" s="39"/>
    </row>
    <row r="144" spans="30:55" x14ac:dyDescent="0.3">
      <c r="AD144" s="104">
        <f t="shared" si="38"/>
        <v>0.11249999999999999</v>
      </c>
      <c r="AE144" s="22">
        <f t="shared" si="37"/>
        <v>0.11249999999999999</v>
      </c>
      <c r="AF144" s="9">
        <f t="shared" si="36"/>
        <v>79.627654646437904</v>
      </c>
      <c r="AG144" s="6">
        <f t="shared" si="36"/>
        <v>69.319610143777737</v>
      </c>
      <c r="AH144" s="6">
        <f t="shared" si="36"/>
        <v>60.345973667331798</v>
      </c>
      <c r="AI144" s="6">
        <f t="shared" si="36"/>
        <v>52.534001998930513</v>
      </c>
      <c r="AJ144" s="6">
        <f t="shared" si="36"/>
        <v>45.73331406064726</v>
      </c>
      <c r="AK144" s="6">
        <f t="shared" si="36"/>
        <v>39.812996067049596</v>
      </c>
      <c r="AL144" s="6">
        <f t="shared" si="36"/>
        <v>34.659081424384176</v>
      </c>
      <c r="AM144" s="6">
        <f t="shared" si="36"/>
        <v>30.172356864553667</v>
      </c>
      <c r="AN144" s="6">
        <f t="shared" si="36"/>
        <v>26.26645258178981</v>
      </c>
      <c r="AO144" s="6">
        <f t="shared" si="36"/>
        <v>22.866179607000955</v>
      </c>
      <c r="AP144" s="6">
        <f t="shared" si="36"/>
        <v>19.906082414117844</v>
      </c>
      <c r="AQ144" s="6">
        <f t="shared" si="36"/>
        <v>17.329178895994104</v>
      </c>
      <c r="AR144" s="6">
        <f t="shared" si="36"/>
        <v>15.085863454297144</v>
      </c>
      <c r="AS144" s="6">
        <f t="shared" si="36"/>
        <v>13.13295208778227</v>
      </c>
      <c r="AT144" s="6">
        <f t="shared" si="36"/>
        <v>11.432851096823098</v>
      </c>
      <c r="AU144" s="10">
        <f t="shared" si="36"/>
        <v>9.9528334016942157</v>
      </c>
      <c r="AV144" s="39"/>
      <c r="AW144" s="39"/>
      <c r="AX144" s="39"/>
      <c r="AY144" s="39"/>
      <c r="AZ144" s="39"/>
      <c r="BA144" s="39"/>
      <c r="BB144" s="39"/>
      <c r="BC144" s="39"/>
    </row>
    <row r="145" spans="30:55" x14ac:dyDescent="0.3">
      <c r="AD145" s="104">
        <f t="shared" si="38"/>
        <v>0.13749999999999998</v>
      </c>
      <c r="AE145" s="22">
        <f t="shared" si="37"/>
        <v>0.13749999999999998</v>
      </c>
      <c r="AF145" s="9">
        <f t="shared" si="36"/>
        <v>79.442980854210688</v>
      </c>
      <c r="AG145" s="6">
        <f t="shared" si="36"/>
        <v>69.158842941254889</v>
      </c>
      <c r="AH145" s="6">
        <f t="shared" si="36"/>
        <v>60.20601827303728</v>
      </c>
      <c r="AI145" s="6">
        <f t="shared" si="36"/>
        <v>52.412164260357258</v>
      </c>
      <c r="AJ145" s="6">
        <f t="shared" si="36"/>
        <v>45.627248591606403</v>
      </c>
      <c r="AK145" s="6">
        <f t="shared" si="36"/>
        <v>39.720661098799241</v>
      </c>
      <c r="AL145" s="6">
        <f t="shared" si="36"/>
        <v>34.578699501418185</v>
      </c>
      <c r="AM145" s="6">
        <f t="shared" si="36"/>
        <v>30.102380628441342</v>
      </c>
      <c r="AN145" s="6">
        <f t="shared" si="36"/>
        <v>26.20553498440265</v>
      </c>
      <c r="AO145" s="6">
        <f t="shared" si="36"/>
        <v>22.813147979728704</v>
      </c>
      <c r="AP145" s="6">
        <f t="shared" si="36"/>
        <v>19.859915893904166</v>
      </c>
      <c r="AQ145" s="6">
        <f t="shared" si="36"/>
        <v>17.288988773641304</v>
      </c>
      <c r="AR145" s="6">
        <f t="shared" si="36"/>
        <v>15.050876066743195</v>
      </c>
      <c r="AS145" s="6">
        <f t="shared" si="36"/>
        <v>13.102493925025149</v>
      </c>
      <c r="AT145" s="6">
        <f t="shared" si="36"/>
        <v>11.406335836799503</v>
      </c>
      <c r="AU145" s="10">
        <f t="shared" si="36"/>
        <v>9.9297506235330637</v>
      </c>
      <c r="AV145" s="39"/>
      <c r="AW145" s="39"/>
      <c r="AX145" s="39"/>
      <c r="AY145" s="39"/>
      <c r="AZ145" s="39"/>
      <c r="BA145" s="39"/>
      <c r="BB145" s="39"/>
      <c r="BC145" s="39"/>
    </row>
    <row r="146" spans="30:55" x14ac:dyDescent="0.3">
      <c r="AD146" s="104">
        <f t="shared" si="38"/>
        <v>0.16249999999999998</v>
      </c>
      <c r="AE146" s="22">
        <f t="shared" si="37"/>
        <v>0.16249999999999998</v>
      </c>
      <c r="AF146" s="9">
        <f t="shared" si="36"/>
        <v>79.221560335788638</v>
      </c>
      <c r="AG146" s="6">
        <f t="shared" si="36"/>
        <v>68.966085989125617</v>
      </c>
      <c r="AH146" s="6">
        <f t="shared" si="36"/>
        <v>60.038214300492406</v>
      </c>
      <c r="AI146" s="6">
        <f t="shared" si="36"/>
        <v>52.266083027536361</v>
      </c>
      <c r="AJ146" s="6">
        <f t="shared" si="36"/>
        <v>45.500078023122001</v>
      </c>
      <c r="AK146" s="6">
        <f t="shared" si="36"/>
        <v>39.609953151061198</v>
      </c>
      <c r="AL146" s="6">
        <f t="shared" si="36"/>
        <v>34.482323037599244</v>
      </c>
      <c r="AM146" s="6">
        <f t="shared" si="36"/>
        <v>30.018480393923213</v>
      </c>
      <c r="AN146" s="6">
        <f t="shared" si="36"/>
        <v>26.132495892976539</v>
      </c>
      <c r="AO146" s="6">
        <f t="shared" si="36"/>
        <v>22.749564023056934</v>
      </c>
      <c r="AP146" s="6">
        <f t="shared" si="36"/>
        <v>19.804563075747499</v>
      </c>
      <c r="AQ146" s="6">
        <f t="shared" si="36"/>
        <v>17.240801547833676</v>
      </c>
      <c r="AR146" s="6">
        <f t="shared" si="36"/>
        <v>15.008926825343</v>
      </c>
      <c r="AS146" s="6">
        <f t="shared" si="36"/>
        <v>13.065975141788341</v>
      </c>
      <c r="AT146" s="6">
        <f t="shared" si="36"/>
        <v>11.374544522234974</v>
      </c>
      <c r="AU146" s="10">
        <f t="shared" si="36"/>
        <v>9.9020747922988441</v>
      </c>
      <c r="AV146" s="39"/>
      <c r="AW146" s="39"/>
      <c r="AX146" s="39"/>
      <c r="AY146" s="39"/>
      <c r="AZ146" s="39"/>
      <c r="BA146" s="39"/>
      <c r="BB146" s="39"/>
      <c r="BC146" s="39"/>
    </row>
    <row r="147" spans="30:55" x14ac:dyDescent="0.3">
      <c r="AD147" s="104">
        <f t="shared" si="38"/>
        <v>0.18749999999999997</v>
      </c>
      <c r="AE147" s="22">
        <f t="shared" si="37"/>
        <v>0.18749999999999997</v>
      </c>
      <c r="AF147" s="9">
        <f t="shared" si="36"/>
        <v>78.963495510278861</v>
      </c>
      <c r="AG147" s="6">
        <f t="shared" si="36"/>
        <v>68.741428448028984</v>
      </c>
      <c r="AH147" s="6">
        <f t="shared" si="36"/>
        <v>59.842639368217611</v>
      </c>
      <c r="AI147" s="6">
        <f t="shared" si="36"/>
        <v>52.095825871032368</v>
      </c>
      <c r="AJ147" s="6">
        <f t="shared" si="36"/>
        <v>45.351861178541448</v>
      </c>
      <c r="AK147" s="6">
        <f t="shared" si="36"/>
        <v>39.480923432319827</v>
      </c>
      <c r="AL147" s="6">
        <f t="shared" si="36"/>
        <v>34.369996612316129</v>
      </c>
      <c r="AM147" s="6">
        <f t="shared" si="36"/>
        <v>29.920694969449226</v>
      </c>
      <c r="AN147" s="6">
        <f t="shared" si="36"/>
        <v>26.047369092088353</v>
      </c>
      <c r="AO147" s="6">
        <f t="shared" si="36"/>
        <v>22.675457148045265</v>
      </c>
      <c r="AP147" s="6">
        <f t="shared" si="36"/>
        <v>19.740049563355452</v>
      </c>
      <c r="AQ147" s="6">
        <f t="shared" si="36"/>
        <v>17.184639507800235</v>
      </c>
      <c r="AR147" s="6">
        <f t="shared" si="36"/>
        <v>14.960035133916399</v>
      </c>
      <c r="AS147" s="6">
        <f t="shared" si="36"/>
        <v>13.023412630007599</v>
      </c>
      <c r="AT147" s="6">
        <f t="shared" si="36"/>
        <v>11.337491858352289</v>
      </c>
      <c r="AU147" s="10">
        <f t="shared" si="36"/>
        <v>9.8698187095780785</v>
      </c>
      <c r="AV147" s="39"/>
      <c r="AW147" s="39"/>
      <c r="AX147" s="39"/>
      <c r="AY147" s="39"/>
      <c r="AZ147" s="39"/>
      <c r="BA147" s="39"/>
      <c r="BB147" s="39"/>
      <c r="BC147" s="39"/>
    </row>
    <row r="148" spans="30:55" x14ac:dyDescent="0.3">
      <c r="AD148" s="104">
        <f t="shared" si="38"/>
        <v>0.21249999999999997</v>
      </c>
      <c r="AE148" s="22">
        <f t="shared" si="37"/>
        <v>0.21249999999999997</v>
      </c>
      <c r="AF148" s="9">
        <f t="shared" si="36"/>
        <v>78.668905746785839</v>
      </c>
      <c r="AG148" s="6">
        <f t="shared" si="36"/>
        <v>68.484974234372231</v>
      </c>
      <c r="AH148" s="6">
        <f t="shared" si="36"/>
        <v>59.619383940321981</v>
      </c>
      <c r="AI148" s="6">
        <f t="shared" si="36"/>
        <v>51.901471544097546</v>
      </c>
      <c r="AJ148" s="6">
        <f t="shared" si="36"/>
        <v>45.182666616266587</v>
      </c>
      <c r="AK148" s="6">
        <f t="shared" si="36"/>
        <v>39.333631625881253</v>
      </c>
      <c r="AL148" s="6">
        <f t="shared" si="36"/>
        <v>34.241772182687626</v>
      </c>
      <c r="AM148" s="6">
        <f t="shared" si="36"/>
        <v>29.809069586129542</v>
      </c>
      <c r="AN148" s="6">
        <f t="shared" si="36"/>
        <v>25.950193957542101</v>
      </c>
      <c r="AO148" s="6">
        <f t="shared" si="36"/>
        <v>22.590861633178914</v>
      </c>
      <c r="AP148" s="6">
        <f t="shared" si="36"/>
        <v>19.666405197758031</v>
      </c>
      <c r="AQ148" s="6">
        <f t="shared" si="36"/>
        <v>17.120528631557974</v>
      </c>
      <c r="AR148" s="6">
        <f t="shared" si="36"/>
        <v>14.904223607546292</v>
      </c>
      <c r="AS148" s="6">
        <f t="shared" si="36"/>
        <v>12.974826077173871</v>
      </c>
      <c r="AT148" s="6">
        <f t="shared" si="36"/>
        <v>11.295194984036215</v>
      </c>
      <c r="AU148" s="10">
        <f t="shared" si="36"/>
        <v>9.8329972955742466</v>
      </c>
      <c r="AV148" s="39"/>
      <c r="AW148" s="39"/>
      <c r="AX148" s="39"/>
      <c r="AY148" s="39"/>
      <c r="AZ148" s="39"/>
      <c r="BA148" s="39"/>
      <c r="BB148" s="39"/>
      <c r="BC148" s="39"/>
    </row>
    <row r="149" spans="30:55" x14ac:dyDescent="0.3">
      <c r="AD149" s="104">
        <f t="shared" si="38"/>
        <v>0.23749999999999996</v>
      </c>
      <c r="AE149" s="22">
        <f t="shared" si="37"/>
        <v>0.23749999999999996</v>
      </c>
      <c r="AF149" s="9">
        <f t="shared" si="36"/>
        <v>78.337927309196758</v>
      </c>
      <c r="AG149" s="6">
        <f t="shared" si="36"/>
        <v>68.196841972263741</v>
      </c>
      <c r="AH149" s="6">
        <f t="shared" si="36"/>
        <v>59.368551284658693</v>
      </c>
      <c r="AI149" s="6">
        <f t="shared" si="36"/>
        <v>51.683109946244237</v>
      </c>
      <c r="AJ149" s="6">
        <f t="shared" si="36"/>
        <v>44.992572598041711</v>
      </c>
      <c r="AK149" s="6">
        <f t="shared" si="36"/>
        <v>39.168145862266563</v>
      </c>
      <c r="AL149" s="6">
        <f t="shared" si="36"/>
        <v>34.097709059529592</v>
      </c>
      <c r="AM149" s="6">
        <f t="shared" si="36"/>
        <v>29.683655876812701</v>
      </c>
      <c r="AN149" s="6">
        <f t="shared" si="36"/>
        <v>25.841015438155463</v>
      </c>
      <c r="AO149" s="6">
        <f t="shared" si="36"/>
        <v>22.495816608513035</v>
      </c>
      <c r="AP149" s="6">
        <f t="shared" si="36"/>
        <v>19.583664043504545</v>
      </c>
      <c r="AQ149" s="6">
        <f t="shared" si="36"/>
        <v>17.048498573895657</v>
      </c>
      <c r="AR149" s="6">
        <f t="shared" si="36"/>
        <v>14.841518062117938</v>
      </c>
      <c r="AS149" s="6">
        <f t="shared" si="36"/>
        <v>12.920237957226766</v>
      </c>
      <c r="AT149" s="6">
        <f t="shared" si="36"/>
        <v>11.247673463905842</v>
      </c>
      <c r="AU149" s="10">
        <f t="shared" si="36"/>
        <v>9.7916275822063987</v>
      </c>
      <c r="AV149" s="39"/>
      <c r="AW149" s="39"/>
      <c r="AX149" s="39"/>
      <c r="AY149" s="39"/>
      <c r="AZ149" s="39"/>
      <c r="BA149" s="39"/>
      <c r="BB149" s="39"/>
      <c r="BC149" s="39"/>
    </row>
    <row r="150" spans="30:55" x14ac:dyDescent="0.3">
      <c r="AD150" s="104">
        <f t="shared" si="38"/>
        <v>0.26249999999999996</v>
      </c>
      <c r="AE150" s="22">
        <f t="shared" si="37"/>
        <v>0.26249999999999996</v>
      </c>
      <c r="AF150" s="9">
        <f t="shared" si="36"/>
        <v>77.970713293151903</v>
      </c>
      <c r="AG150" s="6">
        <f t="shared" si="36"/>
        <v>67.877164938642878</v>
      </c>
      <c r="AH150" s="6">
        <f t="shared" si="36"/>
        <v>59.090257425057885</v>
      </c>
      <c r="AI150" s="6">
        <f t="shared" si="36"/>
        <v>51.440842081661359</v>
      </c>
      <c r="AJ150" s="6">
        <f t="shared" si="36"/>
        <v>44.781667052753221</v>
      </c>
      <c r="AK150" s="6">
        <f t="shared" si="36"/>
        <v>38.984542687697704</v>
      </c>
      <c r="AL150" s="6">
        <f t="shared" si="36"/>
        <v>33.937873879920382</v>
      </c>
      <c r="AM150" s="6">
        <f t="shared" si="36"/>
        <v>29.544511852202572</v>
      </c>
      <c r="AN150" s="6">
        <f t="shared" si="36"/>
        <v>25.719884034968491</v>
      </c>
      <c r="AO150" s="6">
        <f t="shared" si="36"/>
        <v>22.390366037572917</v>
      </c>
      <c r="AP150" s="6">
        <f t="shared" si="36"/>
        <v>19.491864372906875</v>
      </c>
      <c r="AQ150" s="6">
        <f t="shared" si="36"/>
        <v>16.968582652656828</v>
      </c>
      <c r="AR150" s="6">
        <f t="shared" si="36"/>
        <v>14.77194750237768</v>
      </c>
      <c r="AS150" s="6">
        <f t="shared" si="36"/>
        <v>12.859673520159111</v>
      </c>
      <c r="AT150" s="6">
        <f t="shared" si="36"/>
        <v>11.194949279264859</v>
      </c>
      <c r="AU150" s="10">
        <f t="shared" si="36"/>
        <v>9.7457287052309365</v>
      </c>
      <c r="AV150" s="39"/>
      <c r="AW150" s="39"/>
      <c r="AX150" s="39"/>
      <c r="AY150" s="39"/>
      <c r="AZ150" s="39"/>
      <c r="BA150" s="39"/>
      <c r="BB150" s="39"/>
      <c r="BC150" s="39"/>
    </row>
    <row r="151" spans="30:55" x14ac:dyDescent="0.3">
      <c r="AD151" s="104">
        <f t="shared" si="38"/>
        <v>0.28749999999999998</v>
      </c>
      <c r="AE151" s="22">
        <f t="shared" si="37"/>
        <v>0.28749999999999998</v>
      </c>
      <c r="AF151" s="9">
        <f t="shared" si="36"/>
        <v>77.56743355522967</v>
      </c>
      <c r="AG151" s="6">
        <f t="shared" si="36"/>
        <v>67.526091001632153</v>
      </c>
      <c r="AH151" s="6">
        <f t="shared" si="36"/>
        <v>58.784631087659378</v>
      </c>
      <c r="AI151" s="6">
        <f t="shared" si="36"/>
        <v>51.174780012494502</v>
      </c>
      <c r="AJ151" s="6">
        <f t="shared" si="36"/>
        <v>44.550047535757713</v>
      </c>
      <c r="AK151" s="6">
        <f t="shared" si="36"/>
        <v>38.782907028690673</v>
      </c>
      <c r="AL151" s="6">
        <f t="shared" si="36"/>
        <v>33.762340576377625</v>
      </c>
      <c r="AM151" s="6">
        <f t="shared" si="36"/>
        <v>29.391701874025248</v>
      </c>
      <c r="AN151" s="6">
        <f t="shared" si="36"/>
        <v>25.586855777884129</v>
      </c>
      <c r="AO151" s="6">
        <f t="shared" si="36"/>
        <v>22.274558697018442</v>
      </c>
      <c r="AP151" s="6">
        <f t="shared" si="36"/>
        <v>19.391048648336454</v>
      </c>
      <c r="AQ151" s="6">
        <f t="shared" si="36"/>
        <v>16.880817833328486</v>
      </c>
      <c r="AR151" s="6">
        <f t="shared" si="36"/>
        <v>14.695544108516678</v>
      </c>
      <c r="AS151" s="6">
        <f t="shared" si="36"/>
        <v>12.793160780337468</v>
      </c>
      <c r="AT151" s="6">
        <f t="shared" si="36"/>
        <v>11.137046817934021</v>
      </c>
      <c r="AU151" s="10">
        <f t="shared" si="36"/>
        <v>9.6953218953902986</v>
      </c>
      <c r="AV151" s="39"/>
      <c r="AW151" s="39"/>
      <c r="AX151" s="39"/>
      <c r="AY151" s="39"/>
      <c r="AZ151" s="39"/>
      <c r="BA151" s="39"/>
      <c r="BB151" s="39"/>
      <c r="BC151" s="39"/>
    </row>
    <row r="152" spans="30:55" x14ac:dyDescent="0.3">
      <c r="AD152" s="104">
        <f t="shared" si="38"/>
        <v>0.3125</v>
      </c>
      <c r="AE152" s="22">
        <f t="shared" si="37"/>
        <v>0.3125</v>
      </c>
      <c r="AF152" s="9">
        <f t="shared" si="36"/>
        <v>77.128274634378471</v>
      </c>
      <c r="AG152" s="6">
        <f t="shared" si="36"/>
        <v>67.143782552140124</v>
      </c>
      <c r="AH152" s="6">
        <f t="shared" si="36"/>
        <v>58.451813641369746</v>
      </c>
      <c r="AI152" s="6">
        <f t="shared" si="36"/>
        <v>50.885046807011008</v>
      </c>
      <c r="AJ152" s="6">
        <f t="shared" si="36"/>
        <v>44.297821183757257</v>
      </c>
      <c r="AK152" s="6">
        <f t="shared" si="36"/>
        <v>38.563332152772347</v>
      </c>
      <c r="AL152" s="6">
        <f t="shared" si="36"/>
        <v>33.57119034266033</v>
      </c>
      <c r="AM152" s="6">
        <f t="shared" si="36"/>
        <v>29.225296625258231</v>
      </c>
      <c r="AN152" s="6">
        <f t="shared" si="36"/>
        <v>25.441992199751304</v>
      </c>
      <c r="AO152" s="6">
        <f t="shared" si="36"/>
        <v>22.148448154082217</v>
      </c>
      <c r="AP152" s="6">
        <f t="shared" si="36"/>
        <v>19.281263502583073</v>
      </c>
      <c r="AQ152" s="6">
        <f t="shared" si="36"/>
        <v>16.785244711942539</v>
      </c>
      <c r="AR152" s="6">
        <f t="shared" si="36"/>
        <v>14.6123432212858</v>
      </c>
      <c r="AS152" s="6">
        <f t="shared" si="36"/>
        <v>12.72073050354394</v>
      </c>
      <c r="AT152" s="6">
        <f t="shared" si="36"/>
        <v>11.073992862970425</v>
      </c>
      <c r="AU152" s="10">
        <f t="shared" si="36"/>
        <v>9.6404304685925695</v>
      </c>
      <c r="AV152" s="39"/>
      <c r="AW152" s="39"/>
      <c r="AX152" s="39"/>
      <c r="AY152" s="39"/>
      <c r="AZ152" s="39"/>
      <c r="BA152" s="39"/>
      <c r="BB152" s="39"/>
      <c r="BC152" s="39"/>
    </row>
    <row r="153" spans="30:55" x14ac:dyDescent="0.3">
      <c r="AD153" s="104">
        <f t="shared" si="38"/>
        <v>0.33750000000000002</v>
      </c>
      <c r="AE153" s="22">
        <f t="shared" si="37"/>
        <v>0.33750000000000002</v>
      </c>
      <c r="AF153" s="9">
        <f t="shared" si="36"/>
        <v>76.653439665632348</v>
      </c>
      <c r="AG153" s="6">
        <f t="shared" si="36"/>
        <v>66.730416428746622</v>
      </c>
      <c r="AH153" s="6">
        <f t="shared" si="36"/>
        <v>58.091959032471465</v>
      </c>
      <c r="AI153" s="6">
        <f t="shared" si="36"/>
        <v>50.571776482674181</v>
      </c>
      <c r="AJ153" s="6">
        <f t="shared" si="36"/>
        <v>44.025104665242857</v>
      </c>
      <c r="AK153" s="6">
        <f t="shared" si="36"/>
        <v>38.325919625339175</v>
      </c>
      <c r="AL153" s="6">
        <f t="shared" si="36"/>
        <v>33.364511596212374</v>
      </c>
      <c r="AM153" s="6">
        <f t="shared" si="36"/>
        <v>29.045373077435666</v>
      </c>
      <c r="AN153" s="6">
        <f t="shared" si="36"/>
        <v>25.285360307902614</v>
      </c>
      <c r="AO153" s="6">
        <f t="shared" si="36"/>
        <v>22.012092741791811</v>
      </c>
      <c r="AP153" s="6">
        <f t="shared" si="36"/>
        <v>19.162559717284683</v>
      </c>
      <c r="AQ153" s="6">
        <f t="shared" si="36"/>
        <v>16.68190749629791</v>
      </c>
      <c r="AR153" s="6">
        <f t="shared" si="36"/>
        <v>14.522383325648589</v>
      </c>
      <c r="AS153" s="6">
        <f t="shared" si="36"/>
        <v>12.642416192745319</v>
      </c>
      <c r="AT153" s="6">
        <f t="shared" si="36"/>
        <v>11.005816580278895</v>
      </c>
      <c r="AU153" s="10">
        <f t="shared" si="36"/>
        <v>9.5810798151265981</v>
      </c>
      <c r="AV153" s="39"/>
      <c r="AW153" s="39"/>
      <c r="AX153" s="39"/>
      <c r="AY153" s="39"/>
      <c r="AZ153" s="39"/>
      <c r="BA153" s="39"/>
      <c r="BB153" s="39"/>
      <c r="BC153" s="39"/>
    </row>
    <row r="154" spans="30:55" x14ac:dyDescent="0.3">
      <c r="AD154" s="104">
        <f t="shared" si="38"/>
        <v>0.36250000000000004</v>
      </c>
      <c r="AE154" s="22">
        <f t="shared" si="37"/>
        <v>0.36250000000000004</v>
      </c>
      <c r="AF154" s="9">
        <f t="shared" ref="AF154:AT163" si="39">$P$4+($P$3-$P$4)*$P$5*EXP(-($P$6^2)*AF$138)*COS($P$6*$AE154)</f>
        <v>76.143148286149909</v>
      </c>
      <c r="AG154" s="6">
        <f t="shared" si="39"/>
        <v>66.286183835905391</v>
      </c>
      <c r="AH154" s="6">
        <f t="shared" si="39"/>
        <v>57.705233713414344</v>
      </c>
      <c r="AI154" s="6">
        <f t="shared" si="39"/>
        <v>50.235113944152872</v>
      </c>
      <c r="AJ154" s="6">
        <f t="shared" si="39"/>
        <v>43.732024126528842</v>
      </c>
      <c r="AK154" s="6">
        <f t="shared" si="39"/>
        <v>38.07077926267759</v>
      </c>
      <c r="AL154" s="6">
        <f t="shared" si="39"/>
        <v>33.142399937264571</v>
      </c>
      <c r="AM154" s="6">
        <f t="shared" si="39"/>
        <v>28.852014455044817</v>
      </c>
      <c r="AN154" s="6">
        <f t="shared" si="39"/>
        <v>25.117032553159795</v>
      </c>
      <c r="AO154" s="6">
        <f t="shared" si="39"/>
        <v>21.865555531987507</v>
      </c>
      <c r="AP154" s="6">
        <f t="shared" si="39"/>
        <v>19.034992199438094</v>
      </c>
      <c r="AQ154" s="6">
        <f t="shared" si="39"/>
        <v>16.570853985511999</v>
      </c>
      <c r="AR154" s="6">
        <f t="shared" si="39"/>
        <v>14.425706032979875</v>
      </c>
      <c r="AS154" s="6">
        <f t="shared" si="39"/>
        <v>12.558254072596137</v>
      </c>
      <c r="AT154" s="6">
        <f t="shared" si="39"/>
        <v>10.932549505121154</v>
      </c>
      <c r="AU154" s="10">
        <f t="shared" ref="AU154" si="40">$P$4+($P$3-$P$4)*$P$5*EXP(-($P$6^2)*AU$138)*COS($P$6*$AE154)</f>
        <v>9.517297387917603</v>
      </c>
      <c r="AV154" s="39"/>
      <c r="AW154" s="39"/>
      <c r="AX154" s="39"/>
      <c r="AY154" s="39"/>
      <c r="AZ154" s="39"/>
      <c r="BA154" s="39"/>
      <c r="BB154" s="39"/>
      <c r="BC154" s="39"/>
    </row>
    <row r="155" spans="30:55" x14ac:dyDescent="0.3">
      <c r="AD155" s="104">
        <f t="shared" si="38"/>
        <v>0.38750000000000007</v>
      </c>
      <c r="AE155" s="22">
        <f t="shared" si="37"/>
        <v>0.38750000000000007</v>
      </c>
      <c r="AF155" s="9">
        <f t="shared" si="39"/>
        <v>75.597636533620062</v>
      </c>
      <c r="AG155" s="6">
        <f t="shared" si="39"/>
        <v>65.811290255501419</v>
      </c>
      <c r="AH155" s="6">
        <f t="shared" si="39"/>
        <v>57.291816565822145</v>
      </c>
      <c r="AI155" s="6">
        <f t="shared" si="39"/>
        <v>49.87521491629515</v>
      </c>
      <c r="AJ155" s="6">
        <f t="shared" si="39"/>
        <v>43.418715133403325</v>
      </c>
      <c r="AK155" s="6">
        <f t="shared" si="39"/>
        <v>37.798029081167975</v>
      </c>
      <c r="AL155" s="6">
        <f t="shared" si="39"/>
        <v>32.90495810461433</v>
      </c>
      <c r="AM155" s="6">
        <f t="shared" si="39"/>
        <v>28.645310197030167</v>
      </c>
      <c r="AN155" s="6">
        <f t="shared" si="39"/>
        <v>24.937086796321214</v>
      </c>
      <c r="AO155" s="6">
        <f t="shared" si="39"/>
        <v>21.708904306148149</v>
      </c>
      <c r="AP155" s="6">
        <f t="shared" si="39"/>
        <v>18.8986199560015</v>
      </c>
      <c r="AQ155" s="6">
        <f t="shared" si="39"/>
        <v>16.452135547910999</v>
      </c>
      <c r="AR155" s="6">
        <f t="shared" si="39"/>
        <v>14.322356061818217</v>
      </c>
      <c r="AS155" s="6">
        <f t="shared" si="39"/>
        <v>12.468283072682764</v>
      </c>
      <c r="AT155" s="6">
        <f t="shared" si="39"/>
        <v>10.854225527529032</v>
      </c>
      <c r="AU155" s="10">
        <f t="shared" ref="AU155:AU169" si="41">$P$4+($P$3-$P$4)*$P$5*EXP(-($P$6^2)*AU$138)*COS($P$6*$AE155)</f>
        <v>9.4491126898286861</v>
      </c>
      <c r="AV155" s="39"/>
      <c r="AW155" s="39"/>
      <c r="AX155" s="39"/>
      <c r="AY155" s="39"/>
      <c r="AZ155" s="39"/>
      <c r="BA155" s="39"/>
      <c r="BB155" s="39"/>
      <c r="BC155" s="39"/>
    </row>
    <row r="156" spans="30:55" x14ac:dyDescent="0.3">
      <c r="AD156" s="104">
        <f t="shared" si="38"/>
        <v>0.41250000000000009</v>
      </c>
      <c r="AE156" s="22">
        <f t="shared" si="37"/>
        <v>0.41250000000000009</v>
      </c>
      <c r="AF156" s="9">
        <f t="shared" si="39"/>
        <v>75.017156737081677</v>
      </c>
      <c r="AG156" s="6">
        <f t="shared" si="39"/>
        <v>65.305955351804371</v>
      </c>
      <c r="AH156" s="6">
        <f t="shared" si="39"/>
        <v>56.851898817750062</v>
      </c>
      <c r="AI156" s="6">
        <f t="shared" si="39"/>
        <v>49.492245872097016</v>
      </c>
      <c r="AJ156" s="6">
        <f t="shared" si="39"/>
        <v>43.085322608421585</v>
      </c>
      <c r="AK156" s="6">
        <f t="shared" si="39"/>
        <v>37.507795242695657</v>
      </c>
      <c r="AL156" s="6">
        <f t="shared" si="39"/>
        <v>32.652295928103349</v>
      </c>
      <c r="AM156" s="6">
        <f t="shared" si="39"/>
        <v>28.425355915423019</v>
      </c>
      <c r="AN156" s="6">
        <f t="shared" si="39"/>
        <v>24.745606272147011</v>
      </c>
      <c r="AO156" s="6">
        <f t="shared" si="39"/>
        <v>21.542211524038489</v>
      </c>
      <c r="AP156" s="6">
        <f t="shared" si="39"/>
        <v>18.753506066600512</v>
      </c>
      <c r="AQ156" s="6">
        <f t="shared" si="39"/>
        <v>16.325807097269212</v>
      </c>
      <c r="AR156" s="6">
        <f t="shared" si="39"/>
        <v>14.21238121718115</v>
      </c>
      <c r="AS156" s="6">
        <f t="shared" si="39"/>
        <v>12.372544809516361</v>
      </c>
      <c r="AT156" s="6">
        <f t="shared" si="39"/>
        <v>10.770880876628476</v>
      </c>
      <c r="AU156" s="10">
        <f t="shared" si="41"/>
        <v>9.3765572600141489</v>
      </c>
      <c r="AV156" s="39"/>
      <c r="AW156" s="39"/>
      <c r="AX156" s="39"/>
      <c r="AY156" s="39"/>
      <c r="AZ156" s="39"/>
      <c r="BA156" s="39"/>
      <c r="BB156" s="39"/>
      <c r="BC156" s="39"/>
    </row>
    <row r="157" spans="30:55" x14ac:dyDescent="0.3">
      <c r="AD157" s="104">
        <f t="shared" si="38"/>
        <v>0.43750000000000011</v>
      </c>
      <c r="AE157" s="22">
        <f t="shared" si="37"/>
        <v>0.43750000000000011</v>
      </c>
      <c r="AF157" s="9">
        <f t="shared" si="39"/>
        <v>74.401977400207699</v>
      </c>
      <c r="AG157" s="6">
        <f t="shared" si="39"/>
        <v>64.770412869861886</v>
      </c>
      <c r="AH157" s="6">
        <f t="shared" si="39"/>
        <v>56.385683955231251</v>
      </c>
      <c r="AI157" s="6">
        <f t="shared" si="39"/>
        <v>49.086383955699546</v>
      </c>
      <c r="AJ157" s="6">
        <f t="shared" si="39"/>
        <v>42.732000763871469</v>
      </c>
      <c r="AK157" s="6">
        <f t="shared" si="39"/>
        <v>37.200211996294087</v>
      </c>
      <c r="AL157" s="6">
        <f t="shared" si="39"/>
        <v>32.384530277815315</v>
      </c>
      <c r="AM157" s="6">
        <f t="shared" si="39"/>
        <v>28.19225335111571</v>
      </c>
      <c r="AN157" s="6">
        <f t="shared" si="39"/>
        <v>24.542679550858477</v>
      </c>
      <c r="AO157" s="6">
        <f t="shared" si="39"/>
        <v>21.365554290192588</v>
      </c>
      <c r="AP157" s="6">
        <f t="shared" si="39"/>
        <v>18.5997176543504</v>
      </c>
      <c r="AQ157" s="6">
        <f t="shared" si="39"/>
        <v>16.191927067408443</v>
      </c>
      <c r="AR157" s="6">
        <f t="shared" si="39"/>
        <v>14.095832368452736</v>
      </c>
      <c r="AS157" s="6">
        <f t="shared" si="39"/>
        <v>12.271083567282961</v>
      </c>
      <c r="AT157" s="6">
        <f t="shared" si="39"/>
        <v>10.6825541038816</v>
      </c>
      <c r="AU157" s="10">
        <f t="shared" si="41"/>
        <v>9.2996646593309098</v>
      </c>
      <c r="AV157" s="39"/>
      <c r="AW157" s="39"/>
      <c r="AX157" s="39"/>
      <c r="AY157" s="39"/>
      <c r="AZ157" s="39"/>
      <c r="BA157" s="39"/>
      <c r="BB157" s="39"/>
      <c r="BC157" s="39"/>
    </row>
    <row r="158" spans="30:55" x14ac:dyDescent="0.3">
      <c r="AD158" s="104">
        <f t="shared" si="38"/>
        <v>0.46250000000000013</v>
      </c>
      <c r="AE158" s="22">
        <f t="shared" si="37"/>
        <v>0.46250000000000013</v>
      </c>
      <c r="AF158" s="9">
        <f t="shared" si="39"/>
        <v>73.752383077107339</v>
      </c>
      <c r="AG158" s="6">
        <f t="shared" si="39"/>
        <v>64.204910527379639</v>
      </c>
      <c r="AH158" s="6">
        <f t="shared" si="39"/>
        <v>55.893387628153434</v>
      </c>
      <c r="AI158" s="6">
        <f t="shared" si="39"/>
        <v>48.657816900450044</v>
      </c>
      <c r="AJ158" s="6">
        <f t="shared" si="39"/>
        <v>42.358913030441769</v>
      </c>
      <c r="AK158" s="6">
        <f t="shared" si="39"/>
        <v>36.875421616047355</v>
      </c>
      <c r="AL158" s="6">
        <f t="shared" si="39"/>
        <v>32.101785010017075</v>
      </c>
      <c r="AM158" s="6">
        <f t="shared" si="39"/>
        <v>27.946110326800863</v>
      </c>
      <c r="AN158" s="6">
        <f t="shared" si="39"/>
        <v>24.328400497169447</v>
      </c>
      <c r="AO158" s="6">
        <f t="shared" si="39"/>
        <v>21.17901431824874</v>
      </c>
      <c r="AP158" s="6">
        <f t="shared" si="39"/>
        <v>18.437325854807959</v>
      </c>
      <c r="AQ158" s="6">
        <f t="shared" si="39"/>
        <v>16.050557385169132</v>
      </c>
      <c r="AR158" s="6">
        <f t="shared" si="39"/>
        <v>13.972763425853696</v>
      </c>
      <c r="AS158" s="6">
        <f t="shared" si="39"/>
        <v>12.163946277359605</v>
      </c>
      <c r="AT158" s="6">
        <f t="shared" si="39"/>
        <v>10.589286065254516</v>
      </c>
      <c r="AU158" s="10">
        <f t="shared" si="41"/>
        <v>9.21847045481476</v>
      </c>
      <c r="AV158" s="39"/>
      <c r="AW158" s="39"/>
      <c r="AX158" s="39"/>
      <c r="AY158" s="39"/>
      <c r="AZ158" s="39"/>
      <c r="BA158" s="39"/>
      <c r="BB158" s="39"/>
      <c r="BC158" s="39"/>
    </row>
    <row r="159" spans="30:55" x14ac:dyDescent="0.3">
      <c r="AD159" s="104">
        <f t="shared" si="38"/>
        <v>0.48750000000000016</v>
      </c>
      <c r="AE159" s="22">
        <f t="shared" si="37"/>
        <v>0.48750000000000016</v>
      </c>
      <c r="AF159" s="9">
        <f t="shared" si="39"/>
        <v>73.068674240704354</v>
      </c>
      <c r="AG159" s="6">
        <f t="shared" si="39"/>
        <v>63.60970990013837</v>
      </c>
      <c r="AH159" s="6">
        <f t="shared" si="39"/>
        <v>55.375237550508992</v>
      </c>
      <c r="AI159" s="6">
        <f t="shared" si="39"/>
        <v>48.20674294206507</v>
      </c>
      <c r="AJ159" s="6">
        <f t="shared" si="39"/>
        <v>41.966231981626578</v>
      </c>
      <c r="AK159" s="6">
        <f t="shared" si="39"/>
        <v>36.533574335280598</v>
      </c>
      <c r="AL159" s="6">
        <f t="shared" si="39"/>
        <v>31.804190909868328</v>
      </c>
      <c r="AM159" s="6">
        <f t="shared" si="39"/>
        <v>27.687040697097505</v>
      </c>
      <c r="AN159" s="6">
        <f t="shared" si="39"/>
        <v>24.102868226868768</v>
      </c>
      <c r="AO159" s="6">
        <f t="shared" si="39"/>
        <v>20.982677893152442</v>
      </c>
      <c r="AP159" s="6">
        <f t="shared" si="39"/>
        <v>18.266405783067441</v>
      </c>
      <c r="AQ159" s="6">
        <f t="shared" si="39"/>
        <v>15.901763441765837</v>
      </c>
      <c r="AR159" s="6">
        <f t="shared" si="39"/>
        <v>13.843231315504982</v>
      </c>
      <c r="AS159" s="6">
        <f t="shared" si="39"/>
        <v>12.05118249660601</v>
      </c>
      <c r="AT159" s="6">
        <f t="shared" si="39"/>
        <v>10.491119902319223</v>
      </c>
      <c r="AU159" s="10">
        <f t="shared" si="41"/>
        <v>9.1330122032286756</v>
      </c>
      <c r="AV159" s="39"/>
      <c r="AW159" s="39"/>
      <c r="AX159" s="39"/>
      <c r="AY159" s="39"/>
      <c r="AZ159" s="39"/>
      <c r="BA159" s="39"/>
      <c r="BB159" s="39"/>
      <c r="BC159" s="39"/>
    </row>
    <row r="160" spans="30:55" x14ac:dyDescent="0.3">
      <c r="AD160" s="104">
        <f t="shared" si="38"/>
        <v>0.51250000000000018</v>
      </c>
      <c r="AE160" s="22">
        <f t="shared" si="37"/>
        <v>0.51250000000000018</v>
      </c>
      <c r="AF160" s="9">
        <f t="shared" si="39"/>
        <v>72.351167143751823</v>
      </c>
      <c r="AG160" s="6">
        <f t="shared" si="39"/>
        <v>62.985086301000784</v>
      </c>
      <c r="AH160" s="6">
        <f t="shared" si="39"/>
        <v>54.831473395064819</v>
      </c>
      <c r="AI160" s="6">
        <f t="shared" si="39"/>
        <v>47.733370726935576</v>
      </c>
      <c r="AJ160" s="6">
        <f t="shared" si="39"/>
        <v>41.554139253900594</v>
      </c>
      <c r="AK160" s="6">
        <f t="shared" si="39"/>
        <v>36.174828277068912</v>
      </c>
      <c r="AL160" s="6">
        <f t="shared" si="39"/>
        <v>31.491885630926351</v>
      </c>
      <c r="AM160" s="6">
        <f t="shared" si="39"/>
        <v>27.415164295887063</v>
      </c>
      <c r="AN160" s="6">
        <f t="shared" si="39"/>
        <v>23.866187060973797</v>
      </c>
      <c r="AO160" s="6">
        <f t="shared" si="39"/>
        <v>20.776635831244892</v>
      </c>
      <c r="AP160" s="6">
        <f t="shared" si="39"/>
        <v>18.087036499015696</v>
      </c>
      <c r="AQ160" s="6">
        <f t="shared" si="39"/>
        <v>15.745614062540188</v>
      </c>
      <c r="AR160" s="6">
        <f t="shared" si="39"/>
        <v>13.707295953096324</v>
      </c>
      <c r="AS160" s="6">
        <f t="shared" si="39"/>
        <v>11.932844384441825</v>
      </c>
      <c r="AT160" s="6">
        <f t="shared" si="39"/>
        <v>10.38810102229826</v>
      </c>
      <c r="AU160" s="10">
        <f t="shared" si="41"/>
        <v>9.0433294336907544</v>
      </c>
      <c r="AV160" s="39"/>
      <c r="AW160" s="39"/>
      <c r="AX160" s="39"/>
      <c r="AY160" s="39"/>
      <c r="AZ160" s="39"/>
      <c r="BA160" s="39"/>
      <c r="BB160" s="39"/>
      <c r="BC160" s="39"/>
    </row>
    <row r="161" spans="30:55" x14ac:dyDescent="0.3">
      <c r="AD161" s="104">
        <f t="shared" si="38"/>
        <v>0.5375000000000002</v>
      </c>
      <c r="AE161" s="22">
        <f t="shared" si="37"/>
        <v>0.5375000000000002</v>
      </c>
      <c r="AF161" s="9">
        <f t="shared" si="39"/>
        <v>71.600193672547974</v>
      </c>
      <c r="AG161" s="6">
        <f t="shared" si="39"/>
        <v>62.331328652564267</v>
      </c>
      <c r="AH161" s="6">
        <f t="shared" si="39"/>
        <v>54.262346682500521</v>
      </c>
      <c r="AI161" s="6">
        <f t="shared" si="39"/>
        <v>47.23791921561655</v>
      </c>
      <c r="AJ161" s="6">
        <f t="shared" si="39"/>
        <v>41.122825462702345</v>
      </c>
      <c r="AK161" s="6">
        <f t="shared" si="39"/>
        <v>35.799349381096746</v>
      </c>
      <c r="AL161" s="6">
        <f t="shared" si="39"/>
        <v>31.165013631473698</v>
      </c>
      <c r="AM161" s="6">
        <f t="shared" si="39"/>
        <v>27.130606880883647</v>
      </c>
      <c r="AN161" s="6">
        <f t="shared" si="39"/>
        <v>23.618466477476233</v>
      </c>
      <c r="AO161" s="6">
        <f t="shared" si="39"/>
        <v>20.560983438255466</v>
      </c>
      <c r="AP161" s="6">
        <f t="shared" si="39"/>
        <v>17.899300970762653</v>
      </c>
      <c r="AQ161" s="6">
        <f t="shared" si="39"/>
        <v>15.582181475125417</v>
      </c>
      <c r="AR161" s="6">
        <f t="shared" si="39"/>
        <v>13.565020216171959</v>
      </c>
      <c r="AS161" s="6">
        <f t="shared" si="39"/>
        <v>11.808986678720025</v>
      </c>
      <c r="AT161" s="6">
        <f t="shared" si="39"/>
        <v>10.28027707706139</v>
      </c>
      <c r="AU161" s="10">
        <f t="shared" si="41"/>
        <v>8.9494636293898324</v>
      </c>
      <c r="AV161" s="39"/>
      <c r="AW161" s="39"/>
      <c r="AX161" s="39"/>
      <c r="AY161" s="39"/>
      <c r="AZ161" s="39"/>
      <c r="BA161" s="39"/>
      <c r="BB161" s="39"/>
      <c r="BC161" s="39"/>
    </row>
    <row r="162" spans="30:55" x14ac:dyDescent="0.3">
      <c r="AD162" s="104">
        <f t="shared" si="38"/>
        <v>0.56250000000000022</v>
      </c>
      <c r="AE162" s="22">
        <f t="shared" si="37"/>
        <v>0.56250000000000022</v>
      </c>
      <c r="AF162" s="9">
        <f t="shared" si="39"/>
        <v>70.816101193420565</v>
      </c>
      <c r="AG162" s="6">
        <f t="shared" si="39"/>
        <v>61.648739353518373</v>
      </c>
      <c r="AH162" s="6">
        <f t="shared" si="39"/>
        <v>53.668120665066361</v>
      </c>
      <c r="AI162" s="6">
        <f t="shared" si="39"/>
        <v>46.720617581545774</v>
      </c>
      <c r="AJ162" s="6">
        <f t="shared" si="39"/>
        <v>40.672490114264079</v>
      </c>
      <c r="AK162" s="6">
        <f t="shared" si="39"/>
        <v>35.407311326901727</v>
      </c>
      <c r="AL162" s="6">
        <f t="shared" si="39"/>
        <v>30.823726107698313</v>
      </c>
      <c r="AM162" s="6">
        <f t="shared" si="39"/>
        <v>26.833500075464219</v>
      </c>
      <c r="AN162" s="6">
        <f t="shared" si="39"/>
        <v>23.359821060702558</v>
      </c>
      <c r="AO162" s="6">
        <f t="shared" si="39"/>
        <v>20.335820465217576</v>
      </c>
      <c r="AP162" s="6">
        <f t="shared" si="39"/>
        <v>17.703286036264032</v>
      </c>
      <c r="AQ162" s="6">
        <f t="shared" si="39"/>
        <v>15.411541276037118</v>
      </c>
      <c r="AR162" s="6">
        <f t="shared" si="39"/>
        <v>13.41646991504631</v>
      </c>
      <c r="AS162" s="6">
        <f t="shared" si="39"/>
        <v>11.679666670407668</v>
      </c>
      <c r="AT162" s="6">
        <f t="shared" si="39"/>
        <v>10.167697941083993</v>
      </c>
      <c r="AU162" s="10">
        <f t="shared" si="41"/>
        <v>8.8514582083972453</v>
      </c>
      <c r="AV162" s="39"/>
      <c r="AW162" s="39"/>
      <c r="AX162" s="39"/>
      <c r="AY162" s="39"/>
      <c r="AZ162" s="39"/>
      <c r="BA162" s="39"/>
      <c r="BB162" s="39"/>
      <c r="BC162" s="39"/>
    </row>
    <row r="163" spans="30:55" x14ac:dyDescent="0.3">
      <c r="AD163" s="104">
        <f t="shared" si="38"/>
        <v>0.58750000000000024</v>
      </c>
      <c r="AE163" s="22">
        <f t="shared" si="37"/>
        <v>0.58750000000000024</v>
      </c>
      <c r="AF163" s="9">
        <f t="shared" si="39"/>
        <v>69.999252392050963</v>
      </c>
      <c r="AG163" s="6">
        <f t="shared" si="39"/>
        <v>60.937634138768892</v>
      </c>
      <c r="AH163" s="6">
        <f t="shared" si="39"/>
        <v>53.049070204814655</v>
      </c>
      <c r="AI163" s="6">
        <f t="shared" si="39"/>
        <v>46.181705105038539</v>
      </c>
      <c r="AJ163" s="6">
        <f t="shared" si="39"/>
        <v>40.203341513329235</v>
      </c>
      <c r="AK163" s="6">
        <f t="shared" si="39"/>
        <v>34.998895453538353</v>
      </c>
      <c r="AL163" s="6">
        <f t="shared" si="39"/>
        <v>30.468180923757046</v>
      </c>
      <c r="AM163" s="6">
        <f t="shared" si="39"/>
        <v>26.523981307785569</v>
      </c>
      <c r="AN163" s="6">
        <f t="shared" si="39"/>
        <v>23.090370448312505</v>
      </c>
      <c r="AO163" s="6">
        <f t="shared" si="39"/>
        <v>20.101251062328398</v>
      </c>
      <c r="AP163" s="6">
        <f t="shared" si="39"/>
        <v>17.499082363154038</v>
      </c>
      <c r="AQ163" s="6">
        <f t="shared" si="39"/>
        <v>15.233772395705724</v>
      </c>
      <c r="AR163" s="6">
        <f t="shared" si="39"/>
        <v>13.261713762363126</v>
      </c>
      <c r="AS163" s="6">
        <f t="shared" si="39"/>
        <v>11.544944177085693</v>
      </c>
      <c r="AT163" s="6">
        <f t="shared" si="39"/>
        <v>10.050415688377397</v>
      </c>
      <c r="AU163" s="10">
        <f t="shared" si="41"/>
        <v>8.7493585035835864</v>
      </c>
      <c r="AV163" s="39"/>
      <c r="AW163" s="39"/>
      <c r="AX163" s="39"/>
      <c r="AY163" s="39"/>
      <c r="AZ163" s="39"/>
      <c r="BA163" s="39"/>
      <c r="BB163" s="39"/>
      <c r="BC163" s="39"/>
    </row>
    <row r="164" spans="30:55" x14ac:dyDescent="0.3">
      <c r="AD164" s="104">
        <f t="shared" si="38"/>
        <v>0.61250000000000027</v>
      </c>
      <c r="AE164" s="22">
        <f t="shared" si="37"/>
        <v>0.61250000000000027</v>
      </c>
      <c r="AF164" s="9">
        <f t="shared" ref="AF164:AT173" si="42">$P$4+($P$3-$P$4)*$P$5*EXP(-($P$6^2)*AF$138)*COS($P$6*$AE164)</f>
        <v>69.150025105712189</v>
      </c>
      <c r="AG164" s="6">
        <f t="shared" si="42"/>
        <v>60.198341933393166</v>
      </c>
      <c r="AH164" s="6">
        <f t="shared" si="42"/>
        <v>52.405481646461055</v>
      </c>
      <c r="AI164" s="6">
        <f t="shared" si="42"/>
        <v>45.621431062607442</v>
      </c>
      <c r="AJ164" s="6">
        <f t="shared" si="42"/>
        <v>39.715596666800096</v>
      </c>
      <c r="AK164" s="6">
        <f t="shared" si="42"/>
        <v>34.574290675698784</v>
      </c>
      <c r="AL164" s="6">
        <f t="shared" si="42"/>
        <v>30.09854253875482</v>
      </c>
      <c r="AM164" s="6">
        <f t="shared" si="42"/>
        <v>26.202193747216295</v>
      </c>
      <c r="AN164" s="6">
        <f t="shared" si="42"/>
        <v>22.810239275960097</v>
      </c>
      <c r="AO164" s="6">
        <f t="shared" si="42"/>
        <v>19.85738373077367</v>
      </c>
      <c r="AP164" s="6">
        <f t="shared" si="42"/>
        <v>17.286784406806614</v>
      </c>
      <c r="AQ164" s="6">
        <f t="shared" si="42"/>
        <v>15.048957061966863</v>
      </c>
      <c r="AR164" s="6">
        <f t="shared" si="42"/>
        <v>13.100823341312113</v>
      </c>
      <c r="AS164" s="6">
        <f t="shared" si="42"/>
        <v>11.404881515280001</v>
      </c>
      <c r="AT164" s="6">
        <f t="shared" si="42"/>
        <v>9.9284845684017995</v>
      </c>
      <c r="AU164" s="10">
        <f t="shared" si="41"/>
        <v>8.6432117416497807</v>
      </c>
      <c r="AV164" s="39"/>
      <c r="AW164" s="39"/>
      <c r="AX164" s="39"/>
      <c r="AY164" s="39"/>
      <c r="AZ164" s="39"/>
      <c r="BA164" s="39"/>
      <c r="BB164" s="39"/>
      <c r="BC164" s="39"/>
    </row>
    <row r="165" spans="30:55" x14ac:dyDescent="0.3">
      <c r="AD165" s="104">
        <f t="shared" si="38"/>
        <v>0.63750000000000029</v>
      </c>
      <c r="AE165" s="22">
        <f t="shared" si="37"/>
        <v>0.63750000000000029</v>
      </c>
      <c r="AF165" s="9">
        <f t="shared" si="42"/>
        <v>68.268812148498512</v>
      </c>
      <c r="AG165" s="6">
        <f t="shared" si="42"/>
        <v>59.431204700494263</v>
      </c>
      <c r="AH165" s="6">
        <f t="shared" si="42"/>
        <v>51.737652684934467</v>
      </c>
      <c r="AI165" s="6">
        <f t="shared" si="42"/>
        <v>45.040054611658334</v>
      </c>
      <c r="AJ165" s="6">
        <f t="shared" si="42"/>
        <v>39.209481183360225</v>
      </c>
      <c r="AK165" s="6">
        <f t="shared" si="42"/>
        <v>34.133693396329448</v>
      </c>
      <c r="AL165" s="6">
        <f t="shared" si="42"/>
        <v>29.714981930673318</v>
      </c>
      <c r="AM165" s="6">
        <f t="shared" si="42"/>
        <v>25.868286238113118</v>
      </c>
      <c r="AN165" s="6">
        <f t="shared" si="42"/>
        <v>22.519557119642844</v>
      </c>
      <c r="AO165" s="6">
        <f t="shared" si="42"/>
        <v>19.604331272539977</v>
      </c>
      <c r="AP165" s="6">
        <f t="shared" si="42"/>
        <v>17.066490366644665</v>
      </c>
      <c r="AQ165" s="6">
        <f t="shared" si="42"/>
        <v>14.857180762026488</v>
      </c>
      <c r="AR165" s="6">
        <f t="shared" si="42"/>
        <v>12.933873072517807</v>
      </c>
      <c r="AS165" s="6">
        <f t="shared" si="42"/>
        <v>11.259543471636668</v>
      </c>
      <c r="AT165" s="6">
        <f t="shared" si="42"/>
        <v>9.80196098097292</v>
      </c>
      <c r="AU165" s="10">
        <f t="shared" si="41"/>
        <v>8.533067021282152</v>
      </c>
      <c r="AV165" s="39"/>
      <c r="AW165" s="39"/>
      <c r="AX165" s="39"/>
      <c r="AY165" s="39"/>
      <c r="AZ165" s="39"/>
      <c r="BA165" s="39"/>
      <c r="BB165" s="39"/>
      <c r="BC165" s="39"/>
    </row>
    <row r="166" spans="30:55" x14ac:dyDescent="0.3">
      <c r="AD166" s="104">
        <f t="shared" si="38"/>
        <v>0.66250000000000031</v>
      </c>
      <c r="AE166" s="22">
        <f t="shared" si="37"/>
        <v>0.66250000000000031</v>
      </c>
      <c r="AF166" s="9">
        <f t="shared" si="42"/>
        <v>67.356021129627351</v>
      </c>
      <c r="AG166" s="6">
        <f t="shared" si="42"/>
        <v>58.63657728302428</v>
      </c>
      <c r="AH166" s="6">
        <f t="shared" si="42"/>
        <v>51.045892227676795</v>
      </c>
      <c r="AI166" s="6">
        <f t="shared" si="42"/>
        <v>44.437844670615846</v>
      </c>
      <c r="AJ166" s="6">
        <f t="shared" si="42"/>
        <v>38.685229169118081</v>
      </c>
      <c r="AK166" s="6">
        <f t="shared" si="42"/>
        <v>33.677307415783915</v>
      </c>
      <c r="AL166" s="6">
        <f t="shared" si="42"/>
        <v>29.317676517284287</v>
      </c>
      <c r="AM166" s="6">
        <f t="shared" si="42"/>
        <v>25.522413230972223</v>
      </c>
      <c r="AN166" s="6">
        <f t="shared" si="42"/>
        <v>22.21845843576574</v>
      </c>
      <c r="AO166" s="6">
        <f t="shared" si="42"/>
        <v>19.34221073823765</v>
      </c>
      <c r="AP166" s="6">
        <f t="shared" si="42"/>
        <v>16.838302140717449</v>
      </c>
      <c r="AQ166" s="6">
        <f t="shared" si="42"/>
        <v>14.658532202918353</v>
      </c>
      <c r="AR166" s="6">
        <f t="shared" si="42"/>
        <v>12.760940179615943</v>
      </c>
      <c r="AS166" s="6">
        <f t="shared" si="42"/>
        <v>11.108997272954561</v>
      </c>
      <c r="AT166" s="6">
        <f t="shared" si="42"/>
        <v>9.6709034501739986</v>
      </c>
      <c r="AU166" s="10">
        <f t="shared" si="41"/>
        <v>8.4189752904415798</v>
      </c>
      <c r="AV166" s="39"/>
      <c r="AW166" s="39"/>
      <c r="AX166" s="39"/>
      <c r="AY166" s="39"/>
      <c r="AZ166" s="39"/>
      <c r="BA166" s="39"/>
      <c r="BB166" s="39"/>
      <c r="BC166" s="39"/>
    </row>
    <row r="167" spans="30:55" x14ac:dyDescent="0.3">
      <c r="AD167" s="104">
        <f t="shared" si="38"/>
        <v>0.68750000000000033</v>
      </c>
      <c r="AE167" s="22">
        <f t="shared" si="37"/>
        <v>0.68750000000000033</v>
      </c>
      <c r="AF167" s="9">
        <f t="shared" si="42"/>
        <v>66.412074264897825</v>
      </c>
      <c r="AG167" s="6">
        <f t="shared" si="42"/>
        <v>57.814827239650128</v>
      </c>
      <c r="AH167" s="6">
        <f t="shared" si="42"/>
        <v>50.330520251756404</v>
      </c>
      <c r="AI167" s="6">
        <f t="shared" si="42"/>
        <v>43.815079794533887</v>
      </c>
      <c r="AJ167" s="6">
        <f t="shared" si="42"/>
        <v>38.143083119320167</v>
      </c>
      <c r="AK167" s="6">
        <f t="shared" si="42"/>
        <v>33.205343837554096</v>
      </c>
      <c r="AL167" s="6">
        <f t="shared" si="42"/>
        <v>28.906810074084124</v>
      </c>
      <c r="AM167" s="6">
        <f t="shared" si="42"/>
        <v>25.164734710987457</v>
      </c>
      <c r="AN167" s="6">
        <f t="shared" si="42"/>
        <v>21.907082498947833</v>
      </c>
      <c r="AO167" s="6">
        <f t="shared" si="42"/>
        <v>19.071143372958463</v>
      </c>
      <c r="AP167" s="6">
        <f t="shared" si="42"/>
        <v>16.602325278567147</v>
      </c>
      <c r="AQ167" s="6">
        <f t="shared" si="42"/>
        <v>14.453103270472175</v>
      </c>
      <c r="AR167" s="6">
        <f t="shared" si="42"/>
        <v>12.582104653533314</v>
      </c>
      <c r="AS167" s="6">
        <f t="shared" si="42"/>
        <v>10.953312555089273</v>
      </c>
      <c r="AT167" s="6">
        <f t="shared" si="42"/>
        <v>9.5353725972852086</v>
      </c>
      <c r="AU167" s="10">
        <f t="shared" si="41"/>
        <v>8.3009893227972995</v>
      </c>
      <c r="AV167" s="39"/>
      <c r="AW167" s="39"/>
      <c r="AX167" s="39"/>
      <c r="AY167" s="39"/>
      <c r="AZ167" s="39"/>
      <c r="BA167" s="39"/>
      <c r="BB167" s="39"/>
      <c r="BC167" s="39"/>
    </row>
    <row r="168" spans="30:55" x14ac:dyDescent="0.3">
      <c r="AD168" s="104">
        <f t="shared" si="38"/>
        <v>0.71250000000000036</v>
      </c>
      <c r="AE168" s="22">
        <f t="shared" si="37"/>
        <v>0.71250000000000036</v>
      </c>
      <c r="AF168" s="9">
        <f t="shared" si="42"/>
        <v>65.437408181392726</v>
      </c>
      <c r="AG168" s="6">
        <f t="shared" si="42"/>
        <v>56.96633467473746</v>
      </c>
      <c r="AH168" s="6">
        <f t="shared" si="42"/>
        <v>49.591867655861172</v>
      </c>
      <c r="AI168" s="6">
        <f t="shared" si="42"/>
        <v>43.172048046248719</v>
      </c>
      <c r="AJ168" s="6">
        <f t="shared" si="42"/>
        <v>37.583293806183669</v>
      </c>
      <c r="AK168" s="6">
        <f t="shared" si="42"/>
        <v>32.718020970623328</v>
      </c>
      <c r="AL168" s="6">
        <f t="shared" si="42"/>
        <v>28.482572649287636</v>
      </c>
      <c r="AM168" s="6">
        <f t="shared" si="42"/>
        <v>24.795416124048412</v>
      </c>
      <c r="AN168" s="6">
        <f t="shared" si="42"/>
        <v>21.585573337600071</v>
      </c>
      <c r="AO168" s="6">
        <f t="shared" si="42"/>
        <v>18.791254560193128</v>
      </c>
      <c r="AP168" s="6">
        <f t="shared" si="42"/>
        <v>16.358668932406438</v>
      </c>
      <c r="AQ168" s="6">
        <f t="shared" si="42"/>
        <v>14.240988986811386</v>
      </c>
      <c r="AR168" s="6">
        <f t="shared" si="42"/>
        <v>12.397449215487578</v>
      </c>
      <c r="AS168" s="6">
        <f t="shared" si="42"/>
        <v>10.792561330742727</v>
      </c>
      <c r="AT168" s="6">
        <f t="shared" si="42"/>
        <v>9.3954311127429904</v>
      </c>
      <c r="AU168" s="10">
        <f t="shared" si="41"/>
        <v>8.1791636933161733</v>
      </c>
      <c r="AV168" s="39"/>
      <c r="AW168" s="39"/>
      <c r="AX168" s="39"/>
      <c r="AY168" s="39"/>
      <c r="AZ168" s="39"/>
      <c r="BA168" s="39"/>
      <c r="BB168" s="39"/>
      <c r="BC168" s="39"/>
    </row>
    <row r="169" spans="30:55" x14ac:dyDescent="0.3">
      <c r="AD169" s="104">
        <f t="shared" si="38"/>
        <v>0.73750000000000038</v>
      </c>
      <c r="AE169" s="22">
        <f t="shared" si="37"/>
        <v>0.73750000000000038</v>
      </c>
      <c r="AF169" s="9">
        <f t="shared" si="42"/>
        <v>64.432473715514689</v>
      </c>
      <c r="AG169" s="6">
        <f t="shared" si="42"/>
        <v>56.091492062531657</v>
      </c>
      <c r="AH169" s="6">
        <f t="shared" si="42"/>
        <v>48.830276107239776</v>
      </c>
      <c r="AI169" s="6">
        <f t="shared" si="42"/>
        <v>42.509046863134095</v>
      </c>
      <c r="AJ169" s="6">
        <f t="shared" si="42"/>
        <v>37.006120162900615</v>
      </c>
      <c r="AK169" s="6">
        <f t="shared" si="42"/>
        <v>32.215564228486514</v>
      </c>
      <c r="AL169" s="6">
        <f t="shared" si="42"/>
        <v>28.045160475920365</v>
      </c>
      <c r="AM169" s="6">
        <f t="shared" si="42"/>
        <v>24.414628300212662</v>
      </c>
      <c r="AN169" s="6">
        <f t="shared" si="42"/>
        <v>21.2540796673043</v>
      </c>
      <c r="AO169" s="6">
        <f t="shared" si="42"/>
        <v>18.502673763834576</v>
      </c>
      <c r="AP169" s="6">
        <f t="shared" si="42"/>
        <v>16.107445806629613</v>
      </c>
      <c r="AQ169" s="6">
        <f t="shared" si="42"/>
        <v>14.022287466400225</v>
      </c>
      <c r="AR169" s="6">
        <f t="shared" si="42"/>
        <v>12.207059278724179</v>
      </c>
      <c r="AS169" s="6">
        <f t="shared" si="42"/>
        <v>10.62681795615336</v>
      </c>
      <c r="AT169" s="6">
        <f t="shared" si="42"/>
        <v>9.2511437271423009</v>
      </c>
      <c r="AU169" s="10">
        <f t="shared" si="41"/>
        <v>8.0535547530187941</v>
      </c>
      <c r="AV169" s="39"/>
      <c r="AW169" s="39"/>
      <c r="AX169" s="39"/>
      <c r="AY169" s="39"/>
      <c r="AZ169" s="39"/>
      <c r="BA169" s="39"/>
      <c r="BB169" s="39"/>
      <c r="BC169" s="39"/>
    </row>
    <row r="170" spans="30:55" x14ac:dyDescent="0.3">
      <c r="AD170" s="104">
        <f t="shared" si="38"/>
        <v>0.7625000000000004</v>
      </c>
      <c r="AE170" s="22">
        <f t="shared" si="37"/>
        <v>0.7625000000000004</v>
      </c>
      <c r="AF170" s="9">
        <f t="shared" si="42"/>
        <v>63.397735704449637</v>
      </c>
      <c r="AG170" s="6">
        <f t="shared" si="42"/>
        <v>55.190704065616998</v>
      </c>
      <c r="AH170" s="6">
        <f t="shared" si="42"/>
        <v>48.046097883661872</v>
      </c>
      <c r="AI170" s="6">
        <f t="shared" si="42"/>
        <v>41.826382919520228</v>
      </c>
      <c r="AJ170" s="6">
        <f t="shared" si="42"/>
        <v>36.411829163867104</v>
      </c>
      <c r="AK170" s="6">
        <f t="shared" si="42"/>
        <v>31.698206024884037</v>
      </c>
      <c r="AL170" s="6">
        <f t="shared" si="42"/>
        <v>27.594775881050055</v>
      </c>
      <c r="AM170" s="6">
        <f t="shared" si="42"/>
        <v>24.022547374687505</v>
      </c>
      <c r="AN170" s="6">
        <f t="shared" si="42"/>
        <v>20.912754822024166</v>
      </c>
      <c r="AO170" s="6">
        <f t="shared" si="42"/>
        <v>18.20553446829383</v>
      </c>
      <c r="AP170" s="6">
        <f t="shared" si="42"/>
        <v>15.848772105680634</v>
      </c>
      <c r="AQ170" s="6">
        <f t="shared" si="42"/>
        <v>13.797099870660416</v>
      </c>
      <c r="AR170" s="6">
        <f t="shared" si="42"/>
        <v>12.011022909008039</v>
      </c>
      <c r="AS170" s="6">
        <f t="shared" si="42"/>
        <v>10.456159096702295</v>
      </c>
      <c r="AT170" s="6">
        <f t="shared" si="42"/>
        <v>9.102577181295171</v>
      </c>
      <c r="AU170" s="10">
        <f t="shared" ref="AU170" si="43">$P$4+($P$3-$P$4)*$P$5*EXP(-($P$6^2)*AU$138)*COS($P$6*$AE170)</f>
        <v>7.9242206029140547</v>
      </c>
      <c r="AV170" s="39"/>
      <c r="AW170" s="39"/>
      <c r="AX170" s="39"/>
      <c r="AY170" s="39"/>
      <c r="AZ170" s="39"/>
      <c r="BA170" s="39"/>
      <c r="BB170" s="39"/>
      <c r="BC170" s="39"/>
    </row>
    <row r="171" spans="30:55" x14ac:dyDescent="0.3">
      <c r="AD171" s="104">
        <f t="shared" si="38"/>
        <v>0.78750000000000042</v>
      </c>
      <c r="AE171" s="22">
        <f t="shared" si="37"/>
        <v>0.78750000000000042</v>
      </c>
      <c r="AF171" s="9">
        <f t="shared" si="42"/>
        <v>62.333672771154149</v>
      </c>
      <c r="AG171" s="6">
        <f t="shared" si="42"/>
        <v>54.264387347738037</v>
      </c>
      <c r="AH171" s="6">
        <f t="shared" si="42"/>
        <v>47.239695710470329</v>
      </c>
      <c r="AI171" s="6">
        <f t="shared" si="42"/>
        <v>41.124371984840089</v>
      </c>
      <c r="AJ171" s="6">
        <f t="shared" si="42"/>
        <v>35.800695701192986</v>
      </c>
      <c r="AK171" s="6">
        <f t="shared" si="42"/>
        <v>31.166185666297704</v>
      </c>
      <c r="AL171" s="6">
        <f t="shared" si="42"/>
        <v>27.131627192199314</v>
      </c>
      <c r="AM171" s="6">
        <f t="shared" si="42"/>
        <v>23.619354706357779</v>
      </c>
      <c r="AN171" s="6">
        <f t="shared" si="42"/>
        <v>20.561756683179741</v>
      </c>
      <c r="AO171" s="6">
        <f t="shared" si="42"/>
        <v>17.899974116756148</v>
      </c>
      <c r="AP171" s="6">
        <f t="shared" si="42"/>
        <v>15.582767480302213</v>
      </c>
      <c r="AQ171" s="6">
        <f t="shared" si="42"/>
        <v>13.565530361178464</v>
      </c>
      <c r="AR171" s="6">
        <f t="shared" si="42"/>
        <v>11.809430783888317</v>
      </c>
      <c r="AS171" s="6">
        <f t="shared" si="42"/>
        <v>10.280663691451403</v>
      </c>
      <c r="AT171" s="6">
        <f t="shared" si="42"/>
        <v>8.9498001953594137</v>
      </c>
      <c r="AU171" s="10">
        <f t="shared" ref="AU171:AU180" si="44">$P$4+($P$3-$P$4)*$P$5*EXP(-($P$6^2)*AU$138)*COS($P$6*$AE171)</f>
        <v>7.7912210671242379</v>
      </c>
      <c r="AV171" s="39"/>
      <c r="AW171" s="39"/>
      <c r="AX171" s="39"/>
      <c r="AY171" s="39"/>
      <c r="AZ171" s="39"/>
      <c r="BA171" s="39"/>
      <c r="BB171" s="39"/>
      <c r="BC171" s="39"/>
    </row>
    <row r="172" spans="30:55" x14ac:dyDescent="0.3">
      <c r="AD172" s="104">
        <f t="shared" si="38"/>
        <v>0.81250000000000044</v>
      </c>
      <c r="AE172" s="22">
        <f t="shared" si="37"/>
        <v>0.81250000000000044</v>
      </c>
      <c r="AF172" s="9">
        <f t="shared" si="42"/>
        <v>61.240777102966156</v>
      </c>
      <c r="AG172" s="6">
        <f t="shared" si="42"/>
        <v>53.31297038106986</v>
      </c>
      <c r="AH172" s="6">
        <f t="shared" si="42"/>
        <v>46.411442592800938</v>
      </c>
      <c r="AI172" s="6">
        <f t="shared" si="42"/>
        <v>40.403338777568813</v>
      </c>
      <c r="AJ172" s="6">
        <f t="shared" si="42"/>
        <v>35.173002457549295</v>
      </c>
      <c r="AK172" s="6">
        <f t="shared" si="42"/>
        <v>30.619749241258397</v>
      </c>
      <c r="AL172" s="6">
        <f t="shared" si="42"/>
        <v>26.655928640982737</v>
      </c>
      <c r="AM172" s="6">
        <f t="shared" si="42"/>
        <v>23.20523679389747</v>
      </c>
      <c r="AN172" s="6">
        <f t="shared" si="42"/>
        <v>20.201247606618768</v>
      </c>
      <c r="AO172" s="6">
        <f t="shared" si="42"/>
        <v>17.586134047606024</v>
      </c>
      <c r="AP172" s="6">
        <f t="shared" si="42"/>
        <v>15.309554972190801</v>
      </c>
      <c r="AQ172" s="6">
        <f t="shared" si="42"/>
        <v>13.327686051525248</v>
      </c>
      <c r="AR172" s="6">
        <f t="shared" si="42"/>
        <v>11.602376150755097</v>
      </c>
      <c r="AS172" s="6">
        <f t="shared" si="42"/>
        <v>10.10041291662967</v>
      </c>
      <c r="AT172" s="6">
        <f t="shared" si="42"/>
        <v>8.7928834370518114</v>
      </c>
      <c r="AU172" s="10">
        <f t="shared" si="44"/>
        <v>7.6546176652131033</v>
      </c>
      <c r="AV172" s="39"/>
      <c r="AW172" s="39"/>
      <c r="AX172" s="39"/>
      <c r="AY172" s="39"/>
      <c r="AZ172" s="39"/>
      <c r="BA172" s="39"/>
      <c r="BB172" s="39"/>
      <c r="BC172" s="39"/>
    </row>
    <row r="173" spans="30:55" x14ac:dyDescent="0.3">
      <c r="AD173" s="104">
        <f t="shared" si="38"/>
        <v>0.83750000000000047</v>
      </c>
      <c r="AE173" s="22">
        <f t="shared" si="37"/>
        <v>0.83750000000000047</v>
      </c>
      <c r="AF173" s="9">
        <f t="shared" si="42"/>
        <v>60.11955422394135</v>
      </c>
      <c r="AG173" s="6">
        <f t="shared" si="42"/>
        <v>52.336893248026229</v>
      </c>
      <c r="AH173" s="6">
        <f t="shared" si="42"/>
        <v>45.561721643047107</v>
      </c>
      <c r="AI173" s="6">
        <f t="shared" si="42"/>
        <v>39.663616815023595</v>
      </c>
      <c r="AJ173" s="6">
        <f t="shared" si="42"/>
        <v>34.529039775411967</v>
      </c>
      <c r="AK173" s="6">
        <f t="shared" si="42"/>
        <v>30.059149506516647</v>
      </c>
      <c r="AL173" s="6">
        <f t="shared" si="42"/>
        <v>26.167900264013056</v>
      </c>
      <c r="AM173" s="6">
        <f t="shared" si="42"/>
        <v>22.780385189503871</v>
      </c>
      <c r="AN173" s="6">
        <f t="shared" si="42"/>
        <v>19.83139434751816</v>
      </c>
      <c r="AO173" s="6">
        <f t="shared" si="42"/>
        <v>17.264159429050476</v>
      </c>
      <c r="AP173" s="6">
        <f t="shared" si="42"/>
        <v>15.029260957083064</v>
      </c>
      <c r="AQ173" s="6">
        <f t="shared" si="42"/>
        <v>13.083676957710106</v>
      </c>
      <c r="AR173" s="6">
        <f t="shared" si="42"/>
        <v>11.389954783707351</v>
      </c>
      <c r="AS173" s="6">
        <f t="shared" si="42"/>
        <v>9.9154901480847499</v>
      </c>
      <c r="AT173" s="6">
        <f t="shared" si="42"/>
        <v>8.6318994889604124</v>
      </c>
      <c r="AU173" s="10">
        <f t="shared" si="44"/>
        <v>7.5144735837297105</v>
      </c>
      <c r="AV173" s="39"/>
      <c r="AW173" s="39"/>
      <c r="AX173" s="39"/>
      <c r="AY173" s="39"/>
      <c r="AZ173" s="39"/>
      <c r="BA173" s="39"/>
      <c r="BB173" s="39"/>
      <c r="BC173" s="39"/>
    </row>
    <row r="174" spans="30:55" x14ac:dyDescent="0.3">
      <c r="AD174" s="104">
        <f t="shared" si="38"/>
        <v>0.86250000000000049</v>
      </c>
      <c r="AE174" s="22">
        <f t="shared" si="37"/>
        <v>0.86250000000000049</v>
      </c>
      <c r="AF174" s="9">
        <f t="shared" ref="AF174:AT180" si="45">$P$4+($P$3-$P$4)*$P$5*EXP(-($P$6^2)*AF$138)*COS($P$6*$AE174)</f>
        <v>58.970522761020675</v>
      </c>
      <c r="AG174" s="6">
        <f t="shared" si="45"/>
        <v>51.336607437697403</v>
      </c>
      <c r="AH174" s="6">
        <f t="shared" si="45"/>
        <v>44.69092590364945</v>
      </c>
      <c r="AI174" s="6">
        <f t="shared" si="45"/>
        <v>38.905548259093713</v>
      </c>
      <c r="AJ174" s="6">
        <f t="shared" si="45"/>
        <v>33.869105522762638</v>
      </c>
      <c r="AK174" s="6">
        <f t="shared" si="45"/>
        <v>29.484645770128836</v>
      </c>
      <c r="AL174" s="6">
        <f t="shared" si="45"/>
        <v>25.667767801122185</v>
      </c>
      <c r="AM174" s="6">
        <f t="shared" si="45"/>
        <v>22.34499641029419</v>
      </c>
      <c r="AN174" s="6">
        <f t="shared" si="45"/>
        <v>19.452367983250621</v>
      </c>
      <c r="AO174" s="6">
        <f t="shared" si="45"/>
        <v>16.934199191970777</v>
      </c>
      <c r="AP174" s="6">
        <f t="shared" si="45"/>
        <v>14.742015086300199</v>
      </c>
      <c r="AQ174" s="6">
        <f t="shared" si="45"/>
        <v>12.833615947292428</v>
      </c>
      <c r="AR174" s="6">
        <f t="shared" si="45"/>
        <v>11.172264939252187</v>
      </c>
      <c r="AS174" s="6">
        <f t="shared" si="45"/>
        <v>9.7259809227170706</v>
      </c>
      <c r="AT174" s="6">
        <f t="shared" si="45"/>
        <v>8.4669228149711273</v>
      </c>
      <c r="AU174" s="10">
        <f t="shared" si="44"/>
        <v>7.3708536469811898</v>
      </c>
      <c r="AV174" s="39"/>
      <c r="AW174" s="39"/>
      <c r="AX174" s="39"/>
      <c r="AY174" s="39"/>
      <c r="AZ174" s="39"/>
      <c r="BA174" s="39"/>
      <c r="BB174" s="39"/>
      <c r="BC174" s="39"/>
    </row>
    <row r="175" spans="30:55" x14ac:dyDescent="0.3">
      <c r="AD175" s="104">
        <f t="shared" si="38"/>
        <v>0.88750000000000051</v>
      </c>
      <c r="AE175" s="22">
        <f t="shared" si="37"/>
        <v>0.88750000000000051</v>
      </c>
      <c r="AF175" s="9">
        <f t="shared" si="45"/>
        <v>57.794214204136935</v>
      </c>
      <c r="AG175" s="6">
        <f t="shared" si="45"/>
        <v>50.312575637011712</v>
      </c>
      <c r="AH175" s="6">
        <f t="shared" si="45"/>
        <v>43.799458165292059</v>
      </c>
      <c r="AI175" s="6">
        <f t="shared" si="45"/>
        <v>38.129483757971883</v>
      </c>
      <c r="AJ175" s="6">
        <f t="shared" si="45"/>
        <v>33.193504955308313</v>
      </c>
      <c r="AK175" s="6">
        <f t="shared" si="45"/>
        <v>28.896503771512982</v>
      </c>
      <c r="AL175" s="6">
        <f t="shared" si="45"/>
        <v>25.15576259094415</v>
      </c>
      <c r="AM175" s="6">
        <f t="shared" si="45"/>
        <v>21.899271847405636</v>
      </c>
      <c r="AN175" s="6">
        <f t="shared" si="45"/>
        <v>19.064343834252</v>
      </c>
      <c r="AO175" s="6">
        <f t="shared" si="45"/>
        <v>16.596405961033778</v>
      </c>
      <c r="AP175" s="6">
        <f t="shared" si="45"/>
        <v>14.447950226777087</v>
      </c>
      <c r="AQ175" s="6">
        <f t="shared" si="45"/>
        <v>12.577618687174221</v>
      </c>
      <c r="AR175" s="6">
        <f t="shared" si="45"/>
        <v>10.949407310855829</v>
      </c>
      <c r="AS175" s="6">
        <f t="shared" si="45"/>
        <v>9.5319728989143311</v>
      </c>
      <c r="AT175" s="6">
        <f t="shared" si="45"/>
        <v>8.2980297258240867</v>
      </c>
      <c r="AU175" s="10">
        <f t="shared" si="44"/>
        <v>7.2238242870479459</v>
      </c>
      <c r="AV175" s="39"/>
      <c r="AW175" s="39"/>
      <c r="AX175" s="39"/>
      <c r="AY175" s="39"/>
      <c r="AZ175" s="39"/>
      <c r="BA175" s="39"/>
      <c r="BB175" s="39"/>
      <c r="BC175" s="39"/>
    </row>
    <row r="176" spans="30:55" x14ac:dyDescent="0.3">
      <c r="AD176" s="104">
        <f t="shared" si="38"/>
        <v>0.91250000000000053</v>
      </c>
      <c r="AE176" s="22">
        <f t="shared" si="37"/>
        <v>0.91250000000000053</v>
      </c>
      <c r="AF176" s="9">
        <f t="shared" si="45"/>
        <v>56.591172660371683</v>
      </c>
      <c r="AG176" s="6">
        <f t="shared" si="45"/>
        <v>49.265271516717533</v>
      </c>
      <c r="AH176" s="6">
        <f t="shared" si="45"/>
        <v>42.887730780589891</v>
      </c>
      <c r="AI176" s="6">
        <f t="shared" si="45"/>
        <v>37.335782283960334</v>
      </c>
      <c r="AJ176" s="6">
        <f t="shared" si="45"/>
        <v>32.502550575283962</v>
      </c>
      <c r="AK176" s="6">
        <f t="shared" si="45"/>
        <v>28.294995558529767</v>
      </c>
      <c r="AL176" s="6">
        <f t="shared" si="45"/>
        <v>24.632121463908366</v>
      </c>
      <c r="AM176" s="6">
        <f t="shared" si="45"/>
        <v>21.443417672841012</v>
      </c>
      <c r="AN176" s="6">
        <f t="shared" si="45"/>
        <v>18.667501382925987</v>
      </c>
      <c r="AO176" s="6">
        <f t="shared" si="45"/>
        <v>16.250935984094671</v>
      </c>
      <c r="AP176" s="6">
        <f t="shared" si="45"/>
        <v>14.14720239960408</v>
      </c>
      <c r="AQ176" s="6">
        <f t="shared" si="45"/>
        <v>12.315803590097847</v>
      </c>
      <c r="AR176" s="6">
        <f t="shared" si="45"/>
        <v>10.721484982367389</v>
      </c>
      <c r="AS176" s="6">
        <f t="shared" si="45"/>
        <v>9.3335558160047132</v>
      </c>
      <c r="AT176" s="6">
        <f t="shared" si="45"/>
        <v>8.125298343815766</v>
      </c>
      <c r="AU176" s="10">
        <f t="shared" si="44"/>
        <v>7.0734535130551919</v>
      </c>
      <c r="AV176" s="39"/>
      <c r="AW176" s="39"/>
      <c r="AX176" s="39"/>
      <c r="AY176" s="39"/>
      <c r="AZ176" s="39"/>
      <c r="BA176" s="39"/>
      <c r="BB176" s="39"/>
      <c r="BC176" s="39"/>
    </row>
    <row r="177" spans="30:63" x14ac:dyDescent="0.3">
      <c r="AD177" s="104">
        <f t="shared" si="38"/>
        <v>0.93750000000000056</v>
      </c>
      <c r="AE177" s="22">
        <f t="shared" si="37"/>
        <v>0.93750000000000056</v>
      </c>
      <c r="AF177" s="9">
        <f t="shared" si="45"/>
        <v>55.36195460227583</v>
      </c>
      <c r="AG177" s="6">
        <f t="shared" si="45"/>
        <v>48.195179512284653</v>
      </c>
      <c r="AH177" s="6">
        <f t="shared" si="45"/>
        <v>41.95616547335301</v>
      </c>
      <c r="AI177" s="6">
        <f t="shared" si="45"/>
        <v>36.524810967426426</v>
      </c>
      <c r="AJ177" s="6">
        <f t="shared" si="45"/>
        <v>31.796561986903111</v>
      </c>
      <c r="AK177" s="6">
        <f t="shared" si="45"/>
        <v>27.680399361645474</v>
      </c>
      <c r="AL177" s="6">
        <f t="shared" si="45"/>
        <v>24.097086632692559</v>
      </c>
      <c r="AM177" s="6">
        <f t="shared" si="45"/>
        <v>20.977644744102857</v>
      </c>
      <c r="AN177" s="6">
        <f t="shared" si="45"/>
        <v>18.262024190623695</v>
      </c>
      <c r="AO177" s="6">
        <f t="shared" si="45"/>
        <v>15.897949059923771</v>
      </c>
      <c r="AP177" s="6">
        <f t="shared" si="45"/>
        <v>13.839910717109792</v>
      </c>
      <c r="AQ177" s="6">
        <f t="shared" si="45"/>
        <v>12.048291759873642</v>
      </c>
      <c r="AR177" s="6">
        <f t="shared" si="45"/>
        <v>10.488603380336933</v>
      </c>
      <c r="AS177" s="6">
        <f t="shared" si="45"/>
        <v>9.1308214527475151</v>
      </c>
      <c r="AT177" s="6">
        <f t="shared" si="45"/>
        <v>7.9488085666631427</v>
      </c>
      <c r="AU177" s="10">
        <f t="shared" si="44"/>
        <v>6.9198108797149995</v>
      </c>
      <c r="AV177" s="39"/>
      <c r="AW177" s="39"/>
      <c r="AX177" s="39"/>
      <c r="AY177" s="39"/>
      <c r="AZ177" s="39"/>
      <c r="BA177" s="39"/>
      <c r="BB177" s="39"/>
      <c r="BC177" s="39"/>
    </row>
    <row r="178" spans="30:63" x14ac:dyDescent="0.3">
      <c r="AD178" s="104">
        <f t="shared" si="38"/>
        <v>0.96250000000000058</v>
      </c>
      <c r="AE178" s="22">
        <f t="shared" si="37"/>
        <v>0.96250000000000058</v>
      </c>
      <c r="AF178" s="9">
        <f t="shared" si="45"/>
        <v>54.107128610470724</v>
      </c>
      <c r="AG178" s="6">
        <f t="shared" si="45"/>
        <v>47.102794599826346</v>
      </c>
      <c r="AH178" s="6">
        <f t="shared" si="45"/>
        <v>41.005193143516323</v>
      </c>
      <c r="AI178" s="6">
        <f t="shared" si="45"/>
        <v>35.696944926984806</v>
      </c>
      <c r="AJ178" s="6">
        <f t="shared" si="45"/>
        <v>31.075865748523405</v>
      </c>
      <c r="AK178" s="6">
        <f t="shared" si="45"/>
        <v>27.052999465235199</v>
      </c>
      <c r="AL178" s="6">
        <f t="shared" si="45"/>
        <v>23.550905580186168</v>
      </c>
      <c r="AM178" s="6">
        <f t="shared" si="45"/>
        <v>20.502168506660333</v>
      </c>
      <c r="AN178" s="6">
        <f t="shared" si="45"/>
        <v>17.848099812736461</v>
      </c>
      <c r="AO178" s="6">
        <f t="shared" si="45"/>
        <v>15.537608464290868</v>
      </c>
      <c r="AP178" s="6">
        <f t="shared" si="45"/>
        <v>13.526217318514044</v>
      </c>
      <c r="AQ178" s="6">
        <f t="shared" si="45"/>
        <v>11.775206935362782</v>
      </c>
      <c r="AR178" s="6">
        <f t="shared" si="45"/>
        <v>10.250870225249944</v>
      </c>
      <c r="AS178" s="6">
        <f t="shared" si="45"/>
        <v>8.9238635848804684</v>
      </c>
      <c r="AT178" s="6">
        <f t="shared" si="45"/>
        <v>7.7686420305466237</v>
      </c>
      <c r="AU178" s="10">
        <f t="shared" si="44"/>
        <v>6.7629674551534471</v>
      </c>
      <c r="AV178" s="39"/>
      <c r="AW178" s="39"/>
      <c r="AX178" s="39"/>
      <c r="AY178" s="39"/>
      <c r="AZ178" s="39"/>
      <c r="BA178" s="39"/>
      <c r="BB178" s="39"/>
      <c r="BC178" s="39"/>
    </row>
    <row r="179" spans="30:63" x14ac:dyDescent="0.3">
      <c r="AD179" s="104">
        <f t="shared" si="38"/>
        <v>0.9875000000000006</v>
      </c>
      <c r="AE179" s="22">
        <f t="shared" si="37"/>
        <v>0.9875000000000006</v>
      </c>
      <c r="AF179" s="9">
        <f t="shared" si="45"/>
        <v>52.827275110648429</v>
      </c>
      <c r="AG179" s="6">
        <f t="shared" si="45"/>
        <v>45.988622067145833</v>
      </c>
      <c r="AH179" s="6">
        <f t="shared" si="45"/>
        <v>40.035253667824712</v>
      </c>
      <c r="AI179" s="6">
        <f t="shared" si="45"/>
        <v>34.852567095984469</v>
      </c>
      <c r="AJ179" s="6">
        <f t="shared" si="45"/>
        <v>30.340795221595485</v>
      </c>
      <c r="AK179" s="6">
        <f t="shared" si="45"/>
        <v>26.41308607608574</v>
      </c>
      <c r="AL179" s="6">
        <f t="shared" si="45"/>
        <v>22.993830945015958</v>
      </c>
      <c r="AM179" s="6">
        <f t="shared" si="45"/>
        <v>20.01720889429388</v>
      </c>
      <c r="AN179" s="6">
        <f t="shared" si="45"/>
        <v>17.425919711941241</v>
      </c>
      <c r="AO179" s="6">
        <f t="shared" si="45"/>
        <v>15.17008087444122</v>
      </c>
      <c r="AP179" s="6">
        <f t="shared" si="45"/>
        <v>13.206267304180683</v>
      </c>
      <c r="AQ179" s="6">
        <f t="shared" si="45"/>
        <v>11.496675433241277</v>
      </c>
      <c r="AR179" s="6">
        <f t="shared" si="45"/>
        <v>10.008395481700692</v>
      </c>
      <c r="AS179" s="6">
        <f t="shared" si="45"/>
        <v>8.7127779417433135</v>
      </c>
      <c r="AT179" s="6">
        <f t="shared" si="45"/>
        <v>7.5848820723488499</v>
      </c>
      <c r="AU179" s="10">
        <f t="shared" si="44"/>
        <v>6.6029957880377133</v>
      </c>
      <c r="AV179" s="39"/>
      <c r="AW179" s="39"/>
      <c r="AX179" s="39"/>
      <c r="AY179" s="39"/>
      <c r="AZ179" s="39"/>
      <c r="BA179" s="39"/>
      <c r="BB179" s="39"/>
      <c r="BC179" s="39"/>
    </row>
    <row r="180" spans="30:63" ht="15" thickBot="1" x14ac:dyDescent="0.35">
      <c r="AD180" s="105">
        <f>AD179+$U$29/2</f>
        <v>1.0000000000000007</v>
      </c>
      <c r="AE180" s="23">
        <f t="shared" si="37"/>
        <v>1.0000000000000007</v>
      </c>
      <c r="AF180" s="11">
        <f t="shared" si="45"/>
        <v>52.178147601185593</v>
      </c>
      <c r="AG180" s="31">
        <f t="shared" si="45"/>
        <v>45.423526107841724</v>
      </c>
      <c r="AH180" s="31">
        <f t="shared" si="45"/>
        <v>39.543311116374248</v>
      </c>
      <c r="AI180" s="31">
        <f t="shared" si="45"/>
        <v>34.4243080190206</v>
      </c>
      <c r="AJ180" s="31">
        <f t="shared" si="45"/>
        <v>29.967975597716265</v>
      </c>
      <c r="AK180" s="31">
        <f t="shared" si="45"/>
        <v>26.088529097784566</v>
      </c>
      <c r="AL180" s="31">
        <f t="shared" si="45"/>
        <v>22.711288864564434</v>
      </c>
      <c r="AM180" s="31">
        <f t="shared" si="45"/>
        <v>19.771242754099546</v>
      </c>
      <c r="AN180" s="31">
        <f t="shared" si="45"/>
        <v>17.211794644179957</v>
      </c>
      <c r="AO180" s="31">
        <f t="shared" si="45"/>
        <v>14.983674954473736</v>
      </c>
      <c r="AP180" s="31">
        <f t="shared" si="45"/>
        <v>13.043992203174474</v>
      </c>
      <c r="AQ180" s="31">
        <f t="shared" si="45"/>
        <v>11.355407342554196</v>
      </c>
      <c r="AR180" s="31">
        <f t="shared" si="45"/>
        <v>9.8854149793153656</v>
      </c>
      <c r="AS180" s="31">
        <f t="shared" si="45"/>
        <v>8.6057176431763232</v>
      </c>
      <c r="AT180" s="31">
        <f t="shared" si="45"/>
        <v>7.491681058310542</v>
      </c>
      <c r="AU180" s="12">
        <f t="shared" si="44"/>
        <v>6.521859931571429</v>
      </c>
      <c r="AV180" s="39"/>
      <c r="AW180" s="39"/>
      <c r="AX180" s="39"/>
      <c r="AY180" s="39"/>
      <c r="AZ180" s="39"/>
      <c r="BA180" s="39"/>
      <c r="BB180" s="39"/>
      <c r="BC180" s="39"/>
    </row>
    <row r="181" spans="30:63" x14ac:dyDescent="0.3"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</row>
    <row r="182" spans="30:63" ht="15" thickBot="1" x14ac:dyDescent="0.35"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</row>
    <row r="183" spans="30:63" ht="15" thickBot="1" x14ac:dyDescent="0.35">
      <c r="AD183" s="223" t="s">
        <v>45</v>
      </c>
      <c r="AE183" s="224"/>
      <c r="AF183" s="225" t="s">
        <v>57</v>
      </c>
      <c r="AG183" s="229"/>
      <c r="AH183" s="229"/>
      <c r="AI183" s="229"/>
      <c r="AJ183" s="229"/>
      <c r="AK183" s="229"/>
      <c r="AL183" s="229"/>
      <c r="AM183" s="229"/>
      <c r="AN183" s="229"/>
      <c r="AO183" s="229"/>
      <c r="AP183" s="229"/>
      <c r="AQ183" s="229"/>
      <c r="AR183" s="229"/>
      <c r="AS183" s="229"/>
      <c r="AT183" s="229"/>
      <c r="AU183" s="229"/>
      <c r="AV183" s="229"/>
      <c r="AW183" s="229"/>
      <c r="AX183" s="229"/>
      <c r="AY183" s="229"/>
      <c r="AZ183" s="229"/>
      <c r="BA183" s="229"/>
      <c r="BB183" s="229"/>
      <c r="BC183" s="229"/>
      <c r="BD183" s="229"/>
      <c r="BE183" s="229"/>
      <c r="BF183" s="229"/>
      <c r="BG183" s="229"/>
      <c r="BH183" s="229"/>
      <c r="BI183" s="229"/>
      <c r="BJ183" s="229"/>
      <c r="BK183" s="226"/>
    </row>
    <row r="184" spans="30:63" ht="15" thickBot="1" x14ac:dyDescent="0.35">
      <c r="AD184" s="20" t="s">
        <v>50</v>
      </c>
      <c r="AE184" s="20" t="s">
        <v>37</v>
      </c>
      <c r="AF184" s="102">
        <v>0.45350000000000001</v>
      </c>
      <c r="AG184" s="103">
        <v>0.54413548387096777</v>
      </c>
      <c r="AH184" s="103">
        <v>0.63477096774193553</v>
      </c>
      <c r="AI184" s="103">
        <v>0.72540645161290329</v>
      </c>
      <c r="AJ184" s="103">
        <v>0.81604193548387105</v>
      </c>
      <c r="AK184" s="103">
        <v>0.90667741935483881</v>
      </c>
      <c r="AL184" s="103">
        <v>0.99731290322580657</v>
      </c>
      <c r="AM184" s="103">
        <v>1.0879483870967743</v>
      </c>
      <c r="AN184" s="103">
        <v>1.1785838709677421</v>
      </c>
      <c r="AO184" s="103">
        <v>1.2692193548387098</v>
      </c>
      <c r="AP184" s="103">
        <v>1.3598548387096776</v>
      </c>
      <c r="AQ184" s="103">
        <v>1.4504903225806454</v>
      </c>
      <c r="AR184" s="103">
        <v>1.5411258064516131</v>
      </c>
      <c r="AS184" s="103">
        <v>1.6317612903225809</v>
      </c>
      <c r="AT184" s="103">
        <v>1.7223967741935486</v>
      </c>
      <c r="AU184" s="103">
        <v>1.8130322580645164</v>
      </c>
      <c r="AV184" s="103">
        <v>1.9036677419354842</v>
      </c>
      <c r="AW184" s="103">
        <v>1.9943032258064519</v>
      </c>
      <c r="AX184" s="103">
        <v>2.0849387096774197</v>
      </c>
      <c r="AY184" s="103">
        <v>2.1755741935483872</v>
      </c>
      <c r="AZ184" s="103">
        <v>2.2662096774193548</v>
      </c>
      <c r="BA184" s="103">
        <v>2.3568451612903223</v>
      </c>
      <c r="BB184" s="103">
        <v>2.4474806451612898</v>
      </c>
      <c r="BC184" s="103">
        <v>2.5381161290322574</v>
      </c>
      <c r="BD184" s="103">
        <v>2.6287516129032249</v>
      </c>
      <c r="BE184" s="103">
        <v>2.7193870967741924</v>
      </c>
      <c r="BF184" s="103">
        <v>2.81002258064516</v>
      </c>
      <c r="BG184" s="103">
        <v>2.9006580645161275</v>
      </c>
      <c r="BH184" s="103">
        <v>2.991293548387095</v>
      </c>
      <c r="BI184" s="103">
        <v>3.0819290322580626</v>
      </c>
      <c r="BJ184" s="103">
        <v>3.1725645161290301</v>
      </c>
      <c r="BK184" s="101">
        <v>3.2631999999999977</v>
      </c>
    </row>
    <row r="185" spans="30:63" x14ac:dyDescent="0.3">
      <c r="AD185" s="21">
        <f>0</f>
        <v>0</v>
      </c>
      <c r="AE185" s="21">
        <f>AD185</f>
        <v>0</v>
      </c>
      <c r="AF185" s="15">
        <f t="shared" ref="AF185:BK185" si="46">$P$4+($P$3-$P$4)*$P$5*EXP(-($P$6^2)*AF$184)*COS($P$6*$AE185)</f>
        <v>80.002055653694583</v>
      </c>
      <c r="AG185" s="13">
        <f t="shared" si="46"/>
        <v>74.8114950324006</v>
      </c>
      <c r="AH185" s="13">
        <f t="shared" si="46"/>
        <v>69.957699752236735</v>
      </c>
      <c r="AI185" s="13">
        <f t="shared" si="46"/>
        <v>65.418820363160691</v>
      </c>
      <c r="AJ185" s="13">
        <f t="shared" si="46"/>
        <v>61.174425014891348</v>
      </c>
      <c r="AK185" s="13">
        <f t="shared" si="46"/>
        <v>57.205407482553305</v>
      </c>
      <c r="AL185" s="13">
        <f t="shared" si="46"/>
        <v>53.493901159649155</v>
      </c>
      <c r="AM185" s="13">
        <f t="shared" si="46"/>
        <v>50.023198631196749</v>
      </c>
      <c r="AN185" s="13">
        <f t="shared" si="46"/>
        <v>46.777676464988936</v>
      </c>
      <c r="AO185" s="13">
        <f t="shared" si="46"/>
        <v>43.742724882421825</v>
      </c>
      <c r="AP185" s="13">
        <f t="shared" si="46"/>
        <v>40.904681992303779</v>
      </c>
      <c r="AQ185" s="13">
        <f t="shared" si="46"/>
        <v>38.250772291597237</v>
      </c>
      <c r="AR185" s="13">
        <f t="shared" si="46"/>
        <v>35.769049156253296</v>
      </c>
      <c r="AS185" s="13">
        <f t="shared" si="46"/>
        <v>33.448341063260642</v>
      </c>
      <c r="AT185" s="13">
        <f t="shared" si="46"/>
        <v>31.278201301826233</v>
      </c>
      <c r="AU185" s="13">
        <f t="shared" si="46"/>
        <v>29.248860947311627</v>
      </c>
      <c r="AV185" s="13">
        <f t="shared" si="46"/>
        <v>27.351184886236457</v>
      </c>
      <c r="AW185" s="13">
        <f t="shared" si="46"/>
        <v>25.576630694394591</v>
      </c>
      <c r="AX185" s="13">
        <f t="shared" si="46"/>
        <v>23.917210182972109</v>
      </c>
      <c r="AY185" s="13">
        <f t="shared" si="46"/>
        <v>22.365453439566313</v>
      </c>
      <c r="AZ185" s="13">
        <f t="shared" si="46"/>
        <v>20.9143752022356</v>
      </c>
      <c r="BA185" s="13">
        <f t="shared" si="46"/>
        <v>19.557443415212472</v>
      </c>
      <c r="BB185" s="13">
        <f t="shared" si="46"/>
        <v>18.288549824732602</v>
      </c>
      <c r="BC185" s="13">
        <f t="shared" si="46"/>
        <v>17.101982482616485</v>
      </c>
      <c r="BD185" s="13">
        <f t="shared" si="46"/>
        <v>15.992400033828137</v>
      </c>
      <c r="BE185" s="13">
        <f t="shared" si="46"/>
        <v>14.95480767226567</v>
      </c>
      <c r="BF185" s="13">
        <f t="shared" si="46"/>
        <v>13.984534656548448</v>
      </c>
      <c r="BG185" s="13">
        <f t="shared" si="46"/>
        <v>13.077213284587563</v>
      </c>
      <c r="BH185" s="13">
        <f t="shared" si="46"/>
        <v>12.22875923229337</v>
      </c>
      <c r="BI185" s="13">
        <f t="shared" si="46"/>
        <v>11.435353167914377</v>
      </c>
      <c r="BJ185" s="13">
        <f t="shared" si="46"/>
        <v>10.693423559244069</v>
      </c>
      <c r="BK185" s="16">
        <f t="shared" si="46"/>
        <v>9.9996305963020458</v>
      </c>
    </row>
    <row r="186" spans="30:63" x14ac:dyDescent="0.3">
      <c r="AD186" s="22">
        <f>$U$29/2</f>
        <v>1.2500000000000001E-2</v>
      </c>
      <c r="AE186" s="22">
        <f t="shared" ref="AE186:AE226" si="47">AD186</f>
        <v>1.2500000000000001E-2</v>
      </c>
      <c r="AF186" s="9">
        <f t="shared" ref="AF186:AU209" si="48">$P$4+($P$3-$P$4)*$P$5*EXP(-($P$6^2)*AF$184)*COS($P$6*$AE186)</f>
        <v>79.997429853849724</v>
      </c>
      <c r="AG186" s="6">
        <f t="shared" ref="AG186:AP192" si="49">$P$4+($P$3-$P$4)*$P$5*EXP(-($P$6^2)*AG$184)*COS($P$6*$AE186)</f>
        <v>74.807169356025312</v>
      </c>
      <c r="AH186" s="6">
        <f t="shared" si="49"/>
        <v>69.953654727218108</v>
      </c>
      <c r="AI186" s="6">
        <f t="shared" si="49"/>
        <v>65.415037780743091</v>
      </c>
      <c r="AJ186" s="6">
        <f t="shared" si="49"/>
        <v>61.170887847709437</v>
      </c>
      <c r="AK186" s="6">
        <f t="shared" si="49"/>
        <v>57.202099807982997</v>
      </c>
      <c r="AL186" s="6">
        <f t="shared" si="49"/>
        <v>53.490808088131637</v>
      </c>
      <c r="AM186" s="6">
        <f t="shared" si="49"/>
        <v>50.02030623921285</v>
      </c>
      <c r="AN186" s="6">
        <f t="shared" si="49"/>
        <v>46.77497173238217</v>
      </c>
      <c r="AO186" s="6">
        <f t="shared" si="49"/>
        <v>43.740195633787877</v>
      </c>
      <c r="AP186" s="6">
        <f t="shared" si="49"/>
        <v>40.902316842182721</v>
      </c>
      <c r="AQ186" s="6">
        <f t="shared" ref="AQ186:AZ192" si="50">$P$4+($P$3-$P$4)*$P$5*EXP(-($P$6^2)*AQ$184)*COS($P$6*$AE186)</f>
        <v>38.248560593221654</v>
      </c>
      <c r="AR186" s="6">
        <f t="shared" si="50"/>
        <v>35.766980953621676</v>
      </c>
      <c r="AS186" s="6">
        <f t="shared" si="50"/>
        <v>33.446407046320239</v>
      </c>
      <c r="AT186" s="6">
        <f t="shared" si="50"/>
        <v>31.276392764563692</v>
      </c>
      <c r="AU186" s="6">
        <f t="shared" si="50"/>
        <v>29.247169748562708</v>
      </c>
      <c r="AV186" s="6">
        <f t="shared" si="50"/>
        <v>27.349603413038427</v>
      </c>
      <c r="AW186" s="6">
        <f t="shared" si="50"/>
        <v>25.575151827716333</v>
      </c>
      <c r="AX186" s="6">
        <f t="shared" si="50"/>
        <v>23.915827265667673</v>
      </c>
      <c r="AY186" s="6">
        <f t="shared" si="50"/>
        <v>22.364160246407639</v>
      </c>
      <c r="AZ186" s="6">
        <f t="shared" si="50"/>
        <v>20.913165911889553</v>
      </c>
      <c r="BA186" s="6">
        <f t="shared" ref="BA186:BK192" si="51">$P$4+($P$3-$P$4)*$P$5*EXP(-($P$6^2)*BA$184)*COS($P$6*$AE186)</f>
        <v>19.556312584035986</v>
      </c>
      <c r="BB186" s="6">
        <f t="shared" si="51"/>
        <v>18.287492362268033</v>
      </c>
      <c r="BC186" s="6">
        <f t="shared" si="51"/>
        <v>17.100993628676814</v>
      </c>
      <c r="BD186" s="6">
        <f t="shared" si="51"/>
        <v>15.991475337068897</v>
      </c>
      <c r="BE186" s="6">
        <f t="shared" si="51"/>
        <v>14.953942970147141</v>
      </c>
      <c r="BF186" s="6">
        <f t="shared" si="51"/>
        <v>13.983726056597906</v>
      </c>
      <c r="BG186" s="6">
        <f t="shared" si="51"/>
        <v>13.076457146877239</v>
      </c>
      <c r="BH186" s="6">
        <f t="shared" si="51"/>
        <v>12.22805215305525</v>
      </c>
      <c r="BI186" s="6">
        <f t="shared" si="51"/>
        <v>11.434691964218073</v>
      </c>
      <c r="BJ186" s="6">
        <f t="shared" si="51"/>
        <v>10.692805254668801</v>
      </c>
      <c r="BK186" s="10">
        <f t="shared" si="51"/>
        <v>9.9990524075382297</v>
      </c>
    </row>
    <row r="187" spans="30:63" x14ac:dyDescent="0.3">
      <c r="AD187" s="104">
        <f t="shared" ref="AD187:AD225" si="52">AD186+$U$29</f>
        <v>3.7500000000000006E-2</v>
      </c>
      <c r="AE187" s="22">
        <f t="shared" si="47"/>
        <v>3.7500000000000006E-2</v>
      </c>
      <c r="AF187" s="9">
        <f t="shared" si="48"/>
        <v>79.9604266646501</v>
      </c>
      <c r="AG187" s="6">
        <f t="shared" si="49"/>
        <v>74.77256694634508</v>
      </c>
      <c r="AH187" s="6">
        <f t="shared" si="49"/>
        <v>69.92129733366427</v>
      </c>
      <c r="AI187" s="6">
        <f t="shared" si="49"/>
        <v>65.38477974590468</v>
      </c>
      <c r="AJ187" s="6">
        <f t="shared" si="49"/>
        <v>61.142592964477906</v>
      </c>
      <c r="AK187" s="6">
        <f t="shared" si="49"/>
        <v>57.17564070641339</v>
      </c>
      <c r="AL187" s="6">
        <f t="shared" si="49"/>
        <v>53.466065662084425</v>
      </c>
      <c r="AM187" s="6">
        <f t="shared" si="49"/>
        <v>49.997169110195408</v>
      </c>
      <c r="AN187" s="6">
        <f t="shared" si="49"/>
        <v>46.753335748176397</v>
      </c>
      <c r="AO187" s="6">
        <f t="shared" si="49"/>
        <v>43.719963399607074</v>
      </c>
      <c r="AP187" s="6">
        <f t="shared" si="49"/>
        <v>40.883397282247117</v>
      </c>
      <c r="AQ187" s="6">
        <f t="shared" si="50"/>
        <v>38.230868540779099</v>
      </c>
      <c r="AR187" s="6">
        <f t="shared" si="50"/>
        <v>35.750436767567898</v>
      </c>
      <c r="AS187" s="6">
        <f t="shared" si="50"/>
        <v>33.430936252692952</v>
      </c>
      <c r="AT187" s="6">
        <f t="shared" si="50"/>
        <v>31.261925721296638</v>
      </c>
      <c r="AU187" s="6">
        <f t="shared" si="50"/>
        <v>29.233641331990619</v>
      </c>
      <c r="AV187" s="6">
        <f t="shared" si="50"/>
        <v>27.336952724741614</v>
      </c>
      <c r="AW187" s="6">
        <f t="shared" si="50"/>
        <v>25.563321920385324</v>
      </c>
      <c r="AX187" s="6">
        <f t="shared" si="50"/>
        <v>23.904764886753828</v>
      </c>
      <c r="AY187" s="6">
        <f t="shared" si="50"/>
        <v>22.35381559840582</v>
      </c>
      <c r="AZ187" s="6">
        <f t="shared" si="50"/>
        <v>20.90349242817371</v>
      </c>
      <c r="BA187" s="6">
        <f t="shared" si="51"/>
        <v>19.547266719238632</v>
      </c>
      <c r="BB187" s="6">
        <f t="shared" si="51"/>
        <v>18.279033396259951</v>
      </c>
      <c r="BC187" s="6">
        <f t="shared" si="51"/>
        <v>17.09308348326465</v>
      </c>
      <c r="BD187" s="6">
        <f t="shared" si="51"/>
        <v>15.984078404585444</v>
      </c>
      <c r="BE187" s="6">
        <f t="shared" si="51"/>
        <v>14.947025953162775</v>
      </c>
      <c r="BF187" s="6">
        <f t="shared" si="51"/>
        <v>13.977257818031577</v>
      </c>
      <c r="BG187" s="6">
        <f t="shared" si="51"/>
        <v>13.07040856983232</v>
      </c>
      <c r="BH187" s="6">
        <f t="shared" si="51"/>
        <v>12.222396009749286</v>
      </c>
      <c r="BI187" s="6">
        <f t="shared" si="51"/>
        <v>11.429402793416408</v>
      </c>
      <c r="BJ187" s="6">
        <f t="shared" si="51"/>
        <v>10.687859247070358</v>
      </c>
      <c r="BK187" s="10">
        <f t="shared" si="51"/>
        <v>9.9944272985974933</v>
      </c>
    </row>
    <row r="188" spans="30:63" x14ac:dyDescent="0.3">
      <c r="AD188" s="104">
        <f t="shared" si="52"/>
        <v>6.25E-2</v>
      </c>
      <c r="AE188" s="22">
        <f t="shared" si="47"/>
        <v>6.25E-2</v>
      </c>
      <c r="AF188" s="9">
        <f t="shared" si="48"/>
        <v>79.886437402250891</v>
      </c>
      <c r="AG188" s="6">
        <f t="shared" si="49"/>
        <v>74.70337813249273</v>
      </c>
      <c r="AH188" s="6">
        <f t="shared" si="49"/>
        <v>69.856597513621907</v>
      </c>
      <c r="AI188" s="6">
        <f t="shared" si="49"/>
        <v>65.324277672224866</v>
      </c>
      <c r="AJ188" s="6">
        <f t="shared" si="49"/>
        <v>61.086016285946791</v>
      </c>
      <c r="AK188" s="6">
        <f t="shared" si="49"/>
        <v>57.12273474205665</v>
      </c>
      <c r="AL188" s="6">
        <f t="shared" si="49"/>
        <v>53.4165922547161</v>
      </c>
      <c r="AM188" s="6">
        <f t="shared" si="49"/>
        <v>49.950905554348886</v>
      </c>
      <c r="AN188" s="6">
        <f t="shared" si="49"/>
        <v>46.710073787591597</v>
      </c>
      <c r="AO188" s="6">
        <f t="shared" si="49"/>
        <v>43.679508289761003</v>
      </c>
      <c r="AP188" s="6">
        <f t="shared" si="49"/>
        <v>40.845566913707771</v>
      </c>
      <c r="AQ188" s="6">
        <f t="shared" si="50"/>
        <v>38.19549261943645</v>
      </c>
      <c r="AR188" s="6">
        <f t="shared" si="50"/>
        <v>35.717356048051791</v>
      </c>
      <c r="AS188" s="6">
        <f t="shared" si="50"/>
        <v>33.40000182152707</v>
      </c>
      <c r="AT188" s="6">
        <f t="shared" si="50"/>
        <v>31.232998326561759</v>
      </c>
      <c r="AU188" s="6">
        <f t="shared" si="50"/>
        <v>29.206590756479454</v>
      </c>
      <c r="AV188" s="6">
        <f t="shared" si="50"/>
        <v>27.311657199783642</v>
      </c>
      <c r="AW188" s="6">
        <f t="shared" si="50"/>
        <v>25.539667577702847</v>
      </c>
      <c r="AX188" s="6">
        <f t="shared" si="50"/>
        <v>23.882645245881786</v>
      </c>
      <c r="AY188" s="6">
        <f t="shared" si="50"/>
        <v>22.333131087367999</v>
      </c>
      <c r="AZ188" s="6">
        <f t="shared" si="50"/>
        <v>20.884149935257625</v>
      </c>
      <c r="BA188" s="6">
        <f t="shared" si="51"/>
        <v>19.529179173851425</v>
      </c>
      <c r="BB188" s="6">
        <f t="shared" si="51"/>
        <v>18.262119376978493</v>
      </c>
      <c r="BC188" s="6">
        <f t="shared" si="51"/>
        <v>17.077266851315461</v>
      </c>
      <c r="BD188" s="6">
        <f t="shared" si="51"/>
        <v>15.969287961104618</v>
      </c>
      <c r="BE188" s="6">
        <f t="shared" si="51"/>
        <v>14.933195118692939</v>
      </c>
      <c r="BF188" s="6">
        <f t="shared" si="51"/>
        <v>13.964324332813232</v>
      </c>
      <c r="BG188" s="6">
        <f t="shared" si="51"/>
        <v>13.058314213540376</v>
      </c>
      <c r="BH188" s="6">
        <f t="shared" si="51"/>
        <v>12.211086339413169</v>
      </c>
      <c r="BI188" s="6">
        <f t="shared" si="51"/>
        <v>11.418826898344024</v>
      </c>
      <c r="BJ188" s="6">
        <f t="shared" si="51"/>
        <v>10.677969519672656</v>
      </c>
      <c r="BK188" s="10">
        <f t="shared" si="51"/>
        <v>9.9851792200820171</v>
      </c>
    </row>
    <row r="189" spans="30:63" x14ac:dyDescent="0.3">
      <c r="AD189" s="104">
        <f t="shared" si="52"/>
        <v>8.7499999999999994E-2</v>
      </c>
      <c r="AE189" s="22">
        <f t="shared" si="47"/>
        <v>8.7499999999999994E-2</v>
      </c>
      <c r="AF189" s="9">
        <f t="shared" si="48"/>
        <v>79.775496290735035</v>
      </c>
      <c r="AG189" s="6">
        <f t="shared" si="49"/>
        <v>74.599634918081037</v>
      </c>
      <c r="AH189" s="6">
        <f t="shared" si="49"/>
        <v>69.759585194298495</v>
      </c>
      <c r="AI189" s="6">
        <f t="shared" si="49"/>
        <v>65.233559545223713</v>
      </c>
      <c r="AJ189" s="6">
        <f t="shared" si="49"/>
        <v>61.001183981926083</v>
      </c>
      <c r="AK189" s="6">
        <f t="shared" si="49"/>
        <v>57.043406386816585</v>
      </c>
      <c r="AL189" s="6">
        <f t="shared" si="49"/>
        <v>53.342410750185017</v>
      </c>
      <c r="AM189" s="6">
        <f t="shared" si="49"/>
        <v>49.881536971099649</v>
      </c>
      <c r="AN189" s="6">
        <f t="shared" si="49"/>
        <v>46.645205861652052</v>
      </c>
      <c r="AO189" s="6">
        <f t="shared" si="49"/>
        <v>43.618849016951877</v>
      </c>
      <c r="AP189" s="6">
        <f t="shared" si="49"/>
        <v>40.788843235180401</v>
      </c>
      <c r="AQ189" s="6">
        <f t="shared" si="50"/>
        <v>38.142449192493288</v>
      </c>
      <c r="AR189" s="6">
        <f t="shared" si="50"/>
        <v>35.667754096716472</v>
      </c>
      <c r="AS189" s="6">
        <f t="shared" si="50"/>
        <v>33.353618061689922</v>
      </c>
      <c r="AT189" s="6">
        <f t="shared" si="50"/>
        <v>31.189623960862182</v>
      </c>
      <c r="AU189" s="6">
        <f t="shared" si="50"/>
        <v>29.16603053440074</v>
      </c>
      <c r="AV189" s="6">
        <f t="shared" si="50"/>
        <v>27.27372853872911</v>
      </c>
      <c r="AW189" s="6">
        <f t="shared" si="50"/>
        <v>25.50419974109688</v>
      </c>
      <c r="AX189" s="6">
        <f t="shared" si="50"/>
        <v>23.849478574595949</v>
      </c>
      <c r="AY189" s="6">
        <f t="shared" si="50"/>
        <v>22.302116281012491</v>
      </c>
      <c r="AZ189" s="6">
        <f t="shared" si="50"/>
        <v>20.8551473801028</v>
      </c>
      <c r="BA189" s="6">
        <f t="shared" si="51"/>
        <v>19.502058314353963</v>
      </c>
      <c r="BB189" s="6">
        <f t="shared" si="51"/>
        <v>18.236758128083192</v>
      </c>
      <c r="BC189" s="6">
        <f t="shared" si="51"/>
        <v>17.053551048887094</v>
      </c>
      <c r="BD189" s="6">
        <f t="shared" si="51"/>
        <v>15.947110848015933</v>
      </c>
      <c r="BE189" s="6">
        <f t="shared" si="51"/>
        <v>14.912456864255468</v>
      </c>
      <c r="BF189" s="6">
        <f t="shared" si="51"/>
        <v>13.944931583387577</v>
      </c>
      <c r="BG189" s="6">
        <f t="shared" si="51"/>
        <v>13.040179672303058</v>
      </c>
      <c r="BH189" s="6">
        <f t="shared" si="51"/>
        <v>12.194128373388358</v>
      </c>
      <c r="BI189" s="6">
        <f t="shared" si="51"/>
        <v>11.402969170931163</v>
      </c>
      <c r="BJ189" s="6">
        <f t="shared" si="51"/>
        <v>10.663140647015837</v>
      </c>
      <c r="BK189" s="10">
        <f t="shared" si="51"/>
        <v>9.9713124497342154</v>
      </c>
    </row>
    <row r="190" spans="30:63" x14ac:dyDescent="0.3">
      <c r="AD190" s="104">
        <f t="shared" si="52"/>
        <v>0.11249999999999999</v>
      </c>
      <c r="AE190" s="22">
        <f t="shared" si="47"/>
        <v>0.11249999999999999</v>
      </c>
      <c r="AF190" s="9">
        <f t="shared" si="48"/>
        <v>79.627654646437904</v>
      </c>
      <c r="AG190" s="6">
        <f t="shared" si="49"/>
        <v>74.461385290024054</v>
      </c>
      <c r="AH190" s="6">
        <f t="shared" si="49"/>
        <v>69.630305249200759</v>
      </c>
      <c r="AI190" s="6">
        <f t="shared" si="49"/>
        <v>65.112667326999556</v>
      </c>
      <c r="AJ190" s="6">
        <f t="shared" si="49"/>
        <v>60.888135291998886</v>
      </c>
      <c r="AK190" s="6">
        <f t="shared" si="49"/>
        <v>56.937692334398761</v>
      </c>
      <c r="AL190" s="6">
        <f t="shared" si="49"/>
        <v>53.243555461496626</v>
      </c>
      <c r="AM190" s="6">
        <f t="shared" si="49"/>
        <v>49.789095447213676</v>
      </c>
      <c r="AN190" s="6">
        <f t="shared" si="49"/>
        <v>46.558761975323442</v>
      </c>
      <c r="AO190" s="6">
        <f t="shared" si="49"/>
        <v>43.538013639412981</v>
      </c>
      <c r="AP190" s="6">
        <f t="shared" si="49"/>
        <v>40.713252484470559</v>
      </c>
      <c r="AQ190" s="6">
        <f t="shared" si="50"/>
        <v>38.071762795437387</v>
      </c>
      <c r="AR190" s="6">
        <f t="shared" si="50"/>
        <v>35.601653857178924</v>
      </c>
      <c r="AS190" s="6">
        <f t="shared" si="50"/>
        <v>33.29180642820878</v>
      </c>
      <c r="AT190" s="6">
        <f t="shared" si="50"/>
        <v>31.13182268721572</v>
      </c>
      <c r="AU190" s="6">
        <f t="shared" si="50"/>
        <v>29.111979427076861</v>
      </c>
      <c r="AV190" s="6">
        <f t="shared" si="50"/>
        <v>27.223184285659418</v>
      </c>
      <c r="AW190" s="6">
        <f t="shared" si="50"/>
        <v>25.456934816382848</v>
      </c>
      <c r="AX190" s="6">
        <f t="shared" si="50"/>
        <v>23.80528021429685</v>
      </c>
      <c r="AY190" s="6">
        <f t="shared" si="50"/>
        <v>22.260785525384545</v>
      </c>
      <c r="AZ190" s="6">
        <f t="shared" si="50"/>
        <v>20.816498177978168</v>
      </c>
      <c r="BA190" s="6">
        <f t="shared" si="51"/>
        <v>19.465916685627956</v>
      </c>
      <c r="BB190" s="6">
        <f t="shared" si="51"/>
        <v>18.202961380539573</v>
      </c>
      <c r="BC190" s="6">
        <f t="shared" si="51"/>
        <v>17.021947045836029</v>
      </c>
      <c r="BD190" s="6">
        <f t="shared" si="51"/>
        <v>15.91755732344785</v>
      </c>
      <c r="BE190" s="6">
        <f t="shared" si="51"/>
        <v>14.884820782427951</v>
      </c>
      <c r="BF190" s="6">
        <f t="shared" si="51"/>
        <v>13.919088539962493</v>
      </c>
      <c r="BG190" s="6">
        <f t="shared" si="51"/>
        <v>13.01601333433811</v>
      </c>
      <c r="BH190" s="6">
        <f t="shared" si="51"/>
        <v>12.171529955662169</v>
      </c>
      <c r="BI190" s="6">
        <f t="shared" si="51"/>
        <v>11.381836946244574</v>
      </c>
      <c r="BJ190" s="6">
        <f t="shared" si="51"/>
        <v>10.643379488265021</v>
      </c>
      <c r="BK190" s="10">
        <f t="shared" si="51"/>
        <v>9.9528334016942441</v>
      </c>
    </row>
    <row r="191" spans="30:63" x14ac:dyDescent="0.3">
      <c r="AD191" s="104">
        <f t="shared" si="52"/>
        <v>0.13749999999999998</v>
      </c>
      <c r="AE191" s="22">
        <f t="shared" si="47"/>
        <v>0.13749999999999998</v>
      </c>
      <c r="AF191" s="9">
        <f t="shared" si="48"/>
        <v>79.442980854210688</v>
      </c>
      <c r="AG191" s="6">
        <f t="shared" si="49"/>
        <v>74.28869319634056</v>
      </c>
      <c r="AH191" s="6">
        <f t="shared" si="49"/>
        <v>69.468817477378224</v>
      </c>
      <c r="AI191" s="6">
        <f t="shared" si="49"/>
        <v>64.961656936819182</v>
      </c>
      <c r="AJ191" s="6">
        <f t="shared" si="49"/>
        <v>60.746922507370925</v>
      </c>
      <c r="AK191" s="6">
        <f t="shared" si="49"/>
        <v>56.805641483337688</v>
      </c>
      <c r="AL191" s="6">
        <f t="shared" si="49"/>
        <v>53.120072114631853</v>
      </c>
      <c r="AM191" s="6">
        <f t="shared" si="49"/>
        <v>49.673623741954664</v>
      </c>
      <c r="AN191" s="6">
        <f t="shared" si="49"/>
        <v>46.450782113633878</v>
      </c>
      <c r="AO191" s="6">
        <f t="shared" si="49"/>
        <v>43.437039547930176</v>
      </c>
      <c r="AP191" s="6">
        <f t="shared" si="49"/>
        <v>40.618829626437183</v>
      </c>
      <c r="AQ191" s="6">
        <f t="shared" si="50"/>
        <v>37.983466124595751</v>
      </c>
      <c r="AR191" s="6">
        <f t="shared" si="50"/>
        <v>35.519085904417302</v>
      </c>
      <c r="AS191" s="6">
        <f t="shared" si="50"/>
        <v>33.214595512346818</v>
      </c>
      <c r="AT191" s="6">
        <f t="shared" si="50"/>
        <v>31.059621241874638</v>
      </c>
      <c r="AU191" s="6">
        <f t="shared" si="50"/>
        <v>29.044462436102929</v>
      </c>
      <c r="AV191" s="6">
        <f t="shared" si="50"/>
        <v>27.160047820057667</v>
      </c>
      <c r="AW191" s="6">
        <f t="shared" si="50"/>
        <v>25.397894666175024</v>
      </c>
      <c r="AX191" s="6">
        <f t="shared" si="50"/>
        <v>23.750070609144899</v>
      </c>
      <c r="AY191" s="6">
        <f t="shared" si="50"/>
        <v>22.209157938220475</v>
      </c>
      <c r="AZ191" s="6">
        <f t="shared" si="50"/>
        <v>20.76822020625481</v>
      </c>
      <c r="BA191" s="6">
        <f t="shared" si="51"/>
        <v>19.420771005154563</v>
      </c>
      <c r="BB191" s="6">
        <f t="shared" si="51"/>
        <v>18.160744767192917</v>
      </c>
      <c r="BC191" s="6">
        <f t="shared" si="51"/>
        <v>16.982469460743225</v>
      </c>
      <c r="BD191" s="6">
        <f t="shared" si="51"/>
        <v>15.88064105752281</v>
      </c>
      <c r="BE191" s="6">
        <f t="shared" si="51"/>
        <v>14.85029965641063</v>
      </c>
      <c r="BF191" s="6">
        <f t="shared" si="51"/>
        <v>13.886807156359842</v>
      </c>
      <c r="BG191" s="6">
        <f t="shared" si="51"/>
        <v>12.985826377899357</v>
      </c>
      <c r="BH191" s="6">
        <f t="shared" si="51"/>
        <v>12.143301539239511</v>
      </c>
      <c r="BI191" s="6">
        <f t="shared" si="51"/>
        <v>11.355439999094646</v>
      </c>
      <c r="BJ191" s="6">
        <f t="shared" si="51"/>
        <v>10.618695184037568</v>
      </c>
      <c r="BK191" s="10">
        <f t="shared" si="51"/>
        <v>9.9297506235330921</v>
      </c>
    </row>
    <row r="192" spans="30:63" x14ac:dyDescent="0.3">
      <c r="AD192" s="104">
        <f t="shared" si="52"/>
        <v>0.16249999999999998</v>
      </c>
      <c r="AE192" s="22">
        <f t="shared" si="47"/>
        <v>0.16249999999999998</v>
      </c>
      <c r="AF192" s="9">
        <f t="shared" si="48"/>
        <v>79.221560335788638</v>
      </c>
      <c r="AG192" s="6">
        <f t="shared" si="49"/>
        <v>74.081638516574486</v>
      </c>
      <c r="AH192" s="6">
        <f t="shared" si="49"/>
        <v>69.275196575762806</v>
      </c>
      <c r="AI192" s="6">
        <f t="shared" si="49"/>
        <v>64.780598225252177</v>
      </c>
      <c r="AJ192" s="6">
        <f t="shared" si="49"/>
        <v>60.577610946683016</v>
      </c>
      <c r="AK192" s="6">
        <f t="shared" si="49"/>
        <v>56.647314914378498</v>
      </c>
      <c r="AL192" s="6">
        <f t="shared" si="49"/>
        <v>52.972017827396286</v>
      </c>
      <c r="AM192" s="6">
        <f t="shared" si="49"/>
        <v>49.535175267305533</v>
      </c>
      <c r="AN192" s="6">
        <f t="shared" si="49"/>
        <v>46.321316223178613</v>
      </c>
      <c r="AO192" s="6">
        <f t="shared" si="49"/>
        <v>43.315973448546622</v>
      </c>
      <c r="AP192" s="6">
        <f t="shared" si="49"/>
        <v>40.505618336819445</v>
      </c>
      <c r="AQ192" s="6">
        <f t="shared" si="50"/>
        <v>37.877600022010697</v>
      </c>
      <c r="AR192" s="6">
        <f t="shared" si="50"/>
        <v>35.420088430628319</v>
      </c>
      <c r="AS192" s="6">
        <f t="shared" si="50"/>
        <v>33.122021028378008</v>
      </c>
      <c r="AT192" s="6">
        <f t="shared" si="50"/>
        <v>30.973053021958656</v>
      </c>
      <c r="AU192" s="6">
        <f t="shared" si="50"/>
        <v>28.963510791782163</v>
      </c>
      <c r="AV192" s="6">
        <f t="shared" si="50"/>
        <v>27.084348345994361</v>
      </c>
      <c r="AW192" s="6">
        <f t="shared" si="50"/>
        <v>25.327106599773874</v>
      </c>
      <c r="AX192" s="6">
        <f t="shared" si="50"/>
        <v>23.683875296603848</v>
      </c>
      <c r="AY192" s="6">
        <f t="shared" si="50"/>
        <v>22.147257400104685</v>
      </c>
      <c r="AZ192" s="6">
        <f t="shared" si="50"/>
        <v>20.710335796136675</v>
      </c>
      <c r="BA192" s="6">
        <f t="shared" si="51"/>
        <v>19.36664215528161</v>
      </c>
      <c r="BB192" s="6">
        <f t="shared" si="51"/>
        <v>18.110127815537215</v>
      </c>
      <c r="BC192" s="6">
        <f t="shared" si="51"/>
        <v>16.935136554152205</v>
      </c>
      <c r="BD192" s="6">
        <f t="shared" si="51"/>
        <v>15.836379126034061</v>
      </c>
      <c r="BE192" s="6">
        <f t="shared" si="51"/>
        <v>14.808909454113468</v>
      </c>
      <c r="BF192" s="6">
        <f t="shared" si="51"/>
        <v>13.848102364486145</v>
      </c>
      <c r="BG192" s="6">
        <f t="shared" si="51"/>
        <v>12.94963276610614</v>
      </c>
      <c r="BH192" s="6">
        <f t="shared" si="51"/>
        <v>12.10945618130779</v>
      </c>
      <c r="BI192" s="6">
        <f t="shared" si="51"/>
        <v>11.323790539514016</v>
      </c>
      <c r="BJ192" s="6">
        <f t="shared" si="51"/>
        <v>10.58909915217504</v>
      </c>
      <c r="BK192" s="10">
        <f t="shared" si="51"/>
        <v>9.9020747922988726</v>
      </c>
    </row>
    <row r="193" spans="30:63" x14ac:dyDescent="0.3">
      <c r="AD193" s="104">
        <f t="shared" si="52"/>
        <v>0.18749999999999997</v>
      </c>
      <c r="AE193" s="22">
        <f t="shared" si="47"/>
        <v>0.18749999999999997</v>
      </c>
      <c r="AF193" s="9">
        <f t="shared" si="48"/>
        <v>78.963495510278861</v>
      </c>
      <c r="AG193" s="6">
        <f t="shared" ref="AG193:AM193" si="53">$P$4+($P$3-$P$4)*$P$5*EXP(-($P$6^2)*AG$184)*COS($P$6*$AE193)</f>
        <v>73.840317024846414</v>
      </c>
      <c r="AH193" s="6">
        <f t="shared" si="53"/>
        <v>69.049532104617526</v>
      </c>
      <c r="AI193" s="6">
        <f t="shared" si="53"/>
        <v>64.569574941861148</v>
      </c>
      <c r="AJ193" s="6">
        <f t="shared" si="53"/>
        <v>60.380278925797626</v>
      </c>
      <c r="AK193" s="6">
        <f t="shared" si="53"/>
        <v>56.462785862223832</v>
      </c>
      <c r="AL193" s="6">
        <f t="shared" si="53"/>
        <v>52.799461083000125</v>
      </c>
      <c r="AM193" s="6">
        <f t="shared" si="53"/>
        <v>49.373814063262465</v>
      </c>
      <c r="AN193" s="6">
        <f t="shared" ref="AN193:BC224" si="54">$P$4+($P$3-$P$4)*$P$5*EXP(-($P$6^2)*AN$184)*COS($P$6*$AE193)</f>
        <v>46.170424189017076</v>
      </c>
      <c r="AO193" s="6">
        <f t="shared" si="54"/>
        <v>43.174871340958674</v>
      </c>
      <c r="AP193" s="6">
        <f t="shared" si="54"/>
        <v>40.373670982034326</v>
      </c>
      <c r="AQ193" s="6">
        <f t="shared" si="54"/>
        <v>37.754213456548243</v>
      </c>
      <c r="AR193" s="6">
        <f t="shared" si="54"/>
        <v>35.304707227561281</v>
      </c>
      <c r="AS193" s="6">
        <f t="shared" si="54"/>
        <v>33.014125797067372</v>
      </c>
      <c r="AT193" s="6">
        <f t="shared" si="54"/>
        <v>30.872158070006972</v>
      </c>
      <c r="AU193" s="6">
        <f t="shared" si="54"/>
        <v>28.869161938680168</v>
      </c>
      <c r="AV193" s="6">
        <f t="shared" si="54"/>
        <v>26.996120878618949</v>
      </c>
      <c r="AW193" s="6">
        <f t="shared" si="54"/>
        <v>25.244603360534018</v>
      </c>
      <c r="AX193" s="6">
        <f t="shared" si="54"/>
        <v>23.606724895628314</v>
      </c>
      <c r="AY193" s="6">
        <f t="shared" si="54"/>
        <v>22.07511254342359</v>
      </c>
      <c r="AZ193" s="6">
        <f t="shared" si="54"/>
        <v>20.642871722331193</v>
      </c>
      <c r="BA193" s="6">
        <f t="shared" si="54"/>
        <v>19.303555173564398</v>
      </c>
      <c r="BB193" s="6">
        <f t="shared" si="54"/>
        <v>18.051133938682646</v>
      </c>
      <c r="BC193" s="6">
        <f t="shared" si="54"/>
        <v>16.879970220122587</v>
      </c>
      <c r="BD193" s="6">
        <f t="shared" ref="BD193:BK224" si="55">$P$4+($P$3-$P$4)*$P$5*EXP(-($P$6^2)*BD$184)*COS($P$6*$AE193)</f>
        <v>15.784792002547166</v>
      </c>
      <c r="BE193" s="6">
        <f t="shared" si="55"/>
        <v>14.760669320770129</v>
      </c>
      <c r="BF193" s="6">
        <f t="shared" si="55"/>
        <v>13.802992067425784</v>
      </c>
      <c r="BG193" s="6">
        <f t="shared" si="55"/>
        <v>12.907449240484627</v>
      </c>
      <c r="BH193" s="6">
        <f t="shared" si="55"/>
        <v>12.070009537197249</v>
      </c>
      <c r="BI193" s="6">
        <f t="shared" si="55"/>
        <v>11.286903207109773</v>
      </c>
      <c r="BJ193" s="6">
        <f t="shared" si="55"/>
        <v>10.554605082461832</v>
      </c>
      <c r="BK193" s="10">
        <f t="shared" si="55"/>
        <v>9.8698187095781069</v>
      </c>
    </row>
    <row r="194" spans="30:63" x14ac:dyDescent="0.3">
      <c r="AD194" s="104">
        <f t="shared" si="52"/>
        <v>0.21249999999999997</v>
      </c>
      <c r="AE194" s="22">
        <f t="shared" si="47"/>
        <v>0.21249999999999997</v>
      </c>
      <c r="AF194" s="9">
        <f t="shared" si="48"/>
        <v>78.668905746785839</v>
      </c>
      <c r="AG194" s="6">
        <f t="shared" si="48"/>
        <v>73.564840345552653</v>
      </c>
      <c r="AH194" s="6">
        <f t="shared" si="48"/>
        <v>68.791928446109836</v>
      </c>
      <c r="AI194" s="6">
        <f t="shared" si="48"/>
        <v>64.328684696462986</v>
      </c>
      <c r="AJ194" s="6">
        <f t="shared" si="48"/>
        <v>60.155017721573479</v>
      </c>
      <c r="AK194" s="6">
        <f t="shared" si="48"/>
        <v>56.252139681658733</v>
      </c>
      <c r="AL194" s="6">
        <f t="shared" si="48"/>
        <v>52.602481698380871</v>
      </c>
      <c r="AM194" s="6">
        <f t="shared" si="48"/>
        <v>49.189614768212877</v>
      </c>
      <c r="AN194" s="6">
        <f t="shared" si="48"/>
        <v>45.998175806972689</v>
      </c>
      <c r="AO194" s="6">
        <f t="shared" si="48"/>
        <v>43.013798492612956</v>
      </c>
      <c r="AP194" s="6">
        <f t="shared" si="48"/>
        <v>40.223048594954278</v>
      </c>
      <c r="AQ194" s="6">
        <f t="shared" si="48"/>
        <v>37.613363501247292</v>
      </c>
      <c r="AR194" s="6">
        <f t="shared" si="48"/>
        <v>35.172995665336884</v>
      </c>
      <c r="AS194" s="6">
        <f t="shared" si="48"/>
        <v>32.890959725863986</v>
      </c>
      <c r="AT194" s="6">
        <f t="shared" si="48"/>
        <v>30.756983055456374</v>
      </c>
      <c r="AU194" s="6">
        <f t="shared" si="48"/>
        <v>28.76145951830479</v>
      </c>
      <c r="AV194" s="6">
        <f t="shared" si="54"/>
        <v>26.895406227963367</v>
      </c>
      <c r="AW194" s="6">
        <f t="shared" si="54"/>
        <v>25.150423110718624</v>
      </c>
      <c r="AX194" s="6">
        <f t="shared" si="54"/>
        <v>23.518655092500836</v>
      </c>
      <c r="AY194" s="6">
        <f t="shared" si="54"/>
        <v>21.992756739121557</v>
      </c>
      <c r="AZ194" s="6">
        <f t="shared" si="54"/>
        <v>20.565859190664497</v>
      </c>
      <c r="BA194" s="6">
        <f t="shared" si="54"/>
        <v>19.231539241184418</v>
      </c>
      <c r="BB194" s="6">
        <f t="shared" si="54"/>
        <v>17.983790424525711</v>
      </c>
      <c r="BC194" s="6">
        <f t="shared" si="54"/>
        <v>16.816995976102859</v>
      </c>
      <c r="BD194" s="6">
        <f t="shared" si="55"/>
        <v>15.725903548929866</v>
      </c>
      <c r="BE194" s="6">
        <f t="shared" si="55"/>
        <v>14.705601570082239</v>
      </c>
      <c r="BF194" s="6">
        <f t="shared" si="55"/>
        <v>13.751497131159827</v>
      </c>
      <c r="BG194" s="6">
        <f t="shared" si="55"/>
        <v>12.859295313223928</v>
      </c>
      <c r="BH194" s="6">
        <f t="shared" si="55"/>
        <v>12.024979853139524</v>
      </c>
      <c r="BI194" s="6">
        <f t="shared" si="55"/>
        <v>11.244795064291827</v>
      </c>
      <c r="BJ194" s="6">
        <f t="shared" si="55"/>
        <v>10.515228930292885</v>
      </c>
      <c r="BK194" s="10">
        <f t="shared" si="55"/>
        <v>9.832997295574275</v>
      </c>
    </row>
    <row r="195" spans="30:63" x14ac:dyDescent="0.3">
      <c r="AD195" s="104">
        <f t="shared" si="52"/>
        <v>0.23749999999999996</v>
      </c>
      <c r="AE195" s="22">
        <f t="shared" si="47"/>
        <v>0.23749999999999996</v>
      </c>
      <c r="AF195" s="9">
        <f t="shared" si="48"/>
        <v>78.337927309196758</v>
      </c>
      <c r="AG195" s="6">
        <f t="shared" si="48"/>
        <v>73.255335901732977</v>
      </c>
      <c r="AH195" s="6">
        <f t="shared" si="48"/>
        <v>68.502504756029282</v>
      </c>
      <c r="AI195" s="6">
        <f t="shared" si="48"/>
        <v>64.058038913979019</v>
      </c>
      <c r="AJ195" s="6">
        <f t="shared" si="48"/>
        <v>59.901931529645054</v>
      </c>
      <c r="AK195" s="6">
        <f t="shared" si="48"/>
        <v>56.015473808069416</v>
      </c>
      <c r="AL195" s="6">
        <f t="shared" si="48"/>
        <v>52.3811707872837</v>
      </c>
      <c r="AM195" s="6">
        <f t="shared" si="48"/>
        <v>48.982662584411116</v>
      </c>
      <c r="AN195" s="6">
        <f t="shared" si="48"/>
        <v>45.804650751348511</v>
      </c>
      <c r="AO195" s="6">
        <f t="shared" si="48"/>
        <v>42.832829408516623</v>
      </c>
      <c r="AP195" s="6">
        <f t="shared" si="48"/>
        <v>40.053820846676217</v>
      </c>
      <c r="AQ195" s="6">
        <f t="shared" si="48"/>
        <v>37.455115306920248</v>
      </c>
      <c r="AR195" s="6">
        <f t="shared" si="48"/>
        <v>35.025014667760644</v>
      </c>
      <c r="AS195" s="6">
        <f t="shared" si="48"/>
        <v>32.752579785816117</v>
      </c>
      <c r="AT195" s="6">
        <f t="shared" si="48"/>
        <v>30.627581253054096</v>
      </c>
      <c r="AU195" s="6">
        <f t="shared" si="48"/>
        <v>28.640453348919507</v>
      </c>
      <c r="AV195" s="6">
        <f t="shared" si="54"/>
        <v>26.7822509800652</v>
      </c>
      <c r="AW195" s="6">
        <f t="shared" si="54"/>
        <v>25.044609413847287</v>
      </c>
      <c r="AX195" s="6">
        <f t="shared" si="54"/>
        <v>23.419706624325013</v>
      </c>
      <c r="AY195" s="6">
        <f t="shared" si="54"/>
        <v>21.900228081265034</v>
      </c>
      <c r="AZ195" s="6">
        <f t="shared" si="54"/>
        <v>20.479333823647032</v>
      </c>
      <c r="BA195" s="6">
        <f t="shared" si="54"/>
        <v>19.150627669451513</v>
      </c>
      <c r="BB195" s="6">
        <f t="shared" si="54"/>
        <v>17.90812842312712</v>
      </c>
      <c r="BC195" s="6">
        <f t="shared" si="54"/>
        <v>16.746242951127169</v>
      </c>
      <c r="BD195" s="6">
        <f t="shared" si="55"/>
        <v>15.659741004314657</v>
      </c>
      <c r="BE195" s="6">
        <f t="shared" si="55"/>
        <v>14.643731673898099</v>
      </c>
      <c r="BF195" s="6">
        <f t="shared" si="55"/>
        <v>13.69364137491438</v>
      </c>
      <c r="BG195" s="6">
        <f t="shared" si="55"/>
        <v>12.805193258150645</v>
      </c>
      <c r="BH195" s="6">
        <f t="shared" si="55"/>
        <v>11.97438795782776</v>
      </c>
      <c r="BI195" s="6">
        <f t="shared" si="55"/>
        <v>11.197485588380617</v>
      </c>
      <c r="BJ195" s="6">
        <f t="shared" si="55"/>
        <v>10.470988909293457</v>
      </c>
      <c r="BK195" s="10">
        <f t="shared" si="55"/>
        <v>9.7916275822064254</v>
      </c>
    </row>
    <row r="196" spans="30:63" x14ac:dyDescent="0.3">
      <c r="AD196" s="104">
        <f t="shared" si="52"/>
        <v>0.26249999999999996</v>
      </c>
      <c r="AE196" s="22">
        <f t="shared" si="47"/>
        <v>0.26249999999999996</v>
      </c>
      <c r="AF196" s="9">
        <f t="shared" si="48"/>
        <v>77.970713293151903</v>
      </c>
      <c r="AG196" s="6">
        <f t="shared" si="48"/>
        <v>72.911946856130385</v>
      </c>
      <c r="AH196" s="6">
        <f t="shared" si="48"/>
        <v>68.181394908671365</v>
      </c>
      <c r="AI196" s="6">
        <f t="shared" si="48"/>
        <v>63.757762782894837</v>
      </c>
      <c r="AJ196" s="6">
        <f t="shared" si="48"/>
        <v>59.621137416226354</v>
      </c>
      <c r="AK196" s="6">
        <f t="shared" si="48"/>
        <v>55.752897712374057</v>
      </c>
      <c r="AL196" s="6">
        <f t="shared" si="48"/>
        <v>52.135630718116317</v>
      </c>
      <c r="AM196" s="6">
        <f t="shared" si="48"/>
        <v>48.75305323856773</v>
      </c>
      <c r="AN196" s="6">
        <f t="shared" si="48"/>
        <v>45.589938538073504</v>
      </c>
      <c r="AO196" s="6">
        <f t="shared" si="48"/>
        <v>42.632047796774664</v>
      </c>
      <c r="AP196" s="6">
        <f t="shared" si="48"/>
        <v>39.866066014294759</v>
      </c>
      <c r="AQ196" s="6">
        <f t="shared" si="48"/>
        <v>37.279542072017179</v>
      </c>
      <c r="AR196" s="6">
        <f t="shared" si="48"/>
        <v>34.860832684142245</v>
      </c>
      <c r="AS196" s="6">
        <f t="shared" si="48"/>
        <v>32.599049985218919</v>
      </c>
      <c r="AT196" s="6">
        <f t="shared" si="48"/>
        <v>30.484012518215312</v>
      </c>
      <c r="AU196" s="6">
        <f t="shared" si="48"/>
        <v>28.506199402499774</v>
      </c>
      <c r="AV196" s="6">
        <f t="shared" si="54"/>
        <v>26.656707475419065</v>
      </c>
      <c r="AW196" s="6">
        <f t="shared" si="54"/>
        <v>24.927211214545508</v>
      </c>
      <c r="AX196" s="6">
        <f t="shared" si="54"/>
        <v>23.309925260182375</v>
      </c>
      <c r="AY196" s="6">
        <f t="shared" si="54"/>
        <v>21.79756936942195</v>
      </c>
      <c r="AZ196" s="6">
        <f t="shared" si="54"/>
        <v>20.383335643996169</v>
      </c>
      <c r="BA196" s="6">
        <f t="shared" si="54"/>
        <v>19.060857884395517</v>
      </c>
      <c r="BB196" s="6">
        <f t="shared" si="54"/>
        <v>17.824182932303145</v>
      </c>
      <c r="BC196" s="6">
        <f t="shared" si="54"/>
        <v>16.667743872341557</v>
      </c>
      <c r="BD196" s="6">
        <f t="shared" si="55"/>
        <v>15.586334972499191</v>
      </c>
      <c r="BE196" s="6">
        <f t="shared" si="55"/>
        <v>14.575088250430552</v>
      </c>
      <c r="BF196" s="6">
        <f t="shared" si="55"/>
        <v>13.629451560142885</v>
      </c>
      <c r="BG196" s="6">
        <f t="shared" si="55"/>
        <v>12.745168100426007</v>
      </c>
      <c r="BH196" s="6">
        <f t="shared" si="55"/>
        <v>11.918257252782201</v>
      </c>
      <c r="BI196" s="6">
        <f t="shared" si="55"/>
        <v>11.144996662597784</v>
      </c>
      <c r="BJ196" s="6">
        <f t="shared" si="55"/>
        <v>10.42190548289431</v>
      </c>
      <c r="BK196" s="10">
        <f t="shared" si="55"/>
        <v>9.7457287052309649</v>
      </c>
    </row>
    <row r="197" spans="30:63" x14ac:dyDescent="0.3">
      <c r="AD197" s="104">
        <f t="shared" si="52"/>
        <v>0.28749999999999998</v>
      </c>
      <c r="AE197" s="22">
        <f t="shared" si="47"/>
        <v>0.28749999999999998</v>
      </c>
      <c r="AF197" s="9">
        <f t="shared" si="48"/>
        <v>77.56743355522967</v>
      </c>
      <c r="AG197" s="6">
        <f t="shared" si="48"/>
        <v>72.534832044970614</v>
      </c>
      <c r="AH197" s="6">
        <f t="shared" si="48"/>
        <v>67.828747434913325</v>
      </c>
      <c r="AI197" s="6">
        <f t="shared" si="48"/>
        <v>63.427995197353809</v>
      </c>
      <c r="AJ197" s="6">
        <f t="shared" si="48"/>
        <v>59.312765263961417</v>
      </c>
      <c r="AK197" s="6">
        <f t="shared" si="48"/>
        <v>55.46453285038649</v>
      </c>
      <c r="AL197" s="6">
        <f t="shared" si="48"/>
        <v>51.865975066598004</v>
      </c>
      <c r="AM197" s="6">
        <f t="shared" si="48"/>
        <v>48.500892937570647</v>
      </c>
      <c r="AN197" s="6">
        <f t="shared" si="48"/>
        <v>45.354138483296524</v>
      </c>
      <c r="AO197" s="6">
        <f t="shared" si="48"/>
        <v>42.411546529870364</v>
      </c>
      <c r="AP197" s="6">
        <f t="shared" si="48"/>
        <v>39.659870944694859</v>
      </c>
      <c r="AQ197" s="6">
        <f t="shared" si="48"/>
        <v>37.086725008767552</v>
      </c>
      <c r="AR197" s="6">
        <f t="shared" si="48"/>
        <v>34.680525657634035</v>
      </c>
      <c r="AS197" s="6">
        <f t="shared" si="48"/>
        <v>32.430441340007157</v>
      </c>
      <c r="AT197" s="6">
        <f t="shared" si="48"/>
        <v>30.326343259336753</v>
      </c>
      <c r="AU197" s="6">
        <f t="shared" si="48"/>
        <v>28.358759778842916</v>
      </c>
      <c r="AV197" s="6">
        <f t="shared" si="54"/>
        <v>26.518833784766283</v>
      </c>
      <c r="AW197" s="6">
        <f t="shared" si="54"/>
        <v>24.798282815905129</v>
      </c>
      <c r="AX197" s="6">
        <f t="shared" si="54"/>
        <v>23.189361779961668</v>
      </c>
      <c r="AY197" s="6">
        <f t="shared" si="54"/>
        <v>21.684828088864567</v>
      </c>
      <c r="AZ197" s="6">
        <f t="shared" si="54"/>
        <v>20.277909056123541</v>
      </c>
      <c r="BA197" s="6">
        <f t="shared" si="54"/>
        <v>18.962271409454711</v>
      </c>
      <c r="BB197" s="6">
        <f t="shared" si="54"/>
        <v>17.731992781437246</v>
      </c>
      <c r="BC197" s="6">
        <f t="shared" si="54"/>
        <v>16.58153504986586</v>
      </c>
      <c r="BD197" s="6">
        <f t="shared" si="55"/>
        <v>15.505719407790361</v>
      </c>
      <c r="BE197" s="6">
        <f t="shared" si="55"/>
        <v>14.499703051019488</v>
      </c>
      <c r="BF197" s="6">
        <f t="shared" si="55"/>
        <v>13.55895737814749</v>
      </c>
      <c r="BG197" s="6">
        <f t="shared" si="55"/>
        <v>12.67924760497036</v>
      </c>
      <c r="BH197" s="6">
        <f t="shared" si="55"/>
        <v>11.856613701525706</v>
      </c>
      <c r="BI197" s="6">
        <f t="shared" si="55"/>
        <v>11.087352565943977</v>
      </c>
      <c r="BJ197" s="6">
        <f t="shared" si="55"/>
        <v>10.368001354866266</v>
      </c>
      <c r="BK197" s="10">
        <f t="shared" si="55"/>
        <v>9.6953218953903271</v>
      </c>
    </row>
    <row r="198" spans="30:63" x14ac:dyDescent="0.3">
      <c r="AD198" s="104">
        <f t="shared" si="52"/>
        <v>0.3125</v>
      </c>
      <c r="AE198" s="22">
        <f t="shared" si="47"/>
        <v>0.3125</v>
      </c>
      <c r="AF198" s="9">
        <f t="shared" si="48"/>
        <v>77.128274634378471</v>
      </c>
      <c r="AG198" s="6">
        <f t="shared" si="48"/>
        <v>72.124165904491548</v>
      </c>
      <c r="AH198" s="6">
        <f t="shared" si="48"/>
        <v>67.444725453510586</v>
      </c>
      <c r="AI198" s="6">
        <f t="shared" si="48"/>
        <v>63.068888692910917</v>
      </c>
      <c r="AJ198" s="6">
        <f t="shared" si="48"/>
        <v>58.976957711846453</v>
      </c>
      <c r="AK198" s="6">
        <f t="shared" si="48"/>
        <v>55.150512606636276</v>
      </c>
      <c r="AL198" s="6">
        <f t="shared" si="48"/>
        <v>51.572328563224595</v>
      </c>
      <c r="AM198" s="6">
        <f t="shared" si="48"/>
        <v>48.226298319358648</v>
      </c>
      <c r="AN198" s="6">
        <f t="shared" si="48"/>
        <v>45.097359657447164</v>
      </c>
      <c r="AO198" s="6">
        <f t="shared" si="48"/>
        <v>42.171427601706696</v>
      </c>
      <c r="AP198" s="6">
        <f t="shared" si="48"/>
        <v>39.435331014380303</v>
      </c>
      <c r="AQ198" s="6">
        <f t="shared" si="48"/>
        <v>36.876753305615111</v>
      </c>
      <c r="AR198" s="6">
        <f t="shared" si="48"/>
        <v>34.484176990103165</v>
      </c>
      <c r="AS198" s="6">
        <f t="shared" si="48"/>
        <v>32.246831840906417</v>
      </c>
      <c r="AT198" s="6">
        <f t="shared" si="48"/>
        <v>30.154646407079152</v>
      </c>
      <c r="AU198" s="6">
        <f t="shared" si="48"/>
        <v>28.198202676843561</v>
      </c>
      <c r="AV198" s="6">
        <f t="shared" si="54"/>
        <v>26.368693682233971</v>
      </c>
      <c r="AW198" s="6">
        <f t="shared" si="54"/>
        <v>24.657883854366176</v>
      </c>
      <c r="AX198" s="6">
        <f t="shared" si="54"/>
        <v>23.058071950870378</v>
      </c>
      <c r="AY198" s="6">
        <f t="shared" si="54"/>
        <v>21.562056388604962</v>
      </c>
      <c r="AZ198" s="6">
        <f t="shared" si="54"/>
        <v>20.163102825595555</v>
      </c>
      <c r="BA198" s="6">
        <f t="shared" si="54"/>
        <v>18.854913846268939</v>
      </c>
      <c r="BB198" s="6">
        <f t="shared" si="54"/>
        <v>17.631600613519346</v>
      </c>
      <c r="BC198" s="6">
        <f t="shared" si="54"/>
        <v>16.487656359998279</v>
      </c>
      <c r="BD198" s="6">
        <f t="shared" si="55"/>
        <v>15.417931599298564</v>
      </c>
      <c r="BE198" s="6">
        <f t="shared" si="55"/>
        <v>14.417610945445121</v>
      </c>
      <c r="BF198" s="6">
        <f t="shared" si="55"/>
        <v>13.482191436345188</v>
      </c>
      <c r="BG198" s="6">
        <f t="shared" si="55"/>
        <v>12.607462263620381</v>
      </c>
      <c r="BH198" s="6">
        <f t="shared" si="55"/>
        <v>11.789485817574201</v>
      </c>
      <c r="BI198" s="6">
        <f t="shared" si="55"/>
        <v>11.024579961968497</v>
      </c>
      <c r="BJ198" s="6">
        <f t="shared" si="55"/>
        <v>10.309301458818462</v>
      </c>
      <c r="BK198" s="10">
        <f t="shared" si="55"/>
        <v>9.6404304685925961</v>
      </c>
    </row>
    <row r="199" spans="30:63" x14ac:dyDescent="0.3">
      <c r="AD199" s="104">
        <f t="shared" si="52"/>
        <v>0.33750000000000002</v>
      </c>
      <c r="AE199" s="22">
        <f t="shared" si="47"/>
        <v>0.33750000000000002</v>
      </c>
      <c r="AF199" s="9">
        <f t="shared" si="48"/>
        <v>76.653439665632348</v>
      </c>
      <c r="AG199" s="6">
        <f t="shared" si="48"/>
        <v>71.680138390257042</v>
      </c>
      <c r="AH199" s="6">
        <f t="shared" si="48"/>
        <v>67.029506595645287</v>
      </c>
      <c r="AI199" s="6">
        <f t="shared" si="48"/>
        <v>62.680609375976708</v>
      </c>
      <c r="AJ199" s="6">
        <f t="shared" si="48"/>
        <v>58.61387008925152</v>
      </c>
      <c r="AK199" s="6">
        <f t="shared" si="48"/>
        <v>54.810982232671037</v>
      </c>
      <c r="AL199" s="6">
        <f t="shared" si="48"/>
        <v>51.254827035573825</v>
      </c>
      <c r="AM199" s="6">
        <f t="shared" si="48"/>
        <v>47.929396398969949</v>
      </c>
      <c r="AN199" s="6">
        <f t="shared" si="48"/>
        <v>44.819720834784697</v>
      </c>
      <c r="AO199" s="6">
        <f t="shared" si="48"/>
        <v>41.911802080428536</v>
      </c>
      <c r="AP199" s="6">
        <f t="shared" si="48"/>
        <v>39.192550085356906</v>
      </c>
      <c r="AQ199" s="6">
        <f t="shared" si="48"/>
        <v>36.649724085963349</v>
      </c>
      <c r="AR199" s="6">
        <f t="shared" si="48"/>
        <v>34.271877503553618</v>
      </c>
      <c r="AS199" s="6">
        <f t="shared" si="48"/>
        <v>32.048306417358134</v>
      </c>
      <c r="AT199" s="6">
        <f t="shared" si="48"/>
        <v>29.969001380632868</v>
      </c>
      <c r="AU199" s="6">
        <f t="shared" si="48"/>
        <v>28.024602362947942</v>
      </c>
      <c r="AV199" s="6">
        <f t="shared" si="54"/>
        <v>26.206356615836036</v>
      </c>
      <c r="AW199" s="6">
        <f t="shared" si="54"/>
        <v>24.50607927213176</v>
      </c>
      <c r="AX199" s="6">
        <f t="shared" si="54"/>
        <v>22.916116501639351</v>
      </c>
      <c r="AY199" s="6">
        <f t="shared" si="54"/>
        <v>21.429311057273232</v>
      </c>
      <c r="AZ199" s="6">
        <f t="shared" si="54"/>
        <v>20.038970056576645</v>
      </c>
      <c r="BA199" s="6">
        <f t="shared" si="54"/>
        <v>18.738834853586361</v>
      </c>
      <c r="BB199" s="6">
        <f t="shared" si="54"/>
        <v>17.523052865421107</v>
      </c>
      <c r="BC199" s="6">
        <f t="shared" si="54"/>
        <v>16.386151226770433</v>
      </c>
      <c r="BD199" s="6">
        <f t="shared" si="55"/>
        <v>15.323012153689449</v>
      </c>
      <c r="BE199" s="6">
        <f t="shared" si="55"/>
        <v>14.328849905798803</v>
      </c>
      <c r="BF199" s="6">
        <f t="shared" si="55"/>
        <v>13.399189243185111</v>
      </c>
      <c r="BG199" s="6">
        <f t="shared" si="55"/>
        <v>12.529845281024926</v>
      </c>
      <c r="BH199" s="6">
        <f t="shared" si="55"/>
        <v>11.716904651247614</v>
      </c>
      <c r="BI199" s="6">
        <f t="shared" si="55"/>
        <v>10.95670788643594</v>
      </c>
      <c r="BJ199" s="6">
        <f t="shared" si="55"/>
        <v>10.245832946665198</v>
      </c>
      <c r="BK199" s="10">
        <f t="shared" si="55"/>
        <v>9.5810798151266265</v>
      </c>
    </row>
    <row r="200" spans="30:63" x14ac:dyDescent="0.3">
      <c r="AD200" s="104">
        <f t="shared" si="52"/>
        <v>0.36250000000000004</v>
      </c>
      <c r="AE200" s="22">
        <f t="shared" si="47"/>
        <v>0.36250000000000004</v>
      </c>
      <c r="AF200" s="9">
        <f t="shared" si="48"/>
        <v>76.143148286149909</v>
      </c>
      <c r="AG200" s="6">
        <f t="shared" si="48"/>
        <v>71.20295488929203</v>
      </c>
      <c r="AH200" s="6">
        <f t="shared" si="48"/>
        <v>66.583282922762208</v>
      </c>
      <c r="AI200" s="6">
        <f t="shared" si="48"/>
        <v>62.263336846984018</v>
      </c>
      <c r="AJ200" s="6">
        <f t="shared" si="48"/>
        <v>58.22367034407219</v>
      </c>
      <c r="AK200" s="6">
        <f t="shared" si="48"/>
        <v>54.446098779869672</v>
      </c>
      <c r="AL200" s="6">
        <f t="shared" si="48"/>
        <v>50.913617345477647</v>
      </c>
      <c r="AM200" s="6">
        <f t="shared" si="48"/>
        <v>47.610324509790829</v>
      </c>
      <c r="AN200" s="6">
        <f t="shared" si="48"/>
        <v>44.521350438458512</v>
      </c>
      <c r="AO200" s="6">
        <f t="shared" si="48"/>
        <v>41.6327900570476</v>
      </c>
      <c r="AP200" s="6">
        <f t="shared" si="48"/>
        <v>38.931640457090637</v>
      </c>
      <c r="AQ200" s="6">
        <f t="shared" si="48"/>
        <v>36.405742363250617</v>
      </c>
      <c r="AR200" s="6">
        <f t="shared" si="48"/>
        <v>34.043725398116102</v>
      </c>
      <c r="AS200" s="6">
        <f t="shared" si="48"/>
        <v>31.834956898235095</v>
      </c>
      <c r="AT200" s="6">
        <f t="shared" si="48"/>
        <v>29.769494050982129</v>
      </c>
      <c r="AU200" s="6">
        <f t="shared" si="48"/>
        <v>27.838039136801587</v>
      </c>
      <c r="AV200" s="6">
        <f t="shared" si="54"/>
        <v>26.031897675349644</v>
      </c>
      <c r="AW200" s="6">
        <f t="shared" si="54"/>
        <v>24.342939287128726</v>
      </c>
      <c r="AX200" s="6">
        <f t="shared" si="54"/>
        <v>22.763561094432429</v>
      </c>
      <c r="AY200" s="6">
        <f t="shared" si="54"/>
        <v>21.286653496849667</v>
      </c>
      <c r="AZ200" s="6">
        <f t="shared" si="54"/>
        <v>19.905568167265702</v>
      </c>
      <c r="BA200" s="6">
        <f t="shared" si="54"/>
        <v>18.614088124293566</v>
      </c>
      <c r="BB200" s="6">
        <f t="shared" si="54"/>
        <v>17.406399746416341</v>
      </c>
      <c r="BC200" s="6">
        <f t="shared" si="54"/>
        <v>16.277066601861353</v>
      </c>
      <c r="BD200" s="6">
        <f t="shared" si="55"/>
        <v>15.221004976401121</v>
      </c>
      <c r="BE200" s="6">
        <f t="shared" si="55"/>
        <v>14.233460988918859</v>
      </c>
      <c r="BF200" s="6">
        <f t="shared" si="55"/>
        <v>13.309989191723927</v>
      </c>
      <c r="BG200" s="6">
        <f t="shared" si="55"/>
        <v>12.446432559286068</v>
      </c>
      <c r="BH200" s="6">
        <f t="shared" si="55"/>
        <v>11.638903775307403</v>
      </c>
      <c r="BI200" s="6">
        <f t="shared" si="55"/>
        <v>10.883767733895567</v>
      </c>
      <c r="BJ200" s="6">
        <f t="shared" si="55"/>
        <v>10.177625176066686</v>
      </c>
      <c r="BK200" s="10">
        <f t="shared" si="55"/>
        <v>9.5172973879176297</v>
      </c>
    </row>
    <row r="201" spans="30:63" x14ac:dyDescent="0.3">
      <c r="AD201" s="104">
        <f t="shared" si="52"/>
        <v>0.38750000000000007</v>
      </c>
      <c r="AE201" s="22">
        <f t="shared" si="47"/>
        <v>0.38750000000000007</v>
      </c>
      <c r="AF201" s="9">
        <f t="shared" si="48"/>
        <v>75.597636533620062</v>
      </c>
      <c r="AG201" s="6">
        <f t="shared" si="48"/>
        <v>70.692836125079779</v>
      </c>
      <c r="AH201" s="6">
        <f t="shared" si="48"/>
        <v>66.106260837729849</v>
      </c>
      <c r="AI201" s="6">
        <f t="shared" si="48"/>
        <v>61.817264117312909</v>
      </c>
      <c r="AJ201" s="6">
        <f t="shared" si="48"/>
        <v>57.806538965044453</v>
      </c>
      <c r="AK201" s="6">
        <f t="shared" si="48"/>
        <v>54.056031026797491</v>
      </c>
      <c r="AL201" s="6">
        <f t="shared" si="48"/>
        <v>50.548857321090551</v>
      </c>
      <c r="AM201" s="6">
        <f t="shared" si="48"/>
        <v>47.269230240031362</v>
      </c>
      <c r="AN201" s="6">
        <f t="shared" si="48"/>
        <v>44.202386481105343</v>
      </c>
      <c r="AO201" s="6">
        <f t="shared" si="48"/>
        <v>41.334520589893735</v>
      </c>
      <c r="AP201" s="6">
        <f t="shared" si="48"/>
        <v>38.652722814562935</v>
      </c>
      <c r="AQ201" s="6">
        <f t="shared" si="48"/>
        <v>36.144920992375681</v>
      </c>
      <c r="AR201" s="6">
        <f t="shared" si="48"/>
        <v>33.799826206625099</v>
      </c>
      <c r="AS201" s="6">
        <f t="shared" si="48"/>
        <v>31.606881969365524</v>
      </c>
      <c r="AT201" s="6">
        <f t="shared" si="48"/>
        <v>29.556216701185019</v>
      </c>
      <c r="AU201" s="6">
        <f t="shared" si="48"/>
        <v>27.638599294106328</v>
      </c>
      <c r="AV201" s="6">
        <f t="shared" si="54"/>
        <v>25.845397557582107</v>
      </c>
      <c r="AW201" s="6">
        <f t="shared" si="54"/>
        <v>24.168539360528044</v>
      </c>
      <c r="AX201" s="6">
        <f t="shared" si="54"/>
        <v>22.600476294474099</v>
      </c>
      <c r="AY201" s="6">
        <f t="shared" si="54"/>
        <v>21.134149694262945</v>
      </c>
      <c r="AZ201" s="6">
        <f t="shared" si="54"/>
        <v>19.762958863337001</v>
      </c>
      <c r="BA201" s="6">
        <f t="shared" si="54"/>
        <v>18.480731360579668</v>
      </c>
      <c r="BB201" s="6">
        <f t="shared" si="54"/>
        <v>17.281695214956486</v>
      </c>
      <c r="BC201" s="6">
        <f t="shared" si="54"/>
        <v>16.160452942879751</v>
      </c>
      <c r="BD201" s="6">
        <f t="shared" si="55"/>
        <v>15.111957251335456</v>
      </c>
      <c r="BE201" s="6">
        <f t="shared" si="55"/>
        <v>14.131488317399539</v>
      </c>
      <c r="BF201" s="6">
        <f t="shared" si="55"/>
        <v>13.214632541866944</v>
      </c>
      <c r="BG201" s="6">
        <f t="shared" si="55"/>
        <v>12.357262681352404</v>
      </c>
      <c r="BH201" s="6">
        <f t="shared" si="55"/>
        <v>11.555519269427323</v>
      </c>
      <c r="BI201" s="6">
        <f t="shared" si="55"/>
        <v>10.805793243159606</v>
      </c>
      <c r="BJ201" s="6">
        <f t="shared" si="55"/>
        <v>10.104709696849522</v>
      </c>
      <c r="BK201" s="10">
        <f t="shared" si="55"/>
        <v>9.4491126898287128</v>
      </c>
    </row>
    <row r="202" spans="30:63" x14ac:dyDescent="0.3">
      <c r="AD202" s="104">
        <f t="shared" si="52"/>
        <v>0.41250000000000009</v>
      </c>
      <c r="AE202" s="22">
        <f t="shared" si="47"/>
        <v>0.41250000000000009</v>
      </c>
      <c r="AF202" s="9">
        <f t="shared" si="48"/>
        <v>75.017156737081677</v>
      </c>
      <c r="AG202" s="6">
        <f t="shared" si="48"/>
        <v>70.150018055465154</v>
      </c>
      <c r="AH202" s="6">
        <f t="shared" si="48"/>
        <v>65.598660989367758</v>
      </c>
      <c r="AI202" s="6">
        <f t="shared" si="48"/>
        <v>61.342597520012362</v>
      </c>
      <c r="AJ202" s="6">
        <f t="shared" si="48"/>
        <v>57.362668898258782</v>
      </c>
      <c r="AK202" s="6">
        <f t="shared" si="48"/>
        <v>53.640959401136911</v>
      </c>
      <c r="AL202" s="6">
        <f t="shared" si="48"/>
        <v>50.160715683885471</v>
      </c>
      <c r="AM202" s="6">
        <f t="shared" si="48"/>
        <v>46.906271364457837</v>
      </c>
      <c r="AN202" s="6">
        <f t="shared" si="48"/>
        <v>43.862976501010905</v>
      </c>
      <c r="AO202" s="6">
        <f t="shared" si="48"/>
        <v>41.017131644918422</v>
      </c>
      <c r="AP202" s="6">
        <f t="shared" si="48"/>
        <v>38.355926172447369</v>
      </c>
      <c r="AQ202" s="6">
        <f t="shared" si="48"/>
        <v>35.867380617496117</v>
      </c>
      <c r="AR202" s="6">
        <f t="shared" si="48"/>
        <v>33.540292745804159</v>
      </c>
      <c r="AS202" s="6">
        <f t="shared" si="48"/>
        <v>31.364187127885526</v>
      </c>
      <c r="AT202" s="6">
        <f t="shared" si="48"/>
        <v>29.329267983687508</v>
      </c>
      <c r="AU202" s="6">
        <f t="shared" si="48"/>
        <v>27.426375086703846</v>
      </c>
      <c r="AV202" s="6">
        <f t="shared" si="54"/>
        <v>25.646942529044193</v>
      </c>
      <c r="AW202" s="6">
        <f t="shared" si="54"/>
        <v>23.98296016183987</v>
      </c>
      <c r="AX202" s="6">
        <f t="shared" si="54"/>
        <v>22.426937537409223</v>
      </c>
      <c r="AY202" s="6">
        <f t="shared" si="54"/>
        <v>20.971870190867605</v>
      </c>
      <c r="AZ202" s="6">
        <f t="shared" si="54"/>
        <v>19.611208109397964</v>
      </c>
      <c r="BA202" s="6">
        <f t="shared" si="54"/>
        <v>18.338826247245883</v>
      </c>
      <c r="BB202" s="6">
        <f t="shared" si="54"/>
        <v>17.148996953711837</v>
      </c>
      <c r="BC202" s="6">
        <f t="shared" si="54"/>
        <v>16.036364190024642</v>
      </c>
      <c r="BD202" s="6">
        <f t="shared" si="55"/>
        <v>14.99591941903298</v>
      </c>
      <c r="BE202" s="6">
        <f t="shared" si="55"/>
        <v>14.022979059181917</v>
      </c>
      <c r="BF202" s="6">
        <f t="shared" si="55"/>
        <v>13.113163401283151</v>
      </c>
      <c r="BG202" s="6">
        <f t="shared" si="55"/>
        <v>12.262376893172339</v>
      </c>
      <c r="BH202" s="6">
        <f t="shared" si="55"/>
        <v>11.466789703504594</v>
      </c>
      <c r="BI202" s="6">
        <f t="shared" si="55"/>
        <v>10.722820481697211</v>
      </c>
      <c r="BJ202" s="6">
        <f t="shared" si="55"/>
        <v>10.027120236413177</v>
      </c>
      <c r="BK202" s="10">
        <f t="shared" si="55"/>
        <v>9.3765572600141773</v>
      </c>
    </row>
    <row r="203" spans="30:63" x14ac:dyDescent="0.3">
      <c r="AD203" s="104">
        <f t="shared" si="52"/>
        <v>0.43750000000000011</v>
      </c>
      <c r="AE203" s="22">
        <f t="shared" si="47"/>
        <v>0.43750000000000011</v>
      </c>
      <c r="AF203" s="9">
        <f t="shared" si="48"/>
        <v>74.401977400207699</v>
      </c>
      <c r="AG203" s="6">
        <f t="shared" si="48"/>
        <v>69.574751763511344</v>
      </c>
      <c r="AH203" s="6">
        <f t="shared" si="48"/>
        <v>65.060718170384419</v>
      </c>
      <c r="AI203" s="6">
        <f t="shared" si="48"/>
        <v>60.839556614359971</v>
      </c>
      <c r="AJ203" s="6">
        <f t="shared" si="48"/>
        <v>56.892265457912053</v>
      </c>
      <c r="AK203" s="6">
        <f t="shared" si="48"/>
        <v>53.201075896229767</v>
      </c>
      <c r="AL203" s="6">
        <f t="shared" si="48"/>
        <v>49.749371970610824</v>
      </c>
      <c r="AM203" s="6">
        <f t="shared" si="48"/>
        <v>46.521615771413281</v>
      </c>
      <c r="AN203" s="6">
        <f t="shared" si="48"/>
        <v>43.50327749386534</v>
      </c>
      <c r="AO203" s="6">
        <f t="shared" si="48"/>
        <v>40.680770031877962</v>
      </c>
      <c r="AP203" s="6">
        <f t="shared" si="48"/>
        <v>38.041387815433232</v>
      </c>
      <c r="AQ203" s="6">
        <f t="shared" si="48"/>
        <v>35.573249616223826</v>
      </c>
      <c r="AR203" s="6">
        <f t="shared" si="48"/>
        <v>33.265245064081981</v>
      </c>
      <c r="AS203" s="6">
        <f t="shared" si="48"/>
        <v>31.106984633440852</v>
      </c>
      <c r="AT203" s="6">
        <f t="shared" si="48"/>
        <v>29.088752874691306</v>
      </c>
      <c r="AU203" s="6">
        <f t="shared" si="48"/>
        <v>27.20146467990412</v>
      </c>
      <c r="AV203" s="6">
        <f t="shared" si="54"/>
        <v>25.436624386047129</v>
      </c>
      <c r="AW203" s="6">
        <f t="shared" si="54"/>
        <v>23.786287531599502</v>
      </c>
      <c r="AX203" s="6">
        <f t="shared" si="54"/>
        <v>22.243025094409926</v>
      </c>
      <c r="AY203" s="6">
        <f t="shared" si="54"/>
        <v>20.799890049814781</v>
      </c>
      <c r="AZ203" s="6">
        <f t="shared" si="54"/>
        <v>19.450386098476912</v>
      </c>
      <c r="BA203" s="6">
        <f t="shared" si="54"/>
        <v>18.188438423172947</v>
      </c>
      <c r="BB203" s="6">
        <f t="shared" si="54"/>
        <v>17.008366342890199</v>
      </c>
      <c r="BC203" s="6">
        <f t="shared" si="54"/>
        <v>15.904857741135027</v>
      </c>
      <c r="BD203" s="6">
        <f t="shared" si="55"/>
        <v>14.87294515334135</v>
      </c>
      <c r="BE203" s="6">
        <f t="shared" si="55"/>
        <v>13.907983405736134</v>
      </c>
      <c r="BF203" s="6">
        <f t="shared" si="55"/>
        <v>13.005628705003012</v>
      </c>
      <c r="BG203" s="6">
        <f t="shared" si="55"/>
        <v>12.161819084615569</v>
      </c>
      <c r="BH203" s="6">
        <f t="shared" si="55"/>
        <v>11.372756119819215</v>
      </c>
      <c r="BI203" s="6">
        <f t="shared" si="55"/>
        <v>10.634887828951273</v>
      </c>
      <c r="BJ203" s="6">
        <f t="shared" si="55"/>
        <v>9.9448926841292167</v>
      </c>
      <c r="BK203" s="10">
        <f t="shared" si="55"/>
        <v>9.2996646593309347</v>
      </c>
    </row>
    <row r="204" spans="30:63" x14ac:dyDescent="0.3">
      <c r="AD204" s="104">
        <f t="shared" si="52"/>
        <v>0.46250000000000013</v>
      </c>
      <c r="AE204" s="22">
        <f t="shared" si="47"/>
        <v>0.46250000000000013</v>
      </c>
      <c r="AF204" s="9">
        <f t="shared" si="48"/>
        <v>73.752383077107339</v>
      </c>
      <c r="AG204" s="6">
        <f t="shared" si="48"/>
        <v>68.967303341360022</v>
      </c>
      <c r="AH204" s="6">
        <f t="shared" si="48"/>
        <v>64.492681208772751</v>
      </c>
      <c r="AI204" s="6">
        <f t="shared" si="48"/>
        <v>60.308374084303708</v>
      </c>
      <c r="AJ204" s="6">
        <f t="shared" si="48"/>
        <v>56.395546231338443</v>
      </c>
      <c r="AK204" s="6">
        <f t="shared" si="48"/>
        <v>52.736583982269885</v>
      </c>
      <c r="AL204" s="6">
        <f t="shared" si="48"/>
        <v>49.315016450244954</v>
      </c>
      <c r="AM204" s="6">
        <f t="shared" si="48"/>
        <v>46.115441385159912</v>
      </c>
      <c r="AN204" s="6">
        <f t="shared" si="48"/>
        <v>43.123455840144139</v>
      </c>
      <c r="AO204" s="6">
        <f t="shared" si="48"/>
        <v>40.325591336425902</v>
      </c>
      <c r="AP204" s="6">
        <f t="shared" si="48"/>
        <v>37.709253234723882</v>
      </c>
      <c r="AQ204" s="6">
        <f t="shared" si="48"/>
        <v>35.262664040243337</v>
      </c>
      <c r="AR204" s="6">
        <f t="shared" si="48"/>
        <v>32.974810386063467</v>
      </c>
      <c r="AS204" s="6">
        <f t="shared" si="48"/>
        <v>30.835393456260704</v>
      </c>
      <c r="AT204" s="6">
        <f t="shared" si="48"/>
        <v>28.83478262559661</v>
      </c>
      <c r="AU204" s="6">
        <f t="shared" si="48"/>
        <v>26.963972107078614</v>
      </c>
      <c r="AV204" s="6">
        <f t="shared" si="54"/>
        <v>25.214540412241799</v>
      </c>
      <c r="AW204" s="6">
        <f t="shared" si="54"/>
        <v>23.578612441661409</v>
      </c>
      <c r="AX204" s="6">
        <f t="shared" si="54"/>
        <v>22.048824035045783</v>
      </c>
      <c r="AY204" s="6">
        <f t="shared" si="54"/>
        <v>20.618288821331387</v>
      </c>
      <c r="AZ204" s="6">
        <f t="shared" si="54"/>
        <v>19.280567219554946</v>
      </c>
      <c r="BA204" s="6">
        <f t="shared" si="54"/>
        <v>18.02963745095953</v>
      </c>
      <c r="BB204" s="6">
        <f t="shared" si="54"/>
        <v>16.859868431845136</v>
      </c>
      <c r="BC204" s="6">
        <f t="shared" si="54"/>
        <v>15.765994425140265</v>
      </c>
      <c r="BD204" s="6">
        <f t="shared" si="55"/>
        <v>14.743091336588266</v>
      </c>
      <c r="BE204" s="6">
        <f t="shared" si="55"/>
        <v>13.786554548845094</v>
      </c>
      <c r="BF204" s="6">
        <f t="shared" si="55"/>
        <v>12.892078193708437</v>
      </c>
      <c r="BG204" s="6">
        <f t="shared" si="55"/>
        <v>12.055635769171619</v>
      </c>
      <c r="BH204" s="6">
        <f t="shared" si="55"/>
        <v>11.273462014049672</v>
      </c>
      <c r="BI204" s="6">
        <f t="shared" si="55"/>
        <v>10.542035958585842</v>
      </c>
      <c r="BJ204" s="6">
        <f t="shared" si="55"/>
        <v>9.8580650747405105</v>
      </c>
      <c r="BK204" s="10">
        <f t="shared" si="55"/>
        <v>9.2184704548147849</v>
      </c>
    </row>
    <row r="205" spans="30:63" x14ac:dyDescent="0.3">
      <c r="AD205" s="104">
        <f t="shared" si="52"/>
        <v>0.48750000000000016</v>
      </c>
      <c r="AE205" s="22">
        <f t="shared" si="47"/>
        <v>0.48750000000000016</v>
      </c>
      <c r="AF205" s="9">
        <f t="shared" si="48"/>
        <v>73.068674240704354</v>
      </c>
      <c r="AG205" s="6">
        <f t="shared" si="48"/>
        <v>68.327953767149324</v>
      </c>
      <c r="AH205" s="6">
        <f t="shared" si="48"/>
        <v>63.894812852713549</v>
      </c>
      <c r="AI205" s="6">
        <f t="shared" si="48"/>
        <v>59.749295630832904</v>
      </c>
      <c r="AJ205" s="6">
        <f t="shared" si="48"/>
        <v>55.87274097836341</v>
      </c>
      <c r="AK205" s="6">
        <f t="shared" si="48"/>
        <v>52.247698512186979</v>
      </c>
      <c r="AL205" s="6">
        <f t="shared" si="48"/>
        <v>48.85785003598631</v>
      </c>
      <c r="AM205" s="6">
        <f t="shared" si="48"/>
        <v>45.687936083579437</v>
      </c>
      <c r="AN205" s="6">
        <f t="shared" si="48"/>
        <v>42.72368722814803</v>
      </c>
      <c r="AO205" s="6">
        <f t="shared" si="48"/>
        <v>39.951759848146196</v>
      </c>
      <c r="AP205" s="6">
        <f t="shared" si="48"/>
        <v>37.359676060739091</v>
      </c>
      <c r="AQ205" s="6">
        <f t="shared" si="48"/>
        <v>34.935767552380455</v>
      </c>
      <c r="AR205" s="6">
        <f t="shared" si="48"/>
        <v>32.669123053681361</v>
      </c>
      <c r="AS205" s="6">
        <f t="shared" si="48"/>
        <v>30.549539222127457</v>
      </c>
      <c r="AT205" s="6">
        <f t="shared" si="48"/>
        <v>28.56747471154225</v>
      </c>
      <c r="AU205" s="6">
        <f t="shared" si="48"/>
        <v>26.714007221539131</v>
      </c>
      <c r="AV205" s="6">
        <f t="shared" si="54"/>
        <v>24.980793333619726</v>
      </c>
      <c r="AW205" s="6">
        <f t="shared" si="54"/>
        <v>23.3600309531198</v>
      </c>
      <c r="AX205" s="6">
        <f t="shared" si="54"/>
        <v>21.844424187934475</v>
      </c>
      <c r="AY205" s="6">
        <f t="shared" si="54"/>
        <v>20.427150505923802</v>
      </c>
      <c r="AZ205" s="6">
        <f t="shared" si="54"/>
        <v>19.101830023156975</v>
      </c>
      <c r="BA205" s="6">
        <f t="shared" si="54"/>
        <v>17.86249678474573</v>
      </c>
      <c r="BB205" s="6">
        <f t="shared" si="54"/>
        <v>16.703571908987122</v>
      </c>
      <c r="BC205" s="6">
        <f t="shared" si="54"/>
        <v>15.619838473923355</v>
      </c>
      <c r="BD205" s="6">
        <f t="shared" si="55"/>
        <v>14.606418033270282</v>
      </c>
      <c r="BE205" s="6">
        <f t="shared" si="55"/>
        <v>13.658748656000352</v>
      </c>
      <c r="BF205" s="6">
        <f t="shared" si="55"/>
        <v>12.772564390724996</v>
      </c>
      <c r="BG205" s="6">
        <f t="shared" si="55"/>
        <v>11.943876062434807</v>
      </c>
      <c r="BH205" s="6">
        <f t="shared" si="55"/>
        <v>11.168953315153789</v>
      </c>
      <c r="BI205" s="6">
        <f t="shared" si="55"/>
        <v>10.444307819672316</v>
      </c>
      <c r="BJ205" s="6">
        <f t="shared" si="55"/>
        <v>9.7666775707680742</v>
      </c>
      <c r="BK205" s="10">
        <f t="shared" si="55"/>
        <v>9.1330122032287022</v>
      </c>
    </row>
    <row r="206" spans="30:63" x14ac:dyDescent="0.3">
      <c r="AD206" s="104">
        <f t="shared" si="52"/>
        <v>0.51250000000000018</v>
      </c>
      <c r="AE206" s="22">
        <f t="shared" si="47"/>
        <v>0.51250000000000018</v>
      </c>
      <c r="AF206" s="9">
        <f t="shared" si="48"/>
        <v>72.351167143751823</v>
      </c>
      <c r="AG206" s="6">
        <f t="shared" si="48"/>
        <v>67.656998775045992</v>
      </c>
      <c r="AH206" s="6">
        <f t="shared" si="48"/>
        <v>63.267389649040091</v>
      </c>
      <c r="AI206" s="6">
        <f t="shared" si="48"/>
        <v>59.162579858328101</v>
      </c>
      <c r="AJ206" s="6">
        <f t="shared" si="48"/>
        <v>55.324091525027171</v>
      </c>
      <c r="AK206" s="6">
        <f t="shared" si="48"/>
        <v>51.734645622265425</v>
      </c>
      <c r="AL206" s="6">
        <f t="shared" si="48"/>
        <v>48.378084192320109</v>
      </c>
      <c r="AM206" s="6">
        <f t="shared" si="48"/>
        <v>45.23929761126923</v>
      </c>
      <c r="AN206" s="6">
        <f t="shared" si="48"/>
        <v>42.304156572737568</v>
      </c>
      <c r="AO206" s="6">
        <f t="shared" si="48"/>
        <v>39.559448484560257</v>
      </c>
      <c r="AP206" s="6">
        <f t="shared" si="48"/>
        <v>36.992817992052601</v>
      </c>
      <c r="AQ206" s="6">
        <f t="shared" si="48"/>
        <v>34.592711360150368</v>
      </c>
      <c r="AR206" s="6">
        <f t="shared" si="48"/>
        <v>32.348324464055743</v>
      </c>
      <c r="AS206" s="6">
        <f t="shared" si="48"/>
        <v>30.249554154267898</v>
      </c>
      <c r="AT206" s="6">
        <f t="shared" si="48"/>
        <v>28.286952777067015</v>
      </c>
      <c r="AU206" s="6">
        <f t="shared" si="48"/>
        <v>26.451685645724666</v>
      </c>
      <c r="AV206" s="6">
        <f t="shared" si="54"/>
        <v>24.735491270996675</v>
      </c>
      <c r="AW206" s="6">
        <f t="shared" si="54"/>
        <v>23.13064417187508</v>
      </c>
      <c r="AX206" s="6">
        <f t="shared" si="54"/>
        <v>21.62992009919116</v>
      </c>
      <c r="AY206" s="6">
        <f t="shared" si="54"/>
        <v>20.226563515523026</v>
      </c>
      <c r="AZ206" s="6">
        <f t="shared" si="54"/>
        <v>18.914257185017796</v>
      </c>
      <c r="BA206" s="6">
        <f t="shared" si="54"/>
        <v>17.687093736236509</v>
      </c>
      <c r="BB206" s="6">
        <f t="shared" si="54"/>
        <v>16.539549070011365</v>
      </c>
      <c r="BC206" s="6">
        <f t="shared" si="54"/>
        <v>15.466457492610179</v>
      </c>
      <c r="BD206" s="6">
        <f t="shared" si="55"/>
        <v>14.462988462269683</v>
      </c>
      <c r="BE206" s="6">
        <f t="shared" si="55"/>
        <v>13.524624844421579</v>
      </c>
      <c r="BF206" s="6">
        <f t="shared" si="55"/>
        <v>12.647142577727012</v>
      </c>
      <c r="BG206" s="6">
        <f t="shared" si="55"/>
        <v>11.826591659385596</v>
      </c>
      <c r="BH206" s="6">
        <f t="shared" si="55"/>
        <v>11.059278364124092</v>
      </c>
      <c r="BI206" s="6">
        <f t="shared" si="55"/>
        <v>10.341748616823155</v>
      </c>
      <c r="BJ206" s="6">
        <f t="shared" si="55"/>
        <v>9.6707724439337177</v>
      </c>
      <c r="BK206" s="10">
        <f t="shared" si="55"/>
        <v>9.0433294336907792</v>
      </c>
    </row>
    <row r="207" spans="30:63" x14ac:dyDescent="0.3">
      <c r="AD207" s="104">
        <f t="shared" si="52"/>
        <v>0.5375000000000002</v>
      </c>
      <c r="AE207" s="22">
        <f t="shared" si="47"/>
        <v>0.5375000000000002</v>
      </c>
      <c r="AF207" s="9">
        <f t="shared" si="48"/>
        <v>71.600193672547974</v>
      </c>
      <c r="AG207" s="6">
        <f t="shared" si="48"/>
        <v>66.954748718452137</v>
      </c>
      <c r="AH207" s="6">
        <f t="shared" si="48"/>
        <v>62.610701815320063</v>
      </c>
      <c r="AI207" s="6">
        <f t="shared" si="48"/>
        <v>58.54849815494233</v>
      </c>
      <c r="AJ207" s="6">
        <f t="shared" si="48"/>
        <v>54.749851651726985</v>
      </c>
      <c r="AK207" s="6">
        <f t="shared" si="48"/>
        <v>51.197662627543849</v>
      </c>
      <c r="AL207" s="6">
        <f t="shared" si="48"/>
        <v>47.875940837204439</v>
      </c>
      <c r="AM207" s="6">
        <f t="shared" si="48"/>
        <v>44.769733488074678</v>
      </c>
      <c r="AN207" s="6">
        <f t="shared" si="48"/>
        <v>41.865057929799875</v>
      </c>
      <c r="AO207" s="6">
        <f t="shared" si="48"/>
        <v>39.148838711143135</v>
      </c>
      <c r="AP207" s="6">
        <f t="shared" si="48"/>
        <v>36.608848720597621</v>
      </c>
      <c r="AQ207" s="6">
        <f t="shared" si="48"/>
        <v>34.233654145815876</v>
      </c>
      <c r="AR207" s="6">
        <f t="shared" si="48"/>
        <v>32.012563004090154</v>
      </c>
      <c r="AS207" s="6">
        <f t="shared" si="48"/>
        <v>29.935577012192709</v>
      </c>
      <c r="AT207" s="6">
        <f t="shared" si="48"/>
        <v>27.993346578917276</v>
      </c>
      <c r="AU207" s="6">
        <f t="shared" si="48"/>
        <v>26.177128717719693</v>
      </c>
      <c r="AV207" s="6">
        <f t="shared" si="54"/>
        <v>24.478747690000873</v>
      </c>
      <c r="AW207" s="6">
        <f t="shared" si="54"/>
        <v>22.890558201866867</v>
      </c>
      <c r="AX207" s="6">
        <f t="shared" si="54"/>
        <v>21.40541098869571</v>
      </c>
      <c r="AY207" s="6">
        <f t="shared" si="54"/>
        <v>20.016620632589323</v>
      </c>
      <c r="AZ207" s="6">
        <f t="shared" si="54"/>
        <v>18.717935467840054</v>
      </c>
      <c r="BA207" s="6">
        <f t="shared" si="54"/>
        <v>17.50350943894081</v>
      </c>
      <c r="BB207" s="6">
        <f t="shared" si="54"/>
        <v>16.367875784457112</v>
      </c>
      <c r="BC207" s="6">
        <f t="shared" si="54"/>
        <v>15.305922428298432</v>
      </c>
      <c r="BD207" s="6">
        <f t="shared" si="55"/>
        <v>14.312868967612301</v>
      </c>
      <c r="BE207" s="6">
        <f t="shared" si="55"/>
        <v>13.384245153711612</v>
      </c>
      <c r="BF207" s="6">
        <f t="shared" si="55"/>
        <v>12.515870769166757</v>
      </c>
      <c r="BG207" s="6">
        <f t="shared" si="55"/>
        <v>11.703836810478832</v>
      </c>
      <c r="BH207" s="6">
        <f t="shared" si="55"/>
        <v>10.944487891627434</v>
      </c>
      <c r="BI207" s="6">
        <f t="shared" si="55"/>
        <v>10.234405789282274</v>
      </c>
      <c r="BJ207" s="6">
        <f t="shared" si="55"/>
        <v>9.5703940556070464</v>
      </c>
      <c r="BK207" s="10">
        <f t="shared" si="55"/>
        <v>8.9494636293898573</v>
      </c>
    </row>
    <row r="208" spans="30:63" x14ac:dyDescent="0.3">
      <c r="AD208" s="104">
        <f t="shared" si="52"/>
        <v>0.56250000000000022</v>
      </c>
      <c r="AE208" s="22">
        <f t="shared" si="47"/>
        <v>0.56250000000000022</v>
      </c>
      <c r="AF208" s="9">
        <f t="shared" si="48"/>
        <v>70.816101193420565</v>
      </c>
      <c r="AG208" s="6">
        <f t="shared" si="48"/>
        <v>66.221528426449879</v>
      </c>
      <c r="AH208" s="6">
        <f t="shared" si="48"/>
        <v>61.925053105614069</v>
      </c>
      <c r="AI208" s="6">
        <f t="shared" si="48"/>
        <v>57.907334567069292</v>
      </c>
      <c r="AJ208" s="6">
        <f t="shared" si="48"/>
        <v>54.150286975829744</v>
      </c>
      <c r="AK208" s="6">
        <f t="shared" si="48"/>
        <v>50.636997912043903</v>
      </c>
      <c r="AL208" s="6">
        <f t="shared" si="48"/>
        <v>47.351652239421021</v>
      </c>
      <c r="AM208" s="6">
        <f t="shared" si="48"/>
        <v>44.279460913099825</v>
      </c>
      <c r="AN208" s="6">
        <f t="shared" si="48"/>
        <v>41.406594406487152</v>
      </c>
      <c r="AO208" s="6">
        <f t="shared" si="48"/>
        <v>38.720120457385832</v>
      </c>
      <c r="AP208" s="6">
        <f t="shared" si="48"/>
        <v>36.207945853175076</v>
      </c>
      <c r="AQ208" s="6">
        <f t="shared" si="48"/>
        <v>33.858761992988157</v>
      </c>
      <c r="AR208" s="6">
        <f t="shared" si="48"/>
        <v>31.661993981834517</v>
      </c>
      <c r="AS208" s="6">
        <f t="shared" si="48"/>
        <v>29.607753027512636</v>
      </c>
      <c r="AT208" s="6">
        <f t="shared" si="48"/>
        <v>27.686791926027393</v>
      </c>
      <c r="AU208" s="6">
        <f t="shared" si="48"/>
        <v>25.890463435128652</v>
      </c>
      <c r="AV208" s="6">
        <f t="shared" si="54"/>
        <v>24.210681348588917</v>
      </c>
      <c r="AW208" s="6">
        <f t="shared" si="54"/>
        <v>22.63988409599509</v>
      </c>
      <c r="AX208" s="6">
        <f t="shared" si="54"/>
        <v>21.171000704198075</v>
      </c>
      <c r="AY208" s="6">
        <f t="shared" si="54"/>
        <v>19.797418967195263</v>
      </c>
      <c r="AZ208" s="6">
        <f t="shared" si="54"/>
        <v>18.512955681161731</v>
      </c>
      <c r="BA208" s="6">
        <f t="shared" si="54"/>
        <v>17.311828810642858</v>
      </c>
      <c r="BB208" s="6">
        <f t="shared" si="54"/>
        <v>16.18863146061382</v>
      </c>
      <c r="BC208" s="6">
        <f t="shared" si="54"/>
        <v>15.138307537240703</v>
      </c>
      <c r="BD208" s="6">
        <f t="shared" si="55"/>
        <v>14.156128987779764</v>
      </c>
      <c r="BE208" s="6">
        <f t="shared" si="55"/>
        <v>13.237674517159737</v>
      </c>
      <c r="BF208" s="6">
        <f t="shared" si="55"/>
        <v>12.378809685439592</v>
      </c>
      <c r="BG208" s="6">
        <f t="shared" si="55"/>
        <v>11.575668296549944</v>
      </c>
      <c r="BH208" s="6">
        <f t="shared" si="55"/>
        <v>10.824634994539304</v>
      </c>
      <c r="BI208" s="6">
        <f t="shared" si="55"/>
        <v>10.122328988981787</v>
      </c>
      <c r="BJ208" s="6">
        <f t="shared" si="55"/>
        <v>9.4655888362859102</v>
      </c>
      <c r="BK208" s="10">
        <f t="shared" si="55"/>
        <v>8.8514582083972702</v>
      </c>
    </row>
    <row r="209" spans="30:63" x14ac:dyDescent="0.3">
      <c r="AD209" s="104">
        <f t="shared" si="52"/>
        <v>0.58750000000000024</v>
      </c>
      <c r="AE209" s="22">
        <f t="shared" si="47"/>
        <v>0.58750000000000024</v>
      </c>
      <c r="AF209" s="9">
        <f t="shared" si="48"/>
        <v>69.999252392050963</v>
      </c>
      <c r="AG209" s="6">
        <f t="shared" si="48"/>
        <v>65.457677053550029</v>
      </c>
      <c r="AH209" s="6">
        <f t="shared" si="48"/>
        <v>61.210760669972764</v>
      </c>
      <c r="AI209" s="6">
        <f t="shared" si="48"/>
        <v>57.239385667956306</v>
      </c>
      <c r="AJ209" s="6">
        <f t="shared" si="48"/>
        <v>53.525674828809485</v>
      </c>
      <c r="AK209" s="6">
        <f t="shared" si="48"/>
        <v>50.05291081387913</v>
      </c>
      <c r="AL209" s="6">
        <f t="shared" si="48"/>
        <v>46.805460911138255</v>
      </c>
      <c r="AM209" s="6">
        <f t="shared" ref="AM209:BB224" si="56">$P$4+($P$3-$P$4)*$P$5*EXP(-($P$6^2)*AM$184)*COS($P$6*$AE209)</f>
        <v>43.76870666424098</v>
      </c>
      <c r="AN209" s="6">
        <f t="shared" si="56"/>
        <v>40.928978067268545</v>
      </c>
      <c r="AO209" s="6">
        <f t="shared" si="56"/>
        <v>38.273492028942492</v>
      </c>
      <c r="AP209" s="6">
        <f t="shared" si="56"/>
        <v>35.790294829300727</v>
      </c>
      <c r="AQ209" s="6">
        <f t="shared" si="56"/>
        <v>33.46820830980402</v>
      </c>
      <c r="AR209" s="6">
        <f t="shared" si="56"/>
        <v>31.296779554646651</v>
      </c>
      <c r="AS209" s="6">
        <f t="shared" si="56"/>
        <v>29.26623383676089</v>
      </c>
      <c r="AT209" s="6">
        <f t="shared" si="56"/>
        <v>27.367430616700663</v>
      </c>
      <c r="AU209" s="6">
        <f t="shared" si="56"/>
        <v>25.591822396332617</v>
      </c>
      <c r="AV209" s="6">
        <f t="shared" si="56"/>
        <v>23.931416242113762</v>
      </c>
      <c r="AW209" s="6">
        <f t="shared" si="56"/>
        <v>22.378737804751953</v>
      </c>
      <c r="AX209" s="6">
        <f t="shared" si="56"/>
        <v>20.926797673283041</v>
      </c>
      <c r="AY209" s="6">
        <f t="shared" si="56"/>
        <v>19.569059912106987</v>
      </c>
      <c r="AZ209" s="6">
        <f t="shared" si="56"/>
        <v>18.299412639351761</v>
      </c>
      <c r="BA209" s="6">
        <f t="shared" si="56"/>
        <v>17.112140514123038</v>
      </c>
      <c r="BB209" s="6">
        <f t="shared" si="56"/>
        <v>16.001899008790488</v>
      </c>
      <c r="BC209" s="6">
        <f t="shared" si="54"/>
        <v>14.963690350496902</v>
      </c>
      <c r="BD209" s="6">
        <f t="shared" si="55"/>
        <v>13.992841023590405</v>
      </c>
      <c r="BE209" s="6">
        <f t="shared" si="55"/>
        <v>13.084980731706501</v>
      </c>
      <c r="BF209" s="6">
        <f t="shared" si="55"/>
        <v>12.236022724797467</v>
      </c>
      <c r="BG209" s="6">
        <f t="shared" si="55"/>
        <v>11.442145402550699</v>
      </c>
      <c r="BH209" s="6">
        <f t="shared" si="55"/>
        <v>10.699775111383602</v>
      </c>
      <c r="BI209" s="6">
        <f t="shared" si="55"/>
        <v>10.005570057575286</v>
      </c>
      <c r="BJ209" s="6">
        <f t="shared" si="55"/>
        <v>9.3564052641197542</v>
      </c>
      <c r="BK209" s="10">
        <f t="shared" si="55"/>
        <v>8.7493585035836112</v>
      </c>
    </row>
    <row r="210" spans="30:63" x14ac:dyDescent="0.3">
      <c r="AD210" s="104">
        <f t="shared" si="52"/>
        <v>0.61250000000000027</v>
      </c>
      <c r="AE210" s="22">
        <f t="shared" si="47"/>
        <v>0.61250000000000027</v>
      </c>
      <c r="AF210" s="9">
        <f t="shared" ref="AF210:AU225" si="57">$P$4+($P$3-$P$4)*$P$5*EXP(-($P$6^2)*AF$184)*COS($P$6*$AE210)</f>
        <v>69.150025105712189</v>
      </c>
      <c r="AG210" s="6">
        <f t="shared" si="57"/>
        <v>64.663547922814658</v>
      </c>
      <c r="AH210" s="6">
        <f t="shared" si="57"/>
        <v>60.468154907737564</v>
      </c>
      <c r="AI210" s="6">
        <f t="shared" si="57"/>
        <v>56.54496042052299</v>
      </c>
      <c r="AJ210" s="6">
        <f t="shared" si="57"/>
        <v>52.876304127966357</v>
      </c>
      <c r="AK210" s="6">
        <f t="shared" si="57"/>
        <v>49.445671505296829</v>
      </c>
      <c r="AL210" s="6">
        <f t="shared" si="57"/>
        <v>46.237619495736006</v>
      </c>
      <c r="AM210" s="6">
        <f t="shared" si="57"/>
        <v>43.237706993289464</v>
      </c>
      <c r="AN210" s="6">
        <f t="shared" si="57"/>
        <v>40.432429835838683</v>
      </c>
      <c r="AO210" s="6">
        <f t="shared" si="57"/>
        <v>37.809160015903188</v>
      </c>
      <c r="AP210" s="6">
        <f t="shared" si="57"/>
        <v>35.35608883542924</v>
      </c>
      <c r="AQ210" s="6">
        <f t="shared" si="57"/>
        <v>33.062173748715146</v>
      </c>
      <c r="AR210" s="6">
        <f t="shared" si="57"/>
        <v>30.91708865418564</v>
      </c>
      <c r="AS210" s="6">
        <f t="shared" si="57"/>
        <v>28.911177411252968</v>
      </c>
      <c r="AT210" s="6">
        <f t="shared" si="57"/>
        <v>27.035410373019825</v>
      </c>
      <c r="AU210" s="6">
        <f t="shared" si="57"/>
        <v>25.281343739155282</v>
      </c>
      <c r="AV210" s="6">
        <f t="shared" si="56"/>
        <v>23.641081545970039</v>
      </c>
      <c r="AW210" s="6">
        <f t="shared" si="56"/>
        <v>22.1072401225885</v>
      </c>
      <c r="AX210" s="6">
        <f t="shared" si="56"/>
        <v>20.672914853216511</v>
      </c>
      <c r="AY210" s="6">
        <f t="shared" si="56"/>
        <v>19.331649095884519</v>
      </c>
      <c r="AZ210" s="6">
        <f t="shared" si="56"/>
        <v>18.077405117753219</v>
      </c>
      <c r="BA210" s="6">
        <f t="shared" si="56"/>
        <v>16.904536916146515</v>
      </c>
      <c r="BB210" s="6">
        <f t="shared" si="56"/>
        <v>15.807764802965094</v>
      </c>
      <c r="BC210" s="6">
        <f t="shared" si="54"/>
        <v>14.782151638071893</v>
      </c>
      <c r="BD210" s="6">
        <f t="shared" si="55"/>
        <v>13.823080604663659</v>
      </c>
      <c r="BE210" s="6">
        <f t="shared" si="55"/>
        <v>12.926234426583905</v>
      </c>
      <c r="BF210" s="6">
        <f t="shared" si="55"/>
        <v>12.087575934023752</v>
      </c>
      <c r="BG210" s="6">
        <f t="shared" si="55"/>
        <v>11.303329890126665</v>
      </c>
      <c r="BH210" s="6">
        <f t="shared" si="55"/>
        <v>10.569965996689296</v>
      </c>
      <c r="BI210" s="6">
        <f t="shared" si="55"/>
        <v>9.8841830024582205</v>
      </c>
      <c r="BJ210" s="6">
        <f t="shared" si="55"/>
        <v>9.2428938424858202</v>
      </c>
      <c r="BK210" s="10">
        <f t="shared" si="55"/>
        <v>8.6432117416498055</v>
      </c>
    </row>
    <row r="211" spans="30:63" x14ac:dyDescent="0.3">
      <c r="AD211" s="104">
        <f t="shared" si="52"/>
        <v>0.63750000000000029</v>
      </c>
      <c r="AE211" s="22">
        <f t="shared" si="47"/>
        <v>0.63750000000000029</v>
      </c>
      <c r="AF211" s="9">
        <f t="shared" si="57"/>
        <v>68.268812148498512</v>
      </c>
      <c r="AG211" s="6">
        <f t="shared" si="57"/>
        <v>63.839508362425761</v>
      </c>
      <c r="AH211" s="6">
        <f t="shared" si="57"/>
        <v>59.697579314712932</v>
      </c>
      <c r="AI211" s="6">
        <f t="shared" si="57"/>
        <v>55.824380034449007</v>
      </c>
      <c r="AJ211" s="6">
        <f t="shared" si="57"/>
        <v>52.202475242786583</v>
      </c>
      <c r="AK211" s="6">
        <f t="shared" si="57"/>
        <v>48.815560867708648</v>
      </c>
      <c r="AL211" s="6">
        <f t="shared" si="57"/>
        <v>45.648390650944272</v>
      </c>
      <c r="AM211" s="6">
        <f t="shared" si="57"/>
        <v>42.686707516652284</v>
      </c>
      <c r="AN211" s="6">
        <f t="shared" si="57"/>
        <v>39.917179392928418</v>
      </c>
      <c r="AO211" s="6">
        <f t="shared" si="57"/>
        <v>37.327339197234721</v>
      </c>
      <c r="AP211" s="6">
        <f t="shared" si="57"/>
        <v>34.905528715594883</v>
      </c>
      <c r="AQ211" s="6">
        <f t="shared" si="57"/>
        <v>32.640846122926462</v>
      </c>
      <c r="AR211" s="6">
        <f t="shared" si="57"/>
        <v>30.523096908271697</v>
      </c>
      <c r="AS211" s="6">
        <f t="shared" si="57"/>
        <v>28.542747984016287</v>
      </c>
      <c r="AT211" s="6">
        <f t="shared" si="57"/>
        <v>26.690884772517528</v>
      </c>
      <c r="AU211" s="6">
        <f t="shared" si="57"/>
        <v>24.959171076966669</v>
      </c>
      <c r="AV211" s="6">
        <f t="shared" si="56"/>
        <v>23.339811555843408</v>
      </c>
      <c r="AW211" s="6">
        <f t="shared" si="56"/>
        <v>21.825516632040557</v>
      </c>
      <c r="AX211" s="6">
        <f t="shared" si="56"/>
        <v>20.409469678696613</v>
      </c>
      <c r="AY211" s="6">
        <f t="shared" si="56"/>
        <v>19.085296334022765</v>
      </c>
      <c r="AZ211" s="6">
        <f t="shared" si="56"/>
        <v>17.847035806994299</v>
      </c>
      <c r="BA211" s="6">
        <f t="shared" si="56"/>
        <v>16.689114044738549</v>
      </c>
      <c r="BB211" s="6">
        <f t="shared" si="56"/>
        <v>15.606318640831907</v>
      </c>
      <c r="BC211" s="6">
        <f t="shared" si="54"/>
        <v>14.593775371554957</v>
      </c>
      <c r="BD211" s="6">
        <f t="shared" si="55"/>
        <v>13.646926254483494</v>
      </c>
      <c r="BE211" s="6">
        <f t="shared" si="55"/>
        <v>12.761509030645525</v>
      </c>
      <c r="BF211" s="6">
        <f t="shared" si="55"/>
        <v>11.933537977882994</v>
      </c>
      <c r="BG211" s="6">
        <f t="shared" si="55"/>
        <v>11.15928596904908</v>
      </c>
      <c r="BH211" s="6">
        <f t="shared" si="55"/>
        <v>10.43526769427579</v>
      </c>
      <c r="BI211" s="6">
        <f t="shared" si="55"/>
        <v>9.7582239717865473</v>
      </c>
      <c r="BJ211" s="6">
        <f t="shared" si="55"/>
        <v>9.1251070766285771</v>
      </c>
      <c r="BK211" s="10">
        <f t="shared" si="55"/>
        <v>8.5330670212821769</v>
      </c>
    </row>
    <row r="212" spans="30:63" x14ac:dyDescent="0.3">
      <c r="AD212" s="104">
        <f t="shared" si="52"/>
        <v>0.66250000000000031</v>
      </c>
      <c r="AE212" s="22">
        <f t="shared" si="47"/>
        <v>0.66250000000000031</v>
      </c>
      <c r="AF212" s="9">
        <f t="shared" si="57"/>
        <v>67.356021129627351</v>
      </c>
      <c r="AG212" s="6">
        <f t="shared" si="57"/>
        <v>62.985939535775913</v>
      </c>
      <c r="AH212" s="6">
        <f t="shared" si="57"/>
        <v>58.899390324280688</v>
      </c>
      <c r="AI212" s="6">
        <f t="shared" si="57"/>
        <v>55.07797781759696</v>
      </c>
      <c r="AJ212" s="6">
        <f t="shared" si="57"/>
        <v>51.504499856005111</v>
      </c>
      <c r="AK212" s="6">
        <f t="shared" si="57"/>
        <v>48.162870361767524</v>
      </c>
      <c r="AL212" s="6">
        <f t="shared" si="57"/>
        <v>45.038046927349534</v>
      </c>
      <c r="AM212" s="6">
        <f t="shared" si="57"/>
        <v>42.115963101741038</v>
      </c>
      <c r="AN212" s="6">
        <f t="shared" si="57"/>
        <v>39.383465070064879</v>
      </c>
      <c r="AO212" s="6">
        <f t="shared" si="57"/>
        <v>36.828252441433555</v>
      </c>
      <c r="AP212" s="6">
        <f t="shared" si="57"/>
        <v>34.438822878510166</v>
      </c>
      <c r="AQ212" s="6">
        <f t="shared" si="57"/>
        <v>32.2044203195222</v>
      </c>
      <c r="AR212" s="6">
        <f t="shared" si="57"/>
        <v>30.11498655964866</v>
      </c>
      <c r="AS212" s="6">
        <f t="shared" si="57"/>
        <v>28.161115973823385</v>
      </c>
      <c r="AT212" s="6">
        <f t="shared" si="57"/>
        <v>26.33401317713831</v>
      </c>
      <c r="AU212" s="6">
        <f t="shared" si="57"/>
        <v>24.625453432254069</v>
      </c>
      <c r="AV212" s="6">
        <f t="shared" si="56"/>
        <v>23.027745625591425</v>
      </c>
      <c r="AW212" s="6">
        <f t="shared" si="56"/>
        <v>21.533697645639929</v>
      </c>
      <c r="AX212" s="6">
        <f t="shared" si="56"/>
        <v>20.136584007533706</v>
      </c>
      <c r="AY212" s="6">
        <f t="shared" si="56"/>
        <v>18.830115578155844</v>
      </c>
      <c r="AZ212" s="6">
        <f t="shared" si="56"/>
        <v>17.608411265488272</v>
      </c>
      <c r="BA212" s="6">
        <f t="shared" si="56"/>
        <v>16.465971544766273</v>
      </c>
      <c r="BB212" s="6">
        <f t="shared" si="56"/>
        <v>15.397653702265135</v>
      </c>
      <c r="BC212" s="6">
        <f t="shared" si="54"/>
        <v>14.398648685278324</v>
      </c>
      <c r="BD212" s="6">
        <f t="shared" si="55"/>
        <v>13.464459454076986</v>
      </c>
      <c r="BE212" s="6">
        <f t="shared" si="55"/>
        <v>12.590880738401646</v>
      </c>
      <c r="BF212" s="6">
        <f t="shared" si="55"/>
        <v>11.773980107359694</v>
      </c>
      <c r="BG212" s="6">
        <f t="shared" si="55"/>
        <v>11.010080267514297</v>
      </c>
      <c r="BH212" s="6">
        <f t="shared" si="55"/>
        <v>10.295742509479371</v>
      </c>
      <c r="BI212" s="6">
        <f t="shared" si="55"/>
        <v>9.6277512285051063</v>
      </c>
      <c r="BJ212" s="6">
        <f t="shared" si="55"/>
        <v>9.003099449373158</v>
      </c>
      <c r="BK212" s="10">
        <f t="shared" si="55"/>
        <v>8.4189752904416046</v>
      </c>
    </row>
    <row r="213" spans="30:63" x14ac:dyDescent="0.3">
      <c r="AD213" s="104">
        <f t="shared" si="52"/>
        <v>0.68750000000000033</v>
      </c>
      <c r="AE213" s="22">
        <f t="shared" si="47"/>
        <v>0.68750000000000033</v>
      </c>
      <c r="AF213" s="9">
        <f t="shared" si="57"/>
        <v>66.412074264897825</v>
      </c>
      <c r="AG213" s="6">
        <f t="shared" si="57"/>
        <v>62.10323626515936</v>
      </c>
      <c r="AH213" s="6">
        <f t="shared" si="57"/>
        <v>58.073957142530134</v>
      </c>
      <c r="AI213" s="6">
        <f t="shared" si="57"/>
        <v>54.306099021839316</v>
      </c>
      <c r="AJ213" s="6">
        <f t="shared" si="57"/>
        <v>50.782700819435334</v>
      </c>
      <c r="AK213" s="6">
        <f t="shared" si="57"/>
        <v>47.487901892551228</v>
      </c>
      <c r="AL213" s="6">
        <f t="shared" si="57"/>
        <v>44.406870642325281</v>
      </c>
      <c r="AM213" s="6">
        <f t="shared" si="57"/>
        <v>41.52573774908187</v>
      </c>
      <c r="AN213" s="6">
        <f t="shared" si="57"/>
        <v>38.831533739330133</v>
      </c>
      <c r="AO213" s="6">
        <f t="shared" si="57"/>
        <v>36.312130603436984</v>
      </c>
      <c r="AP213" s="6">
        <f t="shared" si="57"/>
        <v>33.956187201165413</v>
      </c>
      <c r="AQ213" s="6">
        <f t="shared" si="57"/>
        <v>31.753098209320036</v>
      </c>
      <c r="AR213" s="6">
        <f t="shared" si="57"/>
        <v>29.692946381686774</v>
      </c>
      <c r="AS213" s="6">
        <f t="shared" si="57"/>
        <v>27.766457906363954</v>
      </c>
      <c r="AT213" s="6">
        <f t="shared" si="57"/>
        <v>25.964960659524976</v>
      </c>
      <c r="AU213" s="6">
        <f t="shared" si="57"/>
        <v>24.280345167690996</v>
      </c>
      <c r="AV213" s="6">
        <f t="shared" si="56"/>
        <v>22.705028102784766</v>
      </c>
      <c r="AW213" s="6">
        <f t="shared" si="56"/>
        <v>21.231918145637746</v>
      </c>
      <c r="AX213" s="6">
        <f t="shared" si="56"/>
        <v>19.854384064284485</v>
      </c>
      <c r="AY213" s="6">
        <f t="shared" si="56"/>
        <v>18.566224863348218</v>
      </c>
      <c r="AZ213" s="6">
        <f t="shared" si="56"/>
        <v>17.361641870144421</v>
      </c>
      <c r="BA213" s="6">
        <f t="shared" si="56"/>
        <v>16.235212631847482</v>
      </c>
      <c r="BB213" s="6">
        <f t="shared" si="56"/>
        <v>15.181866506218142</v>
      </c>
      <c r="BC213" s="6">
        <f t="shared" si="54"/>
        <v>14.196861836012786</v>
      </c>
      <c r="BD213" s="6">
        <f t="shared" si="55"/>
        <v>13.275764604324891</v>
      </c>
      <c r="BE213" s="6">
        <f t="shared" si="55"/>
        <v>12.414428474775137</v>
      </c>
      <c r="BF213" s="6">
        <f t="shared" si="55"/>
        <v>11.608976126700846</v>
      </c>
      <c r="BG213" s="6">
        <f t="shared" si="55"/>
        <v>10.855781801324627</v>
      </c>
      <c r="BH213" s="6">
        <f t="shared" si="55"/>
        <v>10.151454980333581</v>
      </c>
      <c r="BI213" s="6">
        <f t="shared" si="55"/>
        <v>9.4928251233978393</v>
      </c>
      <c r="BJ213" s="6">
        <f t="shared" si="55"/>
        <v>8.8769273959240884</v>
      </c>
      <c r="BK213" s="10">
        <f t="shared" si="55"/>
        <v>8.3009893227973226</v>
      </c>
    </row>
    <row r="214" spans="30:63" x14ac:dyDescent="0.3">
      <c r="AD214" s="104">
        <f t="shared" si="52"/>
        <v>0.71250000000000036</v>
      </c>
      <c r="AE214" s="22">
        <f t="shared" si="47"/>
        <v>0.71250000000000036</v>
      </c>
      <c r="AF214" s="9">
        <f t="shared" si="57"/>
        <v>65.437408181392726</v>
      </c>
      <c r="AG214" s="6">
        <f t="shared" si="57"/>
        <v>61.191806849145053</v>
      </c>
      <c r="AH214" s="6">
        <f t="shared" si="57"/>
        <v>57.221661577479999</v>
      </c>
      <c r="AI214" s="6">
        <f t="shared" si="57"/>
        <v>53.509100683360479</v>
      </c>
      <c r="AJ214" s="6">
        <f t="shared" si="57"/>
        <v>50.037412004632401</v>
      </c>
      <c r="AK214" s="6">
        <f t="shared" si="57"/>
        <v>46.790967669914679</v>
      </c>
      <c r="AL214" s="6">
        <f t="shared" si="57"/>
        <v>43.755153749444716</v>
      </c>
      <c r="AM214" s="6">
        <f t="shared" si="57"/>
        <v>40.916304470200679</v>
      </c>
      <c r="AN214" s="6">
        <f t="shared" si="57"/>
        <v>38.261640699169305</v>
      </c>
      <c r="AO214" s="6">
        <f t="shared" si="57"/>
        <v>35.779212417840064</v>
      </c>
      <c r="AP214" s="6">
        <f t="shared" si="57"/>
        <v>33.45784492897382</v>
      </c>
      <c r="AQ214" s="6">
        <f t="shared" si="57"/>
        <v>31.287088553494716</v>
      </c>
      <c r="AR214" s="6">
        <f t="shared" si="57"/>
        <v>29.257171591064669</v>
      </c>
      <c r="AS214" s="6">
        <f t="shared" si="57"/>
        <v>27.358956332592012</v>
      </c>
      <c r="AT214" s="6">
        <f t="shared" si="57"/>
        <v>25.583897926663472</v>
      </c>
      <c r="AU214" s="6">
        <f t="shared" si="57"/>
        <v>23.924005914736</v>
      </c>
      <c r="AV214" s="6">
        <f t="shared" si="56"/>
        <v>22.371808261938579</v>
      </c>
      <c r="AW214" s="6">
        <f t="shared" si="56"/>
        <v>20.920317721567759</v>
      </c>
      <c r="AX214" s="6">
        <f t="shared" si="56"/>
        <v>19.563000381866203</v>
      </c>
      <c r="AY214" s="6">
        <f t="shared" si="56"/>
        <v>18.293746253497012</v>
      </c>
      <c r="AZ214" s="6">
        <f t="shared" si="56"/>
        <v>17.106841765312641</v>
      </c>
      <c r="BA214" s="6">
        <f t="shared" si="56"/>
        <v>15.996944044607782</v>
      </c>
      <c r="BB214" s="6">
        <f t="shared" si="56"/>
        <v>14.959056866078141</v>
      </c>
      <c r="BC214" s="6">
        <f t="shared" si="54"/>
        <v>13.988508161218995</v>
      </c>
      <c r="BD214" s="6">
        <f t="shared" si="55"/>
        <v>13.080928986921625</v>
      </c>
      <c r="BE214" s="6">
        <f t="shared" si="55"/>
        <v>12.232233858594347</v>
      </c>
      <c r="BF214" s="6">
        <f t="shared" si="55"/>
        <v>11.438602359277409</v>
      </c>
      <c r="BG214" s="6">
        <f t="shared" si="55"/>
        <v>10.696461941964722</v>
      </c>
      <c r="BH214" s="6">
        <f t="shared" si="55"/>
        <v>10.002471847716841</v>
      </c>
      <c r="BI214" s="6">
        <f t="shared" si="55"/>
        <v>9.3535080671722479</v>
      </c>
      <c r="BJ214" s="6">
        <f t="shared" si="55"/>
        <v>8.7466492777609055</v>
      </c>
      <c r="BK214" s="10">
        <f t="shared" si="55"/>
        <v>8.1791636933161964</v>
      </c>
    </row>
    <row r="215" spans="30:63" x14ac:dyDescent="0.3">
      <c r="AD215" s="104">
        <f t="shared" si="52"/>
        <v>0.73750000000000038</v>
      </c>
      <c r="AE215" s="22">
        <f t="shared" si="47"/>
        <v>0.73750000000000038</v>
      </c>
      <c r="AF215" s="9">
        <f t="shared" si="57"/>
        <v>64.432473715514689</v>
      </c>
      <c r="AG215" s="6">
        <f t="shared" si="57"/>
        <v>60.252072873716251</v>
      </c>
      <c r="AH215" s="6">
        <f t="shared" si="57"/>
        <v>56.342897862471339</v>
      </c>
      <c r="AI215" s="6">
        <f t="shared" si="57"/>
        <v>52.687351457508086</v>
      </c>
      <c r="AJ215" s="6">
        <f t="shared" si="57"/>
        <v>49.268978148459396</v>
      </c>
      <c r="AK215" s="6">
        <f t="shared" si="57"/>
        <v>46.072390064075869</v>
      </c>
      <c r="AL215" s="6">
        <f t="shared" si="57"/>
        <v>43.083197703436262</v>
      </c>
      <c r="AM215" s="6">
        <f t="shared" si="57"/>
        <v>40.28794516134046</v>
      </c>
      <c r="AN215" s="6">
        <f t="shared" si="57"/>
        <v>37.674049556301114</v>
      </c>
      <c r="AO215" s="6">
        <f t="shared" si="57"/>
        <v>35.229744388467786</v>
      </c>
      <c r="AP215" s="6">
        <f t="shared" si="57"/>
        <v>32.944026572508271</v>
      </c>
      <c r="AQ215" s="6">
        <f t="shared" si="57"/>
        <v>30.806606907014629</v>
      </c>
      <c r="AR215" s="6">
        <f t="shared" si="57"/>
        <v>28.807863757470965</v>
      </c>
      <c r="AS215" s="6">
        <f t="shared" si="57"/>
        <v>26.938799744286122</v>
      </c>
      <c r="AT215" s="6">
        <f t="shared" si="57"/>
        <v>25.191001240921558</v>
      </c>
      <c r="AU215" s="6">
        <f t="shared" si="57"/>
        <v>23.556600499794389</v>
      </c>
      <c r="AV215" s="6">
        <f t="shared" si="56"/>
        <v>22.028240235464846</v>
      </c>
      <c r="AW215" s="6">
        <f t="shared" si="56"/>
        <v>20.599040505678566</v>
      </c>
      <c r="AX215" s="6">
        <f t="shared" si="56"/>
        <v>19.262567741178078</v>
      </c>
      <c r="AY215" s="6">
        <f t="shared" si="56"/>
        <v>18.012805784870782</v>
      </c>
      <c r="AZ215" s="6">
        <f t="shared" si="56"/>
        <v>16.844128809985463</v>
      </c>
      <c r="BA215" s="6">
        <f t="shared" si="56"/>
        <v>15.751275995308115</v>
      </c>
      <c r="BB215" s="6">
        <f t="shared" si="56"/>
        <v>14.729327843497048</v>
      </c>
      <c r="BC215" s="6">
        <f t="shared" si="54"/>
        <v>13.773684035873787</v>
      </c>
      <c r="BD215" s="6">
        <f t="shared" si="55"/>
        <v>12.880042724002696</v>
      </c>
      <c r="BE215" s="6">
        <f t="shared" si="55"/>
        <v>12.044381164839933</v>
      </c>
      <c r="BF215" s="6">
        <f t="shared" si="55"/>
        <v>11.262937612280593</v>
      </c>
      <c r="BG215" s="6">
        <f t="shared" si="55"/>
        <v>10.532194383588386</v>
      </c>
      <c r="BH215" s="6">
        <f t="shared" si="55"/>
        <v>9.84886202448115</v>
      </c>
      <c r="BI215" s="6">
        <f t="shared" si="55"/>
        <v>9.2098645015910172</v>
      </c>
      <c r="BJ215" s="6">
        <f t="shared" si="55"/>
        <v>8.612325355642783</v>
      </c>
      <c r="BK215" s="10">
        <f t="shared" si="55"/>
        <v>8.0535547530188172</v>
      </c>
    </row>
    <row r="216" spans="30:63" x14ac:dyDescent="0.3">
      <c r="AD216" s="104">
        <f t="shared" si="52"/>
        <v>0.7625000000000004</v>
      </c>
      <c r="AE216" s="22">
        <f t="shared" si="47"/>
        <v>0.7625000000000004</v>
      </c>
      <c r="AF216" s="9">
        <f t="shared" si="57"/>
        <v>63.397735704449637</v>
      </c>
      <c r="AG216" s="6">
        <f t="shared" si="57"/>
        <v>59.284469017263923</v>
      </c>
      <c r="AH216" s="6">
        <f t="shared" si="57"/>
        <v>55.438072473813065</v>
      </c>
      <c r="AI216" s="6">
        <f t="shared" si="57"/>
        <v>51.841231448269639</v>
      </c>
      <c r="AJ216" s="6">
        <f t="shared" si="57"/>
        <v>48.477754693627666</v>
      </c>
      <c r="AK216" s="6">
        <f t="shared" si="57"/>
        <v>45.332501456501959</v>
      </c>
      <c r="AL216" s="6">
        <f t="shared" si="57"/>
        <v>42.391313320744288</v>
      </c>
      <c r="AM216" s="6">
        <f t="shared" si="57"/>
        <v>39.64095047306877</v>
      </c>
      <c r="AN216" s="6">
        <f t="shared" si="57"/>
        <v>37.069032103785297</v>
      </c>
      <c r="AO216" s="6">
        <f t="shared" si="57"/>
        <v>34.663980674353617</v>
      </c>
      <c r="AP216" s="6">
        <f t="shared" si="57"/>
        <v>32.414969800877557</v>
      </c>
      <c r="AQ216" s="6">
        <f t="shared" si="57"/>
        <v>30.311875518935835</v>
      </c>
      <c r="AR216" s="6">
        <f t="shared" si="57"/>
        <v>28.345230710367254</v>
      </c>
      <c r="AS216" s="6">
        <f t="shared" si="57"/>
        <v>26.506182486861622</v>
      </c>
      <c r="AT216" s="6">
        <f t="shared" si="57"/>
        <v>24.786452338517837</v>
      </c>
      <c r="AU216" s="6">
        <f t="shared" si="57"/>
        <v>23.178298867976988</v>
      </c>
      <c r="AV216" s="6">
        <f t="shared" si="56"/>
        <v>21.674482942377722</v>
      </c>
      <c r="AW216" s="6">
        <f t="shared" si="56"/>
        <v>20.268235106264544</v>
      </c>
      <c r="AX216" s="6">
        <f t="shared" si="56"/>
        <v>18.953225108757728</v>
      </c>
      <c r="AY216" s="6">
        <f t="shared" si="56"/>
        <v>17.723533407810855</v>
      </c>
      <c r="AZ216" s="6">
        <f t="shared" si="56"/>
        <v>16.573624523281801</v>
      </c>
      <c r="BA216" s="6">
        <f t="shared" si="56"/>
        <v>15.498322118865572</v>
      </c>
      <c r="BB216" s="6">
        <f t="shared" si="56"/>
        <v>14.492785700719823</v>
      </c>
      <c r="BC216" s="6">
        <f t="shared" si="54"/>
        <v>13.552488827891469</v>
      </c>
      <c r="BD216" s="6">
        <f t="shared" si="55"/>
        <v>12.673198736458286</v>
      </c>
      <c r="BE216" s="6">
        <f t="shared" si="55"/>
        <v>11.850957285663075</v>
      </c>
      <c r="BF216" s="6">
        <f t="shared" si="55"/>
        <v>11.082063140269213</v>
      </c>
      <c r="BG216" s="6">
        <f t="shared" si="55"/>
        <v>10.363055108930977</v>
      </c>
      <c r="BH216" s="6">
        <f t="shared" si="55"/>
        <v>9.69069656357612</v>
      </c>
      <c r="BI216" s="6">
        <f t="shared" si="55"/>
        <v>9.0619608696641833</v>
      </c>
      <c r="BJ216" s="6">
        <f t="shared" si="55"/>
        <v>8.4740177617346344</v>
      </c>
      <c r="BK216" s="10">
        <f t="shared" si="55"/>
        <v>7.9242206029140769</v>
      </c>
    </row>
    <row r="217" spans="30:63" x14ac:dyDescent="0.3">
      <c r="AD217" s="104">
        <f t="shared" si="52"/>
        <v>0.78750000000000042</v>
      </c>
      <c r="AE217" s="22">
        <f t="shared" si="47"/>
        <v>0.78750000000000042</v>
      </c>
      <c r="AF217" s="9">
        <f t="shared" si="57"/>
        <v>62.333672771154149</v>
      </c>
      <c r="AG217" s="6">
        <f t="shared" si="57"/>
        <v>58.289442849524178</v>
      </c>
      <c r="AH217" s="6">
        <f t="shared" si="57"/>
        <v>54.507603942764355</v>
      </c>
      <c r="AI217" s="6">
        <f t="shared" si="57"/>
        <v>50.971132032453681</v>
      </c>
      <c r="AJ217" s="6">
        <f t="shared" si="57"/>
        <v>47.664107624285087</v>
      </c>
      <c r="AK217" s="6">
        <f t="shared" si="57"/>
        <v>44.571644086164646</v>
      </c>
      <c r="AL217" s="6">
        <f t="shared" si="57"/>
        <v>41.679820635759434</v>
      </c>
      <c r="AM217" s="6">
        <f t="shared" si="57"/>
        <v>38.975619675835986</v>
      </c>
      <c r="AN217" s="6">
        <f t="shared" si="57"/>
        <v>36.446868195303466</v>
      </c>
      <c r="AO217" s="6">
        <f t="shared" si="57"/>
        <v>34.08218297217698</v>
      </c>
      <c r="AP217" s="6">
        <f t="shared" si="57"/>
        <v>31.870919331791391</v>
      </c>
      <c r="AQ217" s="6">
        <f t="shared" si="57"/>
        <v>29.803123229599692</v>
      </c>
      <c r="AR217" s="6">
        <f t="shared" si="57"/>
        <v>27.8694864428556</v>
      </c>
      <c r="AS217" s="6">
        <f t="shared" si="57"/>
        <v>26.06130466947522</v>
      </c>
      <c r="AT217" s="6">
        <f t="shared" si="57"/>
        <v>24.370438345458759</v>
      </c>
      <c r="AU217" s="6">
        <f t="shared" si="57"/>
        <v>22.789276004491214</v>
      </c>
      <c r="AV217" s="6">
        <f t="shared" si="56"/>
        <v>21.310700014784761</v>
      </c>
      <c r="AW217" s="6">
        <f t="shared" si="56"/>
        <v>19.928054538926386</v>
      </c>
      <c r="AX217" s="6">
        <f t="shared" si="56"/>
        <v>18.635115572501547</v>
      </c>
      <c r="AY217" s="6">
        <f t="shared" si="56"/>
        <v>17.426062926622169</v>
      </c>
      <c r="AZ217" s="6">
        <f t="shared" si="56"/>
        <v>16.29545402823771</v>
      </c>
      <c r="BA217" s="6">
        <f t="shared" si="56"/>
        <v>15.238199420291007</v>
      </c>
      <c r="BB217" s="6">
        <f t="shared" si="56"/>
        <v>14.249539851432361</v>
      </c>
      <c r="BC217" s="6">
        <f t="shared" si="54"/>
        <v>13.325024852160734</v>
      </c>
      <c r="BD217" s="6">
        <f t="shared" si="55"/>
        <v>12.460492700952257</v>
      </c>
      <c r="BE217" s="6">
        <f t="shared" si="55"/>
        <v>11.652051690193092</v>
      </c>
      <c r="BF217" s="6">
        <f t="shared" si="55"/>
        <v>10.896062607584998</v>
      </c>
      <c r="BG217" s="6">
        <f t="shared" si="55"/>
        <v>10.18912235416324</v>
      </c>
      <c r="BH217" s="6">
        <f t="shared" si="55"/>
        <v>9.528048625183084</v>
      </c>
      <c r="BI217" s="6">
        <f t="shared" si="55"/>
        <v>8.9098655849155985</v>
      </c>
      <c r="BJ217" s="6">
        <f t="shared" si="55"/>
        <v>8.3317904708675794</v>
      </c>
      <c r="BK217" s="10">
        <f t="shared" si="55"/>
        <v>7.7912210671242601</v>
      </c>
    </row>
    <row r="218" spans="30:63" x14ac:dyDescent="0.3">
      <c r="AD218" s="104">
        <f t="shared" si="52"/>
        <v>0.81250000000000044</v>
      </c>
      <c r="AE218" s="22">
        <f t="shared" si="47"/>
        <v>0.81250000000000044</v>
      </c>
      <c r="AF218" s="9">
        <f t="shared" si="57"/>
        <v>61.240777102966156</v>
      </c>
      <c r="AG218" s="6">
        <f t="shared" si="57"/>
        <v>57.267454624552833</v>
      </c>
      <c r="AH218" s="6">
        <f t="shared" si="57"/>
        <v>53.551922661941106</v>
      </c>
      <c r="AI218" s="6">
        <f t="shared" si="57"/>
        <v>50.077455678656577</v>
      </c>
      <c r="AJ218" s="6">
        <f t="shared" si="57"/>
        <v>46.828413296728414</v>
      </c>
      <c r="AK218" s="6">
        <f t="shared" si="57"/>
        <v>43.790169891235948</v>
      </c>
      <c r="AL218" s="6">
        <f t="shared" si="57"/>
        <v>40.949048752785231</v>
      </c>
      <c r="AM218" s="6">
        <f t="shared" si="57"/>
        <v>38.292260521546332</v>
      </c>
      <c r="AN218" s="6">
        <f t="shared" si="57"/>
        <v>35.807845615711479</v>
      </c>
      <c r="AO218" s="6">
        <f t="shared" si="57"/>
        <v>33.484620395214243</v>
      </c>
      <c r="AP218" s="6">
        <f t="shared" si="57"/>
        <v>31.312126818365122</v>
      </c>
      <c r="AQ218" s="6">
        <f t="shared" si="57"/>
        <v>29.280585364781693</v>
      </c>
      <c r="AR218" s="6">
        <f t="shared" si="57"/>
        <v>27.380851012695032</v>
      </c>
      <c r="AS218" s="6">
        <f t="shared" si="57"/>
        <v>25.604372072463583</v>
      </c>
      <c r="AT218" s="6">
        <f t="shared" si="57"/>
        <v>23.943151690982656</v>
      </c>
      <c r="AU218" s="6">
        <f t="shared" si="57"/>
        <v>22.389711853700877</v>
      </c>
      <c r="AV218" s="6">
        <f t="shared" si="56"/>
        <v>20.93705972219815</v>
      </c>
      <c r="AW218" s="6">
        <f t="shared" si="56"/>
        <v>19.578656155792999</v>
      </c>
      <c r="AX218" s="6">
        <f t="shared" si="56"/>
        <v>18.308386275478728</v>
      </c>
      <c r="AY218" s="6">
        <f t="shared" si="56"/>
        <v>17.120531937681466</v>
      </c>
      <c r="AZ218" s="6">
        <f t="shared" si="56"/>
        <v>16.009745993930142</v>
      </c>
      <c r="BA218" s="6">
        <f t="shared" si="56"/>
        <v>14.971028220567835</v>
      </c>
      <c r="BB218" s="6">
        <f t="shared" si="56"/>
        <v>13.999702810151691</v>
      </c>
      <c r="BC218" s="6">
        <f t="shared" si="54"/>
        <v>13.091397323218414</v>
      </c>
      <c r="BD218" s="6">
        <f t="shared" si="55"/>
        <v>12.242023005666457</v>
      </c>
      <c r="BE218" s="6">
        <f t="shared" si="55"/>
        <v>11.447756383153077</v>
      </c>
      <c r="BF218" s="6">
        <f t="shared" si="55"/>
        <v>10.705022049653273</v>
      </c>
      <c r="BG218" s="6">
        <f t="shared" si="55"/>
        <v>10.010476572702794</v>
      </c>
      <c r="BH218" s="6">
        <f t="shared" si="55"/>
        <v>9.3609934428745252</v>
      </c>
      <c r="BI218" s="6">
        <f t="shared" si="55"/>
        <v>8.7536489997379352</v>
      </c>
      <c r="BJ218" s="6">
        <f t="shared" si="55"/>
        <v>8.1857092709470933</v>
      </c>
      <c r="BK218" s="10">
        <f t="shared" si="55"/>
        <v>7.6546176652131246</v>
      </c>
    </row>
    <row r="219" spans="30:63" x14ac:dyDescent="0.3">
      <c r="AD219" s="104">
        <f t="shared" si="52"/>
        <v>0.83750000000000047</v>
      </c>
      <c r="AE219" s="22">
        <f t="shared" si="47"/>
        <v>0.83750000000000047</v>
      </c>
      <c r="AF219" s="9">
        <f t="shared" si="57"/>
        <v>60.11955422394135</v>
      </c>
      <c r="AG219" s="6">
        <f t="shared" si="57"/>
        <v>56.218977067832647</v>
      </c>
      <c r="AH219" s="6">
        <f t="shared" si="57"/>
        <v>52.571470686235735</v>
      </c>
      <c r="AI219" s="6">
        <f t="shared" si="57"/>
        <v>49.160615761098754</v>
      </c>
      <c r="AJ219" s="6">
        <f t="shared" si="57"/>
        <v>45.971058265317843</v>
      </c>
      <c r="AK219" s="6">
        <f t="shared" si="57"/>
        <v>42.988440346297516</v>
      </c>
      <c r="AL219" s="6">
        <f t="shared" si="57"/>
        <v>40.199335693809346</v>
      </c>
      <c r="AM219" s="6">
        <f t="shared" si="57"/>
        <v>37.591189101205771</v>
      </c>
      <c r="AN219" s="6">
        <f t="shared" si="57"/>
        <v>35.152259947923156</v>
      </c>
      <c r="AO219" s="6">
        <f t="shared" si="57"/>
        <v>32.871569348859104</v>
      </c>
      <c r="AP219" s="6">
        <f t="shared" si="57"/>
        <v>30.738850732716354</v>
      </c>
      <c r="AQ219" s="6">
        <f t="shared" si="57"/>
        <v>28.744503626840423</v>
      </c>
      <c r="AR219" s="6">
        <f t="shared" si="57"/>
        <v>26.879550440512773</v>
      </c>
      <c r="AS219" s="6">
        <f t="shared" si="57"/>
        <v>25.13559605215865</v>
      </c>
      <c r="AT219" s="6">
        <f t="shared" si="57"/>
        <v>23.504790018550661</v>
      </c>
      <c r="AU219" s="6">
        <f t="shared" si="57"/>
        <v>21.979791235892019</v>
      </c>
      <c r="AV219" s="6">
        <f t="shared" si="56"/>
        <v>20.553734893700824</v>
      </c>
      <c r="AW219" s="6">
        <f t="shared" si="56"/>
        <v>19.220201572737558</v>
      </c>
      <c r="AX219" s="6">
        <f t="shared" si="56"/>
        <v>17.973188347869538</v>
      </c>
      <c r="AY219" s="6">
        <f t="shared" si="56"/>
        <v>16.807081765791445</v>
      </c>
      <c r="AZ219" s="6">
        <f t="shared" si="56"/>
        <v>15.716632575960453</v>
      </c>
      <c r="BA219" s="6">
        <f t="shared" si="56"/>
        <v>14.69693210099698</v>
      </c>
      <c r="BB219" s="6">
        <f t="shared" si="56"/>
        <v>13.743390140181837</v>
      </c>
      <c r="BC219" s="6">
        <f t="shared" si="54"/>
        <v>12.851714306582009</v>
      </c>
      <c r="BD219" s="6">
        <f t="shared" si="55"/>
        <v>12.017890704790796</v>
      </c>
      <c r="BE219" s="6">
        <f t="shared" si="55"/>
        <v>11.238165862302685</v>
      </c>
      <c r="BF219" s="6">
        <f t="shared" si="55"/>
        <v>10.509029833186855</v>
      </c>
      <c r="BG219" s="6">
        <f t="shared" si="55"/>
        <v>9.8272003980000324</v>
      </c>
      <c r="BH219" s="6">
        <f t="shared" si="55"/>
        <v>9.1896082888144246</v>
      </c>
      <c r="BI219" s="6">
        <f t="shared" si="55"/>
        <v>8.5933833728508553</v>
      </c>
      <c r="BJ219" s="6">
        <f t="shared" si="55"/>
        <v>8.0358417325224885</v>
      </c>
      <c r="BK219" s="10">
        <f t="shared" si="55"/>
        <v>7.5144735837297318</v>
      </c>
    </row>
    <row r="220" spans="30:63" x14ac:dyDescent="0.3">
      <c r="AD220" s="104">
        <f t="shared" si="52"/>
        <v>0.86250000000000049</v>
      </c>
      <c r="AE220" s="22">
        <f t="shared" si="47"/>
        <v>0.86250000000000049</v>
      </c>
      <c r="AF220" s="9">
        <f t="shared" si="57"/>
        <v>58.970522761020675</v>
      </c>
      <c r="AG220" s="6">
        <f t="shared" si="57"/>
        <v>55.144495157611978</v>
      </c>
      <c r="AH220" s="6">
        <f t="shared" si="57"/>
        <v>51.566701528342655</v>
      </c>
      <c r="AI220" s="6">
        <f t="shared" si="57"/>
        <v>48.221036368416534</v>
      </c>
      <c r="AJ220" s="6">
        <f t="shared" si="57"/>
        <v>45.092439103674522</v>
      </c>
      <c r="AK220" s="6">
        <f t="shared" si="57"/>
        <v>42.166826295138868</v>
      </c>
      <c r="AL220" s="6">
        <f t="shared" si="57"/>
        <v>39.431028242149921</v>
      </c>
      <c r="AM220" s="6">
        <f t="shared" si="57"/>
        <v>36.872729698712646</v>
      </c>
      <c r="AN220" s="6">
        <f t="shared" si="57"/>
        <v>34.480414436187061</v>
      </c>
      <c r="AO220" s="6">
        <f t="shared" si="57"/>
        <v>32.243313402769999</v>
      </c>
      <c r="AP220" s="6">
        <f t="shared" si="57"/>
        <v>30.151356246407474</v>
      </c>
      <c r="AQ220" s="6">
        <f t="shared" si="57"/>
        <v>28.195125982916974</v>
      </c>
      <c r="AR220" s="6">
        <f t="shared" si="57"/>
        <v>26.365816605257336</v>
      </c>
      <c r="AS220" s="6">
        <f t="shared" si="57"/>
        <v>24.655193443123778</v>
      </c>
      <c r="AT220" s="6">
        <f t="shared" si="57"/>
        <v>23.055556094425803</v>
      </c>
      <c r="AU220" s="6">
        <f t="shared" si="57"/>
        <v>21.559703761783464</v>
      </c>
      <c r="AV220" s="6">
        <f t="shared" si="56"/>
        <v>20.160902838003583</v>
      </c>
      <c r="AW220" s="6">
        <f t="shared" si="56"/>
        <v>18.852856594621301</v>
      </c>
      <c r="AX220" s="6">
        <f t="shared" si="56"/>
        <v>17.62967683705935</v>
      </c>
      <c r="AY220" s="6">
        <f t="shared" si="56"/>
        <v>16.485857398810289</v>
      </c>
      <c r="AZ220" s="6">
        <f t="shared" si="56"/>
        <v>15.416249355325212</v>
      </c>
      <c r="BA220" s="6">
        <f t="shared" si="56"/>
        <v>14.416037846033769</v>
      </c>
      <c r="BB220" s="6">
        <f t="shared" si="56"/>
        <v>13.480720400159479</v>
      </c>
      <c r="BC220" s="6">
        <f t="shared" si="54"/>
        <v>12.606086668763467</v>
      </c>
      <c r="BD220" s="6">
        <f t="shared" si="55"/>
        <v>11.788199471780166</v>
      </c>
      <c r="BE220" s="6">
        <f t="shared" si="55"/>
        <v>11.023377074727735</v>
      </c>
      <c r="BF220" s="6">
        <f t="shared" si="55"/>
        <v>10.308176615311613</v>
      </c>
      <c r="BG220" s="6">
        <f t="shared" si="55"/>
        <v>9.639378605315617</v>
      </c>
      <c r="BH220" s="6">
        <f t="shared" si="55"/>
        <v>9.0139724380156601</v>
      </c>
      <c r="BI220" s="6">
        <f t="shared" si="55"/>
        <v>8.4291428358773981</v>
      </c>
      <c r="BJ220" s="6">
        <f t="shared" si="55"/>
        <v>7.882257177531856</v>
      </c>
      <c r="BK220" s="10">
        <f t="shared" si="55"/>
        <v>7.3708536469812111</v>
      </c>
    </row>
    <row r="221" spans="30:63" x14ac:dyDescent="0.3">
      <c r="AD221" s="104">
        <f t="shared" si="52"/>
        <v>0.88750000000000051</v>
      </c>
      <c r="AE221" s="22">
        <f t="shared" si="47"/>
        <v>0.88750000000000051</v>
      </c>
      <c r="AF221" s="9">
        <f t="shared" si="57"/>
        <v>57.794214204136935</v>
      </c>
      <c r="AG221" s="6">
        <f t="shared" si="57"/>
        <v>54.044505900575757</v>
      </c>
      <c r="AH221" s="6">
        <f t="shared" si="57"/>
        <v>50.538079948983793</v>
      </c>
      <c r="AI221" s="6">
        <f t="shared" si="57"/>
        <v>47.259152107497897</v>
      </c>
      <c r="AJ221" s="6">
        <f t="shared" si="57"/>
        <v>44.192962221243484</v>
      </c>
      <c r="AK221" s="6">
        <f t="shared" si="57"/>
        <v>41.32570777922183</v>
      </c>
      <c r="AL221" s="6">
        <f t="shared" si="57"/>
        <v>38.644481782049276</v>
      </c>
      <c r="AM221" s="6">
        <f t="shared" si="57"/>
        <v>36.137214640858581</v>
      </c>
      <c r="AN221" s="6">
        <f t="shared" si="57"/>
        <v>33.792619845819374</v>
      </c>
      <c r="AO221" s="6">
        <f t="shared" si="57"/>
        <v>31.600143159703528</v>
      </c>
      <c r="AP221" s="6">
        <f t="shared" si="57"/>
        <v>29.549915107789268</v>
      </c>
      <c r="AQ221" s="6">
        <f t="shared" si="57"/>
        <v>27.632706550236566</v>
      </c>
      <c r="AR221" s="6">
        <f t="shared" si="57"/>
        <v>25.839887136941822</v>
      </c>
      <c r="AS221" s="6">
        <f t="shared" si="57"/>
        <v>24.163386457855868</v>
      </c>
      <c r="AT221" s="6">
        <f t="shared" si="57"/>
        <v>22.595657713882488</v>
      </c>
      <c r="AU221" s="6">
        <f t="shared" si="57"/>
        <v>21.129643744821433</v>
      </c>
      <c r="AV221" s="6">
        <f t="shared" si="56"/>
        <v>19.758745261430068</v>
      </c>
      <c r="AW221" s="6">
        <f t="shared" si="56"/>
        <v>18.476791138599708</v>
      </c>
      <c r="AX221" s="6">
        <f t="shared" si="56"/>
        <v>17.278010635920708</v>
      </c>
      <c r="AY221" s="6">
        <f t="shared" si="56"/>
        <v>16.157007420586865</v>
      </c>
      <c r="AZ221" s="6">
        <f t="shared" si="56"/>
        <v>15.108735275702552</v>
      </c>
      <c r="BA221" s="6">
        <f t="shared" si="56"/>
        <v>14.128475384643172</v>
      </c>
      <c r="BB221" s="6">
        <f t="shared" si="56"/>
        <v>13.211815089214085</v>
      </c>
      <c r="BC221" s="6">
        <f t="shared" si="54"/>
        <v>12.354628025987349</v>
      </c>
      <c r="BD221" s="6">
        <f t="shared" si="55"/>
        <v>11.553055551399778</v>
      </c>
      <c r="BE221" s="6">
        <f t="shared" si="55"/>
        <v>10.803489371996884</v>
      </c>
      <c r="BF221" s="6">
        <f t="shared" si="55"/>
        <v>10.102555301632588</v>
      </c>
      <c r="BG221" s="6">
        <f t="shared" si="55"/>
        <v>9.4470980725072877</v>
      </c>
      <c r="BH221" s="6">
        <f t="shared" si="55"/>
        <v>8.8341671316709682</v>
      </c>
      <c r="BI221" s="6">
        <f t="shared" si="55"/>
        <v>8.2610033590540421</v>
      </c>
      <c r="BJ221" s="6">
        <f t="shared" si="55"/>
        <v>7.7250266472368496</v>
      </c>
      <c r="BK221" s="10">
        <f t="shared" si="55"/>
        <v>7.2238242870479663</v>
      </c>
    </row>
    <row r="222" spans="30:63" x14ac:dyDescent="0.3">
      <c r="AD222" s="104">
        <f t="shared" si="52"/>
        <v>0.91250000000000053</v>
      </c>
      <c r="AE222" s="22">
        <f t="shared" si="47"/>
        <v>0.91250000000000053</v>
      </c>
      <c r="AF222" s="9">
        <f t="shared" si="57"/>
        <v>56.591172660371683</v>
      </c>
      <c r="AG222" s="6">
        <f t="shared" si="57"/>
        <v>52.919518101952733</v>
      </c>
      <c r="AH222" s="6">
        <f t="shared" si="57"/>
        <v>49.486081741931336</v>
      </c>
      <c r="AI222" s="6">
        <f t="shared" si="57"/>
        <v>46.275407902453033</v>
      </c>
      <c r="AJ222" s="6">
        <f t="shared" si="57"/>
        <v>43.273043675307122</v>
      </c>
      <c r="AK222" s="6">
        <f t="shared" si="57"/>
        <v>40.465473861890558</v>
      </c>
      <c r="AL222" s="6">
        <f t="shared" si="57"/>
        <v>37.840060134289303</v>
      </c>
      <c r="AM222" s="6">
        <f t="shared" si="57"/>
        <v>35.384984143609202</v>
      </c>
      <c r="AN222" s="6">
        <f t="shared" si="57"/>
        <v>33.089194319458002</v>
      </c>
      <c r="AO222" s="6">
        <f t="shared" si="57"/>
        <v>30.942356121094882</v>
      </c>
      <c r="AP222" s="6">
        <f t="shared" si="57"/>
        <v>28.934805516302472</v>
      </c>
      <c r="AQ222" s="6">
        <f t="shared" si="57"/>
        <v>27.05750547856546</v>
      </c>
      <c r="AR222" s="6">
        <f t="shared" si="57"/>
        <v>25.30200530672704</v>
      </c>
      <c r="AS222" s="6">
        <f t="shared" si="57"/>
        <v>23.66040258399995</v>
      </c>
      <c r="AT222" s="6">
        <f t="shared" si="57"/>
        <v>22.125307605089855</v>
      </c>
      <c r="AU222" s="6">
        <f t="shared" si="57"/>
        <v>20.689810111298989</v>
      </c>
      <c r="AV222" s="6">
        <f t="shared" si="56"/>
        <v>19.347448183867698</v>
      </c>
      <c r="AW222" s="6">
        <f t="shared" si="56"/>
        <v>18.092179155526527</v>
      </c>
      <c r="AX222" s="6">
        <f t="shared" si="56"/>
        <v>16.918352409316725</v>
      </c>
      <c r="AY222" s="6">
        <f t="shared" si="56"/>
        <v>15.820683942232552</v>
      </c>
      <c r="AZ222" s="6">
        <f t="shared" si="56"/>
        <v>14.794232579183136</v>
      </c>
      <c r="BA222" s="6">
        <f t="shared" si="56"/>
        <v>13.834377730200561</v>
      </c>
      <c r="BB222" s="6">
        <f t="shared" si="56"/>
        <v>12.936798590767921</v>
      </c>
      <c r="BC222" s="6">
        <f t="shared" si="54"/>
        <v>12.097454691637118</v>
      </c>
      <c r="BD222" s="6">
        <f t="shared" si="55"/>
        <v>11.312567710581156</v>
      </c>
      <c r="BE222" s="6">
        <f t="shared" si="55"/>
        <v>10.578604464206091</v>
      </c>
      <c r="BF222" s="6">
        <f t="shared" si="55"/>
        <v>9.8922610032600709</v>
      </c>
      <c r="BG222" s="6">
        <f t="shared" si="55"/>
        <v>9.2504477398441001</v>
      </c>
      <c r="BH222" s="6">
        <f t="shared" si="55"/>
        <v>8.6502755395744533</v>
      </c>
      <c r="BI222" s="6">
        <f t="shared" si="55"/>
        <v>8.0890427160903222</v>
      </c>
      <c r="BJ222" s="6">
        <f t="shared" si="55"/>
        <v>7.5642228693622418</v>
      </c>
      <c r="BK222" s="10">
        <f t="shared" si="55"/>
        <v>7.0734535130552114</v>
      </c>
    </row>
    <row r="223" spans="30:63" x14ac:dyDescent="0.3">
      <c r="AD223" s="104">
        <f t="shared" si="52"/>
        <v>0.93750000000000056</v>
      </c>
      <c r="AE223" s="22">
        <f t="shared" si="47"/>
        <v>0.93750000000000056</v>
      </c>
      <c r="AF223" s="9">
        <f t="shared" si="57"/>
        <v>55.36195460227583</v>
      </c>
      <c r="AG223" s="6">
        <f t="shared" si="57"/>
        <v>51.77005213016519</v>
      </c>
      <c r="AH223" s="6">
        <f t="shared" si="57"/>
        <v>48.411193513927088</v>
      </c>
      <c r="AI223" s="6">
        <f t="shared" si="57"/>
        <v>45.270258788812569</v>
      </c>
      <c r="AJ223" s="6">
        <f t="shared" si="57"/>
        <v>42.333108978535833</v>
      </c>
      <c r="AK223" s="6">
        <f t="shared" si="57"/>
        <v>39.586522448408488</v>
      </c>
      <c r="AL223" s="6">
        <f t="shared" si="57"/>
        <v>37.018135387904373</v>
      </c>
      <c r="AM223" s="6">
        <f t="shared" si="57"/>
        <v>34.616386154735608</v>
      </c>
      <c r="AN223" s="6">
        <f t="shared" si="57"/>
        <v>32.370463229904125</v>
      </c>
      <c r="AO223" s="6">
        <f t="shared" si="57"/>
        <v>30.27025654944708</v>
      </c>
      <c r="AP223" s="6">
        <f t="shared" si="57"/>
        <v>28.306311993795266</v>
      </c>
      <c r="AQ223" s="6">
        <f t="shared" si="57"/>
        <v>26.469788829877416</v>
      </c>
      <c r="AR223" s="6">
        <f t="shared" si="57"/>
        <v>24.752419914395258</v>
      </c>
      <c r="AS223" s="6">
        <f t="shared" si="57"/>
        <v>23.146474479123682</v>
      </c>
      <c r="AT223" s="6">
        <f t="shared" si="57"/>
        <v>21.644723330713319</v>
      </c>
      <c r="AU223" s="6">
        <f t="shared" si="57"/>
        <v>20.240406308341711</v>
      </c>
      <c r="AV223" s="6">
        <f t="shared" si="56"/>
        <v>18.927201852723236</v>
      </c>
      <c r="AW223" s="6">
        <f t="shared" si="56"/>
        <v>17.699198549491982</v>
      </c>
      <c r="AX223" s="6">
        <f t="shared" si="56"/>
        <v>16.550868518859648</v>
      </c>
      <c r="AY223" s="6">
        <f t="shared" si="56"/>
        <v>15.47704253176153</v>
      </c>
      <c r="AZ223" s="6">
        <f t="shared" si="56"/>
        <v>14.472886740475392</v>
      </c>
      <c r="BA223" s="6">
        <f t="shared" si="56"/>
        <v>13.533880918965727</v>
      </c>
      <c r="BB223" s="6">
        <f t="shared" si="56"/>
        <v>12.655798115001911</v>
      </c>
      <c r="BC223" s="6">
        <f t="shared" si="54"/>
        <v>11.834685622453827</v>
      </c>
      <c r="BD223" s="6">
        <f t="shared" si="55"/>
        <v>11.066847188111476</v>
      </c>
      <c r="BE223" s="6">
        <f t="shared" si="55"/>
        <v>10.348826372932127</v>
      </c>
      <c r="BF223" s="6">
        <f t="shared" si="55"/>
        <v>9.6773909928154982</v>
      </c>
      <c r="BG223" s="6">
        <f t="shared" si="55"/>
        <v>9.0495185688666844</v>
      </c>
      <c r="BH223" s="6">
        <f t="shared" si="55"/>
        <v>8.4623827216510037</v>
      </c>
      <c r="BI223" s="6">
        <f t="shared" si="55"/>
        <v>7.9133404481942247</v>
      </c>
      <c r="BJ223" s="6">
        <f t="shared" si="55"/>
        <v>7.3999202244553492</v>
      </c>
      <c r="BK223" s="10">
        <f t="shared" si="55"/>
        <v>6.9198108797150191</v>
      </c>
    </row>
    <row r="224" spans="30:63" x14ac:dyDescent="0.3">
      <c r="AD224" s="104">
        <f t="shared" si="52"/>
        <v>0.96250000000000058</v>
      </c>
      <c r="AE224" s="22">
        <f t="shared" si="47"/>
        <v>0.96250000000000058</v>
      </c>
      <c r="AF224" s="9">
        <f t="shared" si="57"/>
        <v>54.107128610470724</v>
      </c>
      <c r="AG224" s="6">
        <f t="shared" si="57"/>
        <v>50.596639676130089</v>
      </c>
      <c r="AH224" s="6">
        <f t="shared" si="57"/>
        <v>47.313912459600203</v>
      </c>
      <c r="AI224" s="6">
        <f t="shared" si="57"/>
        <v>44.244169703048783</v>
      </c>
      <c r="AJ224" s="6">
        <f t="shared" si="57"/>
        <v>41.3735929021652</v>
      </c>
      <c r="AK224" s="6">
        <f t="shared" si="57"/>
        <v>38.689260101905333</v>
      </c>
      <c r="AL224" s="6">
        <f t="shared" si="57"/>
        <v>36.179087728069888</v>
      </c>
      <c r="AM224" s="6">
        <f t="shared" si="57"/>
        <v>33.831776192869505</v>
      </c>
      <c r="AN224" s="6">
        <f t="shared" si="57"/>
        <v>31.636759029619526</v>
      </c>
      <c r="AO224" s="6">
        <f t="shared" si="57"/>
        <v>29.584155327592942</v>
      </c>
      <c r="AP224" s="6">
        <f t="shared" si="57"/>
        <v>27.664725252916384</v>
      </c>
      <c r="AQ224" s="6">
        <f t="shared" si="57"/>
        <v>25.869828455285489</v>
      </c>
      <c r="AR224" s="6">
        <f t="shared" si="57"/>
        <v>24.191385173266724</v>
      </c>
      <c r="AS224" s="6">
        <f t="shared" si="57"/>
        <v>22.621839863100497</v>
      </c>
      <c r="AT224" s="6">
        <f t="shared" si="57"/>
        <v>21.154127187279958</v>
      </c>
      <c r="AU224" s="6">
        <f t="shared" si="57"/>
        <v>19.781640209802283</v>
      </c>
      <c r="AV224" s="6">
        <f t="shared" si="56"/>
        <v>18.498200654922993</v>
      </c>
      <c r="AW224" s="6">
        <f t="shared" si="56"/>
        <v>17.298031095532384</v>
      </c>
      <c r="AX224" s="6">
        <f t="shared" si="56"/>
        <v>16.17572894595952</v>
      </c>
      <c r="AY224" s="6">
        <f t="shared" si="56"/>
        <v>15.126242142132059</v>
      </c>
      <c r="AZ224" s="6">
        <f t="shared" si="56"/>
        <v>14.144846399615508</v>
      </c>
      <c r="BA224" s="6">
        <f t="shared" si="56"/>
        <v>13.227123947158679</v>
      </c>
      <c r="BB224" s="6">
        <f t="shared" si="56"/>
        <v>12.368943640013962</v>
      </c>
      <c r="BC224" s="6">
        <f t="shared" si="54"/>
        <v>11.566442363512122</v>
      </c>
      <c r="BD224" s="6">
        <f t="shared" si="55"/>
        <v>10.816007643179537</v>
      </c>
      <c r="BE224" s="6">
        <f t="shared" si="55"/>
        <v>10.114261383116908</v>
      </c>
      <c r="BF224" s="6">
        <f t="shared" si="55"/>
        <v>9.4580446594375527</v>
      </c>
      <c r="BG224" s="6">
        <f t="shared" si="55"/>
        <v>8.8444035003125467</v>
      </c>
      <c r="BH224" s="6">
        <f t="shared" si="55"/>
        <v>8.2705755886114201</v>
      </c>
      <c r="BI224" s="6">
        <f t="shared" si="55"/>
        <v>7.7339778272800315</v>
      </c>
      <c r="BJ224" s="6">
        <f t="shared" si="55"/>
        <v>7.2321947114809726</v>
      </c>
      <c r="BK224" s="10">
        <f t="shared" ref="BK224" si="58">$P$4+($P$3-$P$4)*$P$5*EXP(-($P$6^2)*BK$184)*COS($P$6*$AE224)</f>
        <v>6.7629674551534666</v>
      </c>
    </row>
    <row r="225" spans="30:63" x14ac:dyDescent="0.3">
      <c r="AD225" s="104">
        <f t="shared" si="52"/>
        <v>0.9875000000000006</v>
      </c>
      <c r="AE225" s="22">
        <f t="shared" si="47"/>
        <v>0.9875000000000006</v>
      </c>
      <c r="AF225" s="9">
        <f t="shared" si="57"/>
        <v>52.827275110648429</v>
      </c>
      <c r="AG225" s="6">
        <f t="shared" si="57"/>
        <v>49.399823507322878</v>
      </c>
      <c r="AH225" s="6">
        <f t="shared" si="57"/>
        <v>46.194746131487449</v>
      </c>
      <c r="AI225" s="6">
        <f t="shared" si="57"/>
        <v>43.197615267516966</v>
      </c>
      <c r="AJ225" s="6">
        <f t="shared" si="57"/>
        <v>40.39493927489044</v>
      </c>
      <c r="AK225" s="6">
        <f t="shared" si="57"/>
        <v>37.774101855319387</v>
      </c>
      <c r="AL225" s="6">
        <f t="shared" si="57"/>
        <v>35.323305260245725</v>
      </c>
      <c r="AM225" s="6">
        <f t="shared" si="57"/>
        <v>33.031517183056344</v>
      </c>
      <c r="AN225" s="6">
        <f t="shared" si="57"/>
        <v>30.888421096949088</v>
      </c>
      <c r="AO225" s="6">
        <f t="shared" si="57"/>
        <v>28.884369814894729</v>
      </c>
      <c r="AP225" s="6">
        <f t="shared" si="57"/>
        <v>27.010342062644565</v>
      </c>
      <c r="AQ225" s="6">
        <f t="shared" si="57"/>
        <v>25.257901869296003</v>
      </c>
      <c r="AR225" s="6">
        <f t="shared" si="57"/>
        <v>23.619160592612058</v>
      </c>
      <c r="AS225" s="6">
        <f t="shared" si="57"/>
        <v>22.086741408151145</v>
      </c>
      <c r="AT225" s="6">
        <f t="shared" si="57"/>
        <v>20.653746102354173</v>
      </c>
      <c r="AU225" s="6">
        <f t="shared" ref="AU225:BK226" si="59">$P$4+($P$3-$P$4)*$P$5*EXP(-($P$6^2)*AU$184)*COS($P$6*$AE225)</f>
        <v>19.313724020107429</v>
      </c>
      <c r="AV225" s="6">
        <f t="shared" si="59"/>
        <v>18.060643026998221</v>
      </c>
      <c r="AW225" s="6">
        <f t="shared" si="59"/>
        <v>16.888862355549243</v>
      </c>
      <c r="AX225" s="6">
        <f t="shared" si="59"/>
        <v>15.793107213198473</v>
      </c>
      <c r="AY225" s="6">
        <f t="shared" si="59"/>
        <v>14.768445037722033</v>
      </c>
      <c r="AZ225" s="6">
        <f t="shared" si="59"/>
        <v>13.81026329321327</v>
      </c>
      <c r="BA225" s="6">
        <f t="shared" si="59"/>
        <v>12.914248706666276</v>
      </c>
      <c r="BB225" s="6">
        <f t="shared" si="59"/>
        <v>12.076367851696984</v>
      </c>
      <c r="BC225" s="6">
        <f t="shared" si="59"/>
        <v>11.29284899199898</v>
      </c>
      <c r="BD225" s="6">
        <f t="shared" si="59"/>
        <v>10.560165102802165</v>
      </c>
      <c r="BE225" s="6">
        <f t="shared" si="59"/>
        <v>9.8750179939048888</v>
      </c>
      <c r="BF225" s="6">
        <f t="shared" si="59"/>
        <v>9.2343234628092361</v>
      </c>
      <c r="BG225" s="6">
        <f t="shared" si="59"/>
        <v>8.6351974111258993</v>
      </c>
      <c r="BH225" s="6">
        <f t="shared" si="59"/>
        <v>8.074942861751456</v>
      </c>
      <c r="BI225" s="6">
        <f t="shared" si="59"/>
        <v>7.5510378183756064</v>
      </c>
      <c r="BJ225" s="6">
        <f t="shared" si="59"/>
        <v>7.0611239126677088</v>
      </c>
      <c r="BK225" s="10">
        <f t="shared" si="59"/>
        <v>6.6029957880377319</v>
      </c>
    </row>
    <row r="226" spans="30:63" ht="15" thickBot="1" x14ac:dyDescent="0.35">
      <c r="AD226" s="105">
        <f>AD225+$U$29/2</f>
        <v>1.0000000000000007</v>
      </c>
      <c r="AE226" s="23">
        <f t="shared" si="47"/>
        <v>1.0000000000000007</v>
      </c>
      <c r="AF226" s="11">
        <f t="shared" ref="AF226:AU226" si="60">$P$4+($P$3-$P$4)*$P$5*EXP(-($P$6^2)*AF$184)*COS($P$6*$AE226)</f>
        <v>52.178147601185593</v>
      </c>
      <c r="AG226" s="31">
        <f t="shared" si="60"/>
        <v>48.792811611781282</v>
      </c>
      <c r="AH226" s="31">
        <f t="shared" si="60"/>
        <v>45.627117374490361</v>
      </c>
      <c r="AI226" s="31">
        <f t="shared" si="60"/>
        <v>42.666814457620852</v>
      </c>
      <c r="AJ226" s="31">
        <f t="shared" si="60"/>
        <v>39.898577002342968</v>
      </c>
      <c r="AK226" s="31">
        <f t="shared" si="60"/>
        <v>37.309943736086844</v>
      </c>
      <c r="AL226" s="31">
        <f t="shared" si="60"/>
        <v>34.889261877891578</v>
      </c>
      <c r="AM226" s="31">
        <f t="shared" si="60"/>
        <v>32.625634683194178</v>
      </c>
      <c r="AN226" s="31">
        <f t="shared" si="60"/>
        <v>30.508872391930602</v>
      </c>
      <c r="AO226" s="31">
        <f t="shared" si="60"/>
        <v>28.529446359140589</v>
      </c>
      <c r="AP226" s="31">
        <f t="shared" si="60"/>
        <v>26.678446161594589</v>
      </c>
      <c r="AQ226" s="31">
        <f t="shared" si="60"/>
        <v>24.947539487357286</v>
      </c>
      <c r="AR226" s="31">
        <f t="shared" si="60"/>
        <v>23.328934627729865</v>
      </c>
      <c r="AS226" s="31">
        <f t="shared" si="60"/>
        <v>21.815345402727939</v>
      </c>
      <c r="AT226" s="31">
        <f t="shared" si="60"/>
        <v>20.399958362206348</v>
      </c>
      <c r="AU226" s="31">
        <f t="shared" si="60"/>
        <v>19.076402114986152</v>
      </c>
      <c r="AV226" s="31">
        <f t="shared" si="59"/>
        <v>17.838718647918341</v>
      </c>
      <c r="AW226" s="31">
        <f t="shared" si="59"/>
        <v>16.681336505776454</v>
      </c>
      <c r="AX226" s="31">
        <f t="shared" si="59"/>
        <v>15.59904571124687</v>
      </c>
      <c r="AY226" s="31">
        <f t="shared" si="59"/>
        <v>14.58697431211872</v>
      </c>
      <c r="AZ226" s="31">
        <f t="shared" si="59"/>
        <v>13.640566450100071</v>
      </c>
      <c r="BA226" s="31">
        <f t="shared" si="59"/>
        <v>12.755561852536786</v>
      </c>
      <c r="BB226" s="31">
        <f t="shared" si="59"/>
        <v>11.927976654715692</v>
      </c>
      <c r="BC226" s="31">
        <f t="shared" si="59"/>
        <v>11.154085466423183</v>
      </c>
      <c r="BD226" s="31">
        <f t="shared" si="59"/>
        <v>10.430404602031674</v>
      </c>
      <c r="BE226" s="31">
        <f t="shared" si="59"/>
        <v>9.7536763986237034</v>
      </c>
      <c r="BF226" s="31">
        <f t="shared" si="59"/>
        <v>9.1208545515615445</v>
      </c>
      <c r="BG226" s="31">
        <f t="shared" si="59"/>
        <v>8.5290904014899951</v>
      </c>
      <c r="BH226" s="31">
        <f t="shared" si="59"/>
        <v>7.9757201110431408</v>
      </c>
      <c r="BI226" s="31">
        <f t="shared" si="59"/>
        <v>7.4582526735307271</v>
      </c>
      <c r="BJ226" s="31">
        <f t="shared" si="59"/>
        <v>6.9743586996250526</v>
      </c>
      <c r="BK226" s="12">
        <f t="shared" si="59"/>
        <v>6.5218599315714467</v>
      </c>
    </row>
  </sheetData>
  <mergeCells count="23">
    <mergeCell ref="O15:AA15"/>
    <mergeCell ref="AD137:AE137"/>
    <mergeCell ref="AF137:AU137"/>
    <mergeCell ref="AD183:AE183"/>
    <mergeCell ref="AF183:BK183"/>
    <mergeCell ref="U16:Y16"/>
    <mergeCell ref="AD92:AE92"/>
    <mergeCell ref="AF92:AM92"/>
    <mergeCell ref="Z16:AC16"/>
    <mergeCell ref="AD47:AE47"/>
    <mergeCell ref="AF47:AI47"/>
    <mergeCell ref="O53:U53"/>
    <mergeCell ref="O72:U72"/>
    <mergeCell ref="O16:P16"/>
    <mergeCell ref="Q16:T16"/>
    <mergeCell ref="O27:U27"/>
    <mergeCell ref="O33:U33"/>
    <mergeCell ref="O41:U41"/>
    <mergeCell ref="O2:P2"/>
    <mergeCell ref="R2:S2"/>
    <mergeCell ref="AD2:AE2"/>
    <mergeCell ref="AF2:AG2"/>
    <mergeCell ref="O9:P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BM226"/>
  <sheetViews>
    <sheetView showGridLines="0" tabSelected="1" topLeftCell="P22" zoomScale="90" zoomScaleNormal="90" workbookViewId="0">
      <selection activeCell="AC50" sqref="AC50"/>
    </sheetView>
  </sheetViews>
  <sheetFormatPr defaultRowHeight="14.4" x14ac:dyDescent="0.3"/>
  <cols>
    <col min="15" max="15" width="12.5546875" customWidth="1"/>
    <col min="16" max="16" width="12" customWidth="1"/>
    <col min="17" max="17" width="11.109375" customWidth="1"/>
    <col min="18" max="18" width="14.77734375" customWidth="1"/>
    <col min="19" max="19" width="12.109375" customWidth="1"/>
    <col min="21" max="21" width="17.88671875" bestFit="1" customWidth="1"/>
    <col min="22" max="23" width="17.5546875" bestFit="1" customWidth="1"/>
    <col min="24" max="24" width="10.33203125" bestFit="1" customWidth="1"/>
    <col min="25" max="26" width="16.33203125" bestFit="1" customWidth="1"/>
    <col min="27" max="27" width="17.88671875" bestFit="1" customWidth="1"/>
    <col min="28" max="28" width="12.6640625" customWidth="1"/>
    <col min="30" max="30" width="8.77734375" customWidth="1"/>
    <col min="31" max="31" width="9.21875" bestFit="1" customWidth="1"/>
    <col min="32" max="32" width="12" customWidth="1"/>
    <col min="33" max="33" width="11.5546875" customWidth="1"/>
    <col min="34" max="34" width="10.77734375" customWidth="1"/>
    <col min="35" max="35" width="13.33203125" bestFit="1" customWidth="1"/>
    <col min="36" max="39" width="10.77734375" customWidth="1"/>
    <col min="40" max="40" width="13.33203125" bestFit="1" customWidth="1"/>
    <col min="41" max="41" width="14" customWidth="1"/>
    <col min="42" max="42" width="10.77734375" customWidth="1"/>
    <col min="43" max="43" width="13.33203125" bestFit="1" customWidth="1"/>
    <col min="44" max="44" width="10.77734375" customWidth="1"/>
    <col min="45" max="45" width="16.109375" bestFit="1" customWidth="1"/>
    <col min="46" max="46" width="10.77734375" customWidth="1"/>
    <col min="47" max="48" width="13.33203125" bestFit="1" customWidth="1"/>
    <col min="49" max="53" width="10.77734375" customWidth="1"/>
    <col min="54" max="54" width="13.33203125" bestFit="1" customWidth="1"/>
    <col min="55" max="55" width="19.77734375" customWidth="1"/>
    <col min="56" max="56" width="13.33203125" bestFit="1" customWidth="1"/>
    <col min="57" max="57" width="23" bestFit="1" customWidth="1"/>
    <col min="58" max="58" width="13.33203125" bestFit="1" customWidth="1"/>
    <col min="59" max="59" width="19.5546875" bestFit="1" customWidth="1"/>
  </cols>
  <sheetData>
    <row r="1" spans="15:65" ht="15" thickBot="1" x14ac:dyDescent="0.35"/>
    <row r="2" spans="15:65" ht="16.2" thickBot="1" x14ac:dyDescent="0.35">
      <c r="O2" s="223" t="s">
        <v>3</v>
      </c>
      <c r="P2" s="224"/>
      <c r="W2" s="38"/>
      <c r="AD2" s="223" t="s">
        <v>45</v>
      </c>
      <c r="AE2" s="224"/>
      <c r="AF2" s="225" t="s">
        <v>39</v>
      </c>
      <c r="AG2" s="226"/>
      <c r="AK2" s="236" t="s">
        <v>70</v>
      </c>
      <c r="AL2" s="237"/>
      <c r="AM2" s="237"/>
      <c r="AN2" s="237"/>
      <c r="AO2" s="238"/>
      <c r="AQ2" s="239" t="s">
        <v>85</v>
      </c>
      <c r="AR2" s="240"/>
      <c r="AS2" s="241"/>
      <c r="AU2" s="236" t="s">
        <v>96</v>
      </c>
      <c r="AV2" s="237"/>
      <c r="AW2" s="237"/>
      <c r="AX2" s="237"/>
      <c r="AY2" s="237"/>
      <c r="AZ2" s="238"/>
      <c r="BA2" s="38"/>
      <c r="BB2" s="236" t="s">
        <v>99</v>
      </c>
      <c r="BC2" s="237"/>
      <c r="BD2" s="237"/>
      <c r="BE2" s="237"/>
      <c r="BF2" s="237"/>
      <c r="BG2" s="238"/>
      <c r="BH2" s="260"/>
    </row>
    <row r="3" spans="15:65" ht="16.2" thickBot="1" x14ac:dyDescent="0.35">
      <c r="O3" s="15" t="s">
        <v>4</v>
      </c>
      <c r="P3" s="16">
        <v>100</v>
      </c>
      <c r="AD3" s="20" t="s">
        <v>50</v>
      </c>
      <c r="AE3" s="20" t="s">
        <v>37</v>
      </c>
      <c r="AF3" s="3">
        <f>P27</f>
        <v>0.45350000000000001</v>
      </c>
      <c r="AG3" s="100">
        <f>P28</f>
        <v>3.2631999999999999</v>
      </c>
      <c r="AK3" s="245" t="s">
        <v>67</v>
      </c>
      <c r="AL3" s="246"/>
      <c r="AM3" s="247"/>
      <c r="AN3" s="248" t="s">
        <v>66</v>
      </c>
      <c r="AO3" s="249"/>
      <c r="AQ3" s="185" t="s">
        <v>86</v>
      </c>
      <c r="AR3" s="186" t="s">
        <v>87</v>
      </c>
      <c r="AS3" s="187" t="s">
        <v>88</v>
      </c>
      <c r="AU3" s="242" t="s">
        <v>97</v>
      </c>
      <c r="AV3" s="243"/>
      <c r="AW3" s="242" t="s">
        <v>47</v>
      </c>
      <c r="AX3" s="244"/>
      <c r="AY3" s="244"/>
      <c r="AZ3" s="243"/>
      <c r="BA3" s="50"/>
      <c r="BB3" s="278" t="s">
        <v>100</v>
      </c>
      <c r="BC3" s="279"/>
      <c r="BD3" s="279"/>
      <c r="BE3" s="279"/>
      <c r="BF3" s="279"/>
      <c r="BG3" s="280"/>
    </row>
    <row r="4" spans="15:65" ht="19.8" thickBot="1" x14ac:dyDescent="0.4">
      <c r="O4" s="9" t="s">
        <v>8</v>
      </c>
      <c r="P4" s="10">
        <v>0</v>
      </c>
      <c r="Z4" s="39"/>
      <c r="AA4" s="39"/>
      <c r="AB4" s="39"/>
      <c r="AD4" s="7">
        <f>0</f>
        <v>0</v>
      </c>
      <c r="AE4" s="8">
        <f>AD4</f>
        <v>0</v>
      </c>
      <c r="AF4" s="15">
        <f>$P$4+($P$3-$P$4)*$P$5*EXP(-($P$6^2)*$AF$3)*COS($P$6*$AE4)</f>
        <v>80.002055653694583</v>
      </c>
      <c r="AG4" s="16">
        <f>$P$4+($P$3-$P$4)*$P$5*EXP(-($P$6^2)*$AG$3)*COS($P$6*AE4)</f>
        <v>9.9996305963020262</v>
      </c>
      <c r="AK4" s="172" t="s">
        <v>74</v>
      </c>
      <c r="AL4" s="157">
        <v>1</v>
      </c>
      <c r="AM4" s="178" t="s">
        <v>71</v>
      </c>
      <c r="AN4" s="156" t="s">
        <v>51</v>
      </c>
      <c r="AO4" s="183">
        <v>1</v>
      </c>
      <c r="AQ4" s="188" t="s">
        <v>89</v>
      </c>
      <c r="AR4" s="152">
        <v>0</v>
      </c>
      <c r="AS4" s="153" t="s">
        <v>95</v>
      </c>
      <c r="AU4" s="259" t="s">
        <v>14</v>
      </c>
      <c r="AV4" s="193" t="s">
        <v>98</v>
      </c>
      <c r="AW4" s="194" t="s">
        <v>15</v>
      </c>
      <c r="AX4" s="195" t="s">
        <v>49</v>
      </c>
      <c r="AY4" s="195" t="s">
        <v>17</v>
      </c>
      <c r="AZ4" s="196" t="s">
        <v>19</v>
      </c>
      <c r="BA4" s="39"/>
      <c r="BB4" s="274" t="s">
        <v>14</v>
      </c>
      <c r="BC4" s="270" t="s">
        <v>102</v>
      </c>
      <c r="BD4" s="195" t="s">
        <v>62</v>
      </c>
      <c r="BE4" s="195" t="s">
        <v>103</v>
      </c>
      <c r="BF4" s="195" t="s">
        <v>101</v>
      </c>
      <c r="BG4" s="196" t="s">
        <v>104</v>
      </c>
    </row>
    <row r="5" spans="15:65" ht="18" x14ac:dyDescent="0.4">
      <c r="O5" s="9" t="s">
        <v>5</v>
      </c>
      <c r="P5" s="10">
        <v>1.1191</v>
      </c>
      <c r="Z5" s="39"/>
      <c r="AA5" s="39"/>
      <c r="AB5" s="39"/>
      <c r="AD5" s="9">
        <f>$U$27/2</f>
        <v>1.2500000000000001E-2</v>
      </c>
      <c r="AE5" s="10">
        <f t="shared" ref="AE5:AE45" si="0">AD5</f>
        <v>1.2500000000000001E-2</v>
      </c>
      <c r="AF5" s="15">
        <f t="shared" ref="AF5:AF45" si="1">$P$4+($P$3-$P$4)*$P$5*EXP(-($P$6^2)*$AF$3)*COS($P$6*$AE5)</f>
        <v>79.997429853849724</v>
      </c>
      <c r="AG5" s="16">
        <f t="shared" ref="AG5:AG45" si="2">$P$4+($P$3-$P$4)*$P$5*EXP(-($P$6^2)*$AG$3)*COS($P$6*AE5)</f>
        <v>9.9990524075382101</v>
      </c>
      <c r="AK5" s="159" t="s">
        <v>23</v>
      </c>
      <c r="AL5" s="160">
        <v>1</v>
      </c>
      <c r="AM5" s="179" t="s">
        <v>24</v>
      </c>
      <c r="AN5" s="159" t="s">
        <v>82</v>
      </c>
      <c r="AO5" s="162">
        <v>0.45350000000000001</v>
      </c>
      <c r="AQ5" s="189" t="s">
        <v>90</v>
      </c>
      <c r="AR5" s="154">
        <v>1</v>
      </c>
      <c r="AS5" s="155">
        <v>0</v>
      </c>
      <c r="AU5" s="156">
        <v>2</v>
      </c>
      <c r="AV5" s="197">
        <f>P18</f>
        <v>1.4048499999999999</v>
      </c>
      <c r="AW5" s="198">
        <f t="shared" ref="AW5:AZ5" si="3">Q18</f>
        <v>2</v>
      </c>
      <c r="AX5" s="199">
        <f t="shared" si="3"/>
        <v>41</v>
      </c>
      <c r="AY5" s="199">
        <f t="shared" si="3"/>
        <v>40</v>
      </c>
      <c r="AZ5" s="158">
        <f t="shared" si="3"/>
        <v>2.5000000000000001E-2</v>
      </c>
      <c r="BA5" s="39"/>
      <c r="BB5" s="275">
        <f>O18</f>
        <v>2</v>
      </c>
      <c r="BC5" s="271">
        <f>U18</f>
        <v>19.22635</v>
      </c>
      <c r="BD5" s="281" t="s">
        <v>106</v>
      </c>
      <c r="BE5" s="263">
        <f t="shared" ref="BD5:BG5" si="4">W18</f>
        <v>9.9996305963020262</v>
      </c>
      <c r="BF5" s="264">
        <f t="shared" si="4"/>
        <v>0.92270602547159253</v>
      </c>
      <c r="BG5" s="265">
        <f t="shared" si="4"/>
        <v>8.1309385299999999</v>
      </c>
    </row>
    <row r="6" spans="15:65" ht="18.600000000000001" x14ac:dyDescent="0.4">
      <c r="O6" s="9" t="s">
        <v>6</v>
      </c>
      <c r="P6" s="10">
        <v>0.86029999999999995</v>
      </c>
      <c r="W6" s="174"/>
      <c r="Z6" s="39"/>
      <c r="AA6" s="39"/>
      <c r="AB6" s="39"/>
      <c r="AD6" s="77">
        <f>AD5+$U$27</f>
        <v>3.7500000000000006E-2</v>
      </c>
      <c r="AE6" s="10">
        <f t="shared" si="0"/>
        <v>3.7500000000000006E-2</v>
      </c>
      <c r="AF6" s="15">
        <f t="shared" si="1"/>
        <v>79.9604266646501</v>
      </c>
      <c r="AG6" s="16">
        <f t="shared" si="2"/>
        <v>9.9944272985974738</v>
      </c>
      <c r="AK6" s="159" t="s">
        <v>75</v>
      </c>
      <c r="AL6" s="160">
        <v>1</v>
      </c>
      <c r="AM6" s="179" t="s">
        <v>26</v>
      </c>
      <c r="AN6" s="159" t="s">
        <v>81</v>
      </c>
      <c r="AO6" s="162">
        <v>3.2631999999999999</v>
      </c>
      <c r="AQ6" s="189" t="s">
        <v>91</v>
      </c>
      <c r="AR6" s="154">
        <v>1</v>
      </c>
      <c r="AS6" s="155" t="s">
        <v>93</v>
      </c>
      <c r="AU6" s="159">
        <v>4</v>
      </c>
      <c r="AV6" s="200">
        <f t="shared" ref="AV6:AV9" si="5">P19</f>
        <v>0.70242499999999997</v>
      </c>
      <c r="AW6" s="201">
        <f t="shared" ref="AW6:AW9" si="6">Q19</f>
        <v>2</v>
      </c>
      <c r="AX6" s="202">
        <f t="shared" ref="AX6:AX9" si="7">R19</f>
        <v>41</v>
      </c>
      <c r="AY6" s="202">
        <f t="shared" ref="AY6:AY9" si="8">S19</f>
        <v>40</v>
      </c>
      <c r="AZ6" s="161">
        <f t="shared" ref="AZ6:AZ9" si="9">T19</f>
        <v>2.5000000000000001E-2</v>
      </c>
      <c r="BA6" s="39"/>
      <c r="BB6" s="276">
        <f t="shared" ref="BB6:BB9" si="10">O19</f>
        <v>4</v>
      </c>
      <c r="BC6" s="272">
        <f t="shared" ref="BC6:BC9" si="11">U19</f>
        <v>14.9879</v>
      </c>
      <c r="BD6" s="262">
        <f t="shared" ref="BD6:BD9" si="12">V19</f>
        <v>-0.22045005942365556</v>
      </c>
      <c r="BE6" s="261">
        <f t="shared" ref="BE6:BE9" si="13">W19</f>
        <v>9.9996305963020262</v>
      </c>
      <c r="BF6" s="262">
        <f t="shared" ref="BF6:BF9" si="14">X19</f>
        <v>0.49884536790215939</v>
      </c>
      <c r="BG6" s="266">
        <f t="shared" ref="BG6:BG9" si="15">Y19</f>
        <v>4.3960375799999998</v>
      </c>
    </row>
    <row r="7" spans="15:65" ht="20.399999999999999" thickBot="1" x14ac:dyDescent="0.45">
      <c r="O7" s="57" t="s">
        <v>18</v>
      </c>
      <c r="P7" s="58">
        <v>2</v>
      </c>
      <c r="W7" s="174"/>
      <c r="Z7" s="84"/>
      <c r="AA7" s="84"/>
      <c r="AB7" s="84"/>
      <c r="AD7" s="77">
        <f>AD6+$U$27</f>
        <v>6.25E-2</v>
      </c>
      <c r="AE7" s="10">
        <f t="shared" si="0"/>
        <v>6.25E-2</v>
      </c>
      <c r="AF7" s="15">
        <f t="shared" si="1"/>
        <v>79.886437402250891</v>
      </c>
      <c r="AG7" s="16">
        <f t="shared" si="2"/>
        <v>9.9851792200819975</v>
      </c>
      <c r="AK7" s="173" t="s">
        <v>76</v>
      </c>
      <c r="AL7" s="163">
        <f>AL5/AL4/AL6</f>
        <v>1</v>
      </c>
      <c r="AM7" s="177" t="s">
        <v>72</v>
      </c>
      <c r="AN7" s="184" t="s">
        <v>83</v>
      </c>
      <c r="AO7" s="162">
        <v>80</v>
      </c>
      <c r="AQ7" s="190" t="s">
        <v>92</v>
      </c>
      <c r="AR7" s="191">
        <v>0</v>
      </c>
      <c r="AS7" s="192" t="s">
        <v>94</v>
      </c>
      <c r="AU7" s="159">
        <v>8</v>
      </c>
      <c r="AV7" s="200">
        <f t="shared" si="5"/>
        <v>0.35121249999999998</v>
      </c>
      <c r="AW7" s="201">
        <f t="shared" si="6"/>
        <v>2</v>
      </c>
      <c r="AX7" s="202">
        <f t="shared" si="7"/>
        <v>41</v>
      </c>
      <c r="AY7" s="202">
        <f t="shared" si="8"/>
        <v>40</v>
      </c>
      <c r="AZ7" s="161">
        <f t="shared" si="9"/>
        <v>2.5000000000000001E-2</v>
      </c>
      <c r="BA7" s="39"/>
      <c r="BB7" s="276">
        <f t="shared" si="10"/>
        <v>8</v>
      </c>
      <c r="BC7" s="272">
        <f t="shared" si="11"/>
        <v>12.59924</v>
      </c>
      <c r="BD7" s="262">
        <f t="shared" si="12"/>
        <v>-0.15937256053216259</v>
      </c>
      <c r="BE7" s="261">
        <f t="shared" si="13"/>
        <v>9.9996305963020262</v>
      </c>
      <c r="BF7" s="262">
        <f t="shared" si="14"/>
        <v>0.25997054377782097</v>
      </c>
      <c r="BG7" s="266">
        <f t="shared" si="15"/>
        <v>2.2911829899999998</v>
      </c>
    </row>
    <row r="8" spans="15:65" ht="19.8" x14ac:dyDescent="0.4">
      <c r="O8" s="86" t="s">
        <v>54</v>
      </c>
      <c r="P8" s="87">
        <f>P7/2</f>
        <v>1</v>
      </c>
      <c r="Z8" s="84"/>
      <c r="AA8" s="84"/>
      <c r="AB8" s="84"/>
      <c r="AD8" s="77">
        <f>AD7+$U$27</f>
        <v>8.7499999999999994E-2</v>
      </c>
      <c r="AE8" s="10">
        <f t="shared" si="0"/>
        <v>8.7499999999999994E-2</v>
      </c>
      <c r="AF8" s="15">
        <f t="shared" si="1"/>
        <v>79.775496290735035</v>
      </c>
      <c r="AG8" s="16">
        <f t="shared" si="2"/>
        <v>9.9713124497341958</v>
      </c>
      <c r="AK8" s="165" t="s">
        <v>77</v>
      </c>
      <c r="AL8" s="166">
        <f>AL5*AO4/(P8)</f>
        <v>1</v>
      </c>
      <c r="AM8" s="178" t="s">
        <v>73</v>
      </c>
      <c r="AN8" s="184" t="s">
        <v>84</v>
      </c>
      <c r="AO8" s="162">
        <v>10</v>
      </c>
      <c r="AU8" s="159">
        <v>16</v>
      </c>
      <c r="AV8" s="200">
        <f t="shared" si="5"/>
        <v>0.17560624999999999</v>
      </c>
      <c r="AW8" s="201">
        <f t="shared" si="6"/>
        <v>2</v>
      </c>
      <c r="AX8" s="202">
        <f t="shared" si="7"/>
        <v>41</v>
      </c>
      <c r="AY8" s="202">
        <f t="shared" si="8"/>
        <v>40</v>
      </c>
      <c r="AZ8" s="161">
        <f t="shared" si="9"/>
        <v>2.5000000000000001E-2</v>
      </c>
      <c r="BA8" s="39"/>
      <c r="BB8" s="276">
        <f t="shared" si="10"/>
        <v>16</v>
      </c>
      <c r="BC8" s="272">
        <f t="shared" si="11"/>
        <v>11.327529999999999</v>
      </c>
      <c r="BD8" s="262">
        <f t="shared" si="12"/>
        <v>-0.10093545324956113</v>
      </c>
      <c r="BE8" s="261">
        <f t="shared" si="13"/>
        <v>9.9996305963020262</v>
      </c>
      <c r="BF8" s="262">
        <f t="shared" si="14"/>
        <v>0.1327948458605106</v>
      </c>
      <c r="BG8" s="266">
        <f t="shared" si="15"/>
        <v>1.1705477200000001</v>
      </c>
    </row>
    <row r="9" spans="15:65" ht="18.600000000000001" thickBot="1" x14ac:dyDescent="0.45">
      <c r="O9" s="227" t="s">
        <v>9</v>
      </c>
      <c r="P9" s="228"/>
      <c r="Z9" s="84"/>
      <c r="AA9" s="84"/>
      <c r="AB9" s="84"/>
      <c r="AD9" s="77">
        <f>AD8+$U$27</f>
        <v>0.11249999999999999</v>
      </c>
      <c r="AE9" s="10">
        <f t="shared" si="0"/>
        <v>0.11249999999999999</v>
      </c>
      <c r="AF9" s="15">
        <f t="shared" si="1"/>
        <v>79.627654646437904</v>
      </c>
      <c r="AG9" s="16">
        <f t="shared" si="2"/>
        <v>9.9528334016942246</v>
      </c>
      <c r="AK9" s="168" t="s">
        <v>78</v>
      </c>
      <c r="AL9" s="169">
        <v>100</v>
      </c>
      <c r="AM9" s="180" t="s">
        <v>69</v>
      </c>
      <c r="AN9" s="159" t="s">
        <v>5</v>
      </c>
      <c r="AO9" s="175">
        <v>1.1191</v>
      </c>
      <c r="AU9" s="203">
        <v>32</v>
      </c>
      <c r="AV9" s="204">
        <f t="shared" si="5"/>
        <v>8.7803124999999996E-2</v>
      </c>
      <c r="AW9" s="205">
        <f t="shared" si="6"/>
        <v>2</v>
      </c>
      <c r="AX9" s="206">
        <f t="shared" si="7"/>
        <v>41</v>
      </c>
      <c r="AY9" s="206">
        <f t="shared" si="8"/>
        <v>40</v>
      </c>
      <c r="AZ9" s="207">
        <f t="shared" si="9"/>
        <v>2.5000000000000001E-2</v>
      </c>
      <c r="BA9" s="39"/>
      <c r="BB9" s="277">
        <f t="shared" si="10"/>
        <v>32</v>
      </c>
      <c r="BC9" s="273">
        <f t="shared" si="11"/>
        <v>10.67393</v>
      </c>
      <c r="BD9" s="268">
        <f t="shared" si="12"/>
        <v>-5.7700134098077789E-2</v>
      </c>
      <c r="BE9" s="267">
        <f t="shared" si="13"/>
        <v>9.9996305963020262</v>
      </c>
      <c r="BF9" s="268">
        <f t="shared" si="14"/>
        <v>6.7432431348747768E-2</v>
      </c>
      <c r="BG9" s="269">
        <f t="shared" si="15"/>
        <v>0.59460890300000002</v>
      </c>
    </row>
    <row r="10" spans="15:65" ht="18.600000000000001" thickBot="1" x14ac:dyDescent="0.45">
      <c r="O10" s="9" t="s">
        <v>32</v>
      </c>
      <c r="P10" s="10">
        <v>0.45350000000000001</v>
      </c>
      <c r="Z10" s="84"/>
      <c r="AA10" s="84"/>
      <c r="AB10" s="84"/>
      <c r="AD10" s="77">
        <f>AD9+$U$27</f>
        <v>0.13749999999999998</v>
      </c>
      <c r="AE10" s="10">
        <f t="shared" si="0"/>
        <v>0.13749999999999998</v>
      </c>
      <c r="AF10" s="15">
        <f t="shared" si="1"/>
        <v>79.442980854210688</v>
      </c>
      <c r="AG10" s="16">
        <f t="shared" si="2"/>
        <v>9.9297506235330726</v>
      </c>
      <c r="AK10" s="159" t="s">
        <v>79</v>
      </c>
      <c r="AL10" s="160">
        <v>0</v>
      </c>
      <c r="AM10" s="181" t="s">
        <v>69</v>
      </c>
      <c r="AN10" s="159" t="s">
        <v>80</v>
      </c>
      <c r="AO10" s="175">
        <v>0.86029999999999995</v>
      </c>
      <c r="AV10" s="39"/>
      <c r="AW10" s="39"/>
      <c r="AX10" s="39"/>
      <c r="AY10" s="39"/>
      <c r="AZ10" s="39"/>
      <c r="BA10" s="39"/>
      <c r="BB10" s="278" t="s">
        <v>105</v>
      </c>
      <c r="BC10" s="279"/>
      <c r="BD10" s="279"/>
      <c r="BE10" s="279"/>
      <c r="BF10" s="279"/>
      <c r="BG10" s="280"/>
    </row>
    <row r="11" spans="15:65" ht="16.2" thickBot="1" x14ac:dyDescent="0.35">
      <c r="O11" s="9" t="s">
        <v>33</v>
      </c>
      <c r="P11" s="10">
        <v>3.2631999999999999</v>
      </c>
      <c r="U11" s="167"/>
      <c r="V11" s="167"/>
      <c r="Z11" s="84"/>
      <c r="AA11" s="84"/>
      <c r="AB11" s="84"/>
      <c r="AD11" s="77">
        <f>AD10+$U$27</f>
        <v>0.16249999999999998</v>
      </c>
      <c r="AE11" s="10">
        <f t="shared" si="0"/>
        <v>0.16249999999999998</v>
      </c>
      <c r="AF11" s="15">
        <f t="shared" si="1"/>
        <v>79.221560335788638</v>
      </c>
      <c r="AG11" s="16">
        <f t="shared" si="2"/>
        <v>9.902074792298853</v>
      </c>
      <c r="AK11" s="170" t="s">
        <v>54</v>
      </c>
      <c r="AL11" s="171">
        <v>1</v>
      </c>
      <c r="AM11" s="182" t="s">
        <v>68</v>
      </c>
      <c r="AN11" s="176" t="s">
        <v>63</v>
      </c>
      <c r="AO11" s="164">
        <v>1</v>
      </c>
      <c r="AV11" s="39"/>
      <c r="AW11" s="39"/>
      <c r="AX11" s="39"/>
      <c r="AY11" s="39"/>
      <c r="AZ11" s="39"/>
      <c r="BA11" s="39"/>
      <c r="BB11" s="274" t="s">
        <v>14</v>
      </c>
      <c r="BC11" s="270" t="s">
        <v>102</v>
      </c>
      <c r="BD11" s="195" t="s">
        <v>62</v>
      </c>
      <c r="BE11" s="195" t="s">
        <v>103</v>
      </c>
      <c r="BF11" s="195" t="s">
        <v>101</v>
      </c>
      <c r="BG11" s="196" t="s">
        <v>104</v>
      </c>
    </row>
    <row r="12" spans="15:65" ht="15.6" x14ac:dyDescent="0.3">
      <c r="O12" s="9" t="s">
        <v>30</v>
      </c>
      <c r="P12" s="82">
        <f>($P$8)^2*P10/$AL$7</f>
        <v>0.45350000000000001</v>
      </c>
      <c r="Q12" t="s">
        <v>0</v>
      </c>
      <c r="U12" s="167"/>
      <c r="V12" s="167"/>
      <c r="Z12" s="84"/>
      <c r="AA12" s="84"/>
      <c r="AB12" s="84"/>
      <c r="AD12" s="77">
        <f>AD11+$U$27</f>
        <v>0.18749999999999997</v>
      </c>
      <c r="AE12" s="10">
        <f t="shared" si="0"/>
        <v>0.18749999999999997</v>
      </c>
      <c r="AF12" s="15">
        <f t="shared" si="1"/>
        <v>78.963495510278861</v>
      </c>
      <c r="AG12" s="16">
        <f t="shared" si="2"/>
        <v>9.8698187095780874</v>
      </c>
      <c r="AV12" s="39"/>
      <c r="AW12" s="39"/>
      <c r="AX12" s="39"/>
      <c r="AY12" s="39"/>
      <c r="AZ12" s="39"/>
      <c r="BA12" s="39"/>
      <c r="BB12" s="275">
        <v>2</v>
      </c>
      <c r="BC12" s="271">
        <f>symmetry_crank_nicolson!U18</f>
        <v>8.0185999999999993</v>
      </c>
      <c r="BD12" s="281" t="s">
        <v>106</v>
      </c>
      <c r="BE12" s="263">
        <f>symmetry_crank_nicolson!W18</f>
        <v>9.9996305963020262</v>
      </c>
      <c r="BF12" s="264">
        <f>symmetry_crank_nicolson!X18</f>
        <v>-0.19811037790082306</v>
      </c>
      <c r="BG12" s="265">
        <f>symmetry_crank_nicolson!Y18</f>
        <v>1.69018555</v>
      </c>
    </row>
    <row r="13" spans="15:65" ht="16.2" thickBot="1" x14ac:dyDescent="0.35">
      <c r="O13" s="11" t="s">
        <v>31</v>
      </c>
      <c r="P13" s="83">
        <f>($P$8)^2*P11/$AL$7</f>
        <v>3.2631999999999999</v>
      </c>
      <c r="Q13" t="s">
        <v>0</v>
      </c>
      <c r="Z13" s="84"/>
      <c r="AA13" s="84"/>
      <c r="AB13" s="84"/>
      <c r="AD13" s="77">
        <f>AD12+$U$27</f>
        <v>0.21249999999999997</v>
      </c>
      <c r="AE13" s="10">
        <f t="shared" si="0"/>
        <v>0.21249999999999997</v>
      </c>
      <c r="AF13" s="15">
        <f t="shared" si="1"/>
        <v>78.668905746785839</v>
      </c>
      <c r="AG13" s="16">
        <f t="shared" si="2"/>
        <v>9.8329972955742555</v>
      </c>
      <c r="AV13" s="39"/>
      <c r="AW13" s="39"/>
      <c r="AX13" s="39"/>
      <c r="AY13" s="39"/>
      <c r="AZ13" s="39"/>
      <c r="BA13" s="39"/>
      <c r="BB13" s="276">
        <v>4</v>
      </c>
      <c r="BC13" s="272">
        <f>symmetry_crank_nicolson!U19</f>
        <v>9.52</v>
      </c>
      <c r="BD13" s="262">
        <f>symmetry_crank_nicolson!V19</f>
        <v>0.18723966777242915</v>
      </c>
      <c r="BE13" s="261">
        <f>symmetry_crank_nicolson!W19</f>
        <v>9.9996305963020262</v>
      </c>
      <c r="BF13" s="262">
        <f>symmetry_crank_nicolson!X19</f>
        <v>-4.796483146881439E-2</v>
      </c>
      <c r="BG13" s="266">
        <f>symmetry_crank_nicolson!Y19</f>
        <v>0.38607105600000002</v>
      </c>
    </row>
    <row r="14" spans="15:65" ht="16.2" thickBot="1" x14ac:dyDescent="0.35">
      <c r="Z14" s="84"/>
      <c r="AA14" s="84"/>
      <c r="AB14" s="84"/>
      <c r="AD14" s="77">
        <f>AD13+$U$27</f>
        <v>0.23749999999999996</v>
      </c>
      <c r="AE14" s="10">
        <f t="shared" si="0"/>
        <v>0.23749999999999996</v>
      </c>
      <c r="AF14" s="15">
        <f t="shared" si="1"/>
        <v>78.337927309196758</v>
      </c>
      <c r="AG14" s="16">
        <f t="shared" si="2"/>
        <v>9.7916275822064076</v>
      </c>
      <c r="AV14" s="39"/>
      <c r="AW14" s="39"/>
      <c r="AX14" s="39"/>
      <c r="AY14" s="39"/>
      <c r="AZ14" s="39"/>
      <c r="BA14" s="39"/>
      <c r="BB14" s="276">
        <v>8</v>
      </c>
      <c r="BC14" s="272">
        <f>symmetry_crank_nicolson!U20</f>
        <v>9.8809000000000005</v>
      </c>
      <c r="BD14" s="262">
        <f>symmetry_crank_nicolson!V20</f>
        <v>3.7909663865546311E-2</v>
      </c>
      <c r="BE14" s="261">
        <f>symmetry_crank_nicolson!W20</f>
        <v>9.9996305963020262</v>
      </c>
      <c r="BF14" s="262">
        <f>symmetry_crank_nicolson!X20</f>
        <v>-1.1873498241618409E-2</v>
      </c>
      <c r="BG14" s="266">
        <f>symmetry_crank_nicolson!Y20</f>
        <v>8.7927177499999995E-2</v>
      </c>
      <c r="BM14" t="s">
        <v>0</v>
      </c>
    </row>
    <row r="15" spans="15:65" ht="16.2" thickBot="1" x14ac:dyDescent="0.35">
      <c r="O15" s="223" t="s">
        <v>12</v>
      </c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29"/>
      <c r="AA15" s="226"/>
      <c r="AB15" s="84"/>
      <c r="AD15" s="77">
        <f>AD14+$U$27</f>
        <v>0.26249999999999996</v>
      </c>
      <c r="AE15" s="10">
        <f t="shared" si="0"/>
        <v>0.26249999999999996</v>
      </c>
      <c r="AF15" s="15">
        <f t="shared" si="1"/>
        <v>77.970713293151903</v>
      </c>
      <c r="AG15" s="16">
        <f t="shared" si="2"/>
        <v>9.7457287052309454</v>
      </c>
      <c r="AV15" s="39"/>
      <c r="AW15" s="39"/>
      <c r="AX15" s="39"/>
      <c r="AY15" s="39"/>
      <c r="AZ15" s="39"/>
      <c r="BA15" s="39"/>
      <c r="BB15" s="276">
        <v>16</v>
      </c>
      <c r="BC15" s="272">
        <f>symmetry_crank_nicolson!U21</f>
        <v>9.9725000000000001</v>
      </c>
      <c r="BD15" s="262">
        <f>symmetry_crank_nicolson!V21</f>
        <v>9.2704105901283973E-3</v>
      </c>
      <c r="BE15" s="261">
        <f>symmetry_crank_nicolson!W21</f>
        <v>9.9996305963020262</v>
      </c>
      <c r="BF15" s="262">
        <f>symmetry_crank_nicolson!X21</f>
        <v>-2.7131598553309833E-3</v>
      </c>
      <c r="BG15" s="266">
        <f>symmetry_crank_nicolson!Y21</f>
        <v>1.7303740599999999E-2</v>
      </c>
    </row>
    <row r="16" spans="15:65" ht="16.2" thickBot="1" x14ac:dyDescent="0.35">
      <c r="O16" s="231" t="s">
        <v>9</v>
      </c>
      <c r="P16" s="232"/>
      <c r="Q16" s="233" t="s">
        <v>47</v>
      </c>
      <c r="R16" s="233"/>
      <c r="S16" s="233"/>
      <c r="T16" s="232"/>
      <c r="U16" s="223" t="s">
        <v>61</v>
      </c>
      <c r="V16" s="230"/>
      <c r="W16" s="230"/>
      <c r="X16" s="230"/>
      <c r="Y16" s="224"/>
      <c r="Z16" s="234" t="s">
        <v>65</v>
      </c>
      <c r="AA16" s="251"/>
      <c r="AB16" s="251"/>
      <c r="AC16" s="235"/>
      <c r="AD16" s="77">
        <f>AD15+$U$27</f>
        <v>0.28749999999999998</v>
      </c>
      <c r="AE16" s="10">
        <f t="shared" si="0"/>
        <v>0.28749999999999998</v>
      </c>
      <c r="AF16" s="15">
        <f t="shared" si="1"/>
        <v>77.56743355522967</v>
      </c>
      <c r="AG16" s="16">
        <f t="shared" si="2"/>
        <v>9.6953218953903075</v>
      </c>
      <c r="AV16" s="39"/>
      <c r="AW16" s="39"/>
      <c r="AX16" s="39"/>
      <c r="AY16" s="39"/>
      <c r="AZ16" s="39"/>
      <c r="BA16" s="39"/>
      <c r="BB16" s="277">
        <v>32</v>
      </c>
      <c r="BC16" s="273">
        <f>symmetry_crank_nicolson!U22</f>
        <v>9.9938000000000002</v>
      </c>
      <c r="BD16" s="268">
        <f>symmetry_crank_nicolson!V22</f>
        <v>2.1358736525445071E-3</v>
      </c>
      <c r="BE16" s="267">
        <f>symmetry_crank_nicolson!W22</f>
        <v>9.9996305963020262</v>
      </c>
      <c r="BF16" s="268">
        <f>symmetry_crank_nicolson!X22</f>
        <v>-5.8308116943661897E-4</v>
      </c>
      <c r="BG16" s="269">
        <f>symmetry_crank_nicolson!Y22</f>
        <v>2.9020546900000001E-3</v>
      </c>
    </row>
    <row r="17" spans="15:58" ht="15" thickBot="1" x14ac:dyDescent="0.35">
      <c r="O17" s="108" t="s">
        <v>14</v>
      </c>
      <c r="P17" s="110" t="s">
        <v>34</v>
      </c>
      <c r="Q17" s="43" t="s">
        <v>15</v>
      </c>
      <c r="R17" s="44" t="s">
        <v>16</v>
      </c>
      <c r="S17" s="44" t="s">
        <v>17</v>
      </c>
      <c r="T17" s="45" t="s">
        <v>19</v>
      </c>
      <c r="U17" s="108" t="s">
        <v>59</v>
      </c>
      <c r="V17" s="44" t="s">
        <v>62</v>
      </c>
      <c r="W17" s="126" t="s">
        <v>60</v>
      </c>
      <c r="X17" s="126" t="s">
        <v>58</v>
      </c>
      <c r="Y17" s="126" t="s">
        <v>64</v>
      </c>
      <c r="Z17" s="43" t="s">
        <v>64</v>
      </c>
      <c r="AA17" s="45" t="s">
        <v>59</v>
      </c>
      <c r="AB17" s="253"/>
      <c r="AC17" s="254"/>
      <c r="AD17" s="77">
        <f>AD16+$U$27</f>
        <v>0.3125</v>
      </c>
      <c r="AE17" s="10">
        <f t="shared" si="0"/>
        <v>0.3125</v>
      </c>
      <c r="AF17" s="15">
        <f t="shared" si="1"/>
        <v>77.128274634378471</v>
      </c>
      <c r="AG17" s="16">
        <f t="shared" si="2"/>
        <v>9.6404304685925784</v>
      </c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</row>
    <row r="18" spans="15:58" x14ac:dyDescent="0.3">
      <c r="O18" s="88">
        <f>2</f>
        <v>2</v>
      </c>
      <c r="P18" s="94">
        <f>($P$13-$P$12)/O18</f>
        <v>1.4048499999999999</v>
      </c>
      <c r="Q18" s="88">
        <v>2</v>
      </c>
      <c r="R18" s="89">
        <v>41</v>
      </c>
      <c r="S18" s="89">
        <f>R18-Q18+1</f>
        <v>40</v>
      </c>
      <c r="T18" s="90">
        <f>$P$8/S18</f>
        <v>2.5000000000000001E-2</v>
      </c>
      <c r="U18" s="88">
        <v>19.22635</v>
      </c>
      <c r="V18" s="89"/>
      <c r="W18" s="123">
        <f>AG4</f>
        <v>9.9996305963020262</v>
      </c>
      <c r="X18" s="123">
        <f>(U18-$W$18)/$W$18</f>
        <v>0.92270602547159253</v>
      </c>
      <c r="Y18" s="140">
        <v>8.1309385299999999</v>
      </c>
      <c r="Z18" s="150">
        <v>8.1309385299999999</v>
      </c>
      <c r="AA18" s="214">
        <v>19.22635</v>
      </c>
      <c r="AB18" s="220"/>
      <c r="AC18" s="257">
        <f>(AA18-$W$18)/$W$18</f>
        <v>0.92270602547159253</v>
      </c>
      <c r="AD18" s="219">
        <f>AD17+$U$27</f>
        <v>0.33750000000000002</v>
      </c>
      <c r="AE18" s="10">
        <f t="shared" si="0"/>
        <v>0.33750000000000002</v>
      </c>
      <c r="AF18" s="15">
        <f t="shared" si="1"/>
        <v>76.653439665632348</v>
      </c>
      <c r="AG18" s="16">
        <f t="shared" si="2"/>
        <v>9.581079815126607</v>
      </c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</row>
    <row r="19" spans="15:58" x14ac:dyDescent="0.3">
      <c r="O19" s="137">
        <v>4</v>
      </c>
      <c r="P19" s="138">
        <f t="shared" ref="P19:P23" si="16">($P$13-$P$12)/O19</f>
        <v>0.70242499999999997</v>
      </c>
      <c r="Q19" s="137">
        <v>2</v>
      </c>
      <c r="R19" s="139">
        <v>41</v>
      </c>
      <c r="S19" s="139">
        <f t="shared" ref="S19:S22" si="17">R19-Q19+1</f>
        <v>40</v>
      </c>
      <c r="T19" s="42">
        <f>$P$8/S19</f>
        <v>2.5000000000000001E-2</v>
      </c>
      <c r="U19" s="137">
        <v>14.9879</v>
      </c>
      <c r="V19" s="127">
        <f>(U19-U18)/U18</f>
        <v>-0.22045005942365556</v>
      </c>
      <c r="W19" s="124">
        <f>AG4</f>
        <v>9.9996305963020262</v>
      </c>
      <c r="X19" s="124">
        <f t="shared" ref="X19:X22" si="18">(U19-$W$18)/$W$18</f>
        <v>0.49884536790215939</v>
      </c>
      <c r="Y19" s="141">
        <v>4.3960375799999998</v>
      </c>
      <c r="Z19" s="144">
        <v>4.3960375799999998</v>
      </c>
      <c r="AA19" s="215">
        <v>14.9879</v>
      </c>
      <c r="AB19" s="221">
        <f>(AA19-AA18)/AA18</f>
        <v>-0.22045005942365556</v>
      </c>
      <c r="AC19" s="258">
        <f t="shared" ref="AC19:AC22" si="19">(AA19-$W$18)/$W$18</f>
        <v>0.49884536790215939</v>
      </c>
      <c r="AD19" s="219">
        <f>AD18+$U$27</f>
        <v>0.36250000000000004</v>
      </c>
      <c r="AE19" s="10">
        <f t="shared" si="0"/>
        <v>0.36250000000000004</v>
      </c>
      <c r="AF19" s="15">
        <f t="shared" si="1"/>
        <v>76.143148286149909</v>
      </c>
      <c r="AG19" s="16">
        <f t="shared" si="2"/>
        <v>9.5172973879176119</v>
      </c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</row>
    <row r="20" spans="15:58" x14ac:dyDescent="0.3">
      <c r="O20" s="137">
        <v>8</v>
      </c>
      <c r="P20" s="138">
        <f t="shared" si="16"/>
        <v>0.35121249999999998</v>
      </c>
      <c r="Q20" s="137">
        <v>2</v>
      </c>
      <c r="R20" s="139">
        <v>41</v>
      </c>
      <c r="S20" s="139">
        <f t="shared" si="17"/>
        <v>40</v>
      </c>
      <c r="T20" s="42">
        <f>$P$8/S20</f>
        <v>2.5000000000000001E-2</v>
      </c>
      <c r="U20" s="137">
        <v>12.59924</v>
      </c>
      <c r="V20" s="127">
        <f t="shared" ref="V20:V22" si="20">(U20-U19)/U19</f>
        <v>-0.15937256053216259</v>
      </c>
      <c r="W20" s="124">
        <v>9.9996305963020262</v>
      </c>
      <c r="X20" s="124">
        <f t="shared" si="18"/>
        <v>0.25997054377782097</v>
      </c>
      <c r="Y20" s="141">
        <v>2.2911829899999998</v>
      </c>
      <c r="Z20" s="146">
        <v>2.2911829899999998</v>
      </c>
      <c r="AA20" s="216">
        <v>12.59924</v>
      </c>
      <c r="AB20" s="221">
        <f t="shared" ref="AB20:AB22" si="21">(AA20-AA19)/AA19</f>
        <v>-0.15937256053216259</v>
      </c>
      <c r="AC20" s="258">
        <f t="shared" si="19"/>
        <v>0.25997054377782097</v>
      </c>
      <c r="AD20" s="219">
        <f>AD19+$U$27</f>
        <v>0.38750000000000007</v>
      </c>
      <c r="AE20" s="10">
        <f t="shared" si="0"/>
        <v>0.38750000000000007</v>
      </c>
      <c r="AF20" s="15">
        <f t="shared" si="1"/>
        <v>75.597636533620062</v>
      </c>
      <c r="AG20" s="16">
        <f t="shared" si="2"/>
        <v>9.449112689828695</v>
      </c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</row>
    <row r="21" spans="15:58" x14ac:dyDescent="0.3">
      <c r="O21" s="137">
        <v>16</v>
      </c>
      <c r="P21" s="138">
        <f t="shared" si="16"/>
        <v>0.17560624999999999</v>
      </c>
      <c r="Q21" s="137">
        <v>2</v>
      </c>
      <c r="R21" s="139">
        <v>41</v>
      </c>
      <c r="S21" s="139">
        <f t="shared" si="17"/>
        <v>40</v>
      </c>
      <c r="T21" s="42">
        <f>$P$8/S21</f>
        <v>2.5000000000000001E-2</v>
      </c>
      <c r="U21" s="137">
        <v>11.327529999999999</v>
      </c>
      <c r="V21" s="127">
        <f t="shared" si="20"/>
        <v>-0.10093545324956113</v>
      </c>
      <c r="W21" s="124">
        <v>9.9996305963020262</v>
      </c>
      <c r="X21" s="124">
        <f t="shared" si="18"/>
        <v>0.1327948458605106</v>
      </c>
      <c r="Y21" s="141">
        <v>1.1705477200000001</v>
      </c>
      <c r="Z21" s="146">
        <v>1.1705477200000001</v>
      </c>
      <c r="AA21" s="217">
        <v>11.327529999999999</v>
      </c>
      <c r="AB21" s="221">
        <f t="shared" si="21"/>
        <v>-0.10093545324956113</v>
      </c>
      <c r="AC21" s="258">
        <f t="shared" si="19"/>
        <v>0.1327948458605106</v>
      </c>
      <c r="AD21" s="219">
        <f>AD20+$U$27</f>
        <v>0.41250000000000009</v>
      </c>
      <c r="AE21" s="10">
        <f t="shared" si="0"/>
        <v>0.41250000000000009</v>
      </c>
      <c r="AF21" s="15">
        <f t="shared" si="1"/>
        <v>75.017156737081677</v>
      </c>
      <c r="AG21" s="16">
        <f t="shared" si="2"/>
        <v>9.3765572600141578</v>
      </c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</row>
    <row r="22" spans="15:58" x14ac:dyDescent="0.3">
      <c r="O22" s="137">
        <v>32</v>
      </c>
      <c r="P22" s="138">
        <f t="shared" si="16"/>
        <v>8.7803124999999996E-2</v>
      </c>
      <c r="Q22" s="137">
        <v>2</v>
      </c>
      <c r="R22" s="139">
        <v>41</v>
      </c>
      <c r="S22" s="139">
        <f t="shared" si="17"/>
        <v>40</v>
      </c>
      <c r="T22" s="42">
        <f>$P$8/S22</f>
        <v>2.5000000000000001E-2</v>
      </c>
      <c r="U22" s="137">
        <v>10.67393</v>
      </c>
      <c r="V22" s="127">
        <f t="shared" si="20"/>
        <v>-5.7700134098077789E-2</v>
      </c>
      <c r="W22" s="124">
        <v>9.9996305963020262</v>
      </c>
      <c r="X22" s="124">
        <f t="shared" si="18"/>
        <v>6.7432431348747768E-2</v>
      </c>
      <c r="Y22" s="141">
        <v>0.59460890300000002</v>
      </c>
      <c r="Z22" s="146">
        <v>0.59460890300000002</v>
      </c>
      <c r="AA22" s="217">
        <v>10.67393</v>
      </c>
      <c r="AB22" s="221">
        <f t="shared" si="21"/>
        <v>-5.7700134098077789E-2</v>
      </c>
      <c r="AC22" s="258">
        <f t="shared" si="19"/>
        <v>6.7432431348747768E-2</v>
      </c>
      <c r="AD22" s="219">
        <f>AD21+$U$27</f>
        <v>0.43750000000000011</v>
      </c>
      <c r="AE22" s="10">
        <f t="shared" si="0"/>
        <v>0.43750000000000011</v>
      </c>
      <c r="AF22" s="15">
        <f t="shared" si="1"/>
        <v>74.401977400207699</v>
      </c>
      <c r="AG22" s="16">
        <f t="shared" si="2"/>
        <v>9.2996646593309169</v>
      </c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</row>
    <row r="23" spans="15:58" ht="15" thickBot="1" x14ac:dyDescent="0.35">
      <c r="O23" s="37">
        <v>64</v>
      </c>
      <c r="P23" s="69">
        <f t="shared" si="16"/>
        <v>4.3901562499999998E-2</v>
      </c>
      <c r="Q23" s="37">
        <v>2</v>
      </c>
      <c r="R23" s="34">
        <v>41</v>
      </c>
      <c r="S23" s="34">
        <f t="shared" ref="S23" si="22">R23-Q23+1</f>
        <v>40</v>
      </c>
      <c r="T23" s="91">
        <f>$P$8/S23</f>
        <v>2.5000000000000001E-2</v>
      </c>
      <c r="U23" s="37">
        <v>10.33447</v>
      </c>
      <c r="V23" s="131">
        <f t="shared" ref="V23" si="23">(U23-U22)/U22</f>
        <v>-3.1802719335802344E-2</v>
      </c>
      <c r="W23" s="125">
        <v>9.9996305963020262</v>
      </c>
      <c r="X23" s="125">
        <f t="shared" ref="X23" si="24">(U23-$W$18)/$W$18</f>
        <v>3.3485177324630439E-2</v>
      </c>
      <c r="Y23" s="142">
        <v>0.29547342700000001</v>
      </c>
      <c r="Z23" s="255">
        <v>0.29547342700000001</v>
      </c>
      <c r="AA23" s="218">
        <v>10.33447</v>
      </c>
      <c r="AB23" s="222">
        <f t="shared" ref="AB23" si="25">(AA23-AA22)/AA22</f>
        <v>-3.1802719335802344E-2</v>
      </c>
      <c r="AC23" s="256">
        <f t="shared" ref="AC23" si="26">(AA23-$W$18)/$W$18</f>
        <v>3.3485177324630439E-2</v>
      </c>
      <c r="AD23" s="77">
        <f>AD22+$U$27</f>
        <v>0.46250000000000013</v>
      </c>
      <c r="AE23" s="10">
        <f t="shared" si="0"/>
        <v>0.46250000000000013</v>
      </c>
      <c r="AF23" s="15">
        <f t="shared" si="1"/>
        <v>73.752383077107339</v>
      </c>
      <c r="AG23" s="16">
        <f t="shared" si="2"/>
        <v>9.2184704548147671</v>
      </c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</row>
    <row r="24" spans="15:58" ht="15" thickBot="1" x14ac:dyDescent="0.35">
      <c r="Z24" s="84"/>
      <c r="AA24" s="84"/>
      <c r="AB24" s="84"/>
      <c r="AD24" s="77">
        <f>AD23+$U$27</f>
        <v>0.48750000000000016</v>
      </c>
      <c r="AE24" s="10">
        <f t="shared" si="0"/>
        <v>0.48750000000000016</v>
      </c>
      <c r="AF24" s="15">
        <f t="shared" si="1"/>
        <v>73.068674240704354</v>
      </c>
      <c r="AG24" s="16">
        <f t="shared" si="2"/>
        <v>9.1330122032286845</v>
      </c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</row>
    <row r="25" spans="15:58" ht="15" thickBot="1" x14ac:dyDescent="0.35">
      <c r="O25" s="223" t="s">
        <v>35</v>
      </c>
      <c r="P25" s="230"/>
      <c r="Q25" s="230"/>
      <c r="R25" s="230"/>
      <c r="S25" s="230"/>
      <c r="T25" s="230"/>
      <c r="U25" s="224"/>
      <c r="Z25" s="84"/>
      <c r="AA25" s="84"/>
      <c r="AB25" s="84"/>
      <c r="AD25" s="77">
        <f>AD24+$U$27</f>
        <v>0.51250000000000018</v>
      </c>
      <c r="AE25" s="10">
        <f t="shared" si="0"/>
        <v>0.51250000000000018</v>
      </c>
      <c r="AF25" s="15">
        <f t="shared" si="1"/>
        <v>72.351167143751823</v>
      </c>
      <c r="AG25" s="16">
        <f t="shared" si="2"/>
        <v>9.0433294336907615</v>
      </c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</row>
    <row r="26" spans="15:58" ht="15" thickBot="1" x14ac:dyDescent="0.35">
      <c r="O26" s="43" t="s">
        <v>13</v>
      </c>
      <c r="P26" s="44" t="s">
        <v>36</v>
      </c>
      <c r="Q26" s="44" t="s">
        <v>7</v>
      </c>
      <c r="R26" s="44" t="s">
        <v>15</v>
      </c>
      <c r="S26" s="44" t="s">
        <v>16</v>
      </c>
      <c r="T26" s="44" t="s">
        <v>17</v>
      </c>
      <c r="U26" s="45" t="s">
        <v>19</v>
      </c>
      <c r="Z26" s="84"/>
      <c r="AA26" s="84"/>
      <c r="AB26" s="84"/>
      <c r="AD26" s="77">
        <f>AD25+$U$27</f>
        <v>0.5375000000000002</v>
      </c>
      <c r="AE26" s="10">
        <f t="shared" si="0"/>
        <v>0.5375000000000002</v>
      </c>
      <c r="AF26" s="15">
        <f t="shared" si="1"/>
        <v>71.600193672547974</v>
      </c>
      <c r="AG26" s="16">
        <f t="shared" si="2"/>
        <v>8.9494636293898395</v>
      </c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</row>
    <row r="27" spans="15:58" x14ac:dyDescent="0.3">
      <c r="O27" s="88">
        <v>1</v>
      </c>
      <c r="P27" s="96">
        <f>P12</f>
        <v>0.45350000000000001</v>
      </c>
      <c r="Q27" s="32">
        <f>$AL$7*P27/($P$8/2)^2</f>
        <v>1.8140000000000001</v>
      </c>
      <c r="R27" s="89">
        <v>2</v>
      </c>
      <c r="S27" s="89">
        <v>41</v>
      </c>
      <c r="T27" s="89">
        <f>S27-R27+1</f>
        <v>40</v>
      </c>
      <c r="U27" s="90">
        <f>$P$8/T27</f>
        <v>2.5000000000000001E-2</v>
      </c>
      <c r="Z27" s="84"/>
      <c r="AA27" s="84"/>
      <c r="AB27" s="84"/>
      <c r="AD27" s="77">
        <f>AD26+$U$27</f>
        <v>0.56250000000000022</v>
      </c>
      <c r="AE27" s="10">
        <f t="shared" si="0"/>
        <v>0.56250000000000022</v>
      </c>
      <c r="AF27" s="15">
        <f t="shared" si="1"/>
        <v>70.816101193420565</v>
      </c>
      <c r="AG27" s="16">
        <f t="shared" si="2"/>
        <v>8.8514582083972524</v>
      </c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</row>
    <row r="28" spans="15:58" ht="15" thickBot="1" x14ac:dyDescent="0.35">
      <c r="O28" s="37">
        <v>2</v>
      </c>
      <c r="P28" s="97">
        <f>P27+P18*2</f>
        <v>3.2631999999999999</v>
      </c>
      <c r="Q28" s="31">
        <f>$AL$7*P28/($P$8/2)^2</f>
        <v>13.0528</v>
      </c>
      <c r="R28" s="34">
        <v>2</v>
      </c>
      <c r="S28" s="34">
        <v>41</v>
      </c>
      <c r="T28" s="34">
        <f>S28-R28+1</f>
        <v>40</v>
      </c>
      <c r="U28" s="35">
        <f>$P$8/T28</f>
        <v>2.5000000000000001E-2</v>
      </c>
      <c r="Z28" s="84"/>
      <c r="AA28" s="84"/>
      <c r="AB28" s="84"/>
      <c r="AD28" s="77">
        <f>AD27+$U$27</f>
        <v>0.58750000000000024</v>
      </c>
      <c r="AE28" s="10">
        <f t="shared" si="0"/>
        <v>0.58750000000000024</v>
      </c>
      <c r="AF28" s="15">
        <f t="shared" si="1"/>
        <v>69.999252392050963</v>
      </c>
      <c r="AG28" s="16">
        <f t="shared" si="2"/>
        <v>8.7493585035835935</v>
      </c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</row>
    <row r="29" spans="15:58" x14ac:dyDescent="0.3">
      <c r="O29" s="50"/>
      <c r="P29" s="39"/>
      <c r="Q29" s="39"/>
      <c r="R29" s="50"/>
      <c r="S29" s="50"/>
      <c r="T29" s="50"/>
      <c r="U29" s="93"/>
      <c r="Z29" s="84"/>
      <c r="AA29" s="84"/>
      <c r="AB29" s="84"/>
      <c r="AD29" s="77">
        <f>AD28+$U$27</f>
        <v>0.61250000000000027</v>
      </c>
      <c r="AE29" s="10">
        <f t="shared" si="0"/>
        <v>0.61250000000000027</v>
      </c>
      <c r="AF29" s="15">
        <f t="shared" si="1"/>
        <v>69.150025105712189</v>
      </c>
      <c r="AG29" s="16">
        <f t="shared" si="2"/>
        <v>8.6432117416497896</v>
      </c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</row>
    <row r="30" spans="15:58" ht="15" thickBot="1" x14ac:dyDescent="0.35">
      <c r="Z30" s="84"/>
      <c r="AA30" s="84"/>
      <c r="AB30" s="84"/>
      <c r="AD30" s="77">
        <f>AD29+$U$27</f>
        <v>0.63750000000000029</v>
      </c>
      <c r="AE30" s="10">
        <f t="shared" si="0"/>
        <v>0.63750000000000029</v>
      </c>
      <c r="AF30" s="15">
        <f t="shared" si="1"/>
        <v>68.268812148498512</v>
      </c>
      <c r="AG30" s="16">
        <f t="shared" si="2"/>
        <v>8.5330670212821591</v>
      </c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</row>
    <row r="31" spans="15:58" ht="15" thickBot="1" x14ac:dyDescent="0.35">
      <c r="O31" s="223" t="s">
        <v>38</v>
      </c>
      <c r="P31" s="230"/>
      <c r="Q31" s="230"/>
      <c r="R31" s="230"/>
      <c r="S31" s="230"/>
      <c r="T31" s="230"/>
      <c r="U31" s="224"/>
      <c r="Z31" s="84"/>
      <c r="AA31" s="84"/>
      <c r="AB31" s="84"/>
      <c r="AD31" s="77">
        <f>AD30+$U$27</f>
        <v>0.66250000000000031</v>
      </c>
      <c r="AE31" s="10">
        <f t="shared" si="0"/>
        <v>0.66250000000000031</v>
      </c>
      <c r="AF31" s="15">
        <f t="shared" si="1"/>
        <v>67.356021129627351</v>
      </c>
      <c r="AG31" s="16">
        <f t="shared" si="2"/>
        <v>8.4189752904415887</v>
      </c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</row>
    <row r="32" spans="15:58" ht="15" thickBot="1" x14ac:dyDescent="0.35">
      <c r="O32" s="43" t="s">
        <v>13</v>
      </c>
      <c r="P32" s="44" t="s">
        <v>36</v>
      </c>
      <c r="Q32" s="44" t="s">
        <v>7</v>
      </c>
      <c r="R32" s="44" t="s">
        <v>15</v>
      </c>
      <c r="S32" s="44" t="s">
        <v>16</v>
      </c>
      <c r="T32" s="44" t="s">
        <v>17</v>
      </c>
      <c r="U32" s="45" t="s">
        <v>19</v>
      </c>
      <c r="V32" s="121"/>
      <c r="W32" s="122"/>
      <c r="X32" s="122"/>
      <c r="Z32" s="84"/>
      <c r="AA32" s="84"/>
      <c r="AB32" s="84"/>
      <c r="AD32" s="77">
        <f>AD31+$U$27</f>
        <v>0.68750000000000033</v>
      </c>
      <c r="AE32" s="10">
        <f t="shared" si="0"/>
        <v>0.68750000000000033</v>
      </c>
      <c r="AF32" s="15">
        <f t="shared" si="1"/>
        <v>66.412074264897825</v>
      </c>
      <c r="AG32" s="16">
        <f t="shared" si="2"/>
        <v>8.3009893227973066</v>
      </c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</row>
    <row r="33" spans="15:58" x14ac:dyDescent="0.3">
      <c r="O33" s="88">
        <v>1</v>
      </c>
      <c r="P33" s="96">
        <f>$P$12</f>
        <v>0.45350000000000001</v>
      </c>
      <c r="Q33" s="32">
        <f>$AL$7*P33/($P$8/2)^2</f>
        <v>1.8140000000000001</v>
      </c>
      <c r="R33" s="89">
        <v>2</v>
      </c>
      <c r="S33" s="89">
        <v>41</v>
      </c>
      <c r="T33" s="89">
        <f>S33-R33+1</f>
        <v>40</v>
      </c>
      <c r="U33" s="90">
        <f>$P$8/T33</f>
        <v>2.5000000000000001E-2</v>
      </c>
      <c r="Z33" s="84"/>
      <c r="AA33" s="84"/>
      <c r="AB33" s="84"/>
      <c r="AD33" s="77">
        <f>AD32+$U$27</f>
        <v>0.71250000000000036</v>
      </c>
      <c r="AE33" s="10">
        <f t="shared" si="0"/>
        <v>0.71250000000000036</v>
      </c>
      <c r="AF33" s="15">
        <f t="shared" si="1"/>
        <v>65.437408181392726</v>
      </c>
      <c r="AG33" s="16">
        <f t="shared" si="2"/>
        <v>8.1791636933161804</v>
      </c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</row>
    <row r="34" spans="15:58" x14ac:dyDescent="0.3">
      <c r="O34" s="80">
        <v>2</v>
      </c>
      <c r="P34" s="98">
        <f>P33+$P$19</f>
        <v>1.1559249999999999</v>
      </c>
      <c r="Q34" s="6">
        <f>$AL$7*P34/($P$8/2)^2</f>
        <v>4.6236999999999995</v>
      </c>
      <c r="R34" s="79">
        <v>2</v>
      </c>
      <c r="S34" s="79">
        <v>41</v>
      </c>
      <c r="T34" s="79">
        <f>S34-R34+1</f>
        <v>40</v>
      </c>
      <c r="U34" s="33">
        <f>$P$8/T34</f>
        <v>2.5000000000000001E-2</v>
      </c>
      <c r="Z34" s="84"/>
      <c r="AA34" s="84"/>
      <c r="AB34" s="84"/>
      <c r="AD34" s="77">
        <f>AD33+$U$27</f>
        <v>0.73750000000000038</v>
      </c>
      <c r="AE34" s="10">
        <f t="shared" si="0"/>
        <v>0.73750000000000038</v>
      </c>
      <c r="AF34" s="15">
        <f t="shared" si="1"/>
        <v>64.432473715514689</v>
      </c>
      <c r="AG34" s="16">
        <f t="shared" si="2"/>
        <v>8.053554753018803</v>
      </c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</row>
    <row r="35" spans="15:58" x14ac:dyDescent="0.3">
      <c r="O35" s="59">
        <v>3</v>
      </c>
      <c r="P35" s="98">
        <f>P34+$P$19</f>
        <v>1.8583499999999997</v>
      </c>
      <c r="Q35" s="6">
        <f>$AL$7*P35/($P$8/2)^2</f>
        <v>7.4333999999999989</v>
      </c>
      <c r="R35" s="47">
        <v>2</v>
      </c>
      <c r="S35" s="47">
        <v>41</v>
      </c>
      <c r="T35" s="47">
        <f>S35-R35+1</f>
        <v>40</v>
      </c>
      <c r="U35" s="33">
        <f>$P$8/T35</f>
        <v>2.5000000000000001E-2</v>
      </c>
      <c r="Z35" s="84"/>
      <c r="AA35" s="84"/>
      <c r="AB35" s="84"/>
      <c r="AD35" s="77">
        <f>AD34+$U$27</f>
        <v>0.7625000000000004</v>
      </c>
      <c r="AE35" s="10">
        <f t="shared" si="0"/>
        <v>0.7625000000000004</v>
      </c>
      <c r="AF35" s="15">
        <f t="shared" si="1"/>
        <v>63.397735704449637</v>
      </c>
      <c r="AG35" s="16">
        <f t="shared" si="2"/>
        <v>7.9242206029140618</v>
      </c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</row>
    <row r="36" spans="15:58" ht="15" thickBot="1" x14ac:dyDescent="0.35">
      <c r="O36" s="37">
        <v>4</v>
      </c>
      <c r="P36" s="97">
        <f>P35+$P$19</f>
        <v>2.5607749999999996</v>
      </c>
      <c r="Q36" s="31">
        <f>$AL$7*P36/($P$8/2)^2</f>
        <v>10.243099999999998</v>
      </c>
      <c r="R36" s="34">
        <v>2</v>
      </c>
      <c r="S36" s="34">
        <v>41</v>
      </c>
      <c r="T36" s="34">
        <f>S36-R36+1</f>
        <v>40</v>
      </c>
      <c r="U36" s="35" t="s">
        <v>55</v>
      </c>
      <c r="Z36" s="84"/>
      <c r="AA36" s="84"/>
      <c r="AB36" s="84"/>
      <c r="AD36" s="77">
        <f>AD35+$U$27</f>
        <v>0.78750000000000042</v>
      </c>
      <c r="AE36" s="10">
        <f t="shared" si="0"/>
        <v>0.78750000000000042</v>
      </c>
      <c r="AF36" s="15">
        <f t="shared" si="1"/>
        <v>62.333672771154149</v>
      </c>
      <c r="AG36" s="16">
        <f t="shared" si="2"/>
        <v>7.791221067124245</v>
      </c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</row>
    <row r="37" spans="15:58" x14ac:dyDescent="0.3">
      <c r="O37" s="50"/>
      <c r="P37" s="95"/>
      <c r="Q37" s="39"/>
      <c r="R37" s="50"/>
      <c r="S37" s="50"/>
      <c r="T37" s="50"/>
      <c r="U37" s="93"/>
      <c r="Z37" s="84"/>
      <c r="AA37" s="84"/>
      <c r="AB37" s="84"/>
      <c r="AD37" s="77">
        <f>AD36+$U$27</f>
        <v>0.81250000000000044</v>
      </c>
      <c r="AE37" s="10">
        <f t="shared" si="0"/>
        <v>0.81250000000000044</v>
      </c>
      <c r="AF37" s="15">
        <f t="shared" si="1"/>
        <v>61.240777102966156</v>
      </c>
      <c r="AG37" s="16">
        <f t="shared" si="2"/>
        <v>7.6546176652131095</v>
      </c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</row>
    <row r="38" spans="15:58" ht="15" thickBot="1" x14ac:dyDescent="0.35">
      <c r="Z38" s="84"/>
      <c r="AA38" s="84"/>
      <c r="AB38" s="84"/>
      <c r="AD38" s="77">
        <f>AD37+$U$27</f>
        <v>0.83750000000000047</v>
      </c>
      <c r="AE38" s="10">
        <f t="shared" si="0"/>
        <v>0.83750000000000047</v>
      </c>
      <c r="AF38" s="15">
        <f t="shared" si="1"/>
        <v>60.11955422394135</v>
      </c>
      <c r="AG38" s="16">
        <f t="shared" si="2"/>
        <v>7.5144735837297176</v>
      </c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</row>
    <row r="39" spans="15:58" ht="15" thickBot="1" x14ac:dyDescent="0.35">
      <c r="O39" s="223" t="s">
        <v>41</v>
      </c>
      <c r="P39" s="230"/>
      <c r="Q39" s="230"/>
      <c r="R39" s="230"/>
      <c r="S39" s="230"/>
      <c r="T39" s="230"/>
      <c r="U39" s="224"/>
      <c r="Z39" s="84"/>
      <c r="AA39" s="84"/>
      <c r="AB39" s="84"/>
      <c r="AD39" s="77">
        <f>AD38+$U$27</f>
        <v>0.86250000000000049</v>
      </c>
      <c r="AE39" s="10">
        <f t="shared" si="0"/>
        <v>0.86250000000000049</v>
      </c>
      <c r="AF39" s="15">
        <f t="shared" si="1"/>
        <v>58.970522761020675</v>
      </c>
      <c r="AG39" s="16">
        <f t="shared" si="2"/>
        <v>7.3708536469811969</v>
      </c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</row>
    <row r="40" spans="15:58" ht="15" thickBot="1" x14ac:dyDescent="0.35">
      <c r="O40" s="43" t="s">
        <v>13</v>
      </c>
      <c r="P40" s="44" t="s">
        <v>36</v>
      </c>
      <c r="Q40" s="44" t="s">
        <v>7</v>
      </c>
      <c r="R40" s="44" t="s">
        <v>15</v>
      </c>
      <c r="S40" s="44" t="s">
        <v>16</v>
      </c>
      <c r="T40" s="44" t="s">
        <v>17</v>
      </c>
      <c r="U40" s="45" t="s">
        <v>19</v>
      </c>
      <c r="Z40" s="84"/>
      <c r="AA40" s="84"/>
      <c r="AB40" s="84"/>
      <c r="AD40" s="77">
        <f>AD39+$U$27</f>
        <v>0.88750000000000051</v>
      </c>
      <c r="AE40" s="10">
        <f t="shared" si="0"/>
        <v>0.88750000000000051</v>
      </c>
      <c r="AF40" s="15">
        <f t="shared" si="1"/>
        <v>57.794214204136935</v>
      </c>
      <c r="AG40" s="16">
        <f t="shared" si="2"/>
        <v>7.2238242870479521</v>
      </c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</row>
    <row r="41" spans="15:58" x14ac:dyDescent="0.3">
      <c r="O41" s="88">
        <v>1</v>
      </c>
      <c r="P41" s="106">
        <f>$P$12</f>
        <v>0.45350000000000001</v>
      </c>
      <c r="Q41" s="32">
        <f t="shared" ref="Q41:Q48" si="27">$AL$7*P41/($P$8/2)^2</f>
        <v>1.8140000000000001</v>
      </c>
      <c r="R41" s="89">
        <v>2</v>
      </c>
      <c r="S41" s="89">
        <v>41</v>
      </c>
      <c r="T41" s="89">
        <f t="shared" ref="T41:T48" si="28">S41-R41+1</f>
        <v>40</v>
      </c>
      <c r="U41" s="90">
        <f t="shared" ref="U41:U48" si="29">$P$8/T41</f>
        <v>2.5000000000000001E-2</v>
      </c>
      <c r="Z41" s="84"/>
      <c r="AA41" s="84"/>
      <c r="AB41" s="84"/>
      <c r="AD41" s="77">
        <f>AD40+$U$27</f>
        <v>0.91250000000000053</v>
      </c>
      <c r="AE41" s="10">
        <f t="shared" si="0"/>
        <v>0.91250000000000053</v>
      </c>
      <c r="AF41" s="15">
        <f t="shared" si="1"/>
        <v>56.591172660371683</v>
      </c>
      <c r="AG41" s="16">
        <f t="shared" si="2"/>
        <v>7.0734535130551981</v>
      </c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</row>
    <row r="42" spans="15:58" x14ac:dyDescent="0.3">
      <c r="O42" s="80">
        <v>2</v>
      </c>
      <c r="P42" s="85">
        <f t="shared" ref="P42:P48" si="30">P41+$P$20</f>
        <v>0.80471249999999994</v>
      </c>
      <c r="Q42" s="13">
        <f t="shared" si="27"/>
        <v>3.2188499999999998</v>
      </c>
      <c r="R42" s="79">
        <v>2</v>
      </c>
      <c r="S42" s="79">
        <v>41</v>
      </c>
      <c r="T42" s="79">
        <f t="shared" si="28"/>
        <v>40</v>
      </c>
      <c r="U42" s="33">
        <f t="shared" si="29"/>
        <v>2.5000000000000001E-2</v>
      </c>
      <c r="Z42" s="84"/>
      <c r="AA42" s="84"/>
      <c r="AB42" s="84"/>
      <c r="AD42" s="77">
        <f>AD41+$U$27</f>
        <v>0.93750000000000056</v>
      </c>
      <c r="AE42" s="10">
        <f t="shared" si="0"/>
        <v>0.93750000000000056</v>
      </c>
      <c r="AF42" s="15">
        <f t="shared" si="1"/>
        <v>55.36195460227583</v>
      </c>
      <c r="AG42" s="16">
        <f t="shared" si="2"/>
        <v>6.9198108797150057</v>
      </c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</row>
    <row r="43" spans="15:58" x14ac:dyDescent="0.3">
      <c r="O43" s="40">
        <v>3</v>
      </c>
      <c r="P43" s="85">
        <f t="shared" si="30"/>
        <v>1.1559249999999999</v>
      </c>
      <c r="Q43" s="13">
        <f t="shared" si="27"/>
        <v>4.6236999999999995</v>
      </c>
      <c r="R43" s="47">
        <v>2</v>
      </c>
      <c r="S43" s="47">
        <v>41</v>
      </c>
      <c r="T43" s="47">
        <f t="shared" si="28"/>
        <v>40</v>
      </c>
      <c r="U43" s="33">
        <f t="shared" si="29"/>
        <v>2.5000000000000001E-2</v>
      </c>
      <c r="Z43" s="84"/>
      <c r="AA43" s="84"/>
      <c r="AB43" s="84"/>
      <c r="AD43" s="77">
        <f>AD42+$U$27</f>
        <v>0.96250000000000058</v>
      </c>
      <c r="AE43" s="10">
        <f t="shared" si="0"/>
        <v>0.96250000000000058</v>
      </c>
      <c r="AF43" s="15">
        <f t="shared" si="1"/>
        <v>54.107128610470724</v>
      </c>
      <c r="AG43" s="16">
        <f t="shared" si="2"/>
        <v>6.7629674551534533</v>
      </c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</row>
    <row r="44" spans="15:58" x14ac:dyDescent="0.3">
      <c r="O44" s="80">
        <v>4</v>
      </c>
      <c r="P44" s="85">
        <f t="shared" si="30"/>
        <v>1.5071374999999998</v>
      </c>
      <c r="Q44" s="13">
        <f t="shared" si="27"/>
        <v>6.0285499999999992</v>
      </c>
      <c r="R44" s="79">
        <v>2</v>
      </c>
      <c r="S44" s="79">
        <v>41</v>
      </c>
      <c r="T44" s="79">
        <f t="shared" si="28"/>
        <v>40</v>
      </c>
      <c r="U44" s="33">
        <f t="shared" si="29"/>
        <v>2.5000000000000001E-2</v>
      </c>
      <c r="Z44" s="84"/>
      <c r="AA44" s="84"/>
      <c r="AB44" s="84"/>
      <c r="AD44" s="77">
        <f>AD43+$U$27</f>
        <v>0.9875000000000006</v>
      </c>
      <c r="AE44" s="10">
        <f t="shared" si="0"/>
        <v>0.9875000000000006</v>
      </c>
      <c r="AF44" s="15">
        <f t="shared" si="1"/>
        <v>52.827275110648429</v>
      </c>
      <c r="AG44" s="16">
        <f t="shared" si="2"/>
        <v>6.6029957880377195</v>
      </c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</row>
    <row r="45" spans="15:58" ht="15" thickBot="1" x14ac:dyDescent="0.35">
      <c r="O45" s="40">
        <v>5</v>
      </c>
      <c r="P45" s="85">
        <f t="shared" si="30"/>
        <v>1.8583499999999997</v>
      </c>
      <c r="Q45" s="13">
        <f t="shared" si="27"/>
        <v>7.4333999999999989</v>
      </c>
      <c r="R45" s="47">
        <v>2</v>
      </c>
      <c r="S45" s="47">
        <v>41</v>
      </c>
      <c r="T45" s="47">
        <f t="shared" si="28"/>
        <v>40</v>
      </c>
      <c r="U45" s="33">
        <f t="shared" si="29"/>
        <v>2.5000000000000001E-2</v>
      </c>
      <c r="Z45" s="84"/>
      <c r="AA45" s="84"/>
      <c r="AB45" s="84"/>
      <c r="AD45" s="78">
        <f>AD44+$U$27/2</f>
        <v>1.0000000000000007</v>
      </c>
      <c r="AE45" s="12">
        <f t="shared" si="0"/>
        <v>1.0000000000000007</v>
      </c>
      <c r="AF45" s="113">
        <f t="shared" si="1"/>
        <v>52.178147601185593</v>
      </c>
      <c r="AG45" s="114">
        <f t="shared" si="2"/>
        <v>6.5218599315714343</v>
      </c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</row>
    <row r="46" spans="15:58" ht="15" thickBot="1" x14ac:dyDescent="0.35">
      <c r="O46" s="80">
        <v>6</v>
      </c>
      <c r="P46" s="85">
        <f t="shared" si="30"/>
        <v>2.2095624999999997</v>
      </c>
      <c r="Q46" s="13">
        <f t="shared" si="27"/>
        <v>8.8382499999999986</v>
      </c>
      <c r="R46" s="79">
        <v>2</v>
      </c>
      <c r="S46" s="79">
        <v>41</v>
      </c>
      <c r="T46" s="79">
        <f t="shared" si="28"/>
        <v>40</v>
      </c>
      <c r="U46" s="33">
        <f t="shared" si="29"/>
        <v>2.5000000000000001E-2</v>
      </c>
      <c r="Z46" s="84"/>
      <c r="AA46" s="84"/>
      <c r="AB46" s="84"/>
      <c r="AD46" s="84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</row>
    <row r="47" spans="15:58" ht="15" thickBot="1" x14ac:dyDescent="0.35">
      <c r="O47" s="40">
        <v>7</v>
      </c>
      <c r="P47" s="85">
        <f t="shared" si="30"/>
        <v>2.5607749999999996</v>
      </c>
      <c r="Q47" s="13">
        <f t="shared" si="27"/>
        <v>10.243099999999998</v>
      </c>
      <c r="R47" s="47">
        <v>2</v>
      </c>
      <c r="S47" s="47">
        <v>41</v>
      </c>
      <c r="T47" s="47">
        <f t="shared" si="28"/>
        <v>40</v>
      </c>
      <c r="U47" s="33">
        <f t="shared" si="29"/>
        <v>2.5000000000000001E-2</v>
      </c>
      <c r="Z47" s="84"/>
      <c r="AA47" s="84"/>
      <c r="AB47" s="84"/>
      <c r="AD47" s="223" t="s">
        <v>45</v>
      </c>
      <c r="AE47" s="224"/>
      <c r="AF47" s="225" t="s">
        <v>40</v>
      </c>
      <c r="AG47" s="229"/>
      <c r="AH47" s="229"/>
      <c r="AI47" s="226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</row>
    <row r="48" spans="15:58" ht="15" thickBot="1" x14ac:dyDescent="0.35">
      <c r="O48" s="37">
        <v>8</v>
      </c>
      <c r="P48" s="99">
        <f t="shared" si="30"/>
        <v>2.9119874999999995</v>
      </c>
      <c r="Q48" s="107">
        <f t="shared" si="27"/>
        <v>11.647949999999998</v>
      </c>
      <c r="R48" s="34">
        <v>2</v>
      </c>
      <c r="S48" s="34">
        <v>41</v>
      </c>
      <c r="T48" s="34">
        <f t="shared" si="28"/>
        <v>40</v>
      </c>
      <c r="U48" s="35">
        <f t="shared" si="29"/>
        <v>2.5000000000000001E-2</v>
      </c>
      <c r="AD48" s="20" t="s">
        <v>50</v>
      </c>
      <c r="AE48" s="20" t="s">
        <v>37</v>
      </c>
      <c r="AF48" s="3">
        <f>P33</f>
        <v>0.45350000000000001</v>
      </c>
      <c r="AG48" s="117">
        <f>P34</f>
        <v>1.1559249999999999</v>
      </c>
      <c r="AH48" s="117">
        <f>P35</f>
        <v>1.8583499999999997</v>
      </c>
      <c r="AI48" s="101">
        <f>P36</f>
        <v>2.5607749999999996</v>
      </c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</row>
    <row r="49" spans="15:56" x14ac:dyDescent="0.3">
      <c r="O49" s="50"/>
      <c r="P49" s="95"/>
      <c r="Q49" s="39"/>
      <c r="R49" s="50"/>
      <c r="S49" s="50"/>
      <c r="T49" s="50"/>
      <c r="U49" s="93"/>
      <c r="AD49" s="7">
        <f>0</f>
        <v>0</v>
      </c>
      <c r="AE49" s="61">
        <f>AD49</f>
        <v>0</v>
      </c>
      <c r="AF49" s="7">
        <f>$P$4+($P$3-$P$4)*$P$5*EXP(-($P$6^2)*$AF$48)*COS($P$6*$AE49)</f>
        <v>80.002055653694583</v>
      </c>
      <c r="AG49" s="32">
        <f>$P$4+($P$3-$P$4)*$P$5*EXP(-($P$6^2)*$AG$48)*COS($P$6*$AE4)</f>
        <v>47.568762009356618</v>
      </c>
      <c r="AH49" s="32">
        <f>$P$4+($P$3-$P$4)*$P$5*EXP(-($P$6^2)*$AH$48)*COS($P$6*$AE4)</f>
        <v>28.284112209538101</v>
      </c>
      <c r="AI49" s="8">
        <f>$P$4+($P$3-$P$4)*$P$5*EXP(-($P$6^2)*$AI$48)*COS($P$6*AE49)</f>
        <v>16.817570390509356</v>
      </c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</row>
    <row r="50" spans="15:56" ht="15" thickBot="1" x14ac:dyDescent="0.35">
      <c r="AD50" s="9">
        <f>$U$27/2</f>
        <v>1.2500000000000001E-2</v>
      </c>
      <c r="AE50" s="54">
        <f t="shared" ref="AE50:AE90" si="31">AD50</f>
        <v>1.2500000000000001E-2</v>
      </c>
      <c r="AF50" s="15">
        <f t="shared" ref="AF50:AF90" si="32">$P$4+($P$3-$P$4)*$P$5*EXP(-($P$6^2)*$AF$48)*COS($P$6*$AE50)</f>
        <v>79.997429853849724</v>
      </c>
      <c r="AG50" s="13">
        <f t="shared" ref="AG50:AG90" si="33">$P$4+($P$3-$P$4)*$P$5*EXP(-($P$6^2)*$AG$48)*COS($P$6*$AE5)</f>
        <v>47.566011535382849</v>
      </c>
      <c r="AH50" s="13">
        <f t="shared" ref="AH50:AH90" si="34">$P$4+($P$3-$P$4)*$P$5*EXP(-($P$6^2)*$AH$48)*COS($P$6*$AE5)</f>
        <v>28.282476793537825</v>
      </c>
      <c r="AI50" s="16">
        <f t="shared" ref="AI50:AI90" si="35">$P$4+($P$3-$P$4)*$P$5*EXP(-($P$6^2)*$AI$48)*COS($P$6*AE50)</f>
        <v>16.816597981564765</v>
      </c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</row>
    <row r="51" spans="15:56" ht="15" thickBot="1" x14ac:dyDescent="0.35">
      <c r="O51" s="223" t="s">
        <v>43</v>
      </c>
      <c r="P51" s="230"/>
      <c r="Q51" s="230"/>
      <c r="R51" s="230"/>
      <c r="S51" s="230"/>
      <c r="T51" s="230"/>
      <c r="U51" s="224"/>
      <c r="AD51" s="77">
        <f>AD50+$U$27</f>
        <v>3.7500000000000006E-2</v>
      </c>
      <c r="AE51" s="54">
        <f t="shared" si="31"/>
        <v>3.7500000000000006E-2</v>
      </c>
      <c r="AF51" s="15">
        <f t="shared" si="32"/>
        <v>79.9604266646501</v>
      </c>
      <c r="AG51" s="13">
        <f t="shared" si="33"/>
        <v>47.544009651978214</v>
      </c>
      <c r="AH51" s="13">
        <f t="shared" si="34"/>
        <v>28.269394600250653</v>
      </c>
      <c r="AI51" s="16">
        <f t="shared" si="35"/>
        <v>16.808819384703057</v>
      </c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</row>
    <row r="52" spans="15:56" ht="15" thickBot="1" x14ac:dyDescent="0.35">
      <c r="O52" s="43" t="s">
        <v>13</v>
      </c>
      <c r="P52" s="44" t="s">
        <v>36</v>
      </c>
      <c r="Q52" s="44" t="s">
        <v>7</v>
      </c>
      <c r="R52" s="44" t="s">
        <v>15</v>
      </c>
      <c r="S52" s="44" t="s">
        <v>16</v>
      </c>
      <c r="T52" s="44" t="s">
        <v>17</v>
      </c>
      <c r="U52" s="45" t="s">
        <v>19</v>
      </c>
      <c r="AD52" s="77">
        <f>AD51+$U$27</f>
        <v>6.25E-2</v>
      </c>
      <c r="AE52" s="54">
        <f t="shared" si="31"/>
        <v>6.25E-2</v>
      </c>
      <c r="AF52" s="15">
        <f t="shared" si="32"/>
        <v>79.886437402250891</v>
      </c>
      <c r="AG52" s="13">
        <f t="shared" si="33"/>
        <v>47.500016062244086</v>
      </c>
      <c r="AH52" s="13">
        <f t="shared" si="34"/>
        <v>28.243236264906635</v>
      </c>
      <c r="AI52" s="16">
        <f t="shared" si="35"/>
        <v>16.79326578900638</v>
      </c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</row>
    <row r="53" spans="15:56" x14ac:dyDescent="0.3">
      <c r="O53" s="88">
        <v>1</v>
      </c>
      <c r="P53" s="106">
        <f>$P$12</f>
        <v>0.45350000000000001</v>
      </c>
      <c r="Q53" s="32">
        <f t="shared" ref="Q53:Q68" si="36">$AL$7*P53/($P$8/2)^2</f>
        <v>1.8140000000000001</v>
      </c>
      <c r="R53" s="89">
        <v>2</v>
      </c>
      <c r="S53" s="89">
        <v>41</v>
      </c>
      <c r="T53" s="89">
        <f t="shared" ref="T53:T68" si="37">S53-R53+1</f>
        <v>40</v>
      </c>
      <c r="U53" s="90">
        <f t="shared" ref="U53:U68" si="38">$P$8/T53</f>
        <v>2.5000000000000001E-2</v>
      </c>
      <c r="AD53" s="77">
        <f>AD52+$U$27</f>
        <v>8.7499999999999994E-2</v>
      </c>
      <c r="AE53" s="54">
        <f t="shared" si="31"/>
        <v>8.7499999999999994E-2</v>
      </c>
      <c r="AF53" s="15">
        <f t="shared" si="32"/>
        <v>79.775496290735035</v>
      </c>
      <c r="AG53" s="13">
        <f t="shared" si="33"/>
        <v>47.434051115623269</v>
      </c>
      <c r="AH53" s="13">
        <f t="shared" si="34"/>
        <v>28.204013887167388</v>
      </c>
      <c r="AI53" s="16">
        <f t="shared" si="35"/>
        <v>16.769944388863919</v>
      </c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</row>
    <row r="54" spans="15:56" x14ac:dyDescent="0.3">
      <c r="O54" s="80">
        <v>2</v>
      </c>
      <c r="P54" s="85">
        <f t="shared" ref="P54:P68" si="39">P53+$P$21</f>
        <v>0.62910624999999998</v>
      </c>
      <c r="Q54" s="13">
        <f t="shared" si="36"/>
        <v>2.5164249999999999</v>
      </c>
      <c r="R54" s="79">
        <v>2</v>
      </c>
      <c r="S54" s="79">
        <v>41</v>
      </c>
      <c r="T54" s="79">
        <f t="shared" si="37"/>
        <v>40</v>
      </c>
      <c r="U54" s="33">
        <f t="shared" si="38"/>
        <v>2.5000000000000001E-2</v>
      </c>
      <c r="AD54" s="77">
        <f>AD53+$U$27</f>
        <v>0.11249999999999999</v>
      </c>
      <c r="AE54" s="54">
        <f t="shared" si="31"/>
        <v>0.11249999999999999</v>
      </c>
      <c r="AF54" s="15">
        <f t="shared" si="32"/>
        <v>79.627654646437904</v>
      </c>
      <c r="AG54" s="13">
        <f t="shared" si="33"/>
        <v>47.34614532451355</v>
      </c>
      <c r="AH54" s="13">
        <f t="shared" si="34"/>
        <v>28.15174560952908</v>
      </c>
      <c r="AI54" s="16">
        <f t="shared" si="35"/>
        <v>16.738865971699514</v>
      </c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</row>
    <row r="55" spans="15:56" x14ac:dyDescent="0.3">
      <c r="O55" s="40">
        <v>3</v>
      </c>
      <c r="P55" s="85">
        <f t="shared" si="39"/>
        <v>0.80471249999999994</v>
      </c>
      <c r="Q55" s="13">
        <f t="shared" si="36"/>
        <v>3.2188499999999998</v>
      </c>
      <c r="R55" s="47">
        <v>2</v>
      </c>
      <c r="S55" s="47">
        <v>41</v>
      </c>
      <c r="T55" s="47">
        <f t="shared" si="37"/>
        <v>40</v>
      </c>
      <c r="U55" s="33">
        <f t="shared" si="38"/>
        <v>2.5000000000000001E-2</v>
      </c>
      <c r="AD55" s="77">
        <f>AD54+$U$27</f>
        <v>0.13749999999999998</v>
      </c>
      <c r="AE55" s="54">
        <f t="shared" si="31"/>
        <v>0.13749999999999998</v>
      </c>
      <c r="AF55" s="15">
        <f t="shared" si="32"/>
        <v>79.442980854210688</v>
      </c>
      <c r="AG55" s="13">
        <f t="shared" si="33"/>
        <v>47.23633935015399</v>
      </c>
      <c r="AH55" s="13">
        <f t="shared" si="34"/>
        <v>28.086455608930525</v>
      </c>
      <c r="AI55" s="16">
        <f t="shared" si="35"/>
        <v>16.70004491298188</v>
      </c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</row>
    <row r="56" spans="15:56" x14ac:dyDescent="0.3">
      <c r="O56" s="80">
        <v>4</v>
      </c>
      <c r="P56" s="85">
        <f t="shared" si="39"/>
        <v>0.98031874999999991</v>
      </c>
      <c r="Q56" s="13">
        <f t="shared" si="36"/>
        <v>3.9212749999999996</v>
      </c>
      <c r="R56" s="79">
        <v>2</v>
      </c>
      <c r="S56" s="79">
        <v>41</v>
      </c>
      <c r="T56" s="79">
        <f t="shared" si="37"/>
        <v>40</v>
      </c>
      <c r="U56" s="33">
        <f t="shared" si="38"/>
        <v>2.5000000000000001E-2</v>
      </c>
      <c r="AD56" s="77">
        <f>AD55+$U$27</f>
        <v>0.16249999999999998</v>
      </c>
      <c r="AE56" s="54">
        <f t="shared" si="31"/>
        <v>0.16249999999999998</v>
      </c>
      <c r="AF56" s="15">
        <f t="shared" si="32"/>
        <v>79.221560335788638</v>
      </c>
      <c r="AG56" s="13">
        <f t="shared" si="33"/>
        <v>47.104683983816905</v>
      </c>
      <c r="AH56" s="13">
        <f t="shared" si="34"/>
        <v>28.008174085570015</v>
      </c>
      <c r="AI56" s="16">
        <f t="shared" si="35"/>
        <v>16.653499169575174</v>
      </c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</row>
    <row r="57" spans="15:56" x14ac:dyDescent="0.3">
      <c r="O57" s="40">
        <v>5</v>
      </c>
      <c r="P57" s="85">
        <f t="shared" si="39"/>
        <v>1.1559249999999999</v>
      </c>
      <c r="Q57" s="13">
        <f t="shared" si="36"/>
        <v>4.6236999999999995</v>
      </c>
      <c r="R57" s="47">
        <v>2</v>
      </c>
      <c r="S57" s="47">
        <v>41</v>
      </c>
      <c r="T57" s="47">
        <f t="shared" si="37"/>
        <v>40</v>
      </c>
      <c r="U57" s="33">
        <f t="shared" si="38"/>
        <v>2.5000000000000001E-2</v>
      </c>
      <c r="AD57" s="77">
        <f>AD56+$U$27</f>
        <v>0.18749999999999997</v>
      </c>
      <c r="AE57" s="54">
        <f t="shared" si="31"/>
        <v>0.18749999999999997</v>
      </c>
      <c r="AF57" s="15">
        <f t="shared" si="32"/>
        <v>78.963495510278861</v>
      </c>
      <c r="AG57" s="13">
        <f t="shared" si="33"/>
        <v>46.951240123314129</v>
      </c>
      <c r="AH57" s="13">
        <f t="shared" si="34"/>
        <v>27.916937248936101</v>
      </c>
      <c r="AI57" s="16">
        <f t="shared" si="35"/>
        <v>16.599250271432958</v>
      </c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</row>
    <row r="58" spans="15:56" x14ac:dyDescent="0.3">
      <c r="O58" s="80">
        <v>6</v>
      </c>
      <c r="P58" s="85">
        <f t="shared" si="39"/>
        <v>1.3315312499999998</v>
      </c>
      <c r="Q58" s="13">
        <f t="shared" si="36"/>
        <v>5.3261249999999993</v>
      </c>
      <c r="R58" s="79">
        <v>2</v>
      </c>
      <c r="S58" s="79">
        <v>41</v>
      </c>
      <c r="T58" s="79">
        <f t="shared" si="37"/>
        <v>40</v>
      </c>
      <c r="U58" s="33">
        <f t="shared" si="38"/>
        <v>2.5000000000000001E-2</v>
      </c>
      <c r="AD58" s="77">
        <f>AD57+$U$27</f>
        <v>0.21249999999999997</v>
      </c>
      <c r="AE58" s="54">
        <f t="shared" si="31"/>
        <v>0.21249999999999997</v>
      </c>
      <c r="AF58" s="15">
        <f t="shared" si="32"/>
        <v>78.668905746785839</v>
      </c>
      <c r="AG58" s="13">
        <f t="shared" si="33"/>
        <v>46.776078744828411</v>
      </c>
      <c r="AH58" s="13">
        <f t="shared" si="34"/>
        <v>27.812787301058691</v>
      </c>
      <c r="AI58" s="16">
        <f t="shared" si="35"/>
        <v>16.537323311639408</v>
      </c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</row>
    <row r="59" spans="15:56" x14ac:dyDescent="0.3">
      <c r="O59" s="40">
        <v>7</v>
      </c>
      <c r="P59" s="85">
        <f t="shared" si="39"/>
        <v>1.5071374999999998</v>
      </c>
      <c r="Q59" s="13">
        <f t="shared" si="36"/>
        <v>6.0285499999999992</v>
      </c>
      <c r="R59" s="47">
        <v>2</v>
      </c>
      <c r="S59" s="47">
        <v>41</v>
      </c>
      <c r="T59" s="47">
        <f t="shared" si="37"/>
        <v>40</v>
      </c>
      <c r="U59" s="33">
        <f t="shared" si="38"/>
        <v>2.5000000000000001E-2</v>
      </c>
      <c r="AD59" s="77">
        <f>AD58+$U$27</f>
        <v>0.23749999999999996</v>
      </c>
      <c r="AE59" s="54">
        <f t="shared" si="31"/>
        <v>0.23749999999999996</v>
      </c>
      <c r="AF59" s="15">
        <f t="shared" si="32"/>
        <v>78.337927309196758</v>
      </c>
      <c r="AG59" s="13">
        <f t="shared" si="33"/>
        <v>46.579280870083089</v>
      </c>
      <c r="AH59" s="13">
        <f t="shared" si="34"/>
        <v>27.695772416988333</v>
      </c>
      <c r="AI59" s="16">
        <f t="shared" si="35"/>
        <v>16.46774693480242</v>
      </c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</row>
    <row r="60" spans="15:56" x14ac:dyDescent="0.3">
      <c r="O60" s="80">
        <v>8</v>
      </c>
      <c r="P60" s="85">
        <f t="shared" si="39"/>
        <v>1.6827437499999998</v>
      </c>
      <c r="Q60" s="13">
        <f t="shared" si="36"/>
        <v>6.730974999999999</v>
      </c>
      <c r="R60" s="79">
        <v>2</v>
      </c>
      <c r="S60" s="79">
        <v>41</v>
      </c>
      <c r="T60" s="79">
        <f t="shared" si="37"/>
        <v>40</v>
      </c>
      <c r="U60" s="33">
        <f t="shared" si="38"/>
        <v>2.5000000000000001E-2</v>
      </c>
      <c r="AD60" s="77">
        <f>AD59+$U$27</f>
        <v>0.26249999999999996</v>
      </c>
      <c r="AE60" s="54">
        <f t="shared" si="31"/>
        <v>0.26249999999999996</v>
      </c>
      <c r="AF60" s="15">
        <f t="shared" si="32"/>
        <v>77.970713293151903</v>
      </c>
      <c r="AG60" s="13">
        <f t="shared" si="33"/>
        <v>46.360937528865072</v>
      </c>
      <c r="AH60" s="13">
        <f t="shared" si="34"/>
        <v>27.565946722512596</v>
      </c>
      <c r="AI60" s="16">
        <f t="shared" si="35"/>
        <v>16.390553323803868</v>
      </c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</row>
    <row r="61" spans="15:56" x14ac:dyDescent="0.3">
      <c r="O61" s="40">
        <v>9</v>
      </c>
      <c r="P61" s="85">
        <f t="shared" si="39"/>
        <v>1.8583499999999997</v>
      </c>
      <c r="Q61" s="13">
        <f t="shared" si="36"/>
        <v>7.4333999999999989</v>
      </c>
      <c r="R61" s="47">
        <v>2</v>
      </c>
      <c r="S61" s="47">
        <v>41</v>
      </c>
      <c r="T61" s="47">
        <f t="shared" si="37"/>
        <v>40</v>
      </c>
      <c r="U61" s="33">
        <f t="shared" si="38"/>
        <v>2.5000000000000001E-2</v>
      </c>
      <c r="AD61" s="77">
        <f>AD60+$U$27</f>
        <v>0.28749999999999998</v>
      </c>
      <c r="AE61" s="54">
        <f t="shared" si="31"/>
        <v>0.28749999999999998</v>
      </c>
      <c r="AF61" s="15">
        <f t="shared" si="32"/>
        <v>77.56743355522967</v>
      </c>
      <c r="AG61" s="13">
        <f t="shared" si="33"/>
        <v>46.121149716918609</v>
      </c>
      <c r="AH61" s="13">
        <f t="shared" si="34"/>
        <v>27.423370269119939</v>
      </c>
      <c r="AI61" s="16">
        <f t="shared" si="35"/>
        <v>16.305778184913294</v>
      </c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</row>
    <row r="62" spans="15:56" x14ac:dyDescent="0.3">
      <c r="O62" s="80">
        <v>10</v>
      </c>
      <c r="P62" s="85">
        <f t="shared" si="39"/>
        <v>2.0339562499999997</v>
      </c>
      <c r="Q62" s="13">
        <f t="shared" si="36"/>
        <v>8.1358249999999988</v>
      </c>
      <c r="R62" s="79">
        <v>2</v>
      </c>
      <c r="S62" s="79">
        <v>41</v>
      </c>
      <c r="T62" s="79">
        <f t="shared" si="37"/>
        <v>40</v>
      </c>
      <c r="U62" s="33">
        <f t="shared" si="38"/>
        <v>2.5000000000000001E-2</v>
      </c>
      <c r="AD62" s="77">
        <f>AD61+$U$27</f>
        <v>0.3125</v>
      </c>
      <c r="AE62" s="54">
        <f t="shared" si="31"/>
        <v>0.3125</v>
      </c>
      <c r="AF62" s="15">
        <f t="shared" si="32"/>
        <v>77.128274634378471</v>
      </c>
      <c r="AG62" s="13">
        <f t="shared" si="33"/>
        <v>45.860028349229204</v>
      </c>
      <c r="AH62" s="13">
        <f t="shared" si="34"/>
        <v>27.268109006222609</v>
      </c>
      <c r="AI62" s="16">
        <f t="shared" si="35"/>
        <v>16.213460731271788</v>
      </c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</row>
    <row r="63" spans="15:56" x14ac:dyDescent="0.3">
      <c r="O63" s="40">
        <v>11</v>
      </c>
      <c r="P63" s="85">
        <f t="shared" si="39"/>
        <v>2.2095624999999997</v>
      </c>
      <c r="Q63" s="13">
        <f t="shared" si="36"/>
        <v>8.8382499999999986</v>
      </c>
      <c r="R63" s="47">
        <v>2</v>
      </c>
      <c r="S63" s="47">
        <v>41</v>
      </c>
      <c r="T63" s="47">
        <f t="shared" si="37"/>
        <v>40</v>
      </c>
      <c r="U63" s="33">
        <f t="shared" si="38"/>
        <v>2.5000000000000001E-2</v>
      </c>
      <c r="AD63" s="77">
        <f>AD62+$U$27</f>
        <v>0.33750000000000002</v>
      </c>
      <c r="AE63" s="54">
        <f t="shared" si="31"/>
        <v>0.33750000000000002</v>
      </c>
      <c r="AF63" s="15">
        <f t="shared" si="32"/>
        <v>76.653439665632348</v>
      </c>
      <c r="AG63" s="13">
        <f t="shared" si="33"/>
        <v>45.577694208719386</v>
      </c>
      <c r="AH63" s="13">
        <f t="shared" si="34"/>
        <v>27.100234750651435</v>
      </c>
      <c r="AI63" s="16">
        <f t="shared" si="35"/>
        <v>16.113643664753766</v>
      </c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</row>
    <row r="64" spans="15:56" x14ac:dyDescent="0.3">
      <c r="O64" s="80">
        <v>12</v>
      </c>
      <c r="P64" s="85">
        <f t="shared" si="39"/>
        <v>2.3851687499999996</v>
      </c>
      <c r="Q64" s="13">
        <f t="shared" si="36"/>
        <v>9.5406749999999985</v>
      </c>
      <c r="R64" s="79">
        <v>2</v>
      </c>
      <c r="S64" s="79">
        <v>41</v>
      </c>
      <c r="T64" s="79">
        <f t="shared" si="37"/>
        <v>40</v>
      </c>
      <c r="U64" s="33">
        <f t="shared" si="38"/>
        <v>2.5000000000000001E-2</v>
      </c>
      <c r="AD64" s="77">
        <f>AD63+$U$27</f>
        <v>0.36250000000000004</v>
      </c>
      <c r="AE64" s="54">
        <f t="shared" si="31"/>
        <v>0.36250000000000004</v>
      </c>
      <c r="AF64" s="15">
        <f t="shared" si="32"/>
        <v>76.143148286149909</v>
      </c>
      <c r="AG64" s="13">
        <f t="shared" si="33"/>
        <v>45.274277890380006</v>
      </c>
      <c r="AH64" s="13">
        <f t="shared" si="34"/>
        <v>26.919825153436609</v>
      </c>
      <c r="AI64" s="16">
        <f t="shared" si="35"/>
        <v>16.00637315621503</v>
      </c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</row>
    <row r="65" spans="15:56" x14ac:dyDescent="0.3">
      <c r="O65" s="40">
        <v>13</v>
      </c>
      <c r="P65" s="85">
        <f t="shared" si="39"/>
        <v>2.5607749999999996</v>
      </c>
      <c r="Q65" s="13">
        <f t="shared" si="36"/>
        <v>10.243099999999998</v>
      </c>
      <c r="R65" s="47">
        <v>2</v>
      </c>
      <c r="S65" s="47">
        <v>41</v>
      </c>
      <c r="T65" s="47">
        <f t="shared" si="37"/>
        <v>40</v>
      </c>
      <c r="U65" s="33">
        <f t="shared" si="38"/>
        <v>2.5000000000000001E-2</v>
      </c>
      <c r="AD65" s="77">
        <f>AD64+$U$27</f>
        <v>0.38750000000000007</v>
      </c>
      <c r="AE65" s="54">
        <f t="shared" si="31"/>
        <v>0.38750000000000007</v>
      </c>
      <c r="AF65" s="15">
        <f t="shared" si="32"/>
        <v>75.597636533620062</v>
      </c>
      <c r="AG65" s="13">
        <f t="shared" si="33"/>
        <v>44.94991974086286</v>
      </c>
      <c r="AH65" s="13">
        <f t="shared" si="34"/>
        <v>26.726963663889823</v>
      </c>
      <c r="AI65" s="16">
        <f t="shared" si="35"/>
        <v>15.891698824136199</v>
      </c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</row>
    <row r="66" spans="15:56" x14ac:dyDescent="0.3">
      <c r="O66" s="80">
        <v>14</v>
      </c>
      <c r="P66" s="85">
        <f t="shared" si="39"/>
        <v>2.7363812499999995</v>
      </c>
      <c r="Q66" s="13">
        <f t="shared" si="36"/>
        <v>10.945524999999998</v>
      </c>
      <c r="R66" s="79">
        <v>2</v>
      </c>
      <c r="S66" s="79">
        <v>41</v>
      </c>
      <c r="T66" s="79">
        <f t="shared" si="37"/>
        <v>40</v>
      </c>
      <c r="U66" s="33">
        <f t="shared" si="38"/>
        <v>2.5000000000000001E-2</v>
      </c>
      <c r="AD66" s="77">
        <f>AD65+$U$27</f>
        <v>0.41250000000000009</v>
      </c>
      <c r="AE66" s="54">
        <f t="shared" si="31"/>
        <v>0.41250000000000009</v>
      </c>
      <c r="AF66" s="15">
        <f t="shared" si="32"/>
        <v>75.017156737081677</v>
      </c>
      <c r="AG66" s="13">
        <f t="shared" si="33"/>
        <v>44.604769793562745</v>
      </c>
      <c r="AH66" s="13">
        <f t="shared" si="34"/>
        <v>26.521739491004425</v>
      </c>
      <c r="AI66" s="16">
        <f t="shared" si="35"/>
        <v>15.769673711671457</v>
      </c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</row>
    <row r="67" spans="15:56" x14ac:dyDescent="0.3">
      <c r="O67" s="40">
        <v>15</v>
      </c>
      <c r="P67" s="85">
        <f t="shared" si="39"/>
        <v>2.9119874999999995</v>
      </c>
      <c r="Q67" s="13">
        <f t="shared" si="36"/>
        <v>11.647949999999998</v>
      </c>
      <c r="R67" s="47">
        <v>2</v>
      </c>
      <c r="S67" s="47">
        <v>41</v>
      </c>
      <c r="T67" s="47">
        <f t="shared" si="37"/>
        <v>40</v>
      </c>
      <c r="U67" s="33">
        <f t="shared" si="38"/>
        <v>2.5000000000000001E-2</v>
      </c>
      <c r="AD67" s="77">
        <f>AD66+$U$27</f>
        <v>0.43750000000000011</v>
      </c>
      <c r="AE67" s="54">
        <f t="shared" si="31"/>
        <v>0.43750000000000011</v>
      </c>
      <c r="AF67" s="15">
        <f t="shared" si="32"/>
        <v>74.401977400207699</v>
      </c>
      <c r="AG67" s="13">
        <f t="shared" si="33"/>
        <v>44.238987699218761</v>
      </c>
      <c r="AH67" s="13">
        <f t="shared" si="34"/>
        <v>26.304247562191346</v>
      </c>
      <c r="AI67" s="16">
        <f t="shared" si="35"/>
        <v>15.640354262113195</v>
      </c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</row>
    <row r="68" spans="15:56" ht="15" thickBot="1" x14ac:dyDescent="0.35">
      <c r="O68" s="37">
        <v>16</v>
      </c>
      <c r="P68" s="99">
        <f t="shared" si="39"/>
        <v>3.0875937499999995</v>
      </c>
      <c r="Q68" s="107">
        <f t="shared" si="36"/>
        <v>12.350374999999998</v>
      </c>
      <c r="R68" s="34">
        <v>2</v>
      </c>
      <c r="S68" s="34">
        <v>41</v>
      </c>
      <c r="T68" s="34">
        <f t="shared" si="37"/>
        <v>40</v>
      </c>
      <c r="U68" s="35">
        <f t="shared" si="38"/>
        <v>2.5000000000000001E-2</v>
      </c>
      <c r="AD68" s="77">
        <f>AD67+$U$27</f>
        <v>0.46250000000000013</v>
      </c>
      <c r="AE68" s="54">
        <f t="shared" si="31"/>
        <v>0.46250000000000013</v>
      </c>
      <c r="AF68" s="15">
        <f t="shared" si="32"/>
        <v>73.752383077107339</v>
      </c>
      <c r="AG68" s="13">
        <f t="shared" si="33"/>
        <v>43.852742652067114</v>
      </c>
      <c r="AH68" s="13">
        <f t="shared" si="34"/>
        <v>26.074588479370004</v>
      </c>
      <c r="AI68" s="16">
        <f t="shared" si="35"/>
        <v>15.503800292783897</v>
      </c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</row>
    <row r="69" spans="15:56" ht="15" thickBot="1" x14ac:dyDescent="0.35">
      <c r="O69" s="50"/>
      <c r="P69" s="95"/>
      <c r="Q69" s="39"/>
      <c r="R69" s="50"/>
      <c r="S69" s="50"/>
      <c r="T69" s="50"/>
      <c r="U69" s="93"/>
      <c r="AD69" s="77">
        <f>AD68+$U$27</f>
        <v>0.48750000000000016</v>
      </c>
      <c r="AE69" s="54">
        <f t="shared" si="31"/>
        <v>0.48750000000000016</v>
      </c>
      <c r="AF69" s="15">
        <f t="shared" si="32"/>
        <v>73.068674240704354</v>
      </c>
      <c r="AG69" s="13">
        <f t="shared" si="33"/>
        <v>43.446213311579527</v>
      </c>
      <c r="AH69" s="13">
        <f t="shared" si="34"/>
        <v>25.832868472434388</v>
      </c>
      <c r="AI69" s="16">
        <f t="shared" si="35"/>
        <v>15.360074967367343</v>
      </c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</row>
    <row r="70" spans="15:56" ht="15" thickBot="1" x14ac:dyDescent="0.35">
      <c r="O70" s="223" t="s">
        <v>56</v>
      </c>
      <c r="P70" s="230"/>
      <c r="Q70" s="230"/>
      <c r="R70" s="230"/>
      <c r="S70" s="230"/>
      <c r="T70" s="230"/>
      <c r="U70" s="224"/>
      <c r="AD70" s="77">
        <f>AD69+$U$27</f>
        <v>0.51250000000000018</v>
      </c>
      <c r="AE70" s="54">
        <f t="shared" si="31"/>
        <v>0.51250000000000018</v>
      </c>
      <c r="AF70" s="15">
        <f t="shared" si="32"/>
        <v>72.351167143751823</v>
      </c>
      <c r="AG70" s="13">
        <f t="shared" si="33"/>
        <v>43.019587719823463</v>
      </c>
      <c r="AH70" s="13">
        <f t="shared" si="34"/>
        <v>25.579199350115928</v>
      </c>
      <c r="AI70" s="16">
        <f t="shared" si="35"/>
        <v>15.20924476669197</v>
      </c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</row>
    <row r="71" spans="15:56" ht="15" thickBot="1" x14ac:dyDescent="0.35">
      <c r="O71" s="108" t="s">
        <v>13</v>
      </c>
      <c r="P71" s="109" t="s">
        <v>36</v>
      </c>
      <c r="Q71" s="109" t="s">
        <v>7</v>
      </c>
      <c r="R71" s="109" t="s">
        <v>15</v>
      </c>
      <c r="S71" s="109" t="s">
        <v>16</v>
      </c>
      <c r="T71" s="109" t="s">
        <v>17</v>
      </c>
      <c r="U71" s="110" t="s">
        <v>19</v>
      </c>
      <c r="AD71" s="77">
        <f>AD70+$U$27</f>
        <v>0.5375000000000002</v>
      </c>
      <c r="AE71" s="54">
        <f t="shared" si="31"/>
        <v>0.5375000000000002</v>
      </c>
      <c r="AF71" s="15">
        <f t="shared" si="32"/>
        <v>71.600193672547974</v>
      </c>
      <c r="AG71" s="13">
        <f t="shared" si="33"/>
        <v>42.573063214482374</v>
      </c>
      <c r="AH71" s="13">
        <f t="shared" si="34"/>
        <v>25.313698448265853</v>
      </c>
      <c r="AI71" s="16">
        <f t="shared" si="35"/>
        <v>15.051379457979836</v>
      </c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</row>
    <row r="72" spans="15:56" x14ac:dyDescent="0.3">
      <c r="O72" s="88">
        <v>1</v>
      </c>
      <c r="P72" s="111">
        <f>P12</f>
        <v>0.45350000000000001</v>
      </c>
      <c r="Q72" s="32">
        <f t="shared" ref="Q72:Q103" si="40">$AL$7*P72/($P$8/2)^2</f>
        <v>1.8140000000000001</v>
      </c>
      <c r="R72" s="89">
        <v>2</v>
      </c>
      <c r="S72" s="89">
        <v>41</v>
      </c>
      <c r="T72" s="89">
        <f t="shared" ref="T72:T73" si="41">S72-R72+1</f>
        <v>40</v>
      </c>
      <c r="U72" s="90">
        <f>$P$8/T72</f>
        <v>2.5000000000000001E-2</v>
      </c>
      <c r="AD72" s="77">
        <f>AD71+$U$27</f>
        <v>0.56250000000000022</v>
      </c>
      <c r="AE72" s="54">
        <f t="shared" si="31"/>
        <v>0.56250000000000022</v>
      </c>
      <c r="AF72" s="15">
        <f t="shared" si="32"/>
        <v>70.816101193420565</v>
      </c>
      <c r="AG72" s="13">
        <f t="shared" si="33"/>
        <v>42.106846337576215</v>
      </c>
      <c r="AH72" s="13">
        <f t="shared" si="34"/>
        <v>25.036488575580908</v>
      </c>
      <c r="AI72" s="16">
        <f t="shared" si="35"/>
        <v>14.886552062575463</v>
      </c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</row>
    <row r="73" spans="15:56" x14ac:dyDescent="0.3">
      <c r="O73" s="80">
        <v>2</v>
      </c>
      <c r="P73" s="98">
        <f>P72+$P$22</f>
        <v>0.541303125</v>
      </c>
      <c r="Q73" s="6">
        <f t="shared" si="40"/>
        <v>2.1652125</v>
      </c>
      <c r="R73" s="79">
        <v>2</v>
      </c>
      <c r="S73" s="79">
        <v>41</v>
      </c>
      <c r="T73" s="79">
        <f t="shared" si="41"/>
        <v>40</v>
      </c>
      <c r="U73" s="33">
        <f>$P$8/T73</f>
        <v>2.5000000000000001E-2</v>
      </c>
      <c r="AD73" s="77">
        <f>AD72+$U$27</f>
        <v>0.58750000000000024</v>
      </c>
      <c r="AE73" s="54">
        <f t="shared" si="31"/>
        <v>0.58750000000000024</v>
      </c>
      <c r="AF73" s="15">
        <f t="shared" si="32"/>
        <v>69.999252392050963</v>
      </c>
      <c r="AG73" s="13">
        <f t="shared" si="33"/>
        <v>41.621152739924462</v>
      </c>
      <c r="AH73" s="13">
        <f t="shared" si="34"/>
        <v>24.747697956797634</v>
      </c>
      <c r="AI73" s="16">
        <f t="shared" si="35"/>
        <v>14.714838822169471</v>
      </c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</row>
    <row r="74" spans="15:56" x14ac:dyDescent="0.3">
      <c r="O74" s="80">
        <v>3</v>
      </c>
      <c r="P74" s="98">
        <f t="shared" ref="P74:P103" si="42">P73+$P$22</f>
        <v>0.62910624999999998</v>
      </c>
      <c r="Q74" s="6">
        <f t="shared" si="40"/>
        <v>2.5164249999999999</v>
      </c>
      <c r="R74" s="79">
        <v>2</v>
      </c>
      <c r="S74" s="79">
        <v>41</v>
      </c>
      <c r="T74" s="79">
        <f t="shared" ref="T74:T103" si="43">S74-R74+1</f>
        <v>40</v>
      </c>
      <c r="U74" s="33">
        <f t="shared" ref="U74:U103" si="44">$P$8/T74</f>
        <v>2.5000000000000001E-2</v>
      </c>
      <c r="AD74" s="77">
        <f>AD73+$U$27</f>
        <v>0.61250000000000027</v>
      </c>
      <c r="AE74" s="54">
        <f t="shared" si="31"/>
        <v>0.61250000000000027</v>
      </c>
      <c r="AF74" s="15">
        <f t="shared" si="32"/>
        <v>69.150025105712189</v>
      </c>
      <c r="AG74" s="13">
        <f t="shared" si="33"/>
        <v>41.116207081395807</v>
      </c>
      <c r="AH74" s="13">
        <f t="shared" si="34"/>
        <v>24.447460173381398</v>
      </c>
      <c r="AI74" s="16">
        <f t="shared" si="35"/>
        <v>14.536319163532623</v>
      </c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</row>
    <row r="75" spans="15:56" x14ac:dyDescent="0.3">
      <c r="O75" s="80">
        <v>4</v>
      </c>
      <c r="P75" s="98">
        <f t="shared" si="42"/>
        <v>0.71690937499999996</v>
      </c>
      <c r="Q75" s="6">
        <f t="shared" si="40"/>
        <v>2.8676374999999998</v>
      </c>
      <c r="R75" s="79">
        <v>2</v>
      </c>
      <c r="S75" s="79">
        <v>41</v>
      </c>
      <c r="T75" s="79">
        <f t="shared" si="43"/>
        <v>40</v>
      </c>
      <c r="U75" s="33">
        <f t="shared" si="44"/>
        <v>2.5000000000000001E-2</v>
      </c>
      <c r="AD75" s="77">
        <f>AD74+$U$27</f>
        <v>0.63750000000000029</v>
      </c>
      <c r="AE75" s="54">
        <f t="shared" si="31"/>
        <v>0.63750000000000029</v>
      </c>
      <c r="AF75" s="15">
        <f t="shared" si="32"/>
        <v>68.268812148498512</v>
      </c>
      <c r="AG75" s="13">
        <f t="shared" si="33"/>
        <v>40.592242926990693</v>
      </c>
      <c r="AH75" s="13">
        <f t="shared" si="34"/>
        <v>24.135914101737679</v>
      </c>
      <c r="AI75" s="16">
        <f t="shared" si="35"/>
        <v>14.351075661776608</v>
      </c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</row>
    <row r="76" spans="15:56" x14ac:dyDescent="0.3">
      <c r="O76" s="80">
        <v>5</v>
      </c>
      <c r="P76" s="98">
        <f t="shared" si="42"/>
        <v>0.80471249999999994</v>
      </c>
      <c r="Q76" s="6">
        <f t="shared" si="40"/>
        <v>3.2188499999999998</v>
      </c>
      <c r="R76" s="79">
        <v>2</v>
      </c>
      <c r="S76" s="79">
        <v>41</v>
      </c>
      <c r="T76" s="79">
        <f t="shared" si="43"/>
        <v>40</v>
      </c>
      <c r="U76" s="33">
        <f t="shared" si="44"/>
        <v>2.5000000000000001E-2</v>
      </c>
      <c r="AD76" s="77">
        <f>AD75+$U$27</f>
        <v>0.66250000000000031</v>
      </c>
      <c r="AE76" s="54">
        <f t="shared" si="31"/>
        <v>0.66250000000000031</v>
      </c>
      <c r="AF76" s="15">
        <f t="shared" si="32"/>
        <v>67.356021129627351</v>
      </c>
      <c r="AG76" s="13">
        <f t="shared" si="33"/>
        <v>40.049502638804668</v>
      </c>
      <c r="AH76" s="13">
        <f t="shared" si="34"/>
        <v>23.813203848974091</v>
      </c>
      <c r="AI76" s="16">
        <f t="shared" si="35"/>
        <v>14.159194002158509</v>
      </c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</row>
    <row r="77" spans="15:56" x14ac:dyDescent="0.3">
      <c r="O77" s="80">
        <v>6</v>
      </c>
      <c r="P77" s="98">
        <f t="shared" si="42"/>
        <v>0.89251562499999992</v>
      </c>
      <c r="Q77" s="6">
        <f t="shared" si="40"/>
        <v>3.5700624999999997</v>
      </c>
      <c r="R77" s="79">
        <v>2</v>
      </c>
      <c r="S77" s="79">
        <v>41</v>
      </c>
      <c r="T77" s="79">
        <f t="shared" si="43"/>
        <v>40</v>
      </c>
      <c r="U77" s="33">
        <f t="shared" si="44"/>
        <v>2.5000000000000001E-2</v>
      </c>
      <c r="AD77" s="77">
        <f>AD76+$U$27</f>
        <v>0.68750000000000033</v>
      </c>
      <c r="AE77" s="54">
        <f t="shared" si="31"/>
        <v>0.68750000000000033</v>
      </c>
      <c r="AF77" s="15">
        <f t="shared" si="32"/>
        <v>66.412074264897825</v>
      </c>
      <c r="AG77" s="13">
        <f t="shared" si="33"/>
        <v>39.48823726392272</v>
      </c>
      <c r="AH77" s="13">
        <f t="shared" si="34"/>
        <v>23.479478686242992</v>
      </c>
      <c r="AI77" s="16">
        <f t="shared" si="35"/>
        <v>13.960762940446704</v>
      </c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</row>
    <row r="78" spans="15:56" x14ac:dyDescent="0.3">
      <c r="O78" s="80">
        <v>7</v>
      </c>
      <c r="P78" s="98">
        <f t="shared" si="42"/>
        <v>0.98031874999999991</v>
      </c>
      <c r="Q78" s="6">
        <f t="shared" si="40"/>
        <v>3.9212749999999996</v>
      </c>
      <c r="R78" s="79">
        <v>2</v>
      </c>
      <c r="S78" s="79">
        <v>41</v>
      </c>
      <c r="T78" s="79">
        <f t="shared" si="43"/>
        <v>40</v>
      </c>
      <c r="U78" s="33">
        <f t="shared" si="44"/>
        <v>2.5000000000000001E-2</v>
      </c>
      <c r="AD78" s="77">
        <f>AD77+$U$27</f>
        <v>0.71250000000000036</v>
      </c>
      <c r="AE78" s="54">
        <f t="shared" si="31"/>
        <v>0.71250000000000036</v>
      </c>
      <c r="AF78" s="15">
        <f t="shared" si="32"/>
        <v>65.437408181392726</v>
      </c>
      <c r="AG78" s="13">
        <f t="shared" si="33"/>
        <v>38.908706418296198</v>
      </c>
      <c r="AH78" s="13">
        <f t="shared" si="34"/>
        <v>23.134892979695383</v>
      </c>
      <c r="AI78" s="16">
        <f t="shared" si="35"/>
        <v>13.755874261866454</v>
      </c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</row>
    <row r="79" spans="15:56" x14ac:dyDescent="0.3">
      <c r="O79" s="80">
        <v>8</v>
      </c>
      <c r="P79" s="98">
        <f t="shared" si="42"/>
        <v>1.0681218749999999</v>
      </c>
      <c r="Q79" s="6">
        <f t="shared" si="40"/>
        <v>4.2724874999999995</v>
      </c>
      <c r="R79" s="79">
        <v>2</v>
      </c>
      <c r="S79" s="79">
        <v>41</v>
      </c>
      <c r="T79" s="79">
        <f t="shared" si="43"/>
        <v>40</v>
      </c>
      <c r="U79" s="33">
        <f t="shared" si="44"/>
        <v>2.5000000000000001E-2</v>
      </c>
      <c r="AD79" s="77">
        <f>AD78+$U$27</f>
        <v>0.73750000000000038</v>
      </c>
      <c r="AE79" s="54">
        <f t="shared" si="31"/>
        <v>0.73750000000000038</v>
      </c>
      <c r="AF79" s="15">
        <f t="shared" si="32"/>
        <v>64.432473715514689</v>
      </c>
      <c r="AG79" s="13">
        <f t="shared" si="33"/>
        <v>38.311178166656269</v>
      </c>
      <c r="AH79" s="13">
        <f t="shared" si="34"/>
        <v>22.779606119078149</v>
      </c>
      <c r="AI79" s="16">
        <f t="shared" si="35"/>
        <v>13.544622738644222</v>
      </c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</row>
    <row r="80" spans="15:56" x14ac:dyDescent="0.3">
      <c r="O80" s="80">
        <v>9</v>
      </c>
      <c r="P80" s="98">
        <f t="shared" si="42"/>
        <v>1.1559249999999999</v>
      </c>
      <c r="Q80" s="6">
        <f t="shared" si="40"/>
        <v>4.6236999999999995</v>
      </c>
      <c r="R80" s="79">
        <v>2</v>
      </c>
      <c r="S80" s="79">
        <v>41</v>
      </c>
      <c r="T80" s="79">
        <f t="shared" si="43"/>
        <v>40</v>
      </c>
      <c r="U80" s="33">
        <f t="shared" si="44"/>
        <v>2.5000000000000001E-2</v>
      </c>
      <c r="AD80" s="77">
        <f>AD79+$U$27</f>
        <v>0.7625000000000004</v>
      </c>
      <c r="AE80" s="54">
        <f t="shared" si="31"/>
        <v>0.7625000000000004</v>
      </c>
      <c r="AF80" s="15">
        <f t="shared" si="32"/>
        <v>63.397735704449637</v>
      </c>
      <c r="AG80" s="13">
        <f t="shared" si="33"/>
        <v>37.695928898519306</v>
      </c>
      <c r="AH80" s="13">
        <f t="shared" si="34"/>
        <v>22.413782444007538</v>
      </c>
      <c r="AI80" s="16">
        <f t="shared" si="35"/>
        <v>13.327106086170325</v>
      </c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</row>
    <row r="81" spans="15:56" x14ac:dyDescent="0.3">
      <c r="O81" s="80">
        <v>10</v>
      </c>
      <c r="P81" s="98">
        <f t="shared" si="42"/>
        <v>1.2437281249999999</v>
      </c>
      <c r="Q81" s="6">
        <f t="shared" si="40"/>
        <v>4.9749124999999994</v>
      </c>
      <c r="R81" s="79">
        <v>2</v>
      </c>
      <c r="S81" s="79">
        <v>41</v>
      </c>
      <c r="T81" s="79">
        <f t="shared" si="43"/>
        <v>40</v>
      </c>
      <c r="U81" s="33">
        <f t="shared" si="44"/>
        <v>2.5000000000000001E-2</v>
      </c>
      <c r="AD81" s="77">
        <f>AD80+$U$27</f>
        <v>0.78750000000000042</v>
      </c>
      <c r="AE81" s="54">
        <f t="shared" si="31"/>
        <v>0.78750000000000042</v>
      </c>
      <c r="AF81" s="15">
        <f t="shared" si="32"/>
        <v>62.333672771154149</v>
      </c>
      <c r="AG81" s="13">
        <f t="shared" si="33"/>
        <v>37.063243200341581</v>
      </c>
      <c r="AH81" s="13">
        <f t="shared" si="34"/>
        <v>22.037591167953121</v>
      </c>
      <c r="AI81" s="16">
        <f t="shared" si="35"/>
        <v>13.103424917800217</v>
      </c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</row>
    <row r="82" spans="15:56" x14ac:dyDescent="0.3">
      <c r="O82" s="80">
        <v>11</v>
      </c>
      <c r="P82" s="98">
        <f t="shared" si="42"/>
        <v>1.3315312499999998</v>
      </c>
      <c r="Q82" s="6">
        <f t="shared" si="40"/>
        <v>5.3261249999999993</v>
      </c>
      <c r="R82" s="79">
        <v>2</v>
      </c>
      <c r="S82" s="79">
        <v>41</v>
      </c>
      <c r="T82" s="79">
        <f t="shared" si="43"/>
        <v>40</v>
      </c>
      <c r="U82" s="33">
        <f t="shared" si="44"/>
        <v>2.5000000000000001E-2</v>
      </c>
      <c r="AD82" s="77">
        <f>AD81+$U$27</f>
        <v>0.81250000000000044</v>
      </c>
      <c r="AE82" s="54">
        <f t="shared" si="31"/>
        <v>0.81250000000000044</v>
      </c>
      <c r="AF82" s="15">
        <f t="shared" si="32"/>
        <v>61.240777102966156</v>
      </c>
      <c r="AG82" s="13">
        <f t="shared" si="33"/>
        <v>36.413413723882492</v>
      </c>
      <c r="AH82" s="13">
        <f t="shared" si="34"/>
        <v>21.651206299967296</v>
      </c>
      <c r="AI82" s="16">
        <f t="shared" si="35"/>
        <v>12.873682698315315</v>
      </c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</row>
    <row r="83" spans="15:56" x14ac:dyDescent="0.3">
      <c r="O83" s="80">
        <v>12</v>
      </c>
      <c r="P83" s="98">
        <f t="shared" si="42"/>
        <v>1.4193343749999998</v>
      </c>
      <c r="Q83" s="6">
        <f t="shared" si="40"/>
        <v>5.6773374999999993</v>
      </c>
      <c r="R83" s="79">
        <v>2</v>
      </c>
      <c r="S83" s="79">
        <v>41</v>
      </c>
      <c r="T83" s="79">
        <f t="shared" si="43"/>
        <v>40</v>
      </c>
      <c r="U83" s="33">
        <f t="shared" si="44"/>
        <v>2.5000000000000001E-2</v>
      </c>
      <c r="AD83" s="77">
        <f>AD82+$U$27</f>
        <v>0.83750000000000047</v>
      </c>
      <c r="AE83" s="54">
        <f t="shared" si="31"/>
        <v>0.83750000000000047</v>
      </c>
      <c r="AF83" s="15">
        <f t="shared" si="32"/>
        <v>60.11955422394135</v>
      </c>
      <c r="AG83" s="13">
        <f t="shared" si="33"/>
        <v>35.746741050837073</v>
      </c>
      <c r="AH83" s="13">
        <f t="shared" si="34"/>
        <v>21.254806564196574</v>
      </c>
      <c r="AI83" s="16">
        <f t="shared" si="35"/>
        <v>12.637985696064868</v>
      </c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</row>
    <row r="84" spans="15:56" x14ac:dyDescent="0.3">
      <c r="O84" s="80">
        <v>13</v>
      </c>
      <c r="P84" s="98">
        <f t="shared" si="42"/>
        <v>1.5071374999999998</v>
      </c>
      <c r="Q84" s="6">
        <f t="shared" si="40"/>
        <v>6.0285499999999992</v>
      </c>
      <c r="R84" s="79">
        <v>2</v>
      </c>
      <c r="S84" s="79">
        <v>41</v>
      </c>
      <c r="T84" s="79">
        <f t="shared" si="43"/>
        <v>40</v>
      </c>
      <c r="U84" s="33">
        <f t="shared" si="44"/>
        <v>2.5000000000000001E-2</v>
      </c>
      <c r="AD84" s="77">
        <f>AD83+$U$27</f>
        <v>0.86250000000000049</v>
      </c>
      <c r="AE84" s="54">
        <f t="shared" si="31"/>
        <v>0.86250000000000049</v>
      </c>
      <c r="AF84" s="15">
        <f t="shared" si="32"/>
        <v>58.970522761020675</v>
      </c>
      <c r="AG84" s="13">
        <f t="shared" si="33"/>
        <v>35.063533553800561</v>
      </c>
      <c r="AH84" s="13">
        <f t="shared" si="34"/>
        <v>20.848575317211896</v>
      </c>
      <c r="AI84" s="16">
        <f t="shared" si="35"/>
        <v>12.396442933811034</v>
      </c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</row>
    <row r="85" spans="15:56" x14ac:dyDescent="0.3">
      <c r="O85" s="80">
        <v>14</v>
      </c>
      <c r="P85" s="98">
        <f t="shared" si="42"/>
        <v>1.5949406249999998</v>
      </c>
      <c r="Q85" s="6">
        <f t="shared" si="40"/>
        <v>6.3797624999999991</v>
      </c>
      <c r="R85" s="79">
        <v>2</v>
      </c>
      <c r="S85" s="79">
        <v>41</v>
      </c>
      <c r="T85" s="79">
        <f t="shared" si="43"/>
        <v>40</v>
      </c>
      <c r="U85" s="33">
        <f t="shared" si="44"/>
        <v>2.5000000000000001E-2</v>
      </c>
      <c r="AD85" s="77">
        <f>AD84+$U$27</f>
        <v>0.88750000000000051</v>
      </c>
      <c r="AE85" s="54">
        <f t="shared" si="31"/>
        <v>0.88750000000000051</v>
      </c>
      <c r="AF85" s="15">
        <f t="shared" si="32"/>
        <v>57.794214204136935</v>
      </c>
      <c r="AG85" s="13">
        <f t="shared" si="33"/>
        <v>34.364107253629136</v>
      </c>
      <c r="AH85" s="13">
        <f t="shared" si="34"/>
        <v>20.432700463196156</v>
      </c>
      <c r="AI85" s="16">
        <f t="shared" si="35"/>
        <v>12.149166138299879</v>
      </c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</row>
    <row r="86" spans="15:56" x14ac:dyDescent="0.3">
      <c r="O86" s="80">
        <v>15</v>
      </c>
      <c r="P86" s="98">
        <f t="shared" si="42"/>
        <v>1.6827437499999998</v>
      </c>
      <c r="Q86" s="6">
        <f t="shared" si="40"/>
        <v>6.730974999999999</v>
      </c>
      <c r="R86" s="79">
        <v>2</v>
      </c>
      <c r="S86" s="79">
        <v>41</v>
      </c>
      <c r="T86" s="79">
        <f t="shared" si="43"/>
        <v>40</v>
      </c>
      <c r="U86" s="33">
        <f t="shared" si="44"/>
        <v>2.5000000000000001E-2</v>
      </c>
      <c r="AD86" s="77">
        <f>AD85+$U$27</f>
        <v>0.91250000000000053</v>
      </c>
      <c r="AE86" s="54">
        <f t="shared" si="31"/>
        <v>0.91250000000000053</v>
      </c>
      <c r="AF86" s="15">
        <f t="shared" si="32"/>
        <v>56.591172660371683</v>
      </c>
      <c r="AG86" s="13">
        <f t="shared" si="33"/>
        <v>33.648785673263021</v>
      </c>
      <c r="AH86" s="13">
        <f t="shared" si="34"/>
        <v>20.007374367028262</v>
      </c>
      <c r="AI86" s="16">
        <f t="shared" si="35"/>
        <v>11.896269688581654</v>
      </c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</row>
    <row r="87" spans="15:56" x14ac:dyDescent="0.3">
      <c r="O87" s="80">
        <v>16</v>
      </c>
      <c r="P87" s="98">
        <f t="shared" si="42"/>
        <v>1.7705468749999997</v>
      </c>
      <c r="Q87" s="6">
        <f t="shared" si="40"/>
        <v>7.082187499999999</v>
      </c>
      <c r="R87" s="79">
        <v>2</v>
      </c>
      <c r="S87" s="79">
        <v>41</v>
      </c>
      <c r="T87" s="79">
        <f t="shared" si="43"/>
        <v>40</v>
      </c>
      <c r="U87" s="33">
        <f t="shared" si="44"/>
        <v>2.5000000000000001E-2</v>
      </c>
      <c r="AD87" s="77">
        <f>AD86+$U$27</f>
        <v>0.93750000000000056</v>
      </c>
      <c r="AE87" s="54">
        <f t="shared" si="31"/>
        <v>0.93750000000000056</v>
      </c>
      <c r="AF87" s="15">
        <f t="shared" si="32"/>
        <v>55.36195460227583</v>
      </c>
      <c r="AG87" s="13">
        <f t="shared" si="33"/>
        <v>32.917899688079409</v>
      </c>
      <c r="AH87" s="13">
        <f t="shared" si="34"/>
        <v>19.572793765303835</v>
      </c>
      <c r="AI87" s="16">
        <f t="shared" si="35"/>
        <v>11.637870563104213</v>
      </c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</row>
    <row r="88" spans="15:56" x14ac:dyDescent="0.3">
      <c r="O88" s="80">
        <v>17</v>
      </c>
      <c r="P88" s="98">
        <f t="shared" si="42"/>
        <v>1.8583499999999997</v>
      </c>
      <c r="Q88" s="6">
        <f t="shared" si="40"/>
        <v>7.4333999999999989</v>
      </c>
      <c r="R88" s="79">
        <v>2</v>
      </c>
      <c r="S88" s="79">
        <v>41</v>
      </c>
      <c r="T88" s="79">
        <f t="shared" si="43"/>
        <v>40</v>
      </c>
      <c r="U88" s="33">
        <f t="shared" si="44"/>
        <v>2.5000000000000001E-2</v>
      </c>
      <c r="AD88" s="77">
        <f>AD87+$U$27</f>
        <v>0.96250000000000058</v>
      </c>
      <c r="AE88" s="54">
        <f t="shared" si="31"/>
        <v>0.96250000000000058</v>
      </c>
      <c r="AF88" s="15">
        <f t="shared" si="32"/>
        <v>54.107128610470724</v>
      </c>
      <c r="AG88" s="13">
        <f t="shared" si="33"/>
        <v>32.171787372844477</v>
      </c>
      <c r="AH88" s="13">
        <f t="shared" si="34"/>
        <v>19.129159675333781</v>
      </c>
      <c r="AI88" s="16">
        <f t="shared" si="35"/>
        <v>11.37408828560409</v>
      </c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</row>
    <row r="89" spans="15:56" x14ac:dyDescent="0.3">
      <c r="O89" s="80">
        <v>18</v>
      </c>
      <c r="P89" s="98">
        <f t="shared" si="42"/>
        <v>1.9461531249999997</v>
      </c>
      <c r="Q89" s="6">
        <f t="shared" si="40"/>
        <v>7.7846124999999988</v>
      </c>
      <c r="R89" s="79">
        <v>2</v>
      </c>
      <c r="S89" s="79">
        <v>41</v>
      </c>
      <c r="T89" s="79">
        <f t="shared" si="43"/>
        <v>40</v>
      </c>
      <c r="U89" s="33">
        <f t="shared" si="44"/>
        <v>2.5000000000000001E-2</v>
      </c>
      <c r="AD89" s="77">
        <f>AD88+$U$27</f>
        <v>0.9875000000000006</v>
      </c>
      <c r="AE89" s="54">
        <f t="shared" si="31"/>
        <v>0.9875000000000006</v>
      </c>
      <c r="AF89" s="15">
        <f t="shared" si="32"/>
        <v>52.827275110648429</v>
      </c>
      <c r="AG89" s="13">
        <f t="shared" si="33"/>
        <v>31.410793845335316</v>
      </c>
      <c r="AH89" s="13">
        <f t="shared" si="34"/>
        <v>18.676677302162759</v>
      </c>
      <c r="AI89" s="16">
        <f t="shared" si="35"/>
        <v>11.105044869820221</v>
      </c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</row>
    <row r="90" spans="15:56" ht="15" thickBot="1" x14ac:dyDescent="0.35">
      <c r="O90" s="80">
        <v>19</v>
      </c>
      <c r="P90" s="98">
        <f t="shared" si="42"/>
        <v>2.0339562499999997</v>
      </c>
      <c r="Q90" s="6">
        <f t="shared" si="40"/>
        <v>8.1358249999999988</v>
      </c>
      <c r="R90" s="79">
        <v>2</v>
      </c>
      <c r="S90" s="79">
        <v>41</v>
      </c>
      <c r="T90" s="79">
        <f t="shared" si="43"/>
        <v>40</v>
      </c>
      <c r="U90" s="33">
        <f t="shared" si="44"/>
        <v>2.5000000000000001E-2</v>
      </c>
      <c r="AD90" s="78">
        <f>AD89+$U$27/2</f>
        <v>1.0000000000000007</v>
      </c>
      <c r="AE90" s="55">
        <f t="shared" si="31"/>
        <v>1.0000000000000007</v>
      </c>
      <c r="AF90" s="113">
        <f t="shared" si="32"/>
        <v>52.178147601185593</v>
      </c>
      <c r="AG90" s="107">
        <f t="shared" si="33"/>
        <v>31.024826362886785</v>
      </c>
      <c r="AH90" s="107">
        <f t="shared" si="34"/>
        <v>18.447183257716954</v>
      </c>
      <c r="AI90" s="114">
        <f t="shared" si="35"/>
        <v>10.968589031359487</v>
      </c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</row>
    <row r="91" spans="15:56" ht="15" thickBot="1" x14ac:dyDescent="0.35">
      <c r="O91" s="80">
        <v>20</v>
      </c>
      <c r="P91" s="98">
        <f t="shared" si="42"/>
        <v>2.1217593749999999</v>
      </c>
      <c r="Q91" s="6">
        <f t="shared" si="40"/>
        <v>8.4870374999999996</v>
      </c>
      <c r="R91" s="79">
        <v>2</v>
      </c>
      <c r="S91" s="79">
        <v>41</v>
      </c>
      <c r="T91" s="79">
        <f t="shared" si="43"/>
        <v>40</v>
      </c>
      <c r="U91" s="33">
        <f t="shared" si="44"/>
        <v>2.5000000000000001E-2</v>
      </c>
      <c r="AD91" s="14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</row>
    <row r="92" spans="15:56" ht="15" thickBot="1" x14ac:dyDescent="0.35">
      <c r="O92" s="80">
        <v>21</v>
      </c>
      <c r="P92" s="98">
        <f t="shared" si="42"/>
        <v>2.2095625000000001</v>
      </c>
      <c r="Q92" s="6">
        <f t="shared" si="40"/>
        <v>8.8382500000000004</v>
      </c>
      <c r="R92" s="79">
        <v>2</v>
      </c>
      <c r="S92" s="79">
        <v>41</v>
      </c>
      <c r="T92" s="79">
        <f t="shared" si="43"/>
        <v>40</v>
      </c>
      <c r="U92" s="33">
        <f t="shared" si="44"/>
        <v>2.5000000000000001E-2</v>
      </c>
      <c r="AD92" s="223" t="s">
        <v>45</v>
      </c>
      <c r="AE92" s="224"/>
      <c r="AF92" s="225" t="s">
        <v>42</v>
      </c>
      <c r="AG92" s="229"/>
      <c r="AH92" s="229"/>
      <c r="AI92" s="229"/>
      <c r="AJ92" s="229"/>
      <c r="AK92" s="229"/>
      <c r="AL92" s="229"/>
      <c r="AM92" s="226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</row>
    <row r="93" spans="15:56" ht="15" thickBot="1" x14ac:dyDescent="0.35">
      <c r="O93" s="80">
        <v>22</v>
      </c>
      <c r="P93" s="98">
        <f t="shared" si="42"/>
        <v>2.2973656250000003</v>
      </c>
      <c r="Q93" s="6">
        <f t="shared" si="40"/>
        <v>9.1894625000000012</v>
      </c>
      <c r="R93" s="79">
        <v>2</v>
      </c>
      <c r="S93" s="79">
        <v>41</v>
      </c>
      <c r="T93" s="79">
        <f t="shared" si="43"/>
        <v>40</v>
      </c>
      <c r="U93" s="33">
        <f t="shared" si="44"/>
        <v>2.5000000000000001E-2</v>
      </c>
      <c r="AD93" s="20" t="s">
        <v>50</v>
      </c>
      <c r="AE93" s="20" t="s">
        <v>37</v>
      </c>
      <c r="AF93" s="118">
        <f>P41</f>
        <v>0.45350000000000001</v>
      </c>
      <c r="AG93" s="119">
        <f>P42</f>
        <v>0.80471249999999994</v>
      </c>
      <c r="AH93" s="119">
        <f>P43</f>
        <v>1.1559249999999999</v>
      </c>
      <c r="AI93" s="119">
        <f>P44</f>
        <v>1.5071374999999998</v>
      </c>
      <c r="AJ93" s="119">
        <f>P45</f>
        <v>1.8583499999999997</v>
      </c>
      <c r="AK93" s="119">
        <f>P46</f>
        <v>2.2095624999999997</v>
      </c>
      <c r="AL93" s="119">
        <f>P47</f>
        <v>2.5607749999999996</v>
      </c>
      <c r="AM93" s="120">
        <f>P48</f>
        <v>2.9119874999999995</v>
      </c>
      <c r="AN93" s="39"/>
      <c r="AO93" s="39"/>
      <c r="AP93" s="39"/>
      <c r="AQ93" s="50"/>
      <c r="AR93" s="50"/>
      <c r="AS93" s="50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</row>
    <row r="94" spans="15:56" x14ac:dyDescent="0.3">
      <c r="O94" s="80">
        <v>23</v>
      </c>
      <c r="P94" s="98">
        <f t="shared" si="42"/>
        <v>2.3851687500000005</v>
      </c>
      <c r="Q94" s="6">
        <f t="shared" si="40"/>
        <v>9.540675000000002</v>
      </c>
      <c r="R94" s="79">
        <v>2</v>
      </c>
      <c r="S94" s="79">
        <v>41</v>
      </c>
      <c r="T94" s="79">
        <f t="shared" si="43"/>
        <v>40</v>
      </c>
      <c r="U94" s="33">
        <f t="shared" si="44"/>
        <v>2.5000000000000001E-2</v>
      </c>
      <c r="AD94" s="7">
        <f>0</f>
        <v>0</v>
      </c>
      <c r="AE94" s="61">
        <f>AD94</f>
        <v>0</v>
      </c>
      <c r="AF94" s="15">
        <f t="shared" ref="AF94:AM103" si="45">$P$4+($P$3-$P$4)*$P$5*EXP(-($P$6^2)*AF$93)*COS($P$6*$AE94)</f>
        <v>80.002055653694583</v>
      </c>
      <c r="AG94" s="13">
        <f t="shared" si="45"/>
        <v>61.689535138870191</v>
      </c>
      <c r="AH94" s="13">
        <f t="shared" si="45"/>
        <v>47.568762009356618</v>
      </c>
      <c r="AI94" s="13">
        <f t="shared" si="45"/>
        <v>36.680242670154946</v>
      </c>
      <c r="AJ94" s="13">
        <f t="shared" si="45"/>
        <v>28.284112209538101</v>
      </c>
      <c r="AK94" s="13">
        <f t="shared" si="45"/>
        <v>21.80986125625223</v>
      </c>
      <c r="AL94" s="13">
        <f t="shared" si="45"/>
        <v>16.817570390509356</v>
      </c>
      <c r="AM94" s="16">
        <f t="shared" si="45"/>
        <v>12.96801802251988</v>
      </c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</row>
    <row r="95" spans="15:56" x14ac:dyDescent="0.3">
      <c r="O95" s="80">
        <v>24</v>
      </c>
      <c r="P95" s="98">
        <f t="shared" si="42"/>
        <v>2.4729718750000007</v>
      </c>
      <c r="Q95" s="6">
        <f t="shared" si="40"/>
        <v>9.8918875000000028</v>
      </c>
      <c r="R95" s="79">
        <v>2</v>
      </c>
      <c r="S95" s="79">
        <v>41</v>
      </c>
      <c r="T95" s="79">
        <f t="shared" si="43"/>
        <v>40</v>
      </c>
      <c r="U95" s="33">
        <f t="shared" si="44"/>
        <v>2.5000000000000001E-2</v>
      </c>
      <c r="AD95" s="9">
        <f>$U$27/2</f>
        <v>1.2500000000000001E-2</v>
      </c>
      <c r="AE95" s="54">
        <f t="shared" ref="AE95:AE135" si="46">AD95</f>
        <v>1.2500000000000001E-2</v>
      </c>
      <c r="AF95" s="9">
        <f t="shared" si="45"/>
        <v>79.997429853849724</v>
      </c>
      <c r="AG95" s="6">
        <f t="shared" si="45"/>
        <v>61.685968187499462</v>
      </c>
      <c r="AH95" s="6">
        <f t="shared" si="45"/>
        <v>47.566011535382849</v>
      </c>
      <c r="AI95" s="6">
        <f t="shared" si="45"/>
        <v>36.678121781391944</v>
      </c>
      <c r="AJ95" s="6">
        <f t="shared" si="45"/>
        <v>28.282476793537825</v>
      </c>
      <c r="AK95" s="6">
        <f t="shared" si="45"/>
        <v>21.808600187996028</v>
      </c>
      <c r="AL95" s="6">
        <f t="shared" si="45"/>
        <v>16.816597981564765</v>
      </c>
      <c r="AM95" s="10">
        <f t="shared" si="45"/>
        <v>12.967268198590149</v>
      </c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</row>
    <row r="96" spans="15:56" x14ac:dyDescent="0.3">
      <c r="O96" s="80">
        <v>25</v>
      </c>
      <c r="P96" s="98">
        <f t="shared" si="42"/>
        <v>2.5607750000000009</v>
      </c>
      <c r="Q96" s="6">
        <f t="shared" si="40"/>
        <v>10.243100000000004</v>
      </c>
      <c r="R96" s="79">
        <v>2</v>
      </c>
      <c r="S96" s="79">
        <v>41</v>
      </c>
      <c r="T96" s="79">
        <f t="shared" si="43"/>
        <v>40</v>
      </c>
      <c r="U96" s="33">
        <f t="shared" si="44"/>
        <v>2.5000000000000001E-2</v>
      </c>
      <c r="AD96" s="77">
        <f>AD95+$U$27</f>
        <v>3.7500000000000006E-2</v>
      </c>
      <c r="AE96" s="54">
        <f t="shared" si="46"/>
        <v>3.7500000000000006E-2</v>
      </c>
      <c r="AF96" s="9">
        <f t="shared" si="45"/>
        <v>79.9604266646501</v>
      </c>
      <c r="AG96" s="6">
        <f t="shared" si="45"/>
        <v>61.657435051422794</v>
      </c>
      <c r="AH96" s="6">
        <f t="shared" si="45"/>
        <v>47.544009651978214</v>
      </c>
      <c r="AI96" s="6">
        <f t="shared" si="45"/>
        <v>36.661156142842763</v>
      </c>
      <c r="AJ96" s="6">
        <f t="shared" si="45"/>
        <v>28.269394600250653</v>
      </c>
      <c r="AK96" s="6">
        <f t="shared" si="45"/>
        <v>21.798512516924475</v>
      </c>
      <c r="AL96" s="6">
        <f t="shared" si="45"/>
        <v>16.808819384703057</v>
      </c>
      <c r="AM96" s="10">
        <f t="shared" si="45"/>
        <v>12.961270127409222</v>
      </c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</row>
    <row r="97" spans="15:56" x14ac:dyDescent="0.3">
      <c r="O97" s="80">
        <v>26</v>
      </c>
      <c r="P97" s="98">
        <f t="shared" si="42"/>
        <v>2.6485781250000011</v>
      </c>
      <c r="Q97" s="6">
        <f t="shared" si="40"/>
        <v>10.594312500000004</v>
      </c>
      <c r="R97" s="79">
        <v>2</v>
      </c>
      <c r="S97" s="79">
        <v>41</v>
      </c>
      <c r="T97" s="79">
        <f t="shared" si="43"/>
        <v>40</v>
      </c>
      <c r="U97" s="33">
        <f t="shared" si="44"/>
        <v>2.5000000000000001E-2</v>
      </c>
      <c r="AD97" s="77">
        <f>AD96+$U$27</f>
        <v>6.25E-2</v>
      </c>
      <c r="AE97" s="54">
        <f t="shared" si="46"/>
        <v>6.25E-2</v>
      </c>
      <c r="AF97" s="9">
        <f t="shared" si="45"/>
        <v>79.886437402250891</v>
      </c>
      <c r="AG97" s="6">
        <f t="shared" si="45"/>
        <v>61.600381977406386</v>
      </c>
      <c r="AH97" s="6">
        <f t="shared" si="45"/>
        <v>47.500016062244086</v>
      </c>
      <c r="AI97" s="6">
        <f t="shared" si="45"/>
        <v>36.627232713280698</v>
      </c>
      <c r="AJ97" s="6">
        <f t="shared" si="45"/>
        <v>28.243236264906635</v>
      </c>
      <c r="AK97" s="6">
        <f t="shared" si="45"/>
        <v>21.778341840881296</v>
      </c>
      <c r="AL97" s="6">
        <f t="shared" si="45"/>
        <v>16.79326578900638</v>
      </c>
      <c r="AM97" s="10">
        <f t="shared" si="45"/>
        <v>12.949276759483537</v>
      </c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</row>
    <row r="98" spans="15:56" x14ac:dyDescent="0.3">
      <c r="O98" s="80">
        <v>27</v>
      </c>
      <c r="P98" s="98">
        <f t="shared" si="42"/>
        <v>2.7363812500000013</v>
      </c>
      <c r="Q98" s="6">
        <f t="shared" si="40"/>
        <v>10.945525000000005</v>
      </c>
      <c r="R98" s="79">
        <v>2</v>
      </c>
      <c r="S98" s="79">
        <v>41</v>
      </c>
      <c r="T98" s="79">
        <f t="shared" si="43"/>
        <v>40</v>
      </c>
      <c r="U98" s="33">
        <f t="shared" si="44"/>
        <v>2.5000000000000001E-2</v>
      </c>
      <c r="AD98" s="77">
        <f>AD97+$U$27</f>
        <v>8.7499999999999994E-2</v>
      </c>
      <c r="AE98" s="54">
        <f t="shared" si="46"/>
        <v>8.7499999999999994E-2</v>
      </c>
      <c r="AF98" s="9">
        <f t="shared" si="45"/>
        <v>79.775496290735035</v>
      </c>
      <c r="AG98" s="6">
        <f t="shared" si="45"/>
        <v>61.514835355619212</v>
      </c>
      <c r="AH98" s="6">
        <f t="shared" si="45"/>
        <v>47.434051115623269</v>
      </c>
      <c r="AI98" s="6">
        <f t="shared" si="45"/>
        <v>36.576367184148381</v>
      </c>
      <c r="AJ98" s="6">
        <f t="shared" si="45"/>
        <v>28.204013887167388</v>
      </c>
      <c r="AK98" s="6">
        <f t="shared" si="45"/>
        <v>21.748097489908002</v>
      </c>
      <c r="AL98" s="6">
        <f t="shared" si="45"/>
        <v>16.769944388863919</v>
      </c>
      <c r="AM98" s="10">
        <f t="shared" si="45"/>
        <v>12.9312936424021</v>
      </c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</row>
    <row r="99" spans="15:56" x14ac:dyDescent="0.3">
      <c r="O99" s="80">
        <v>28</v>
      </c>
      <c r="P99" s="98">
        <f t="shared" si="42"/>
        <v>2.8241843750000015</v>
      </c>
      <c r="Q99" s="6">
        <f t="shared" si="40"/>
        <v>11.296737500000006</v>
      </c>
      <c r="R99" s="79">
        <v>2</v>
      </c>
      <c r="S99" s="79">
        <v>41</v>
      </c>
      <c r="T99" s="79">
        <f t="shared" si="43"/>
        <v>40</v>
      </c>
      <c r="U99" s="33">
        <f t="shared" si="44"/>
        <v>2.5000000000000001E-2</v>
      </c>
      <c r="AD99" s="77">
        <f>AD98+$U$27</f>
        <v>0.11249999999999999</v>
      </c>
      <c r="AE99" s="54">
        <f t="shared" si="46"/>
        <v>0.11249999999999999</v>
      </c>
      <c r="AF99" s="9">
        <f t="shared" si="45"/>
        <v>79.627654646437904</v>
      </c>
      <c r="AG99" s="6">
        <f t="shared" si="45"/>
        <v>61.400834756055431</v>
      </c>
      <c r="AH99" s="6">
        <f t="shared" si="45"/>
        <v>47.34614532451355</v>
      </c>
      <c r="AI99" s="6">
        <f t="shared" si="45"/>
        <v>36.508583083536671</v>
      </c>
      <c r="AJ99" s="6">
        <f t="shared" si="45"/>
        <v>28.15174560952908</v>
      </c>
      <c r="AK99" s="6">
        <f t="shared" si="45"/>
        <v>21.707793453672057</v>
      </c>
      <c r="AL99" s="6">
        <f t="shared" si="45"/>
        <v>16.738865971699514</v>
      </c>
      <c r="AM99" s="10">
        <f t="shared" si="45"/>
        <v>12.907329094340696</v>
      </c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</row>
    <row r="100" spans="15:56" x14ac:dyDescent="0.3">
      <c r="O100" s="80">
        <v>29</v>
      </c>
      <c r="P100" s="98">
        <f t="shared" si="42"/>
        <v>2.9119875000000017</v>
      </c>
      <c r="Q100" s="6">
        <f t="shared" si="40"/>
        <v>11.647950000000007</v>
      </c>
      <c r="R100" s="79">
        <v>2</v>
      </c>
      <c r="S100" s="79">
        <v>41</v>
      </c>
      <c r="T100" s="79">
        <f t="shared" si="43"/>
        <v>40</v>
      </c>
      <c r="U100" s="33">
        <f t="shared" si="44"/>
        <v>2.5000000000000001E-2</v>
      </c>
      <c r="AD100" s="77">
        <f>AD99+$U$27</f>
        <v>0.13749999999999998</v>
      </c>
      <c r="AE100" s="54">
        <f t="shared" si="46"/>
        <v>0.13749999999999998</v>
      </c>
      <c r="AF100" s="9">
        <f t="shared" si="45"/>
        <v>79.442980854210688</v>
      </c>
      <c r="AG100" s="6">
        <f t="shared" si="45"/>
        <v>61.258432910231079</v>
      </c>
      <c r="AH100" s="6">
        <f t="shared" si="45"/>
        <v>47.23633935015399</v>
      </c>
      <c r="AI100" s="6">
        <f t="shared" si="45"/>
        <v>36.423911765301625</v>
      </c>
      <c r="AJ100" s="6">
        <f t="shared" si="45"/>
        <v>28.086455608930525</v>
      </c>
      <c r="AK100" s="6">
        <f t="shared" si="45"/>
        <v>21.657448374995877</v>
      </c>
      <c r="AL100" s="6">
        <f t="shared" si="45"/>
        <v>16.70004491298188</v>
      </c>
      <c r="AM100" s="10">
        <f t="shared" si="45"/>
        <v>12.877394200214273</v>
      </c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</row>
    <row r="101" spans="15:56" x14ac:dyDescent="0.3">
      <c r="O101" s="80">
        <v>30</v>
      </c>
      <c r="P101" s="98">
        <f t="shared" si="42"/>
        <v>2.9997906250000019</v>
      </c>
      <c r="Q101" s="6">
        <f t="shared" si="40"/>
        <v>11.999162500000008</v>
      </c>
      <c r="R101" s="79">
        <v>2</v>
      </c>
      <c r="S101" s="79">
        <v>41</v>
      </c>
      <c r="T101" s="79">
        <f t="shared" si="43"/>
        <v>40</v>
      </c>
      <c r="U101" s="33">
        <f t="shared" si="44"/>
        <v>2.5000000000000001E-2</v>
      </c>
      <c r="AD101" s="77">
        <f>AD100+$U$27</f>
        <v>0.16249999999999998</v>
      </c>
      <c r="AE101" s="54">
        <f t="shared" si="46"/>
        <v>0.16249999999999998</v>
      </c>
      <c r="AF101" s="9">
        <f t="shared" si="45"/>
        <v>79.221560335788638</v>
      </c>
      <c r="AG101" s="6">
        <f t="shared" si="45"/>
        <v>61.087695686792827</v>
      </c>
      <c r="AH101" s="6">
        <f t="shared" si="45"/>
        <v>47.104683983816905</v>
      </c>
      <c r="AI101" s="6">
        <f t="shared" si="45"/>
        <v>36.322392394561589</v>
      </c>
      <c r="AJ101" s="6">
        <f t="shared" si="45"/>
        <v>28.008174085570015</v>
      </c>
      <c r="AK101" s="6">
        <f t="shared" si="45"/>
        <v>21.597085541233501</v>
      </c>
      <c r="AL101" s="6">
        <f t="shared" si="45"/>
        <v>16.653499169575174</v>
      </c>
      <c r="AM101" s="10">
        <f t="shared" si="45"/>
        <v>12.841502806549562</v>
      </c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</row>
    <row r="102" spans="15:56" x14ac:dyDescent="0.3">
      <c r="O102" s="80">
        <v>31</v>
      </c>
      <c r="P102" s="98">
        <f t="shared" si="42"/>
        <v>3.0875937500000021</v>
      </c>
      <c r="Q102" s="6">
        <f t="shared" si="40"/>
        <v>12.350375000000009</v>
      </c>
      <c r="R102" s="79">
        <v>2</v>
      </c>
      <c r="S102" s="79">
        <v>41</v>
      </c>
      <c r="T102" s="79">
        <f t="shared" si="43"/>
        <v>40</v>
      </c>
      <c r="U102" s="33">
        <f t="shared" si="44"/>
        <v>2.5000000000000001E-2</v>
      </c>
      <c r="AD102" s="77">
        <f>AD101+$U$27</f>
        <v>0.18749999999999997</v>
      </c>
      <c r="AE102" s="54">
        <f t="shared" si="46"/>
        <v>0.18749999999999997</v>
      </c>
      <c r="AF102" s="9">
        <f t="shared" si="45"/>
        <v>78.963495510278861</v>
      </c>
      <c r="AG102" s="6">
        <f t="shared" si="45"/>
        <v>60.888702061050203</v>
      </c>
      <c r="AH102" s="6">
        <f t="shared" si="45"/>
        <v>46.951240123314129</v>
      </c>
      <c r="AI102" s="6">
        <f t="shared" si="45"/>
        <v>36.204071929581225</v>
      </c>
      <c r="AJ102" s="6">
        <f t="shared" si="45"/>
        <v>27.916937248936101</v>
      </c>
      <c r="AK102" s="6">
        <f t="shared" si="45"/>
        <v>21.526732873498926</v>
      </c>
      <c r="AL102" s="6">
        <f t="shared" si="45"/>
        <v>16.599250271432958</v>
      </c>
      <c r="AM102" s="10">
        <f t="shared" si="45"/>
        <v>12.799671515080306</v>
      </c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</row>
    <row r="103" spans="15:56" ht="15" thickBot="1" x14ac:dyDescent="0.35">
      <c r="O103" s="37">
        <v>32</v>
      </c>
      <c r="P103" s="112">
        <f t="shared" si="42"/>
        <v>3.1753968750000023</v>
      </c>
      <c r="Q103" s="31">
        <f t="shared" si="40"/>
        <v>12.701587500000009</v>
      </c>
      <c r="R103" s="34">
        <v>2</v>
      </c>
      <c r="S103" s="34">
        <v>41</v>
      </c>
      <c r="T103" s="34">
        <f t="shared" si="43"/>
        <v>40</v>
      </c>
      <c r="U103" s="35">
        <f t="shared" si="44"/>
        <v>2.5000000000000001E-2</v>
      </c>
      <c r="AD103" s="77">
        <f>AD102+$U$27</f>
        <v>0.21249999999999997</v>
      </c>
      <c r="AE103" s="54">
        <f t="shared" si="46"/>
        <v>0.21249999999999997</v>
      </c>
      <c r="AF103" s="9">
        <f t="shared" si="45"/>
        <v>78.668905746785839</v>
      </c>
      <c r="AG103" s="6">
        <f t="shared" si="45"/>
        <v>60.661544078445097</v>
      </c>
      <c r="AH103" s="6">
        <f t="shared" si="45"/>
        <v>46.776078744828411</v>
      </c>
      <c r="AI103" s="6">
        <f t="shared" si="45"/>
        <v>36.069005100050724</v>
      </c>
      <c r="AJ103" s="6">
        <f t="shared" si="45"/>
        <v>27.812787301058691</v>
      </c>
      <c r="AK103" s="6">
        <f t="shared" si="45"/>
        <v>21.446422913751057</v>
      </c>
      <c r="AL103" s="6">
        <f t="shared" si="45"/>
        <v>16.537323311639408</v>
      </c>
      <c r="AM103" s="10">
        <f t="shared" si="45"/>
        <v>12.751919675068043</v>
      </c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</row>
    <row r="104" spans="15:56" x14ac:dyDescent="0.3">
      <c r="AD104" s="77">
        <f>AD103+$U$27</f>
        <v>0.23749999999999996</v>
      </c>
      <c r="AE104" s="54">
        <f t="shared" si="46"/>
        <v>0.23749999999999996</v>
      </c>
      <c r="AF104" s="9">
        <f t="shared" ref="AF104:AM113" si="47">$P$4+($P$3-$P$4)*$P$5*EXP(-($P$6^2)*AF$93)*COS($P$6*$AE104)</f>
        <v>78.337927309196758</v>
      </c>
      <c r="AG104" s="6">
        <f t="shared" si="47"/>
        <v>60.406326811975809</v>
      </c>
      <c r="AH104" s="6">
        <f t="shared" si="47"/>
        <v>46.579280870083089</v>
      </c>
      <c r="AI104" s="6">
        <f t="shared" si="47"/>
        <v>35.917254381770327</v>
      </c>
      <c r="AJ104" s="6">
        <f t="shared" si="47"/>
        <v>27.695772416988333</v>
      </c>
      <c r="AK104" s="6">
        <f t="shared" si="47"/>
        <v>21.356192809741277</v>
      </c>
      <c r="AL104" s="6">
        <f t="shared" si="47"/>
        <v>16.46774693480242</v>
      </c>
      <c r="AM104" s="10">
        <f t="shared" si="47"/>
        <v>12.698269374352019</v>
      </c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</row>
    <row r="105" spans="15:56" x14ac:dyDescent="0.3">
      <c r="AD105" s="77">
        <f>AD104+$U$27</f>
        <v>0.26249999999999996</v>
      </c>
      <c r="AE105" s="54">
        <f t="shared" si="46"/>
        <v>0.26249999999999996</v>
      </c>
      <c r="AF105" s="9">
        <f t="shared" si="47"/>
        <v>77.970713293151903</v>
      </c>
      <c r="AG105" s="6">
        <f t="shared" si="47"/>
        <v>60.123168313594924</v>
      </c>
      <c r="AH105" s="6">
        <f t="shared" si="47"/>
        <v>46.360937528865072</v>
      </c>
      <c r="AI105" s="6">
        <f t="shared" si="47"/>
        <v>35.748889967751857</v>
      </c>
      <c r="AJ105" s="6">
        <f t="shared" si="47"/>
        <v>27.565946722512596</v>
      </c>
      <c r="AK105" s="6">
        <f t="shared" si="47"/>
        <v>21.256084297830565</v>
      </c>
      <c r="AL105" s="6">
        <f t="shared" si="47"/>
        <v>16.390553323803868</v>
      </c>
      <c r="AM105" s="10">
        <f t="shared" si="47"/>
        <v>12.638745429132349</v>
      </c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</row>
    <row r="106" spans="15:56" x14ac:dyDescent="0.3">
      <c r="AD106" s="77">
        <f>AD105+$U$27</f>
        <v>0.28749999999999998</v>
      </c>
      <c r="AE106" s="54">
        <f t="shared" si="46"/>
        <v>0.28749999999999998</v>
      </c>
      <c r="AF106" s="9">
        <f t="shared" si="47"/>
        <v>77.56743355522967</v>
      </c>
      <c r="AG106" s="6">
        <f t="shared" si="47"/>
        <v>59.812199559603918</v>
      </c>
      <c r="AH106" s="6">
        <f t="shared" si="47"/>
        <v>46.121149716918609</v>
      </c>
      <c r="AI106" s="6">
        <f t="shared" si="47"/>
        <v>35.563989735750617</v>
      </c>
      <c r="AJ106" s="6">
        <f t="shared" si="47"/>
        <v>27.423370269119939</v>
      </c>
      <c r="AK106" s="6">
        <f t="shared" si="47"/>
        <v>21.146143683684162</v>
      </c>
      <c r="AL106" s="6">
        <f t="shared" si="47"/>
        <v>16.305778184913294</v>
      </c>
      <c r="AM106" s="10">
        <f t="shared" si="47"/>
        <v>12.573375372491173</v>
      </c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</row>
    <row r="107" spans="15:56" x14ac:dyDescent="0.3">
      <c r="AD107" s="77">
        <f>AD106+$U$27</f>
        <v>0.3125</v>
      </c>
      <c r="AE107" s="54">
        <f t="shared" si="46"/>
        <v>0.3125</v>
      </c>
      <c r="AF107" s="9">
        <f t="shared" si="47"/>
        <v>77.128274634378471</v>
      </c>
      <c r="AG107" s="6">
        <f t="shared" si="47"/>
        <v>59.473564390069406</v>
      </c>
      <c r="AH107" s="6">
        <f t="shared" si="47"/>
        <v>45.860028349229204</v>
      </c>
      <c r="AI107" s="6">
        <f t="shared" si="47"/>
        <v>35.362639212242641</v>
      </c>
      <c r="AJ107" s="6">
        <f t="shared" si="47"/>
        <v>27.268109006222609</v>
      </c>
      <c r="AK107" s="6">
        <f t="shared" si="47"/>
        <v>21.026421820852658</v>
      </c>
      <c r="AL107" s="6">
        <f t="shared" si="47"/>
        <v>16.213460731271788</v>
      </c>
      <c r="AM107" s="10">
        <f t="shared" si="47"/>
        <v>12.502189441657084</v>
      </c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</row>
    <row r="108" spans="15:56" x14ac:dyDescent="0.3">
      <c r="AD108" s="77">
        <f>AD107+$U$27</f>
        <v>0.33750000000000002</v>
      </c>
      <c r="AE108" s="54">
        <f t="shared" si="46"/>
        <v>0.33750000000000002</v>
      </c>
      <c r="AF108" s="9">
        <f t="shared" si="47"/>
        <v>76.653439665632348</v>
      </c>
      <c r="AG108" s="6">
        <f t="shared" si="47"/>
        <v>59.107419442289242</v>
      </c>
      <c r="AH108" s="6">
        <f t="shared" si="47"/>
        <v>45.577694208719386</v>
      </c>
      <c r="AI108" s="6">
        <f t="shared" si="47"/>
        <v>35.144931532864049</v>
      </c>
      <c r="AJ108" s="6">
        <f t="shared" si="47"/>
        <v>27.100234750651435</v>
      </c>
      <c r="AK108" s="6">
        <f t="shared" si="47"/>
        <v>20.896974087249436</v>
      </c>
      <c r="AL108" s="6">
        <f t="shared" si="47"/>
        <v>16.113643664753766</v>
      </c>
      <c r="AM108" s="10">
        <f t="shared" si="47"/>
        <v>12.425220564018776</v>
      </c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</row>
    <row r="109" spans="15:56" x14ac:dyDescent="0.3">
      <c r="AD109" s="77">
        <f>AD108+$U$27</f>
        <v>0.36250000000000004</v>
      </c>
      <c r="AE109" s="54">
        <f t="shared" si="46"/>
        <v>0.36250000000000004</v>
      </c>
      <c r="AF109" s="9">
        <f t="shared" si="47"/>
        <v>76.143148286149909</v>
      </c>
      <c r="AG109" s="6">
        <f t="shared" si="47"/>
        <v>58.713934078339214</v>
      </c>
      <c r="AH109" s="6">
        <f t="shared" si="47"/>
        <v>45.274277890380006</v>
      </c>
      <c r="AI109" s="6">
        <f t="shared" si="47"/>
        <v>34.910967399330694</v>
      </c>
      <c r="AJ109" s="6">
        <f t="shared" si="47"/>
        <v>26.919825153436609</v>
      </c>
      <c r="AK109" s="6">
        <f t="shared" si="47"/>
        <v>20.757860359535371</v>
      </c>
      <c r="AL109" s="6">
        <f t="shared" si="47"/>
        <v>16.00637315621503</v>
      </c>
      <c r="AM109" s="10">
        <f t="shared" si="47"/>
        <v>12.342504341894312</v>
      </c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</row>
    <row r="110" spans="15:56" x14ac:dyDescent="0.3">
      <c r="AD110" s="77">
        <f>AD109+$U$27</f>
        <v>0.38750000000000007</v>
      </c>
      <c r="AE110" s="54">
        <f t="shared" si="46"/>
        <v>0.38750000000000007</v>
      </c>
      <c r="AF110" s="9">
        <f t="shared" si="47"/>
        <v>75.597636533620062</v>
      </c>
      <c r="AG110" s="6">
        <f t="shared" si="47"/>
        <v>58.293290306733788</v>
      </c>
      <c r="AH110" s="6">
        <f t="shared" si="47"/>
        <v>44.94991974086286</v>
      </c>
      <c r="AI110" s="6">
        <f t="shared" si="47"/>
        <v>34.660855032858116</v>
      </c>
      <c r="AJ110" s="6">
        <f t="shared" si="47"/>
        <v>26.726963663889823</v>
      </c>
      <c r="AK110" s="6">
        <f t="shared" si="47"/>
        <v>20.609144985422585</v>
      </c>
      <c r="AL110" s="6">
        <f t="shared" si="47"/>
        <v>15.891698824136199</v>
      </c>
      <c r="AM110" s="10">
        <f t="shared" si="47"/>
        <v>12.2540790360631</v>
      </c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</row>
    <row r="111" spans="15:56" x14ac:dyDescent="0.3">
      <c r="AD111" s="77">
        <f>AD110+$U$27</f>
        <v>0.41250000000000009</v>
      </c>
      <c r="AE111" s="54">
        <f t="shared" si="46"/>
        <v>0.41250000000000009</v>
      </c>
      <c r="AF111" s="9">
        <f t="shared" si="47"/>
        <v>75.017156737081677</v>
      </c>
      <c r="AG111" s="6">
        <f t="shared" si="47"/>
        <v>57.845682698237233</v>
      </c>
      <c r="AH111" s="6">
        <f t="shared" si="47"/>
        <v>44.604769793562745</v>
      </c>
      <c r="AI111" s="6">
        <f t="shared" si="47"/>
        <v>34.394710124103305</v>
      </c>
      <c r="AJ111" s="6">
        <f t="shared" si="47"/>
        <v>26.521739491004425</v>
      </c>
      <c r="AK111" s="6">
        <f t="shared" si="47"/>
        <v>20.450896753910111</v>
      </c>
      <c r="AL111" s="6">
        <f t="shared" si="47"/>
        <v>15.769673711671457</v>
      </c>
      <c r="AM111" s="10">
        <f t="shared" si="47"/>
        <v>12.1599855480682</v>
      </c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</row>
    <row r="112" spans="15:56" x14ac:dyDescent="0.3">
      <c r="AD112" s="77">
        <f>AD111+$U$27</f>
        <v>0.43750000000000011</v>
      </c>
      <c r="AE112" s="54">
        <f t="shared" si="46"/>
        <v>0.43750000000000011</v>
      </c>
      <c r="AF112" s="9">
        <f t="shared" si="47"/>
        <v>74.401977400207699</v>
      </c>
      <c r="AG112" s="6">
        <f t="shared" si="47"/>
        <v>57.371318295864</v>
      </c>
      <c r="AH112" s="6">
        <f t="shared" si="47"/>
        <v>44.238987699218761</v>
      </c>
      <c r="AI112" s="6">
        <f t="shared" si="47"/>
        <v>34.112655779651462</v>
      </c>
      <c r="AJ112" s="6">
        <f t="shared" si="47"/>
        <v>26.304247562191346</v>
      </c>
      <c r="AK112" s="6">
        <f t="shared" si="47"/>
        <v>20.283188863465234</v>
      </c>
      <c r="AL112" s="6">
        <f t="shared" si="47"/>
        <v>15.640354262113195</v>
      </c>
      <c r="AM112" s="10">
        <f t="shared" si="47"/>
        <v>12.060267401297112</v>
      </c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</row>
    <row r="113" spans="30:56" x14ac:dyDescent="0.3">
      <c r="AD113" s="77">
        <f>AD112+$U$27</f>
        <v>0.46250000000000013</v>
      </c>
      <c r="AE113" s="54">
        <f t="shared" si="46"/>
        <v>0.46250000000000013</v>
      </c>
      <c r="AF113" s="9">
        <f t="shared" si="47"/>
        <v>73.752383077107339</v>
      </c>
      <c r="AG113" s="6">
        <f t="shared" si="47"/>
        <v>56.870416519109973</v>
      </c>
      <c r="AH113" s="6">
        <f t="shared" si="47"/>
        <v>43.852742652067114</v>
      </c>
      <c r="AI113" s="6">
        <f t="shared" si="47"/>
        <v>33.814822465072425</v>
      </c>
      <c r="AJ113" s="6">
        <f t="shared" si="47"/>
        <v>26.074588479370004</v>
      </c>
      <c r="AK113" s="6">
        <f t="shared" si="47"/>
        <v>20.10609888816516</v>
      </c>
      <c r="AL113" s="6">
        <f t="shared" si="47"/>
        <v>15.503800292783897</v>
      </c>
      <c r="AM113" s="10">
        <f t="shared" si="47"/>
        <v>11.95497072084984</v>
      </c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</row>
    <row r="114" spans="30:56" x14ac:dyDescent="0.3">
      <c r="AD114" s="77">
        <f>AD113+$U$27</f>
        <v>0.48750000000000016</v>
      </c>
      <c r="AE114" s="54">
        <f t="shared" si="46"/>
        <v>0.48750000000000016</v>
      </c>
      <c r="AF114" s="9">
        <f t="shared" ref="AF114:AM123" si="48">$P$4+($P$3-$P$4)*$P$5*EXP(-($P$6^2)*AF$93)*COS($P$6*$AE114)</f>
        <v>73.068674240704354</v>
      </c>
      <c r="AG114" s="6">
        <f t="shared" si="48"/>
        <v>56.343209062458953</v>
      </c>
      <c r="AH114" s="6">
        <f t="shared" si="48"/>
        <v>43.446213311579527</v>
      </c>
      <c r="AI114" s="6">
        <f t="shared" si="48"/>
        <v>33.501347944573247</v>
      </c>
      <c r="AJ114" s="6">
        <f t="shared" si="48"/>
        <v>25.832868472434388</v>
      </c>
      <c r="AK114" s="6">
        <f t="shared" si="48"/>
        <v>19.919708741814787</v>
      </c>
      <c r="AL114" s="6">
        <f t="shared" si="48"/>
        <v>15.360074967367343</v>
      </c>
      <c r="AM114" s="10">
        <f t="shared" si="48"/>
        <v>11.844144212203489</v>
      </c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</row>
    <row r="115" spans="30:56" x14ac:dyDescent="0.3">
      <c r="AD115" s="77">
        <f>AD114+$U$27</f>
        <v>0.51250000000000018</v>
      </c>
      <c r="AE115" s="54">
        <f t="shared" si="46"/>
        <v>0.51250000000000018</v>
      </c>
      <c r="AF115" s="9">
        <f t="shared" si="48"/>
        <v>72.351167143751823</v>
      </c>
      <c r="AG115" s="6">
        <f t="shared" si="48"/>
        <v>55.789939788211285</v>
      </c>
      <c r="AH115" s="6">
        <f t="shared" si="48"/>
        <v>43.019587719823463</v>
      </c>
      <c r="AI115" s="6">
        <f t="shared" si="48"/>
        <v>33.172377217274672</v>
      </c>
      <c r="AJ115" s="6">
        <f t="shared" si="48"/>
        <v>25.579199350115928</v>
      </c>
      <c r="AK115" s="6">
        <f t="shared" si="48"/>
        <v>19.724104640057082</v>
      </c>
      <c r="AL115" s="6">
        <f t="shared" si="48"/>
        <v>15.20924476669197</v>
      </c>
      <c r="AM115" s="10">
        <f t="shared" si="48"/>
        <v>11.727839138683336</v>
      </c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</row>
    <row r="116" spans="30:56" x14ac:dyDescent="0.3">
      <c r="AD116" s="77">
        <f>AD115+$U$27</f>
        <v>0.5375000000000002</v>
      </c>
      <c r="AE116" s="54">
        <f t="shared" si="46"/>
        <v>0.5375000000000002</v>
      </c>
      <c r="AF116" s="9">
        <f t="shared" si="48"/>
        <v>71.600193672547974</v>
      </c>
      <c r="AG116" s="6">
        <f t="shared" si="48"/>
        <v>55.210864613684194</v>
      </c>
      <c r="AH116" s="6">
        <f t="shared" si="48"/>
        <v>42.573063214482374</v>
      </c>
      <c r="AI116" s="6">
        <f t="shared" si="48"/>
        <v>32.82806245014114</v>
      </c>
      <c r="AJ116" s="6">
        <f t="shared" si="48"/>
        <v>25.313698448265853</v>
      </c>
      <c r="AK116" s="6">
        <f t="shared" si="48"/>
        <v>19.519377060493625</v>
      </c>
      <c r="AL116" s="6">
        <f t="shared" si="48"/>
        <v>15.051379457979836</v>
      </c>
      <c r="AM116" s="10">
        <f t="shared" si="48"/>
        <v>11.606109297750731</v>
      </c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</row>
    <row r="117" spans="30:56" x14ac:dyDescent="0.3">
      <c r="AD117" s="77">
        <f>AD116+$U$27</f>
        <v>0.56250000000000022</v>
      </c>
      <c r="AE117" s="54">
        <f t="shared" si="46"/>
        <v>0.56250000000000022</v>
      </c>
      <c r="AF117" s="9">
        <f t="shared" si="48"/>
        <v>70.816101193420565</v>
      </c>
      <c r="AG117" s="6">
        <f t="shared" si="48"/>
        <v>54.606251392836029</v>
      </c>
      <c r="AH117" s="6">
        <f t="shared" si="48"/>
        <v>42.106846337576215</v>
      </c>
      <c r="AI117" s="6">
        <f t="shared" si="48"/>
        <v>32.468562907595214</v>
      </c>
      <c r="AJ117" s="6">
        <f t="shared" si="48"/>
        <v>25.036488575580908</v>
      </c>
      <c r="AK117" s="6">
        <f t="shared" si="48"/>
        <v>19.305620700833757</v>
      </c>
      <c r="AL117" s="6">
        <f t="shared" si="48"/>
        <v>14.886552062575463</v>
      </c>
      <c r="AM117" s="10">
        <f t="shared" si="48"/>
        <v>11.479010996118815</v>
      </c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</row>
    <row r="118" spans="30:56" x14ac:dyDescent="0.3">
      <c r="AD118" s="77">
        <f>AD117+$U$27</f>
        <v>0.58750000000000024</v>
      </c>
      <c r="AE118" s="54">
        <f t="shared" si="46"/>
        <v>0.58750000000000024</v>
      </c>
      <c r="AF118" s="9">
        <f t="shared" si="48"/>
        <v>69.999252392050963</v>
      </c>
      <c r="AG118" s="6">
        <f t="shared" si="48"/>
        <v>53.976379792369137</v>
      </c>
      <c r="AH118" s="6">
        <f t="shared" si="48"/>
        <v>41.621152739924462</v>
      </c>
      <c r="AI118" s="6">
        <f t="shared" si="48"/>
        <v>32.094044877849079</v>
      </c>
      <c r="AJ118" s="6">
        <f t="shared" si="48"/>
        <v>24.747697956797634</v>
      </c>
      <c r="AK118" s="6">
        <f t="shared" si="48"/>
        <v>19.082934435091733</v>
      </c>
      <c r="AL118" s="6">
        <f t="shared" si="48"/>
        <v>14.714838822169471</v>
      </c>
      <c r="AM118" s="10">
        <f t="shared" si="48"/>
        <v>11.346603023707601</v>
      </c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</row>
    <row r="119" spans="30:56" x14ac:dyDescent="0.3">
      <c r="AD119" s="77">
        <f>AD118+$U$27</f>
        <v>0.61250000000000027</v>
      </c>
      <c r="AE119" s="54">
        <f t="shared" si="46"/>
        <v>0.61250000000000027</v>
      </c>
      <c r="AF119" s="9">
        <f t="shared" si="48"/>
        <v>69.150025105712189</v>
      </c>
      <c r="AG119" s="6">
        <f t="shared" si="48"/>
        <v>53.32154116236871</v>
      </c>
      <c r="AH119" s="6">
        <f t="shared" si="48"/>
        <v>41.116207081395807</v>
      </c>
      <c r="AI119" s="6">
        <f t="shared" si="48"/>
        <v>31.70468159598715</v>
      </c>
      <c r="AJ119" s="6">
        <f t="shared" si="48"/>
        <v>24.447460173381398</v>
      </c>
      <c r="AK119" s="6">
        <f t="shared" si="48"/>
        <v>18.85142126785205</v>
      </c>
      <c r="AL119" s="6">
        <f t="shared" si="48"/>
        <v>14.536319163532623</v>
      </c>
      <c r="AM119" s="10">
        <f t="shared" si="48"/>
        <v>11.208946626450411</v>
      </c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</row>
    <row r="120" spans="30:56" x14ac:dyDescent="0.3">
      <c r="AD120" s="77">
        <f>AD119+$U$27</f>
        <v>0.63750000000000029</v>
      </c>
      <c r="AE120" s="54">
        <f t="shared" si="46"/>
        <v>0.63750000000000029</v>
      </c>
      <c r="AF120" s="9">
        <f t="shared" si="48"/>
        <v>68.268812148498512</v>
      </c>
      <c r="AG120" s="6">
        <f t="shared" si="48"/>
        <v>52.642038401537455</v>
      </c>
      <c r="AH120" s="6">
        <f t="shared" si="48"/>
        <v>40.592242926990693</v>
      </c>
      <c r="AI120" s="6">
        <f t="shared" si="48"/>
        <v>31.300653163835356</v>
      </c>
      <c r="AJ120" s="6">
        <f t="shared" si="48"/>
        <v>24.135914101737679</v>
      </c>
      <c r="AK120" s="6">
        <f t="shared" si="48"/>
        <v>18.611188286624216</v>
      </c>
      <c r="AL120" s="6">
        <f t="shared" si="48"/>
        <v>14.351075661776608</v>
      </c>
      <c r="AM120" s="10">
        <f t="shared" si="48"/>
        <v>11.06610547796428</v>
      </c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</row>
    <row r="121" spans="30:56" x14ac:dyDescent="0.3">
      <c r="AD121" s="77">
        <f>AD120+$U$27</f>
        <v>0.66250000000000031</v>
      </c>
      <c r="AE121" s="54">
        <f t="shared" si="46"/>
        <v>0.66250000000000031</v>
      </c>
      <c r="AF121" s="9">
        <f t="shared" si="48"/>
        <v>67.356021129627351</v>
      </c>
      <c r="AG121" s="6">
        <f t="shared" si="48"/>
        <v>51.938185817088311</v>
      </c>
      <c r="AH121" s="6">
        <f t="shared" si="48"/>
        <v>40.049502638804668</v>
      </c>
      <c r="AI121" s="6">
        <f t="shared" si="48"/>
        <v>30.882146466654181</v>
      </c>
      <c r="AJ121" s="6">
        <f t="shared" si="48"/>
        <v>23.813203848974091</v>
      </c>
      <c r="AK121" s="6">
        <f t="shared" si="48"/>
        <v>18.36234661230889</v>
      </c>
      <c r="AL121" s="6">
        <f t="shared" si="48"/>
        <v>14.159194002158509</v>
      </c>
      <c r="AM121" s="10">
        <f t="shared" si="48"/>
        <v>10.918145650097422</v>
      </c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</row>
    <row r="122" spans="30:56" x14ac:dyDescent="0.3">
      <c r="AD122" s="77">
        <f>AD121+$U$27</f>
        <v>0.68750000000000033</v>
      </c>
      <c r="AE122" s="54">
        <f t="shared" si="46"/>
        <v>0.68750000000000033</v>
      </c>
      <c r="AF122" s="9">
        <f t="shared" si="48"/>
        <v>66.412074264897825</v>
      </c>
      <c r="AG122" s="6">
        <f t="shared" si="48"/>
        <v>51.210308979360207</v>
      </c>
      <c r="AH122" s="6">
        <f t="shared" si="48"/>
        <v>39.48823726392272</v>
      </c>
      <c r="AI122" s="6">
        <f t="shared" si="48"/>
        <v>30.449355086694034</v>
      </c>
      <c r="AJ122" s="6">
        <f t="shared" si="48"/>
        <v>23.479478686242992</v>
      </c>
      <c r="AK122" s="6">
        <f t="shared" si="48"/>
        <v>18.105011347798413</v>
      </c>
      <c r="AL122" s="6">
        <f t="shared" si="48"/>
        <v>13.960762940446704</v>
      </c>
      <c r="AM122" s="10">
        <f t="shared" si="48"/>
        <v>10.765135582367389</v>
      </c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</row>
    <row r="123" spans="30:56" x14ac:dyDescent="0.3">
      <c r="AD123" s="77">
        <f>AD122+$U$27</f>
        <v>0.71250000000000036</v>
      </c>
      <c r="AE123" s="54">
        <f t="shared" si="46"/>
        <v>0.71250000000000036</v>
      </c>
      <c r="AF123" s="9">
        <f t="shared" si="48"/>
        <v>65.437408181392726</v>
      </c>
      <c r="AG123" s="6">
        <f t="shared" si="48"/>
        <v>50.458744571223953</v>
      </c>
      <c r="AH123" s="6">
        <f t="shared" si="48"/>
        <v>38.908706418296198</v>
      </c>
      <c r="AI123" s="6">
        <f t="shared" si="48"/>
        <v>30.002479213652819</v>
      </c>
      <c r="AJ123" s="6">
        <f t="shared" si="48"/>
        <v>23.134892979695383</v>
      </c>
      <c r="AK123" s="6">
        <f t="shared" si="48"/>
        <v>17.839301524735397</v>
      </c>
      <c r="AL123" s="6">
        <f t="shared" si="48"/>
        <v>13.755874261866454</v>
      </c>
      <c r="AM123" s="10">
        <f t="shared" si="48"/>
        <v>10.607146050304042</v>
      </c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</row>
    <row r="124" spans="30:56" x14ac:dyDescent="0.3">
      <c r="AD124" s="77">
        <f>AD123+$U$27</f>
        <v>0.73750000000000038</v>
      </c>
      <c r="AE124" s="54">
        <f t="shared" si="46"/>
        <v>0.73750000000000038</v>
      </c>
      <c r="AF124" s="9">
        <f t="shared" ref="AF124:AM135" si="49">$P$4+($P$3-$P$4)*$P$5*EXP(-($P$6^2)*AF$93)*COS($P$6*$AE124)</f>
        <v>64.432473715514689</v>
      </c>
      <c r="AG124" s="6">
        <f t="shared" si="49"/>
        <v>49.683840232347983</v>
      </c>
      <c r="AH124" s="6">
        <f t="shared" si="49"/>
        <v>38.311178166656269</v>
      </c>
      <c r="AI124" s="6">
        <f t="shared" si="49"/>
        <v>29.541725552077292</v>
      </c>
      <c r="AJ124" s="6">
        <f t="shared" si="49"/>
        <v>22.779606119078149</v>
      </c>
      <c r="AK124" s="6">
        <f t="shared" si="49"/>
        <v>17.565340048454082</v>
      </c>
      <c r="AL124" s="6">
        <f t="shared" si="49"/>
        <v>13.544622738644222</v>
      </c>
      <c r="AM124" s="10">
        <f t="shared" si="49"/>
        <v>10.444250132712005</v>
      </c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</row>
    <row r="125" spans="30:56" x14ac:dyDescent="0.3">
      <c r="AD125" s="77">
        <f>AD124+$U$27</f>
        <v>0.7625000000000004</v>
      </c>
      <c r="AE125" s="54">
        <f t="shared" si="46"/>
        <v>0.7625000000000004</v>
      </c>
      <c r="AF125" s="9">
        <f t="shared" si="49"/>
        <v>63.397735704449637</v>
      </c>
      <c r="AG125" s="6">
        <f t="shared" si="49"/>
        <v>48.885954398395988</v>
      </c>
      <c r="AH125" s="6">
        <f t="shared" si="49"/>
        <v>37.695928898519306</v>
      </c>
      <c r="AI125" s="6">
        <f t="shared" si="49"/>
        <v>29.067307225750866</v>
      </c>
      <c r="AJ125" s="6">
        <f t="shared" si="49"/>
        <v>22.413782444007538</v>
      </c>
      <c r="AK125" s="6">
        <f t="shared" si="49"/>
        <v>17.283253641129914</v>
      </c>
      <c r="AL125" s="6">
        <f t="shared" si="49"/>
        <v>13.327106086170325</v>
      </c>
      <c r="AM125" s="10">
        <f t="shared" si="49"/>
        <v>10.276523177867713</v>
      </c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</row>
    <row r="126" spans="30:56" x14ac:dyDescent="0.3">
      <c r="AD126" s="77">
        <f>AD125+$U$27</f>
        <v>0.78750000000000042</v>
      </c>
      <c r="AE126" s="54">
        <f t="shared" si="46"/>
        <v>0.78750000000000042</v>
      </c>
      <c r="AF126" s="9">
        <f t="shared" si="49"/>
        <v>62.333672771154149</v>
      </c>
      <c r="AG126" s="6">
        <f t="shared" si="49"/>
        <v>48.065456135230797</v>
      </c>
      <c r="AH126" s="6">
        <f t="shared" si="49"/>
        <v>37.063243200341581</v>
      </c>
      <c r="AI126" s="6">
        <f t="shared" si="49"/>
        <v>28.579443679112199</v>
      </c>
      <c r="AJ126" s="6">
        <f t="shared" si="49"/>
        <v>22.037591167953121</v>
      </c>
      <c r="AK126" s="6">
        <f t="shared" si="49"/>
        <v>16.993172783163562</v>
      </c>
      <c r="AL126" s="6">
        <f t="shared" si="49"/>
        <v>13.103424917800217</v>
      </c>
      <c r="AM126" s="10">
        <f t="shared" si="49"/>
        <v>10.104042768666702</v>
      </c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</row>
    <row r="127" spans="30:56" x14ac:dyDescent="0.3">
      <c r="AD127" s="77">
        <f>AD126+$U$27</f>
        <v>0.81250000000000044</v>
      </c>
      <c r="AE127" s="54">
        <f t="shared" si="46"/>
        <v>0.81250000000000044</v>
      </c>
      <c r="AF127" s="9">
        <f t="shared" si="49"/>
        <v>61.240777102966156</v>
      </c>
      <c r="AG127" s="6">
        <f t="shared" si="49"/>
        <v>47.222724968201227</v>
      </c>
      <c r="AH127" s="6">
        <f t="shared" si="49"/>
        <v>36.413413723882492</v>
      </c>
      <c r="AI127" s="6">
        <f t="shared" si="49"/>
        <v>28.078360575750146</v>
      </c>
      <c r="AJ127" s="6">
        <f t="shared" si="49"/>
        <v>21.651206299967296</v>
      </c>
      <c r="AK127" s="6">
        <f t="shared" si="49"/>
        <v>16.695231652826639</v>
      </c>
      <c r="AL127" s="6">
        <f t="shared" si="49"/>
        <v>12.873682698315315</v>
      </c>
      <c r="AM127" s="10">
        <f t="shared" si="49"/>
        <v>9.926888686737291</v>
      </c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</row>
    <row r="128" spans="30:56" x14ac:dyDescent="0.3">
      <c r="AD128" s="77">
        <f>AD127+$U$27</f>
        <v>0.83750000000000047</v>
      </c>
      <c r="AE128" s="54">
        <f t="shared" si="46"/>
        <v>0.83750000000000047</v>
      </c>
      <c r="AF128" s="9">
        <f t="shared" si="49"/>
        <v>60.11955422394135</v>
      </c>
      <c r="AG128" s="6">
        <f t="shared" si="49"/>
        <v>46.358150706590841</v>
      </c>
      <c r="AH128" s="6">
        <f t="shared" si="49"/>
        <v>35.746741050837073</v>
      </c>
      <c r="AI128" s="6">
        <f t="shared" si="49"/>
        <v>27.564289694021994</v>
      </c>
      <c r="AJ128" s="6">
        <f t="shared" si="49"/>
        <v>21.254806564196574</v>
      </c>
      <c r="AK128" s="6">
        <f t="shared" si="49"/>
        <v>16.389568064196872</v>
      </c>
      <c r="AL128" s="6">
        <f t="shared" si="49"/>
        <v>12.637985696064868</v>
      </c>
      <c r="AM128" s="10">
        <f t="shared" si="49"/>
        <v>9.7451428755372032</v>
      </c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</row>
    <row r="129" spans="30:56" x14ac:dyDescent="0.3">
      <c r="AD129" s="77">
        <f>AD128+$U$27</f>
        <v>0.86250000000000049</v>
      </c>
      <c r="AE129" s="54">
        <f t="shared" si="46"/>
        <v>0.86250000000000049</v>
      </c>
      <c r="AF129" s="9">
        <f t="shared" si="49"/>
        <v>58.970522761020675</v>
      </c>
      <c r="AG129" s="6">
        <f t="shared" si="49"/>
        <v>45.472133263309829</v>
      </c>
      <c r="AH129" s="6">
        <f t="shared" si="49"/>
        <v>35.063533553800561</v>
      </c>
      <c r="AI129" s="6">
        <f t="shared" si="49"/>
        <v>27.03746881984328</v>
      </c>
      <c r="AJ129" s="6">
        <f t="shared" si="49"/>
        <v>20.848575317211896</v>
      </c>
      <c r="AK129" s="6">
        <f t="shared" si="49"/>
        <v>16.076323403411571</v>
      </c>
      <c r="AL129" s="6">
        <f t="shared" si="49"/>
        <v>12.396442933811034</v>
      </c>
      <c r="AM129" s="10">
        <f t="shared" si="49"/>
        <v>9.5588894024502338</v>
      </c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</row>
    <row r="130" spans="30:56" x14ac:dyDescent="0.3">
      <c r="AD130" s="77">
        <f>AD129+$U$27</f>
        <v>0.88750000000000051</v>
      </c>
      <c r="AE130" s="54">
        <f t="shared" si="46"/>
        <v>0.88750000000000051</v>
      </c>
      <c r="AF130" s="9">
        <f t="shared" si="49"/>
        <v>57.794214204136935</v>
      </c>
      <c r="AG130" s="6">
        <f t="shared" si="49"/>
        <v>44.565082469913349</v>
      </c>
      <c r="AH130" s="6">
        <f t="shared" si="49"/>
        <v>34.364107253629136</v>
      </c>
      <c r="AI130" s="6">
        <f t="shared" si="49"/>
        <v>26.498141636698797</v>
      </c>
      <c r="AJ130" s="6">
        <f t="shared" si="49"/>
        <v>20.432700463196156</v>
      </c>
      <c r="AK130" s="6">
        <f t="shared" si="49"/>
        <v>15.755642563268784</v>
      </c>
      <c r="AL130" s="6">
        <f t="shared" si="49"/>
        <v>12.149166138299879</v>
      </c>
      <c r="AM130" s="10">
        <f t="shared" si="49"/>
        <v>9.3682144199004789</v>
      </c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</row>
    <row r="131" spans="30:56" x14ac:dyDescent="0.3">
      <c r="AD131" s="77">
        <f>AD130+$U$27</f>
        <v>0.91250000000000053</v>
      </c>
      <c r="AE131" s="54">
        <f t="shared" si="46"/>
        <v>0.91250000000000053</v>
      </c>
      <c r="AF131" s="9">
        <f t="shared" si="49"/>
        <v>56.591172660371683</v>
      </c>
      <c r="AG131" s="6">
        <f t="shared" si="49"/>
        <v>43.637417887032093</v>
      </c>
      <c r="AH131" s="6">
        <f t="shared" si="49"/>
        <v>33.648785673263021</v>
      </c>
      <c r="AI131" s="6">
        <f t="shared" si="49"/>
        <v>25.946557612925659</v>
      </c>
      <c r="AJ131" s="6">
        <f t="shared" si="49"/>
        <v>20.007374367028262</v>
      </c>
      <c r="AK131" s="6">
        <f t="shared" si="49"/>
        <v>15.427673876206478</v>
      </c>
      <c r="AL131" s="6">
        <f t="shared" si="49"/>
        <v>11.896269688581654</v>
      </c>
      <c r="AM131" s="10">
        <f t="shared" si="49"/>
        <v>9.1732061255021407</v>
      </c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</row>
    <row r="132" spans="30:56" x14ac:dyDescent="0.3">
      <c r="AD132" s="77">
        <f>AD131+$U$27</f>
        <v>0.93750000000000056</v>
      </c>
      <c r="AE132" s="54">
        <f t="shared" si="46"/>
        <v>0.93750000000000056</v>
      </c>
      <c r="AF132" s="9">
        <f t="shared" si="49"/>
        <v>55.36195460227583</v>
      </c>
      <c r="AG132" s="6">
        <f t="shared" si="49"/>
        <v>42.689568610302466</v>
      </c>
      <c r="AH132" s="6">
        <f t="shared" si="49"/>
        <v>32.917899688079409</v>
      </c>
      <c r="AI132" s="6">
        <f t="shared" si="49"/>
        <v>25.382971886320515</v>
      </c>
      <c r="AJ132" s="6">
        <f t="shared" si="49"/>
        <v>19.572793765303835</v>
      </c>
      <c r="AK132" s="6">
        <f t="shared" si="49"/>
        <v>15.092569045690636</v>
      </c>
      <c r="AL132" s="6">
        <f t="shared" si="49"/>
        <v>11.637870563104213</v>
      </c>
      <c r="AM132" s="10">
        <f t="shared" si="49"/>
        <v>8.9739547212632829</v>
      </c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</row>
    <row r="133" spans="30:56" x14ac:dyDescent="0.3">
      <c r="AD133" s="77">
        <f>AD132+$U$27</f>
        <v>0.96250000000000058</v>
      </c>
      <c r="AE133" s="54">
        <f t="shared" si="46"/>
        <v>0.96250000000000058</v>
      </c>
      <c r="AF133" s="9">
        <f t="shared" si="49"/>
        <v>54.107128610470724</v>
      </c>
      <c r="AG133" s="6">
        <f t="shared" si="49"/>
        <v>41.721973071886396</v>
      </c>
      <c r="AH133" s="6">
        <f t="shared" si="49"/>
        <v>32.171787372844477</v>
      </c>
      <c r="AI133" s="6">
        <f t="shared" si="49"/>
        <v>24.80764514612439</v>
      </c>
      <c r="AJ133" s="6">
        <f t="shared" si="49"/>
        <v>19.129159675333781</v>
      </c>
      <c r="AK133" s="6">
        <f t="shared" si="49"/>
        <v>14.750483076044123</v>
      </c>
      <c r="AL133" s="6">
        <f t="shared" si="49"/>
        <v>11.37408828560409</v>
      </c>
      <c r="AM133" s="10">
        <f t="shared" si="49"/>
        <v>8.7705523718624825</v>
      </c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</row>
    <row r="134" spans="30:56" x14ac:dyDescent="0.3">
      <c r="AD134" s="77">
        <f>AD133+$U$27</f>
        <v>0.9875000000000006</v>
      </c>
      <c r="AE134" s="54">
        <f t="shared" si="46"/>
        <v>0.9875000000000006</v>
      </c>
      <c r="AF134" s="9">
        <f t="shared" si="49"/>
        <v>52.827275110648429</v>
      </c>
      <c r="AG134" s="6">
        <f t="shared" si="49"/>
        <v>40.735078837672461</v>
      </c>
      <c r="AH134" s="6">
        <f t="shared" si="49"/>
        <v>31.410793845335316</v>
      </c>
      <c r="AI134" s="6">
        <f t="shared" si="49"/>
        <v>24.220843512439608</v>
      </c>
      <c r="AJ134" s="6">
        <f t="shared" si="49"/>
        <v>18.676677302162759</v>
      </c>
      <c r="AK134" s="6">
        <f t="shared" si="49"/>
        <v>14.401574200748691</v>
      </c>
      <c r="AL134" s="6">
        <f t="shared" si="49"/>
        <v>11.105044869820221</v>
      </c>
      <c r="AM134" s="10">
        <f t="shared" si="49"/>
        <v>8.5630931620176138</v>
      </c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</row>
    <row r="135" spans="30:56" ht="15" thickBot="1" x14ac:dyDescent="0.35">
      <c r="AD135" s="78">
        <f>AD134+$U$27/2</f>
        <v>1.0000000000000007</v>
      </c>
      <c r="AE135" s="55">
        <f t="shared" si="46"/>
        <v>1.0000000000000007</v>
      </c>
      <c r="AF135" s="11">
        <f t="shared" si="49"/>
        <v>52.178147601185593</v>
      </c>
      <c r="AG135" s="31">
        <f t="shared" si="49"/>
        <v>40.234537020622724</v>
      </c>
      <c r="AH135" s="31">
        <f t="shared" si="49"/>
        <v>31.024826362886785</v>
      </c>
      <c r="AI135" s="31">
        <f t="shared" si="49"/>
        <v>23.923224227829756</v>
      </c>
      <c r="AJ135" s="31">
        <f t="shared" si="49"/>
        <v>18.447183257716954</v>
      </c>
      <c r="AK135" s="31">
        <f t="shared" si="49"/>
        <v>14.224611486436897</v>
      </c>
      <c r="AL135" s="31">
        <f t="shared" si="49"/>
        <v>10.968589031359487</v>
      </c>
      <c r="AM135" s="12">
        <f t="shared" si="49"/>
        <v>8.4578721502217906</v>
      </c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</row>
    <row r="136" spans="30:56" ht="15" thickBot="1" x14ac:dyDescent="0.35"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</row>
    <row r="137" spans="30:56" ht="15" thickBot="1" x14ac:dyDescent="0.35">
      <c r="AD137" s="223" t="s">
        <v>45</v>
      </c>
      <c r="AE137" s="224"/>
      <c r="AF137" s="225" t="s">
        <v>44</v>
      </c>
      <c r="AG137" s="229"/>
      <c r="AH137" s="229"/>
      <c r="AI137" s="229"/>
      <c r="AJ137" s="229"/>
      <c r="AK137" s="229"/>
      <c r="AL137" s="229"/>
      <c r="AM137" s="229"/>
      <c r="AN137" s="229"/>
      <c r="AO137" s="229"/>
      <c r="AP137" s="229"/>
      <c r="AQ137" s="229"/>
      <c r="AR137" s="229"/>
      <c r="AS137" s="229"/>
      <c r="AT137" s="229"/>
      <c r="AU137" s="226"/>
      <c r="AV137" s="39"/>
      <c r="AW137" s="39"/>
      <c r="AX137" s="39"/>
      <c r="AY137" s="39"/>
      <c r="AZ137" s="39"/>
      <c r="BA137" s="39"/>
      <c r="BB137" s="39"/>
      <c r="BC137" s="39"/>
      <c r="BD137" s="39"/>
    </row>
    <row r="138" spans="30:56" ht="15" thickBot="1" x14ac:dyDescent="0.35">
      <c r="AD138" s="20" t="s">
        <v>50</v>
      </c>
      <c r="AE138" s="20" t="s">
        <v>37</v>
      </c>
      <c r="AF138" s="102">
        <v>0.45350000000000001</v>
      </c>
      <c r="AG138" s="103">
        <v>0.64081333333333335</v>
      </c>
      <c r="AH138" s="103">
        <v>0.82812666666666668</v>
      </c>
      <c r="AI138" s="103">
        <v>1.0154399999999999</v>
      </c>
      <c r="AJ138" s="103">
        <v>1.2027533333333333</v>
      </c>
      <c r="AK138" s="103">
        <v>1.3900666666666668</v>
      </c>
      <c r="AL138" s="103">
        <v>1.5773800000000002</v>
      </c>
      <c r="AM138" s="103">
        <v>1.7646933333333337</v>
      </c>
      <c r="AN138" s="103">
        <v>1.9520066666666671</v>
      </c>
      <c r="AO138" s="103">
        <v>2.1393200000000006</v>
      </c>
      <c r="AP138" s="103">
        <v>2.326633333333334</v>
      </c>
      <c r="AQ138" s="103">
        <v>2.5139466666666674</v>
      </c>
      <c r="AR138" s="103">
        <v>2.7012600000000009</v>
      </c>
      <c r="AS138" s="103">
        <v>2.8885733333333343</v>
      </c>
      <c r="AT138" s="103">
        <v>3.0758866666666678</v>
      </c>
      <c r="AU138" s="101">
        <v>3.2632000000000012</v>
      </c>
      <c r="AV138" s="39"/>
      <c r="AW138" s="39"/>
      <c r="AX138" s="39"/>
      <c r="AY138" s="39"/>
      <c r="AZ138" s="39"/>
      <c r="BA138" s="39"/>
      <c r="BB138" s="39"/>
      <c r="BC138" s="39"/>
      <c r="BD138" s="39"/>
    </row>
    <row r="139" spans="30:56" x14ac:dyDescent="0.3">
      <c r="AD139" s="21">
        <f>0</f>
        <v>0</v>
      </c>
      <c r="AE139" s="21">
        <f>AD139</f>
        <v>0</v>
      </c>
      <c r="AF139" s="15">
        <f t="shared" ref="AF139:AU148" si="50">$P$4+($P$3-$P$4)*$P$5*EXP(-($P$6^2)*AF$138)*COS($P$6*$AE139)</f>
        <v>80.002055653694583</v>
      </c>
      <c r="AG139" s="13">
        <f t="shared" si="50"/>
        <v>69.645543790520293</v>
      </c>
      <c r="AH139" s="13">
        <f t="shared" si="50"/>
        <v>60.629714202265973</v>
      </c>
      <c r="AI139" s="13">
        <f t="shared" si="50"/>
        <v>52.78101144999318</v>
      </c>
      <c r="AJ139" s="13">
        <f t="shared" si="50"/>
        <v>45.948347379480019</v>
      </c>
      <c r="AK139" s="13">
        <f t="shared" si="50"/>
        <v>40.000192662197293</v>
      </c>
      <c r="AL139" s="13">
        <f t="shared" si="50"/>
        <v>34.822044845239638</v>
      </c>
      <c r="AM139" s="13">
        <f t="shared" si="50"/>
        <v>30.314224169971059</v>
      </c>
      <c r="AN139" s="13">
        <f t="shared" si="50"/>
        <v>26.389954728717878</v>
      </c>
      <c r="AO139" s="13">
        <f t="shared" si="50"/>
        <v>22.973694021622187</v>
      </c>
      <c r="AP139" s="13">
        <f t="shared" si="50"/>
        <v>19.99967875749217</v>
      </c>
      <c r="AQ139" s="13">
        <f t="shared" si="50"/>
        <v>17.410658905199444</v>
      </c>
      <c r="AR139" s="13">
        <f t="shared" si="50"/>
        <v>15.156795626011915</v>
      </c>
      <c r="AS139" s="13">
        <f t="shared" si="50"/>
        <v>13.194701871971592</v>
      </c>
      <c r="AT139" s="13">
        <f t="shared" si="50"/>
        <v>11.486607181759574</v>
      </c>
      <c r="AU139" s="16">
        <f t="shared" si="50"/>
        <v>9.9996305963020173</v>
      </c>
      <c r="AV139" s="39"/>
      <c r="AW139" s="39"/>
      <c r="AX139" s="39"/>
      <c r="AY139" s="39"/>
      <c r="AZ139" s="39"/>
      <c r="BA139" s="39"/>
      <c r="BB139" s="39"/>
      <c r="BC139" s="39"/>
      <c r="BD139" s="39"/>
    </row>
    <row r="140" spans="30:56" x14ac:dyDescent="0.3">
      <c r="AD140" s="22">
        <f>$U$27/2</f>
        <v>1.2500000000000001E-2</v>
      </c>
      <c r="AE140" s="22">
        <f t="shared" ref="AE140:AE180" si="51">AD140</f>
        <v>1.2500000000000001E-2</v>
      </c>
      <c r="AF140" s="9">
        <f t="shared" si="50"/>
        <v>79.997429853849724</v>
      </c>
      <c r="AG140" s="6">
        <f t="shared" si="50"/>
        <v>69.64151681467537</v>
      </c>
      <c r="AH140" s="6">
        <f t="shared" si="50"/>
        <v>60.626208530814665</v>
      </c>
      <c r="AI140" s="6">
        <f t="shared" si="50"/>
        <v>52.777959598480336</v>
      </c>
      <c r="AJ140" s="6">
        <f t="shared" si="50"/>
        <v>45.945690599520518</v>
      </c>
      <c r="AK140" s="6">
        <f t="shared" si="50"/>
        <v>39.997879810564925</v>
      </c>
      <c r="AL140" s="6">
        <f t="shared" si="50"/>
        <v>34.82003139935594</v>
      </c>
      <c r="AM140" s="6">
        <f t="shared" si="50"/>
        <v>30.312471370842125</v>
      </c>
      <c r="AN140" s="6">
        <f t="shared" si="50"/>
        <v>26.388428834820619</v>
      </c>
      <c r="AO140" s="6">
        <f t="shared" si="50"/>
        <v>22.972365659377331</v>
      </c>
      <c r="AP140" s="6">
        <f t="shared" si="50"/>
        <v>19.998522355820516</v>
      </c>
      <c r="AQ140" s="6">
        <f t="shared" si="50"/>
        <v>17.409652203276544</v>
      </c>
      <c r="AR140" s="6">
        <f t="shared" si="50"/>
        <v>15.155919244745427</v>
      </c>
      <c r="AS140" s="6">
        <f t="shared" si="50"/>
        <v>13.193938940952211</v>
      </c>
      <c r="AT140" s="6">
        <f t="shared" si="50"/>
        <v>11.485943014504304</v>
      </c>
      <c r="AU140" s="10">
        <f t="shared" si="50"/>
        <v>9.9990524075382012</v>
      </c>
      <c r="AV140" s="39"/>
      <c r="AW140" s="39"/>
      <c r="AX140" s="39"/>
      <c r="AY140" s="39"/>
      <c r="AZ140" s="39"/>
      <c r="BA140" s="39"/>
      <c r="BB140" s="39"/>
      <c r="BC140" s="39"/>
      <c r="BD140" s="39"/>
    </row>
    <row r="141" spans="30:56" x14ac:dyDescent="0.3">
      <c r="AD141" s="104">
        <f>AD140+$U$27</f>
        <v>3.7500000000000006E-2</v>
      </c>
      <c r="AE141" s="22">
        <f t="shared" si="51"/>
        <v>3.7500000000000006E-2</v>
      </c>
      <c r="AF141" s="9">
        <f t="shared" si="50"/>
        <v>79.9604266646501</v>
      </c>
      <c r="AG141" s="6">
        <f t="shared" si="50"/>
        <v>69.609303801987963</v>
      </c>
      <c r="AH141" s="6">
        <f t="shared" si="50"/>
        <v>60.598165591574997</v>
      </c>
      <c r="AI141" s="6">
        <f t="shared" si="50"/>
        <v>52.753546903870522</v>
      </c>
      <c r="AJ141" s="6">
        <f t="shared" si="50"/>
        <v>45.924438203221442</v>
      </c>
      <c r="AK141" s="6">
        <f t="shared" si="50"/>
        <v>39.979378602252133</v>
      </c>
      <c r="AL141" s="6">
        <f t="shared" si="50"/>
        <v>34.80392522929322</v>
      </c>
      <c r="AM141" s="6">
        <f t="shared" si="50"/>
        <v>30.298450193970663</v>
      </c>
      <c r="AN141" s="6">
        <f t="shared" si="50"/>
        <v>26.376222742366906</v>
      </c>
      <c r="AO141" s="6">
        <f t="shared" si="50"/>
        <v>22.961739683087721</v>
      </c>
      <c r="AP141" s="6">
        <f t="shared" si="50"/>
        <v>19.989271944803598</v>
      </c>
      <c r="AQ141" s="6">
        <f t="shared" si="50"/>
        <v>17.401599286382158</v>
      </c>
      <c r="AR141" s="6">
        <f t="shared" si="50"/>
        <v>15.148908802680825</v>
      </c>
      <c r="AS141" s="6">
        <f t="shared" si="50"/>
        <v>13.187836022148293</v>
      </c>
      <c r="AT141" s="6">
        <f t="shared" si="50"/>
        <v>11.480630137287147</v>
      </c>
      <c r="AU141" s="10">
        <f t="shared" si="50"/>
        <v>9.9944272985974649</v>
      </c>
      <c r="AV141" s="39"/>
      <c r="AW141" s="39"/>
      <c r="AX141" s="39"/>
      <c r="AY141" s="39"/>
      <c r="AZ141" s="39"/>
      <c r="BA141" s="39"/>
      <c r="BB141" s="39"/>
      <c r="BC141" s="39"/>
      <c r="BD141" s="39"/>
    </row>
    <row r="142" spans="30:56" x14ac:dyDescent="0.3">
      <c r="AD142" s="104">
        <f>AD141+$U$27</f>
        <v>6.25E-2</v>
      </c>
      <c r="AE142" s="22">
        <f t="shared" si="51"/>
        <v>6.25E-2</v>
      </c>
      <c r="AF142" s="9">
        <f t="shared" si="50"/>
        <v>79.886437402250891</v>
      </c>
      <c r="AG142" s="6">
        <f t="shared" si="50"/>
        <v>69.544892676894406</v>
      </c>
      <c r="AH142" s="6">
        <f t="shared" si="50"/>
        <v>60.542092684489724</v>
      </c>
      <c r="AI142" s="6">
        <f t="shared" si="50"/>
        <v>52.704732806858139</v>
      </c>
      <c r="AJ142" s="6">
        <f t="shared" si="50"/>
        <v>45.881943241019641</v>
      </c>
      <c r="AK142" s="6">
        <f t="shared" si="50"/>
        <v>39.942384743447889</v>
      </c>
      <c r="AL142" s="6">
        <f t="shared" si="50"/>
        <v>34.771720339152843</v>
      </c>
      <c r="AM142" s="6">
        <f t="shared" si="50"/>
        <v>30.270414325789357</v>
      </c>
      <c r="AN142" s="6">
        <f t="shared" si="50"/>
        <v>26.351816203445228</v>
      </c>
      <c r="AO142" s="6">
        <f t="shared" si="50"/>
        <v>22.940492645604049</v>
      </c>
      <c r="AP142" s="6">
        <f t="shared" si="50"/>
        <v>19.970775401591091</v>
      </c>
      <c r="AQ142" s="6">
        <f t="shared" si="50"/>
        <v>17.385497177508153</v>
      </c>
      <c r="AR142" s="6">
        <f t="shared" si="50"/>
        <v>15.134891161264727</v>
      </c>
      <c r="AS142" s="6">
        <f t="shared" si="50"/>
        <v>13.175633007474387</v>
      </c>
      <c r="AT142" s="6">
        <f t="shared" si="50"/>
        <v>11.470006840349294</v>
      </c>
      <c r="AU142" s="10">
        <f t="shared" si="50"/>
        <v>9.9851792200819887</v>
      </c>
      <c r="AV142" s="39"/>
      <c r="AW142" s="39"/>
      <c r="AX142" s="39"/>
      <c r="AY142" s="39"/>
      <c r="AZ142" s="39"/>
      <c r="BA142" s="39"/>
      <c r="BB142" s="39"/>
      <c r="BC142" s="39"/>
      <c r="BD142" s="39"/>
    </row>
    <row r="143" spans="30:56" x14ac:dyDescent="0.3">
      <c r="AD143" s="104">
        <f>AD142+$U$27</f>
        <v>8.7499999999999994E-2</v>
      </c>
      <c r="AE143" s="22">
        <f t="shared" si="51"/>
        <v>8.7499999999999994E-2</v>
      </c>
      <c r="AF143" s="9">
        <f t="shared" si="50"/>
        <v>79.775496290735035</v>
      </c>
      <c r="AG143" s="6">
        <f t="shared" si="50"/>
        <v>69.448313233064951</v>
      </c>
      <c r="AH143" s="6">
        <f t="shared" si="50"/>
        <v>60.45801574634698</v>
      </c>
      <c r="AI143" s="6">
        <f t="shared" si="50"/>
        <v>52.631539886634435</v>
      </c>
      <c r="AJ143" s="6">
        <f t="shared" si="50"/>
        <v>45.818225369160672</v>
      </c>
      <c r="AK143" s="6">
        <f t="shared" si="50"/>
        <v>39.886915345836385</v>
      </c>
      <c r="AL143" s="6">
        <f t="shared" si="50"/>
        <v>34.723431625458929</v>
      </c>
      <c r="AM143" s="6">
        <f t="shared" si="50"/>
        <v>30.228376734421516</v>
      </c>
      <c r="AN143" s="6">
        <f t="shared" si="50"/>
        <v>26.315220507415486</v>
      </c>
      <c r="AO143" s="6">
        <f t="shared" si="50"/>
        <v>22.908634374843899</v>
      </c>
      <c r="AP143" s="6">
        <f t="shared" si="50"/>
        <v>19.943041281846458</v>
      </c>
      <c r="AQ143" s="6">
        <f t="shared" si="50"/>
        <v>17.361353324761076</v>
      </c>
      <c r="AR143" s="6">
        <f t="shared" si="50"/>
        <v>15.113872804423409</v>
      </c>
      <c r="AS143" s="6">
        <f t="shared" si="50"/>
        <v>13.157335541492595</v>
      </c>
      <c r="AT143" s="6">
        <f t="shared" si="50"/>
        <v>11.454078037546942</v>
      </c>
      <c r="AU143" s="10">
        <f t="shared" si="50"/>
        <v>9.971312449734187</v>
      </c>
      <c r="AV143" s="39"/>
      <c r="AW143" s="39"/>
      <c r="AX143" s="39"/>
      <c r="AY143" s="39"/>
      <c r="AZ143" s="39"/>
      <c r="BA143" s="39"/>
      <c r="BB143" s="39"/>
      <c r="BC143" s="39"/>
      <c r="BD143" s="39"/>
    </row>
    <row r="144" spans="30:56" x14ac:dyDescent="0.3">
      <c r="AD144" s="104">
        <f>AD143+$U$27</f>
        <v>0.11249999999999999</v>
      </c>
      <c r="AE144" s="22">
        <f t="shared" si="51"/>
        <v>0.11249999999999999</v>
      </c>
      <c r="AF144" s="9">
        <f t="shared" si="50"/>
        <v>79.627654646437904</v>
      </c>
      <c r="AG144" s="6">
        <f t="shared" si="50"/>
        <v>69.319610143777737</v>
      </c>
      <c r="AH144" s="6">
        <f t="shared" si="50"/>
        <v>60.345973667331798</v>
      </c>
      <c r="AI144" s="6">
        <f t="shared" si="50"/>
        <v>52.534001998930513</v>
      </c>
      <c r="AJ144" s="6">
        <f t="shared" si="50"/>
        <v>45.73331406064726</v>
      </c>
      <c r="AK144" s="6">
        <f t="shared" si="50"/>
        <v>39.812996067049596</v>
      </c>
      <c r="AL144" s="6">
        <f t="shared" si="50"/>
        <v>34.659081424384176</v>
      </c>
      <c r="AM144" s="6">
        <f t="shared" si="50"/>
        <v>30.172356864553667</v>
      </c>
      <c r="AN144" s="6">
        <f t="shared" si="50"/>
        <v>26.26645258178981</v>
      </c>
      <c r="AO144" s="6">
        <f t="shared" si="50"/>
        <v>22.866179607000955</v>
      </c>
      <c r="AP144" s="6">
        <f t="shared" si="50"/>
        <v>19.906082414117844</v>
      </c>
      <c r="AQ144" s="6">
        <f t="shared" si="50"/>
        <v>17.329178895994104</v>
      </c>
      <c r="AR144" s="6">
        <f t="shared" si="50"/>
        <v>15.085863454297144</v>
      </c>
      <c r="AS144" s="6">
        <f t="shared" si="50"/>
        <v>13.13295208778227</v>
      </c>
      <c r="AT144" s="6">
        <f t="shared" si="50"/>
        <v>11.432851096823098</v>
      </c>
      <c r="AU144" s="10">
        <f t="shared" si="50"/>
        <v>9.9528334016942157</v>
      </c>
      <c r="AV144" s="39"/>
      <c r="AW144" s="39"/>
      <c r="AX144" s="39"/>
      <c r="AY144" s="39"/>
      <c r="AZ144" s="39"/>
      <c r="BA144" s="39"/>
      <c r="BB144" s="39"/>
      <c r="BC144" s="39"/>
      <c r="BD144" s="39"/>
    </row>
    <row r="145" spans="30:56" x14ac:dyDescent="0.3">
      <c r="AD145" s="104">
        <f>AD144+$U$27</f>
        <v>0.13749999999999998</v>
      </c>
      <c r="AE145" s="22">
        <f t="shared" si="51"/>
        <v>0.13749999999999998</v>
      </c>
      <c r="AF145" s="9">
        <f t="shared" si="50"/>
        <v>79.442980854210688</v>
      </c>
      <c r="AG145" s="6">
        <f t="shared" si="50"/>
        <v>69.158842941254889</v>
      </c>
      <c r="AH145" s="6">
        <f t="shared" si="50"/>
        <v>60.20601827303728</v>
      </c>
      <c r="AI145" s="6">
        <f t="shared" si="50"/>
        <v>52.412164260357258</v>
      </c>
      <c r="AJ145" s="6">
        <f t="shared" si="50"/>
        <v>45.627248591606403</v>
      </c>
      <c r="AK145" s="6">
        <f t="shared" si="50"/>
        <v>39.720661098799241</v>
      </c>
      <c r="AL145" s="6">
        <f t="shared" si="50"/>
        <v>34.578699501418185</v>
      </c>
      <c r="AM145" s="6">
        <f t="shared" si="50"/>
        <v>30.102380628441342</v>
      </c>
      <c r="AN145" s="6">
        <f t="shared" si="50"/>
        <v>26.20553498440265</v>
      </c>
      <c r="AO145" s="6">
        <f t="shared" si="50"/>
        <v>22.813147979728704</v>
      </c>
      <c r="AP145" s="6">
        <f t="shared" si="50"/>
        <v>19.859915893904166</v>
      </c>
      <c r="AQ145" s="6">
        <f t="shared" si="50"/>
        <v>17.288988773641304</v>
      </c>
      <c r="AR145" s="6">
        <f t="shared" si="50"/>
        <v>15.050876066743195</v>
      </c>
      <c r="AS145" s="6">
        <f t="shared" si="50"/>
        <v>13.102493925025149</v>
      </c>
      <c r="AT145" s="6">
        <f t="shared" si="50"/>
        <v>11.406335836799503</v>
      </c>
      <c r="AU145" s="10">
        <f t="shared" si="50"/>
        <v>9.9297506235330637</v>
      </c>
      <c r="AV145" s="39"/>
      <c r="AW145" s="39"/>
      <c r="AX145" s="39"/>
      <c r="AY145" s="39"/>
      <c r="AZ145" s="39"/>
      <c r="BA145" s="39"/>
      <c r="BB145" s="39"/>
      <c r="BC145" s="39"/>
      <c r="BD145" s="39"/>
    </row>
    <row r="146" spans="30:56" x14ac:dyDescent="0.3">
      <c r="AD146" s="104">
        <f>AD145+$U$27</f>
        <v>0.16249999999999998</v>
      </c>
      <c r="AE146" s="22">
        <f t="shared" si="51"/>
        <v>0.16249999999999998</v>
      </c>
      <c r="AF146" s="9">
        <f t="shared" si="50"/>
        <v>79.221560335788638</v>
      </c>
      <c r="AG146" s="6">
        <f t="shared" si="50"/>
        <v>68.966085989125617</v>
      </c>
      <c r="AH146" s="6">
        <f t="shared" si="50"/>
        <v>60.038214300492406</v>
      </c>
      <c r="AI146" s="6">
        <f t="shared" si="50"/>
        <v>52.266083027536361</v>
      </c>
      <c r="AJ146" s="6">
        <f t="shared" si="50"/>
        <v>45.500078023122001</v>
      </c>
      <c r="AK146" s="6">
        <f t="shared" si="50"/>
        <v>39.609953151061198</v>
      </c>
      <c r="AL146" s="6">
        <f t="shared" si="50"/>
        <v>34.482323037599244</v>
      </c>
      <c r="AM146" s="6">
        <f t="shared" si="50"/>
        <v>30.018480393923213</v>
      </c>
      <c r="AN146" s="6">
        <f t="shared" si="50"/>
        <v>26.132495892976539</v>
      </c>
      <c r="AO146" s="6">
        <f t="shared" si="50"/>
        <v>22.749564023056934</v>
      </c>
      <c r="AP146" s="6">
        <f t="shared" si="50"/>
        <v>19.804563075747499</v>
      </c>
      <c r="AQ146" s="6">
        <f t="shared" si="50"/>
        <v>17.240801547833676</v>
      </c>
      <c r="AR146" s="6">
        <f t="shared" si="50"/>
        <v>15.008926825343</v>
      </c>
      <c r="AS146" s="6">
        <f t="shared" si="50"/>
        <v>13.065975141788341</v>
      </c>
      <c r="AT146" s="6">
        <f t="shared" si="50"/>
        <v>11.374544522234974</v>
      </c>
      <c r="AU146" s="10">
        <f t="shared" si="50"/>
        <v>9.9020747922988441</v>
      </c>
      <c r="AV146" s="39"/>
      <c r="AW146" s="39"/>
      <c r="AX146" s="39"/>
      <c r="AY146" s="39"/>
      <c r="AZ146" s="39"/>
      <c r="BA146" s="39"/>
      <c r="BB146" s="39"/>
      <c r="BC146" s="39"/>
      <c r="BD146" s="39"/>
    </row>
    <row r="147" spans="30:56" x14ac:dyDescent="0.3">
      <c r="AD147" s="104">
        <f>AD146+$U$27</f>
        <v>0.18749999999999997</v>
      </c>
      <c r="AE147" s="22">
        <f t="shared" si="51"/>
        <v>0.18749999999999997</v>
      </c>
      <c r="AF147" s="9">
        <f t="shared" si="50"/>
        <v>78.963495510278861</v>
      </c>
      <c r="AG147" s="6">
        <f t="shared" si="50"/>
        <v>68.741428448028984</v>
      </c>
      <c r="AH147" s="6">
        <f t="shared" si="50"/>
        <v>59.842639368217611</v>
      </c>
      <c r="AI147" s="6">
        <f t="shared" si="50"/>
        <v>52.095825871032368</v>
      </c>
      <c r="AJ147" s="6">
        <f t="shared" si="50"/>
        <v>45.351861178541448</v>
      </c>
      <c r="AK147" s="6">
        <f t="shared" si="50"/>
        <v>39.480923432319827</v>
      </c>
      <c r="AL147" s="6">
        <f t="shared" si="50"/>
        <v>34.369996612316129</v>
      </c>
      <c r="AM147" s="6">
        <f t="shared" si="50"/>
        <v>29.920694969449226</v>
      </c>
      <c r="AN147" s="6">
        <f t="shared" si="50"/>
        <v>26.047369092088353</v>
      </c>
      <c r="AO147" s="6">
        <f t="shared" si="50"/>
        <v>22.675457148045265</v>
      </c>
      <c r="AP147" s="6">
        <f t="shared" si="50"/>
        <v>19.740049563355452</v>
      </c>
      <c r="AQ147" s="6">
        <f t="shared" si="50"/>
        <v>17.184639507800235</v>
      </c>
      <c r="AR147" s="6">
        <f t="shared" si="50"/>
        <v>14.960035133916399</v>
      </c>
      <c r="AS147" s="6">
        <f t="shared" si="50"/>
        <v>13.023412630007599</v>
      </c>
      <c r="AT147" s="6">
        <f t="shared" si="50"/>
        <v>11.337491858352289</v>
      </c>
      <c r="AU147" s="10">
        <f t="shared" si="50"/>
        <v>9.8698187095780785</v>
      </c>
      <c r="AV147" s="39"/>
      <c r="AW147" s="39"/>
      <c r="AX147" s="39"/>
      <c r="AY147" s="39"/>
      <c r="AZ147" s="39"/>
      <c r="BA147" s="39"/>
      <c r="BB147" s="39"/>
      <c r="BC147" s="39"/>
      <c r="BD147" s="39"/>
    </row>
    <row r="148" spans="30:56" x14ac:dyDescent="0.3">
      <c r="AD148" s="104">
        <f>AD147+$U$27</f>
        <v>0.21249999999999997</v>
      </c>
      <c r="AE148" s="22">
        <f t="shared" si="51"/>
        <v>0.21249999999999997</v>
      </c>
      <c r="AF148" s="9">
        <f t="shared" si="50"/>
        <v>78.668905746785839</v>
      </c>
      <c r="AG148" s="6">
        <f t="shared" si="50"/>
        <v>68.484974234372231</v>
      </c>
      <c r="AH148" s="6">
        <f t="shared" si="50"/>
        <v>59.619383940321981</v>
      </c>
      <c r="AI148" s="6">
        <f t="shared" si="50"/>
        <v>51.901471544097546</v>
      </c>
      <c r="AJ148" s="6">
        <f t="shared" si="50"/>
        <v>45.182666616266587</v>
      </c>
      <c r="AK148" s="6">
        <f t="shared" si="50"/>
        <v>39.333631625881253</v>
      </c>
      <c r="AL148" s="6">
        <f t="shared" si="50"/>
        <v>34.241772182687626</v>
      </c>
      <c r="AM148" s="6">
        <f t="shared" si="50"/>
        <v>29.809069586129542</v>
      </c>
      <c r="AN148" s="6">
        <f t="shared" si="50"/>
        <v>25.950193957542101</v>
      </c>
      <c r="AO148" s="6">
        <f t="shared" si="50"/>
        <v>22.590861633178914</v>
      </c>
      <c r="AP148" s="6">
        <f t="shared" si="50"/>
        <v>19.666405197758031</v>
      </c>
      <c r="AQ148" s="6">
        <f t="shared" si="50"/>
        <v>17.120528631557974</v>
      </c>
      <c r="AR148" s="6">
        <f t="shared" si="50"/>
        <v>14.904223607546292</v>
      </c>
      <c r="AS148" s="6">
        <f t="shared" si="50"/>
        <v>12.974826077173871</v>
      </c>
      <c r="AT148" s="6">
        <f t="shared" si="50"/>
        <v>11.295194984036215</v>
      </c>
      <c r="AU148" s="10">
        <f t="shared" si="50"/>
        <v>9.8329972955742466</v>
      </c>
      <c r="AV148" s="39"/>
      <c r="AW148" s="39"/>
      <c r="AX148" s="39"/>
      <c r="AY148" s="39"/>
      <c r="AZ148" s="39"/>
      <c r="BA148" s="39"/>
      <c r="BB148" s="39"/>
      <c r="BC148" s="39"/>
      <c r="BD148" s="39"/>
    </row>
    <row r="149" spans="30:56" x14ac:dyDescent="0.3">
      <c r="AD149" s="104">
        <f>AD148+$U$27</f>
        <v>0.23749999999999996</v>
      </c>
      <c r="AE149" s="22">
        <f t="shared" si="51"/>
        <v>0.23749999999999996</v>
      </c>
      <c r="AF149" s="9">
        <f t="shared" ref="AF149:AU158" si="52">$P$4+($P$3-$P$4)*$P$5*EXP(-($P$6^2)*AF$138)*COS($P$6*$AE149)</f>
        <v>78.337927309196758</v>
      </c>
      <c r="AG149" s="6">
        <f t="shared" si="52"/>
        <v>68.196841972263741</v>
      </c>
      <c r="AH149" s="6">
        <f t="shared" si="52"/>
        <v>59.368551284658693</v>
      </c>
      <c r="AI149" s="6">
        <f t="shared" si="52"/>
        <v>51.683109946244237</v>
      </c>
      <c r="AJ149" s="6">
        <f t="shared" si="52"/>
        <v>44.992572598041711</v>
      </c>
      <c r="AK149" s="6">
        <f t="shared" si="52"/>
        <v>39.168145862266563</v>
      </c>
      <c r="AL149" s="6">
        <f t="shared" si="52"/>
        <v>34.097709059529592</v>
      </c>
      <c r="AM149" s="6">
        <f t="shared" si="52"/>
        <v>29.683655876812701</v>
      </c>
      <c r="AN149" s="6">
        <f t="shared" si="52"/>
        <v>25.841015438155463</v>
      </c>
      <c r="AO149" s="6">
        <f t="shared" si="52"/>
        <v>22.495816608513035</v>
      </c>
      <c r="AP149" s="6">
        <f t="shared" si="52"/>
        <v>19.583664043504545</v>
      </c>
      <c r="AQ149" s="6">
        <f t="shared" si="52"/>
        <v>17.048498573895657</v>
      </c>
      <c r="AR149" s="6">
        <f t="shared" si="52"/>
        <v>14.841518062117938</v>
      </c>
      <c r="AS149" s="6">
        <f t="shared" si="52"/>
        <v>12.920237957226766</v>
      </c>
      <c r="AT149" s="6">
        <f t="shared" si="52"/>
        <v>11.247673463905842</v>
      </c>
      <c r="AU149" s="10">
        <f t="shared" si="52"/>
        <v>9.7916275822063987</v>
      </c>
      <c r="AV149" s="39"/>
      <c r="AW149" s="39"/>
      <c r="AX149" s="39"/>
      <c r="AY149" s="39"/>
      <c r="AZ149" s="39"/>
      <c r="BA149" s="39"/>
      <c r="BB149" s="39"/>
      <c r="BC149" s="39"/>
      <c r="BD149" s="39"/>
    </row>
    <row r="150" spans="30:56" x14ac:dyDescent="0.3">
      <c r="AD150" s="104">
        <f>AD149+$U$27</f>
        <v>0.26249999999999996</v>
      </c>
      <c r="AE150" s="22">
        <f t="shared" si="51"/>
        <v>0.26249999999999996</v>
      </c>
      <c r="AF150" s="9">
        <f t="shared" si="52"/>
        <v>77.970713293151903</v>
      </c>
      <c r="AG150" s="6">
        <f t="shared" si="52"/>
        <v>67.877164938642878</v>
      </c>
      <c r="AH150" s="6">
        <f t="shared" si="52"/>
        <v>59.090257425057885</v>
      </c>
      <c r="AI150" s="6">
        <f t="shared" si="52"/>
        <v>51.440842081661359</v>
      </c>
      <c r="AJ150" s="6">
        <f t="shared" si="52"/>
        <v>44.781667052753221</v>
      </c>
      <c r="AK150" s="6">
        <f t="shared" si="52"/>
        <v>38.984542687697704</v>
      </c>
      <c r="AL150" s="6">
        <f t="shared" si="52"/>
        <v>33.937873879920382</v>
      </c>
      <c r="AM150" s="6">
        <f t="shared" si="52"/>
        <v>29.544511852202572</v>
      </c>
      <c r="AN150" s="6">
        <f t="shared" si="52"/>
        <v>25.719884034968491</v>
      </c>
      <c r="AO150" s="6">
        <f t="shared" si="52"/>
        <v>22.390366037572917</v>
      </c>
      <c r="AP150" s="6">
        <f t="shared" si="52"/>
        <v>19.491864372906875</v>
      </c>
      <c r="AQ150" s="6">
        <f t="shared" si="52"/>
        <v>16.968582652656828</v>
      </c>
      <c r="AR150" s="6">
        <f t="shared" si="52"/>
        <v>14.77194750237768</v>
      </c>
      <c r="AS150" s="6">
        <f t="shared" si="52"/>
        <v>12.859673520159111</v>
      </c>
      <c r="AT150" s="6">
        <f t="shared" si="52"/>
        <v>11.194949279264859</v>
      </c>
      <c r="AU150" s="10">
        <f t="shared" si="52"/>
        <v>9.7457287052309365</v>
      </c>
      <c r="AV150" s="39"/>
      <c r="AW150" s="39"/>
      <c r="AX150" s="39"/>
      <c r="AY150" s="39"/>
      <c r="AZ150" s="39"/>
      <c r="BA150" s="39"/>
      <c r="BB150" s="39"/>
      <c r="BC150" s="39"/>
      <c r="BD150" s="39"/>
    </row>
    <row r="151" spans="30:56" x14ac:dyDescent="0.3">
      <c r="AD151" s="104">
        <f>AD150+$U$27</f>
        <v>0.28749999999999998</v>
      </c>
      <c r="AE151" s="22">
        <f t="shared" si="51"/>
        <v>0.28749999999999998</v>
      </c>
      <c r="AF151" s="9">
        <f t="shared" si="52"/>
        <v>77.56743355522967</v>
      </c>
      <c r="AG151" s="6">
        <f t="shared" si="52"/>
        <v>67.526091001632153</v>
      </c>
      <c r="AH151" s="6">
        <f t="shared" si="52"/>
        <v>58.784631087659378</v>
      </c>
      <c r="AI151" s="6">
        <f t="shared" si="52"/>
        <v>51.174780012494502</v>
      </c>
      <c r="AJ151" s="6">
        <f t="shared" si="52"/>
        <v>44.550047535757713</v>
      </c>
      <c r="AK151" s="6">
        <f t="shared" si="52"/>
        <v>38.782907028690673</v>
      </c>
      <c r="AL151" s="6">
        <f t="shared" si="52"/>
        <v>33.762340576377625</v>
      </c>
      <c r="AM151" s="6">
        <f t="shared" si="52"/>
        <v>29.391701874025248</v>
      </c>
      <c r="AN151" s="6">
        <f t="shared" si="52"/>
        <v>25.586855777884129</v>
      </c>
      <c r="AO151" s="6">
        <f t="shared" si="52"/>
        <v>22.274558697018442</v>
      </c>
      <c r="AP151" s="6">
        <f t="shared" si="52"/>
        <v>19.391048648336454</v>
      </c>
      <c r="AQ151" s="6">
        <f t="shared" si="52"/>
        <v>16.880817833328486</v>
      </c>
      <c r="AR151" s="6">
        <f t="shared" si="52"/>
        <v>14.695544108516678</v>
      </c>
      <c r="AS151" s="6">
        <f t="shared" si="52"/>
        <v>12.793160780337468</v>
      </c>
      <c r="AT151" s="6">
        <f t="shared" si="52"/>
        <v>11.137046817934021</v>
      </c>
      <c r="AU151" s="10">
        <f t="shared" si="52"/>
        <v>9.6953218953902986</v>
      </c>
      <c r="AV151" s="39"/>
      <c r="AW151" s="39"/>
      <c r="AX151" s="39"/>
      <c r="AY151" s="39"/>
      <c r="AZ151" s="39"/>
      <c r="BA151" s="39"/>
      <c r="BB151" s="39"/>
      <c r="BC151" s="39"/>
      <c r="BD151" s="39"/>
    </row>
    <row r="152" spans="30:56" x14ac:dyDescent="0.3">
      <c r="AD152" s="104">
        <f>AD151+$U$27</f>
        <v>0.3125</v>
      </c>
      <c r="AE152" s="22">
        <f t="shared" si="51"/>
        <v>0.3125</v>
      </c>
      <c r="AF152" s="9">
        <f t="shared" si="52"/>
        <v>77.128274634378471</v>
      </c>
      <c r="AG152" s="6">
        <f t="shared" si="52"/>
        <v>67.143782552140124</v>
      </c>
      <c r="AH152" s="6">
        <f t="shared" si="52"/>
        <v>58.451813641369746</v>
      </c>
      <c r="AI152" s="6">
        <f t="shared" si="52"/>
        <v>50.885046807011008</v>
      </c>
      <c r="AJ152" s="6">
        <f t="shared" si="52"/>
        <v>44.297821183757257</v>
      </c>
      <c r="AK152" s="6">
        <f t="shared" si="52"/>
        <v>38.563332152772347</v>
      </c>
      <c r="AL152" s="6">
        <f t="shared" si="52"/>
        <v>33.57119034266033</v>
      </c>
      <c r="AM152" s="6">
        <f t="shared" si="52"/>
        <v>29.225296625258231</v>
      </c>
      <c r="AN152" s="6">
        <f t="shared" si="52"/>
        <v>25.441992199751304</v>
      </c>
      <c r="AO152" s="6">
        <f t="shared" si="52"/>
        <v>22.148448154082217</v>
      </c>
      <c r="AP152" s="6">
        <f t="shared" si="52"/>
        <v>19.281263502583073</v>
      </c>
      <c r="AQ152" s="6">
        <f t="shared" si="52"/>
        <v>16.785244711942539</v>
      </c>
      <c r="AR152" s="6">
        <f t="shared" si="52"/>
        <v>14.6123432212858</v>
      </c>
      <c r="AS152" s="6">
        <f t="shared" si="52"/>
        <v>12.72073050354394</v>
      </c>
      <c r="AT152" s="6">
        <f t="shared" si="52"/>
        <v>11.073992862970425</v>
      </c>
      <c r="AU152" s="10">
        <f t="shared" si="52"/>
        <v>9.6404304685925695</v>
      </c>
      <c r="AV152" s="39"/>
      <c r="AW152" s="39"/>
      <c r="AX152" s="39"/>
      <c r="AY152" s="39"/>
      <c r="AZ152" s="39"/>
      <c r="BA152" s="39"/>
      <c r="BB152" s="39"/>
      <c r="BC152" s="39"/>
      <c r="BD152" s="39"/>
    </row>
    <row r="153" spans="30:56" x14ac:dyDescent="0.3">
      <c r="AD153" s="104">
        <f>AD152+$U$27</f>
        <v>0.33750000000000002</v>
      </c>
      <c r="AE153" s="22">
        <f t="shared" si="51"/>
        <v>0.33750000000000002</v>
      </c>
      <c r="AF153" s="9">
        <f t="shared" si="52"/>
        <v>76.653439665632348</v>
      </c>
      <c r="AG153" s="6">
        <f t="shared" si="52"/>
        <v>66.730416428746622</v>
      </c>
      <c r="AH153" s="6">
        <f t="shared" si="52"/>
        <v>58.091959032471465</v>
      </c>
      <c r="AI153" s="6">
        <f t="shared" si="52"/>
        <v>50.571776482674181</v>
      </c>
      <c r="AJ153" s="6">
        <f t="shared" si="52"/>
        <v>44.025104665242857</v>
      </c>
      <c r="AK153" s="6">
        <f t="shared" si="52"/>
        <v>38.325919625339175</v>
      </c>
      <c r="AL153" s="6">
        <f t="shared" si="52"/>
        <v>33.364511596212374</v>
      </c>
      <c r="AM153" s="6">
        <f t="shared" si="52"/>
        <v>29.045373077435666</v>
      </c>
      <c r="AN153" s="6">
        <f t="shared" si="52"/>
        <v>25.285360307902614</v>
      </c>
      <c r="AO153" s="6">
        <f t="shared" si="52"/>
        <v>22.012092741791811</v>
      </c>
      <c r="AP153" s="6">
        <f t="shared" si="52"/>
        <v>19.162559717284683</v>
      </c>
      <c r="AQ153" s="6">
        <f t="shared" si="52"/>
        <v>16.68190749629791</v>
      </c>
      <c r="AR153" s="6">
        <f t="shared" si="52"/>
        <v>14.522383325648589</v>
      </c>
      <c r="AS153" s="6">
        <f t="shared" si="52"/>
        <v>12.642416192745319</v>
      </c>
      <c r="AT153" s="6">
        <f t="shared" si="52"/>
        <v>11.005816580278895</v>
      </c>
      <c r="AU153" s="10">
        <f t="shared" si="52"/>
        <v>9.5810798151265981</v>
      </c>
      <c r="AV153" s="39"/>
      <c r="AW153" s="39"/>
      <c r="AX153" s="39"/>
      <c r="AY153" s="39"/>
      <c r="AZ153" s="39"/>
      <c r="BA153" s="39"/>
      <c r="BB153" s="39"/>
      <c r="BC153" s="39"/>
      <c r="BD153" s="39"/>
    </row>
    <row r="154" spans="30:56" x14ac:dyDescent="0.3">
      <c r="AD154" s="104">
        <f>AD153+$U$27</f>
        <v>0.36250000000000004</v>
      </c>
      <c r="AE154" s="22">
        <f t="shared" si="51"/>
        <v>0.36250000000000004</v>
      </c>
      <c r="AF154" s="9">
        <f t="shared" si="52"/>
        <v>76.143148286149909</v>
      </c>
      <c r="AG154" s="6">
        <f t="shared" si="52"/>
        <v>66.286183835905391</v>
      </c>
      <c r="AH154" s="6">
        <f t="shared" si="52"/>
        <v>57.705233713414344</v>
      </c>
      <c r="AI154" s="6">
        <f t="shared" si="52"/>
        <v>50.235113944152872</v>
      </c>
      <c r="AJ154" s="6">
        <f t="shared" si="52"/>
        <v>43.732024126528842</v>
      </c>
      <c r="AK154" s="6">
        <f t="shared" si="52"/>
        <v>38.07077926267759</v>
      </c>
      <c r="AL154" s="6">
        <f t="shared" si="52"/>
        <v>33.142399937264571</v>
      </c>
      <c r="AM154" s="6">
        <f t="shared" si="52"/>
        <v>28.852014455044817</v>
      </c>
      <c r="AN154" s="6">
        <f t="shared" si="52"/>
        <v>25.117032553159795</v>
      </c>
      <c r="AO154" s="6">
        <f t="shared" si="52"/>
        <v>21.865555531987507</v>
      </c>
      <c r="AP154" s="6">
        <f t="shared" si="52"/>
        <v>19.034992199438094</v>
      </c>
      <c r="AQ154" s="6">
        <f t="shared" si="52"/>
        <v>16.570853985511999</v>
      </c>
      <c r="AR154" s="6">
        <f t="shared" si="52"/>
        <v>14.425706032979875</v>
      </c>
      <c r="AS154" s="6">
        <f t="shared" si="52"/>
        <v>12.558254072596137</v>
      </c>
      <c r="AT154" s="6">
        <f t="shared" si="52"/>
        <v>10.932549505121154</v>
      </c>
      <c r="AU154" s="10">
        <f t="shared" si="52"/>
        <v>9.517297387917603</v>
      </c>
      <c r="AV154" s="39"/>
      <c r="AW154" s="39"/>
      <c r="AX154" s="39"/>
      <c r="AY154" s="39"/>
      <c r="AZ154" s="39"/>
      <c r="BA154" s="39"/>
      <c r="BB154" s="39"/>
      <c r="BC154" s="39"/>
      <c r="BD154" s="39"/>
    </row>
    <row r="155" spans="30:56" x14ac:dyDescent="0.3">
      <c r="AD155" s="104">
        <f>AD154+$U$27</f>
        <v>0.38750000000000007</v>
      </c>
      <c r="AE155" s="22">
        <f t="shared" si="51"/>
        <v>0.38750000000000007</v>
      </c>
      <c r="AF155" s="9">
        <f t="shared" si="52"/>
        <v>75.597636533620062</v>
      </c>
      <c r="AG155" s="6">
        <f t="shared" si="52"/>
        <v>65.811290255501419</v>
      </c>
      <c r="AH155" s="6">
        <f t="shared" si="52"/>
        <v>57.291816565822145</v>
      </c>
      <c r="AI155" s="6">
        <f t="shared" si="52"/>
        <v>49.87521491629515</v>
      </c>
      <c r="AJ155" s="6">
        <f t="shared" si="52"/>
        <v>43.418715133403325</v>
      </c>
      <c r="AK155" s="6">
        <f t="shared" si="52"/>
        <v>37.798029081167975</v>
      </c>
      <c r="AL155" s="6">
        <f t="shared" si="52"/>
        <v>32.90495810461433</v>
      </c>
      <c r="AM155" s="6">
        <f t="shared" si="52"/>
        <v>28.645310197030167</v>
      </c>
      <c r="AN155" s="6">
        <f t="shared" si="52"/>
        <v>24.937086796321214</v>
      </c>
      <c r="AO155" s="6">
        <f t="shared" si="52"/>
        <v>21.708904306148149</v>
      </c>
      <c r="AP155" s="6">
        <f t="shared" si="52"/>
        <v>18.8986199560015</v>
      </c>
      <c r="AQ155" s="6">
        <f t="shared" si="52"/>
        <v>16.452135547910999</v>
      </c>
      <c r="AR155" s="6">
        <f t="shared" si="52"/>
        <v>14.322356061818217</v>
      </c>
      <c r="AS155" s="6">
        <f t="shared" si="52"/>
        <v>12.468283072682764</v>
      </c>
      <c r="AT155" s="6">
        <f t="shared" si="52"/>
        <v>10.854225527529032</v>
      </c>
      <c r="AU155" s="10">
        <f t="shared" si="52"/>
        <v>9.4491126898286861</v>
      </c>
      <c r="AV155" s="39"/>
      <c r="AW155" s="39"/>
      <c r="AX155" s="39"/>
      <c r="AY155" s="39"/>
      <c r="AZ155" s="39"/>
      <c r="BA155" s="39"/>
      <c r="BB155" s="39"/>
      <c r="BC155" s="39"/>
      <c r="BD155" s="39"/>
    </row>
    <row r="156" spans="30:56" x14ac:dyDescent="0.3">
      <c r="AD156" s="104">
        <f>AD155+$U$27</f>
        <v>0.41250000000000009</v>
      </c>
      <c r="AE156" s="22">
        <f t="shared" si="51"/>
        <v>0.41250000000000009</v>
      </c>
      <c r="AF156" s="9">
        <f t="shared" si="52"/>
        <v>75.017156737081677</v>
      </c>
      <c r="AG156" s="6">
        <f t="shared" si="52"/>
        <v>65.305955351804371</v>
      </c>
      <c r="AH156" s="6">
        <f t="shared" si="52"/>
        <v>56.851898817750062</v>
      </c>
      <c r="AI156" s="6">
        <f t="shared" si="52"/>
        <v>49.492245872097016</v>
      </c>
      <c r="AJ156" s="6">
        <f t="shared" si="52"/>
        <v>43.085322608421585</v>
      </c>
      <c r="AK156" s="6">
        <f t="shared" si="52"/>
        <v>37.507795242695657</v>
      </c>
      <c r="AL156" s="6">
        <f t="shared" si="52"/>
        <v>32.652295928103349</v>
      </c>
      <c r="AM156" s="6">
        <f t="shared" si="52"/>
        <v>28.425355915423019</v>
      </c>
      <c r="AN156" s="6">
        <f t="shared" si="52"/>
        <v>24.745606272147011</v>
      </c>
      <c r="AO156" s="6">
        <f t="shared" si="52"/>
        <v>21.542211524038489</v>
      </c>
      <c r="AP156" s="6">
        <f t="shared" si="52"/>
        <v>18.753506066600512</v>
      </c>
      <c r="AQ156" s="6">
        <f t="shared" si="52"/>
        <v>16.325807097269212</v>
      </c>
      <c r="AR156" s="6">
        <f t="shared" si="52"/>
        <v>14.21238121718115</v>
      </c>
      <c r="AS156" s="6">
        <f t="shared" si="52"/>
        <v>12.372544809516361</v>
      </c>
      <c r="AT156" s="6">
        <f t="shared" si="52"/>
        <v>10.770880876628476</v>
      </c>
      <c r="AU156" s="10">
        <f t="shared" si="52"/>
        <v>9.3765572600141489</v>
      </c>
      <c r="AV156" s="39"/>
      <c r="AW156" s="39"/>
      <c r="AX156" s="39"/>
      <c r="AY156" s="39"/>
      <c r="AZ156" s="39"/>
      <c r="BA156" s="39"/>
      <c r="BB156" s="39"/>
      <c r="BC156" s="39"/>
      <c r="BD156" s="39"/>
    </row>
    <row r="157" spans="30:56" x14ac:dyDescent="0.3">
      <c r="AD157" s="104">
        <f>AD156+$U$27</f>
        <v>0.43750000000000011</v>
      </c>
      <c r="AE157" s="22">
        <f t="shared" si="51"/>
        <v>0.43750000000000011</v>
      </c>
      <c r="AF157" s="9">
        <f t="shared" si="52"/>
        <v>74.401977400207699</v>
      </c>
      <c r="AG157" s="6">
        <f t="shared" si="52"/>
        <v>64.770412869861886</v>
      </c>
      <c r="AH157" s="6">
        <f t="shared" si="52"/>
        <v>56.385683955231251</v>
      </c>
      <c r="AI157" s="6">
        <f t="shared" si="52"/>
        <v>49.086383955699546</v>
      </c>
      <c r="AJ157" s="6">
        <f t="shared" si="52"/>
        <v>42.732000763871469</v>
      </c>
      <c r="AK157" s="6">
        <f t="shared" si="52"/>
        <v>37.200211996294087</v>
      </c>
      <c r="AL157" s="6">
        <f t="shared" si="52"/>
        <v>32.384530277815315</v>
      </c>
      <c r="AM157" s="6">
        <f t="shared" si="52"/>
        <v>28.19225335111571</v>
      </c>
      <c r="AN157" s="6">
        <f t="shared" si="52"/>
        <v>24.542679550858477</v>
      </c>
      <c r="AO157" s="6">
        <f t="shared" si="52"/>
        <v>21.365554290192588</v>
      </c>
      <c r="AP157" s="6">
        <f t="shared" si="52"/>
        <v>18.5997176543504</v>
      </c>
      <c r="AQ157" s="6">
        <f t="shared" si="52"/>
        <v>16.191927067408443</v>
      </c>
      <c r="AR157" s="6">
        <f t="shared" si="52"/>
        <v>14.095832368452736</v>
      </c>
      <c r="AS157" s="6">
        <f t="shared" si="52"/>
        <v>12.271083567282961</v>
      </c>
      <c r="AT157" s="6">
        <f t="shared" si="52"/>
        <v>10.6825541038816</v>
      </c>
      <c r="AU157" s="10">
        <f t="shared" si="52"/>
        <v>9.2996646593309098</v>
      </c>
      <c r="AV157" s="39"/>
      <c r="AW157" s="39"/>
      <c r="AX157" s="39"/>
      <c r="AY157" s="39"/>
      <c r="AZ157" s="39"/>
      <c r="BA157" s="39"/>
      <c r="BB157" s="39"/>
      <c r="BC157" s="39"/>
      <c r="BD157" s="39"/>
    </row>
    <row r="158" spans="30:56" x14ac:dyDescent="0.3">
      <c r="AD158" s="104">
        <f>AD157+$U$27</f>
        <v>0.46250000000000013</v>
      </c>
      <c r="AE158" s="22">
        <f t="shared" si="51"/>
        <v>0.46250000000000013</v>
      </c>
      <c r="AF158" s="9">
        <f t="shared" si="52"/>
        <v>73.752383077107339</v>
      </c>
      <c r="AG158" s="6">
        <f t="shared" si="52"/>
        <v>64.204910527379639</v>
      </c>
      <c r="AH158" s="6">
        <f t="shared" si="52"/>
        <v>55.893387628153434</v>
      </c>
      <c r="AI158" s="6">
        <f t="shared" si="52"/>
        <v>48.657816900450044</v>
      </c>
      <c r="AJ158" s="6">
        <f t="shared" si="52"/>
        <v>42.358913030441769</v>
      </c>
      <c r="AK158" s="6">
        <f t="shared" si="52"/>
        <v>36.875421616047355</v>
      </c>
      <c r="AL158" s="6">
        <f t="shared" si="52"/>
        <v>32.101785010017075</v>
      </c>
      <c r="AM158" s="6">
        <f t="shared" si="52"/>
        <v>27.946110326800863</v>
      </c>
      <c r="AN158" s="6">
        <f t="shared" si="52"/>
        <v>24.328400497169447</v>
      </c>
      <c r="AO158" s="6">
        <f t="shared" si="52"/>
        <v>21.17901431824874</v>
      </c>
      <c r="AP158" s="6">
        <f t="shared" si="52"/>
        <v>18.437325854807959</v>
      </c>
      <c r="AQ158" s="6">
        <f t="shared" si="52"/>
        <v>16.050557385169132</v>
      </c>
      <c r="AR158" s="6">
        <f t="shared" si="52"/>
        <v>13.972763425853696</v>
      </c>
      <c r="AS158" s="6">
        <f t="shared" si="52"/>
        <v>12.163946277359605</v>
      </c>
      <c r="AT158" s="6">
        <f t="shared" si="52"/>
        <v>10.589286065254516</v>
      </c>
      <c r="AU158" s="10">
        <f t="shared" si="52"/>
        <v>9.21847045481476</v>
      </c>
      <c r="AV158" s="39"/>
      <c r="AW158" s="39"/>
      <c r="AX158" s="39"/>
      <c r="AY158" s="39"/>
      <c r="AZ158" s="39"/>
      <c r="BA158" s="39"/>
      <c r="BB158" s="39"/>
      <c r="BC158" s="39"/>
      <c r="BD158" s="39"/>
    </row>
    <row r="159" spans="30:56" x14ac:dyDescent="0.3">
      <c r="AD159" s="104">
        <f>AD158+$U$27</f>
        <v>0.48750000000000016</v>
      </c>
      <c r="AE159" s="22">
        <f t="shared" si="51"/>
        <v>0.48750000000000016</v>
      </c>
      <c r="AF159" s="9">
        <f t="shared" ref="AF159:AU168" si="53">$P$4+($P$3-$P$4)*$P$5*EXP(-($P$6^2)*AF$138)*COS($P$6*$AE159)</f>
        <v>73.068674240704354</v>
      </c>
      <c r="AG159" s="6">
        <f t="shared" si="53"/>
        <v>63.60970990013837</v>
      </c>
      <c r="AH159" s="6">
        <f t="shared" si="53"/>
        <v>55.375237550508992</v>
      </c>
      <c r="AI159" s="6">
        <f t="shared" si="53"/>
        <v>48.20674294206507</v>
      </c>
      <c r="AJ159" s="6">
        <f t="shared" si="53"/>
        <v>41.966231981626578</v>
      </c>
      <c r="AK159" s="6">
        <f t="shared" si="53"/>
        <v>36.533574335280598</v>
      </c>
      <c r="AL159" s="6">
        <f t="shared" si="53"/>
        <v>31.804190909868328</v>
      </c>
      <c r="AM159" s="6">
        <f t="shared" si="53"/>
        <v>27.687040697097505</v>
      </c>
      <c r="AN159" s="6">
        <f t="shared" si="53"/>
        <v>24.102868226868768</v>
      </c>
      <c r="AO159" s="6">
        <f t="shared" si="53"/>
        <v>20.982677893152442</v>
      </c>
      <c r="AP159" s="6">
        <f t="shared" si="53"/>
        <v>18.266405783067441</v>
      </c>
      <c r="AQ159" s="6">
        <f t="shared" si="53"/>
        <v>15.901763441765837</v>
      </c>
      <c r="AR159" s="6">
        <f t="shared" si="53"/>
        <v>13.843231315504982</v>
      </c>
      <c r="AS159" s="6">
        <f t="shared" si="53"/>
        <v>12.05118249660601</v>
      </c>
      <c r="AT159" s="6">
        <f t="shared" si="53"/>
        <v>10.491119902319223</v>
      </c>
      <c r="AU159" s="10">
        <f t="shared" si="53"/>
        <v>9.1330122032286756</v>
      </c>
      <c r="AV159" s="39"/>
      <c r="AW159" s="39"/>
      <c r="AX159" s="39"/>
      <c r="AY159" s="39"/>
      <c r="AZ159" s="39"/>
      <c r="BA159" s="39"/>
      <c r="BB159" s="39"/>
      <c r="BC159" s="39"/>
      <c r="BD159" s="39"/>
    </row>
    <row r="160" spans="30:56" x14ac:dyDescent="0.3">
      <c r="AD160" s="104">
        <f>AD159+$U$27</f>
        <v>0.51250000000000018</v>
      </c>
      <c r="AE160" s="22">
        <f t="shared" si="51"/>
        <v>0.51250000000000018</v>
      </c>
      <c r="AF160" s="9">
        <f t="shared" si="53"/>
        <v>72.351167143751823</v>
      </c>
      <c r="AG160" s="6">
        <f t="shared" si="53"/>
        <v>62.985086301000784</v>
      </c>
      <c r="AH160" s="6">
        <f t="shared" si="53"/>
        <v>54.831473395064819</v>
      </c>
      <c r="AI160" s="6">
        <f t="shared" si="53"/>
        <v>47.733370726935576</v>
      </c>
      <c r="AJ160" s="6">
        <f t="shared" si="53"/>
        <v>41.554139253900594</v>
      </c>
      <c r="AK160" s="6">
        <f t="shared" si="53"/>
        <v>36.174828277068912</v>
      </c>
      <c r="AL160" s="6">
        <f t="shared" si="53"/>
        <v>31.491885630926351</v>
      </c>
      <c r="AM160" s="6">
        <f t="shared" si="53"/>
        <v>27.415164295887063</v>
      </c>
      <c r="AN160" s="6">
        <f t="shared" si="53"/>
        <v>23.866187060973797</v>
      </c>
      <c r="AO160" s="6">
        <f t="shared" si="53"/>
        <v>20.776635831244892</v>
      </c>
      <c r="AP160" s="6">
        <f t="shared" si="53"/>
        <v>18.087036499015696</v>
      </c>
      <c r="AQ160" s="6">
        <f t="shared" si="53"/>
        <v>15.745614062540188</v>
      </c>
      <c r="AR160" s="6">
        <f t="shared" si="53"/>
        <v>13.707295953096324</v>
      </c>
      <c r="AS160" s="6">
        <f t="shared" si="53"/>
        <v>11.932844384441825</v>
      </c>
      <c r="AT160" s="6">
        <f t="shared" si="53"/>
        <v>10.38810102229826</v>
      </c>
      <c r="AU160" s="10">
        <f t="shared" si="53"/>
        <v>9.0433294336907544</v>
      </c>
      <c r="AV160" s="39"/>
      <c r="AW160" s="39"/>
      <c r="AX160" s="39"/>
      <c r="AY160" s="39"/>
      <c r="AZ160" s="39"/>
      <c r="BA160" s="39"/>
      <c r="BB160" s="39"/>
      <c r="BC160" s="39"/>
      <c r="BD160" s="39"/>
    </row>
    <row r="161" spans="30:56" x14ac:dyDescent="0.3">
      <c r="AD161" s="104">
        <f>AD160+$U$27</f>
        <v>0.5375000000000002</v>
      </c>
      <c r="AE161" s="22">
        <f t="shared" si="51"/>
        <v>0.5375000000000002</v>
      </c>
      <c r="AF161" s="9">
        <f t="shared" si="53"/>
        <v>71.600193672547974</v>
      </c>
      <c r="AG161" s="6">
        <f t="shared" si="53"/>
        <v>62.331328652564267</v>
      </c>
      <c r="AH161" s="6">
        <f t="shared" si="53"/>
        <v>54.262346682500521</v>
      </c>
      <c r="AI161" s="6">
        <f t="shared" si="53"/>
        <v>47.23791921561655</v>
      </c>
      <c r="AJ161" s="6">
        <f t="shared" si="53"/>
        <v>41.122825462702345</v>
      </c>
      <c r="AK161" s="6">
        <f t="shared" si="53"/>
        <v>35.799349381096746</v>
      </c>
      <c r="AL161" s="6">
        <f t="shared" si="53"/>
        <v>31.165013631473698</v>
      </c>
      <c r="AM161" s="6">
        <f t="shared" si="53"/>
        <v>27.130606880883647</v>
      </c>
      <c r="AN161" s="6">
        <f t="shared" si="53"/>
        <v>23.618466477476233</v>
      </c>
      <c r="AO161" s="6">
        <f t="shared" si="53"/>
        <v>20.560983438255466</v>
      </c>
      <c r="AP161" s="6">
        <f t="shared" si="53"/>
        <v>17.899300970762653</v>
      </c>
      <c r="AQ161" s="6">
        <f t="shared" si="53"/>
        <v>15.582181475125417</v>
      </c>
      <c r="AR161" s="6">
        <f t="shared" si="53"/>
        <v>13.565020216171959</v>
      </c>
      <c r="AS161" s="6">
        <f t="shared" si="53"/>
        <v>11.808986678720025</v>
      </c>
      <c r="AT161" s="6">
        <f t="shared" si="53"/>
        <v>10.28027707706139</v>
      </c>
      <c r="AU161" s="10">
        <f t="shared" si="53"/>
        <v>8.9494636293898324</v>
      </c>
      <c r="AV161" s="39"/>
      <c r="AW161" s="39"/>
      <c r="AX161" s="39"/>
      <c r="AY161" s="39"/>
      <c r="AZ161" s="39"/>
      <c r="BA161" s="39"/>
      <c r="BB161" s="39"/>
      <c r="BC161" s="39"/>
      <c r="BD161" s="39"/>
    </row>
    <row r="162" spans="30:56" x14ac:dyDescent="0.3">
      <c r="AD162" s="104">
        <f>AD161+$U$27</f>
        <v>0.56250000000000022</v>
      </c>
      <c r="AE162" s="22">
        <f t="shared" si="51"/>
        <v>0.56250000000000022</v>
      </c>
      <c r="AF162" s="9">
        <f t="shared" si="53"/>
        <v>70.816101193420565</v>
      </c>
      <c r="AG162" s="6">
        <f t="shared" si="53"/>
        <v>61.648739353518373</v>
      </c>
      <c r="AH162" s="6">
        <f t="shared" si="53"/>
        <v>53.668120665066361</v>
      </c>
      <c r="AI162" s="6">
        <f t="shared" si="53"/>
        <v>46.720617581545774</v>
      </c>
      <c r="AJ162" s="6">
        <f t="shared" si="53"/>
        <v>40.672490114264079</v>
      </c>
      <c r="AK162" s="6">
        <f t="shared" si="53"/>
        <v>35.407311326901727</v>
      </c>
      <c r="AL162" s="6">
        <f t="shared" si="53"/>
        <v>30.823726107698313</v>
      </c>
      <c r="AM162" s="6">
        <f t="shared" si="53"/>
        <v>26.833500075464219</v>
      </c>
      <c r="AN162" s="6">
        <f t="shared" si="53"/>
        <v>23.359821060702558</v>
      </c>
      <c r="AO162" s="6">
        <f t="shared" si="53"/>
        <v>20.335820465217576</v>
      </c>
      <c r="AP162" s="6">
        <f t="shared" si="53"/>
        <v>17.703286036264032</v>
      </c>
      <c r="AQ162" s="6">
        <f t="shared" si="53"/>
        <v>15.411541276037118</v>
      </c>
      <c r="AR162" s="6">
        <f t="shared" si="53"/>
        <v>13.41646991504631</v>
      </c>
      <c r="AS162" s="6">
        <f t="shared" si="53"/>
        <v>11.679666670407668</v>
      </c>
      <c r="AT162" s="6">
        <f t="shared" si="53"/>
        <v>10.167697941083993</v>
      </c>
      <c r="AU162" s="10">
        <f t="shared" si="53"/>
        <v>8.8514582083972453</v>
      </c>
      <c r="AV162" s="39"/>
      <c r="AW162" s="39"/>
      <c r="AX162" s="39"/>
      <c r="AY162" s="39"/>
      <c r="AZ162" s="39"/>
      <c r="BA162" s="39"/>
      <c r="BB162" s="39"/>
      <c r="BC162" s="39"/>
      <c r="BD162" s="39"/>
    </row>
    <row r="163" spans="30:56" x14ac:dyDescent="0.3">
      <c r="AD163" s="104">
        <f>AD162+$U$27</f>
        <v>0.58750000000000024</v>
      </c>
      <c r="AE163" s="22">
        <f t="shared" si="51"/>
        <v>0.58750000000000024</v>
      </c>
      <c r="AF163" s="9">
        <f t="shared" si="53"/>
        <v>69.999252392050963</v>
      </c>
      <c r="AG163" s="6">
        <f t="shared" si="53"/>
        <v>60.937634138768892</v>
      </c>
      <c r="AH163" s="6">
        <f t="shared" si="53"/>
        <v>53.049070204814655</v>
      </c>
      <c r="AI163" s="6">
        <f t="shared" si="53"/>
        <v>46.181705105038539</v>
      </c>
      <c r="AJ163" s="6">
        <f t="shared" si="53"/>
        <v>40.203341513329235</v>
      </c>
      <c r="AK163" s="6">
        <f t="shared" si="53"/>
        <v>34.998895453538353</v>
      </c>
      <c r="AL163" s="6">
        <f t="shared" si="53"/>
        <v>30.468180923757046</v>
      </c>
      <c r="AM163" s="6">
        <f t="shared" si="53"/>
        <v>26.523981307785569</v>
      </c>
      <c r="AN163" s="6">
        <f t="shared" si="53"/>
        <v>23.090370448312505</v>
      </c>
      <c r="AO163" s="6">
        <f t="shared" si="53"/>
        <v>20.101251062328398</v>
      </c>
      <c r="AP163" s="6">
        <f t="shared" si="53"/>
        <v>17.499082363154038</v>
      </c>
      <c r="AQ163" s="6">
        <f t="shared" si="53"/>
        <v>15.233772395705724</v>
      </c>
      <c r="AR163" s="6">
        <f t="shared" si="53"/>
        <v>13.261713762363126</v>
      </c>
      <c r="AS163" s="6">
        <f t="shared" si="53"/>
        <v>11.544944177085693</v>
      </c>
      <c r="AT163" s="6">
        <f t="shared" si="53"/>
        <v>10.050415688377397</v>
      </c>
      <c r="AU163" s="10">
        <f t="shared" si="53"/>
        <v>8.7493585035835864</v>
      </c>
      <c r="AV163" s="39"/>
      <c r="AW163" s="39"/>
      <c r="AX163" s="39"/>
      <c r="AY163" s="39"/>
      <c r="AZ163" s="39"/>
      <c r="BA163" s="39"/>
      <c r="BB163" s="39"/>
      <c r="BC163" s="39"/>
      <c r="BD163" s="39"/>
    </row>
    <row r="164" spans="30:56" x14ac:dyDescent="0.3">
      <c r="AD164" s="104">
        <f>AD163+$U$27</f>
        <v>0.61250000000000027</v>
      </c>
      <c r="AE164" s="22">
        <f t="shared" si="51"/>
        <v>0.61250000000000027</v>
      </c>
      <c r="AF164" s="9">
        <f t="shared" si="53"/>
        <v>69.150025105712189</v>
      </c>
      <c r="AG164" s="6">
        <f t="shared" si="53"/>
        <v>60.198341933393166</v>
      </c>
      <c r="AH164" s="6">
        <f t="shared" si="53"/>
        <v>52.405481646461055</v>
      </c>
      <c r="AI164" s="6">
        <f t="shared" si="53"/>
        <v>45.621431062607442</v>
      </c>
      <c r="AJ164" s="6">
        <f t="shared" si="53"/>
        <v>39.715596666800096</v>
      </c>
      <c r="AK164" s="6">
        <f t="shared" si="53"/>
        <v>34.574290675698784</v>
      </c>
      <c r="AL164" s="6">
        <f t="shared" si="53"/>
        <v>30.09854253875482</v>
      </c>
      <c r="AM164" s="6">
        <f t="shared" si="53"/>
        <v>26.202193747216295</v>
      </c>
      <c r="AN164" s="6">
        <f t="shared" si="53"/>
        <v>22.810239275960097</v>
      </c>
      <c r="AO164" s="6">
        <f t="shared" si="53"/>
        <v>19.85738373077367</v>
      </c>
      <c r="AP164" s="6">
        <f t="shared" si="53"/>
        <v>17.286784406806614</v>
      </c>
      <c r="AQ164" s="6">
        <f t="shared" si="53"/>
        <v>15.048957061966863</v>
      </c>
      <c r="AR164" s="6">
        <f t="shared" si="53"/>
        <v>13.100823341312113</v>
      </c>
      <c r="AS164" s="6">
        <f t="shared" si="53"/>
        <v>11.404881515280001</v>
      </c>
      <c r="AT164" s="6">
        <f t="shared" si="53"/>
        <v>9.9284845684017995</v>
      </c>
      <c r="AU164" s="10">
        <f t="shared" si="53"/>
        <v>8.6432117416497807</v>
      </c>
      <c r="AV164" s="39"/>
      <c r="AW164" s="39"/>
      <c r="AX164" s="39"/>
      <c r="AY164" s="39"/>
      <c r="AZ164" s="39"/>
      <c r="BA164" s="39"/>
      <c r="BB164" s="39"/>
      <c r="BC164" s="39"/>
      <c r="BD164" s="39"/>
    </row>
    <row r="165" spans="30:56" x14ac:dyDescent="0.3">
      <c r="AD165" s="104">
        <f>AD164+$U$27</f>
        <v>0.63750000000000029</v>
      </c>
      <c r="AE165" s="22">
        <f t="shared" si="51"/>
        <v>0.63750000000000029</v>
      </c>
      <c r="AF165" s="9">
        <f t="shared" si="53"/>
        <v>68.268812148498512</v>
      </c>
      <c r="AG165" s="6">
        <f t="shared" si="53"/>
        <v>59.431204700494263</v>
      </c>
      <c r="AH165" s="6">
        <f t="shared" si="53"/>
        <v>51.737652684934467</v>
      </c>
      <c r="AI165" s="6">
        <f t="shared" si="53"/>
        <v>45.040054611658334</v>
      </c>
      <c r="AJ165" s="6">
        <f t="shared" si="53"/>
        <v>39.209481183360225</v>
      </c>
      <c r="AK165" s="6">
        <f t="shared" si="53"/>
        <v>34.133693396329448</v>
      </c>
      <c r="AL165" s="6">
        <f t="shared" si="53"/>
        <v>29.714981930673318</v>
      </c>
      <c r="AM165" s="6">
        <f t="shared" si="53"/>
        <v>25.868286238113118</v>
      </c>
      <c r="AN165" s="6">
        <f t="shared" si="53"/>
        <v>22.519557119642844</v>
      </c>
      <c r="AO165" s="6">
        <f t="shared" si="53"/>
        <v>19.604331272539977</v>
      </c>
      <c r="AP165" s="6">
        <f t="shared" si="53"/>
        <v>17.066490366644665</v>
      </c>
      <c r="AQ165" s="6">
        <f t="shared" si="53"/>
        <v>14.857180762026488</v>
      </c>
      <c r="AR165" s="6">
        <f t="shared" si="53"/>
        <v>12.933873072517807</v>
      </c>
      <c r="AS165" s="6">
        <f t="shared" si="53"/>
        <v>11.259543471636668</v>
      </c>
      <c r="AT165" s="6">
        <f t="shared" si="53"/>
        <v>9.80196098097292</v>
      </c>
      <c r="AU165" s="10">
        <f t="shared" si="53"/>
        <v>8.533067021282152</v>
      </c>
      <c r="AV165" s="39"/>
      <c r="AW165" s="39"/>
      <c r="AX165" s="39"/>
      <c r="AY165" s="39"/>
      <c r="AZ165" s="39"/>
      <c r="BA165" s="39"/>
      <c r="BB165" s="39"/>
      <c r="BC165" s="39"/>
      <c r="BD165" s="39"/>
    </row>
    <row r="166" spans="30:56" x14ac:dyDescent="0.3">
      <c r="AD166" s="104">
        <f>AD165+$U$27</f>
        <v>0.66250000000000031</v>
      </c>
      <c r="AE166" s="22">
        <f t="shared" si="51"/>
        <v>0.66250000000000031</v>
      </c>
      <c r="AF166" s="9">
        <f t="shared" si="53"/>
        <v>67.356021129627351</v>
      </c>
      <c r="AG166" s="6">
        <f t="shared" si="53"/>
        <v>58.63657728302428</v>
      </c>
      <c r="AH166" s="6">
        <f t="shared" si="53"/>
        <v>51.045892227676795</v>
      </c>
      <c r="AI166" s="6">
        <f t="shared" si="53"/>
        <v>44.437844670615846</v>
      </c>
      <c r="AJ166" s="6">
        <f t="shared" si="53"/>
        <v>38.685229169118081</v>
      </c>
      <c r="AK166" s="6">
        <f t="shared" si="53"/>
        <v>33.677307415783915</v>
      </c>
      <c r="AL166" s="6">
        <f t="shared" si="53"/>
        <v>29.317676517284287</v>
      </c>
      <c r="AM166" s="6">
        <f t="shared" si="53"/>
        <v>25.522413230972223</v>
      </c>
      <c r="AN166" s="6">
        <f t="shared" si="53"/>
        <v>22.21845843576574</v>
      </c>
      <c r="AO166" s="6">
        <f t="shared" si="53"/>
        <v>19.34221073823765</v>
      </c>
      <c r="AP166" s="6">
        <f t="shared" si="53"/>
        <v>16.838302140717449</v>
      </c>
      <c r="AQ166" s="6">
        <f t="shared" si="53"/>
        <v>14.658532202918353</v>
      </c>
      <c r="AR166" s="6">
        <f t="shared" si="53"/>
        <v>12.760940179615943</v>
      </c>
      <c r="AS166" s="6">
        <f t="shared" si="53"/>
        <v>11.108997272954561</v>
      </c>
      <c r="AT166" s="6">
        <f t="shared" si="53"/>
        <v>9.6709034501739986</v>
      </c>
      <c r="AU166" s="10">
        <f t="shared" si="53"/>
        <v>8.4189752904415798</v>
      </c>
      <c r="AV166" s="39"/>
      <c r="AW166" s="39"/>
      <c r="AX166" s="39"/>
      <c r="AY166" s="39"/>
      <c r="AZ166" s="39"/>
      <c r="BA166" s="39"/>
      <c r="BB166" s="39"/>
      <c r="BC166" s="39"/>
      <c r="BD166" s="39"/>
    </row>
    <row r="167" spans="30:56" x14ac:dyDescent="0.3">
      <c r="AD167" s="104">
        <f>AD166+$U$27</f>
        <v>0.68750000000000033</v>
      </c>
      <c r="AE167" s="22">
        <f t="shared" si="51"/>
        <v>0.68750000000000033</v>
      </c>
      <c r="AF167" s="9">
        <f t="shared" si="53"/>
        <v>66.412074264897825</v>
      </c>
      <c r="AG167" s="6">
        <f t="shared" si="53"/>
        <v>57.814827239650128</v>
      </c>
      <c r="AH167" s="6">
        <f t="shared" si="53"/>
        <v>50.330520251756404</v>
      </c>
      <c r="AI167" s="6">
        <f t="shared" si="53"/>
        <v>43.815079794533887</v>
      </c>
      <c r="AJ167" s="6">
        <f t="shared" si="53"/>
        <v>38.143083119320167</v>
      </c>
      <c r="AK167" s="6">
        <f t="shared" si="53"/>
        <v>33.205343837554096</v>
      </c>
      <c r="AL167" s="6">
        <f t="shared" si="53"/>
        <v>28.906810074084124</v>
      </c>
      <c r="AM167" s="6">
        <f t="shared" si="53"/>
        <v>25.164734710987457</v>
      </c>
      <c r="AN167" s="6">
        <f t="shared" si="53"/>
        <v>21.907082498947833</v>
      </c>
      <c r="AO167" s="6">
        <f t="shared" si="53"/>
        <v>19.071143372958463</v>
      </c>
      <c r="AP167" s="6">
        <f t="shared" si="53"/>
        <v>16.602325278567147</v>
      </c>
      <c r="AQ167" s="6">
        <f t="shared" si="53"/>
        <v>14.453103270472175</v>
      </c>
      <c r="AR167" s="6">
        <f t="shared" si="53"/>
        <v>12.582104653533314</v>
      </c>
      <c r="AS167" s="6">
        <f t="shared" si="53"/>
        <v>10.953312555089273</v>
      </c>
      <c r="AT167" s="6">
        <f t="shared" si="53"/>
        <v>9.5353725972852086</v>
      </c>
      <c r="AU167" s="10">
        <f t="shared" si="53"/>
        <v>8.3009893227972995</v>
      </c>
      <c r="AV167" s="39"/>
      <c r="AW167" s="39"/>
      <c r="AX167" s="39"/>
      <c r="AY167" s="39"/>
      <c r="AZ167" s="39"/>
      <c r="BA167" s="39"/>
      <c r="BB167" s="39"/>
      <c r="BC167" s="39"/>
      <c r="BD167" s="39"/>
    </row>
    <row r="168" spans="30:56" x14ac:dyDescent="0.3">
      <c r="AD168" s="104">
        <f>AD167+$U$27</f>
        <v>0.71250000000000036</v>
      </c>
      <c r="AE168" s="22">
        <f t="shared" si="51"/>
        <v>0.71250000000000036</v>
      </c>
      <c r="AF168" s="9">
        <f t="shared" si="53"/>
        <v>65.437408181392726</v>
      </c>
      <c r="AG168" s="6">
        <f t="shared" si="53"/>
        <v>56.96633467473746</v>
      </c>
      <c r="AH168" s="6">
        <f t="shared" si="53"/>
        <v>49.591867655861172</v>
      </c>
      <c r="AI168" s="6">
        <f t="shared" si="53"/>
        <v>43.172048046248719</v>
      </c>
      <c r="AJ168" s="6">
        <f t="shared" si="53"/>
        <v>37.583293806183669</v>
      </c>
      <c r="AK168" s="6">
        <f t="shared" si="53"/>
        <v>32.718020970623328</v>
      </c>
      <c r="AL168" s="6">
        <f t="shared" si="53"/>
        <v>28.482572649287636</v>
      </c>
      <c r="AM168" s="6">
        <f t="shared" si="53"/>
        <v>24.795416124048412</v>
      </c>
      <c r="AN168" s="6">
        <f t="shared" si="53"/>
        <v>21.585573337600071</v>
      </c>
      <c r="AO168" s="6">
        <f t="shared" si="53"/>
        <v>18.791254560193128</v>
      </c>
      <c r="AP168" s="6">
        <f t="shared" si="53"/>
        <v>16.358668932406438</v>
      </c>
      <c r="AQ168" s="6">
        <f t="shared" si="53"/>
        <v>14.240988986811386</v>
      </c>
      <c r="AR168" s="6">
        <f t="shared" si="53"/>
        <v>12.397449215487578</v>
      </c>
      <c r="AS168" s="6">
        <f t="shared" si="53"/>
        <v>10.792561330742727</v>
      </c>
      <c r="AT168" s="6">
        <f t="shared" si="53"/>
        <v>9.3954311127429904</v>
      </c>
      <c r="AU168" s="10">
        <f t="shared" si="53"/>
        <v>8.1791636933161733</v>
      </c>
      <c r="AV168" s="39"/>
      <c r="AW168" s="39"/>
      <c r="AX168" s="39"/>
      <c r="AY168" s="39"/>
      <c r="AZ168" s="39"/>
      <c r="BA168" s="39"/>
      <c r="BB168" s="39"/>
      <c r="BC168" s="39"/>
      <c r="BD168" s="39"/>
    </row>
    <row r="169" spans="30:56" x14ac:dyDescent="0.3">
      <c r="AD169" s="104">
        <f>AD168+$U$27</f>
        <v>0.73750000000000038</v>
      </c>
      <c r="AE169" s="22">
        <f t="shared" si="51"/>
        <v>0.73750000000000038</v>
      </c>
      <c r="AF169" s="9">
        <f t="shared" ref="AF169:AU180" si="54">$P$4+($P$3-$P$4)*$P$5*EXP(-($P$6^2)*AF$138)*COS($P$6*$AE169)</f>
        <v>64.432473715514689</v>
      </c>
      <c r="AG169" s="6">
        <f t="shared" si="54"/>
        <v>56.091492062531657</v>
      </c>
      <c r="AH169" s="6">
        <f t="shared" si="54"/>
        <v>48.830276107239776</v>
      </c>
      <c r="AI169" s="6">
        <f t="shared" si="54"/>
        <v>42.509046863134095</v>
      </c>
      <c r="AJ169" s="6">
        <f t="shared" si="54"/>
        <v>37.006120162900615</v>
      </c>
      <c r="AK169" s="6">
        <f t="shared" si="54"/>
        <v>32.215564228486514</v>
      </c>
      <c r="AL169" s="6">
        <f t="shared" si="54"/>
        <v>28.045160475920365</v>
      </c>
      <c r="AM169" s="6">
        <f t="shared" si="54"/>
        <v>24.414628300212662</v>
      </c>
      <c r="AN169" s="6">
        <f t="shared" si="54"/>
        <v>21.2540796673043</v>
      </c>
      <c r="AO169" s="6">
        <f t="shared" si="54"/>
        <v>18.502673763834576</v>
      </c>
      <c r="AP169" s="6">
        <f t="shared" si="54"/>
        <v>16.107445806629613</v>
      </c>
      <c r="AQ169" s="6">
        <f t="shared" si="54"/>
        <v>14.022287466400225</v>
      </c>
      <c r="AR169" s="6">
        <f t="shared" si="54"/>
        <v>12.207059278724179</v>
      </c>
      <c r="AS169" s="6">
        <f t="shared" si="54"/>
        <v>10.62681795615336</v>
      </c>
      <c r="AT169" s="6">
        <f t="shared" si="54"/>
        <v>9.2511437271423009</v>
      </c>
      <c r="AU169" s="10">
        <f t="shared" si="54"/>
        <v>8.0535547530187941</v>
      </c>
      <c r="AV169" s="39"/>
      <c r="AW169" s="39"/>
      <c r="AX169" s="39"/>
      <c r="AY169" s="39"/>
      <c r="AZ169" s="39"/>
      <c r="BA169" s="39"/>
      <c r="BB169" s="39"/>
      <c r="BC169" s="39"/>
      <c r="BD169" s="39"/>
    </row>
    <row r="170" spans="30:56" x14ac:dyDescent="0.3">
      <c r="AD170" s="104">
        <f>AD169+$U$27</f>
        <v>0.7625000000000004</v>
      </c>
      <c r="AE170" s="22">
        <f t="shared" si="51"/>
        <v>0.7625000000000004</v>
      </c>
      <c r="AF170" s="9">
        <f t="shared" si="54"/>
        <v>63.397735704449637</v>
      </c>
      <c r="AG170" s="6">
        <f t="shared" si="54"/>
        <v>55.190704065616998</v>
      </c>
      <c r="AH170" s="6">
        <f t="shared" si="54"/>
        <v>48.046097883661872</v>
      </c>
      <c r="AI170" s="6">
        <f t="shared" si="54"/>
        <v>41.826382919520228</v>
      </c>
      <c r="AJ170" s="6">
        <f t="shared" si="54"/>
        <v>36.411829163867104</v>
      </c>
      <c r="AK170" s="6">
        <f t="shared" si="54"/>
        <v>31.698206024884037</v>
      </c>
      <c r="AL170" s="6">
        <f t="shared" si="54"/>
        <v>27.594775881050055</v>
      </c>
      <c r="AM170" s="6">
        <f t="shared" si="54"/>
        <v>24.022547374687505</v>
      </c>
      <c r="AN170" s="6">
        <f t="shared" si="54"/>
        <v>20.912754822024166</v>
      </c>
      <c r="AO170" s="6">
        <f t="shared" si="54"/>
        <v>18.20553446829383</v>
      </c>
      <c r="AP170" s="6">
        <f t="shared" si="54"/>
        <v>15.848772105680634</v>
      </c>
      <c r="AQ170" s="6">
        <f t="shared" si="54"/>
        <v>13.797099870660416</v>
      </c>
      <c r="AR170" s="6">
        <f t="shared" si="54"/>
        <v>12.011022909008039</v>
      </c>
      <c r="AS170" s="6">
        <f t="shared" si="54"/>
        <v>10.456159096702295</v>
      </c>
      <c r="AT170" s="6">
        <f t="shared" si="54"/>
        <v>9.102577181295171</v>
      </c>
      <c r="AU170" s="10">
        <f t="shared" si="54"/>
        <v>7.9242206029140547</v>
      </c>
      <c r="AV170" s="39"/>
      <c r="AW170" s="39"/>
      <c r="AX170" s="39"/>
      <c r="AY170" s="39"/>
      <c r="AZ170" s="39"/>
      <c r="BA170" s="39"/>
      <c r="BB170" s="39"/>
      <c r="BC170" s="39"/>
      <c r="BD170" s="39"/>
    </row>
    <row r="171" spans="30:56" x14ac:dyDescent="0.3">
      <c r="AD171" s="104">
        <f>AD170+$U$27</f>
        <v>0.78750000000000042</v>
      </c>
      <c r="AE171" s="22">
        <f t="shared" si="51"/>
        <v>0.78750000000000042</v>
      </c>
      <c r="AF171" s="9">
        <f t="shared" si="54"/>
        <v>62.333672771154149</v>
      </c>
      <c r="AG171" s="6">
        <f t="shared" si="54"/>
        <v>54.264387347738037</v>
      </c>
      <c r="AH171" s="6">
        <f t="shared" si="54"/>
        <v>47.239695710470329</v>
      </c>
      <c r="AI171" s="6">
        <f t="shared" si="54"/>
        <v>41.124371984840089</v>
      </c>
      <c r="AJ171" s="6">
        <f t="shared" si="54"/>
        <v>35.800695701192986</v>
      </c>
      <c r="AK171" s="6">
        <f t="shared" si="54"/>
        <v>31.166185666297704</v>
      </c>
      <c r="AL171" s="6">
        <f t="shared" si="54"/>
        <v>27.131627192199314</v>
      </c>
      <c r="AM171" s="6">
        <f t="shared" si="54"/>
        <v>23.619354706357779</v>
      </c>
      <c r="AN171" s="6">
        <f t="shared" si="54"/>
        <v>20.561756683179741</v>
      </c>
      <c r="AO171" s="6">
        <f t="shared" si="54"/>
        <v>17.899974116756148</v>
      </c>
      <c r="AP171" s="6">
        <f t="shared" si="54"/>
        <v>15.582767480302213</v>
      </c>
      <c r="AQ171" s="6">
        <f t="shared" si="54"/>
        <v>13.565530361178464</v>
      </c>
      <c r="AR171" s="6">
        <f t="shared" si="54"/>
        <v>11.809430783888317</v>
      </c>
      <c r="AS171" s="6">
        <f t="shared" si="54"/>
        <v>10.280663691451403</v>
      </c>
      <c r="AT171" s="6">
        <f t="shared" si="54"/>
        <v>8.9498001953594137</v>
      </c>
      <c r="AU171" s="10">
        <f t="shared" si="54"/>
        <v>7.7912210671242379</v>
      </c>
      <c r="AV171" s="39"/>
      <c r="AW171" s="39"/>
      <c r="AX171" s="39"/>
      <c r="AY171" s="39"/>
      <c r="AZ171" s="39"/>
      <c r="BA171" s="39"/>
      <c r="BB171" s="39"/>
      <c r="BC171" s="39"/>
      <c r="BD171" s="39"/>
    </row>
    <row r="172" spans="30:56" x14ac:dyDescent="0.3">
      <c r="AD172" s="104">
        <f>AD171+$U$27</f>
        <v>0.81250000000000044</v>
      </c>
      <c r="AE172" s="22">
        <f t="shared" si="51"/>
        <v>0.81250000000000044</v>
      </c>
      <c r="AF172" s="9">
        <f t="shared" si="54"/>
        <v>61.240777102966156</v>
      </c>
      <c r="AG172" s="6">
        <f t="shared" si="54"/>
        <v>53.31297038106986</v>
      </c>
      <c r="AH172" s="6">
        <f t="shared" si="54"/>
        <v>46.411442592800938</v>
      </c>
      <c r="AI172" s="6">
        <f t="shared" si="54"/>
        <v>40.403338777568813</v>
      </c>
      <c r="AJ172" s="6">
        <f t="shared" si="54"/>
        <v>35.173002457549295</v>
      </c>
      <c r="AK172" s="6">
        <f t="shared" si="54"/>
        <v>30.619749241258397</v>
      </c>
      <c r="AL172" s="6">
        <f t="shared" si="54"/>
        <v>26.655928640982737</v>
      </c>
      <c r="AM172" s="6">
        <f t="shared" si="54"/>
        <v>23.20523679389747</v>
      </c>
      <c r="AN172" s="6">
        <f t="shared" si="54"/>
        <v>20.201247606618768</v>
      </c>
      <c r="AO172" s="6">
        <f t="shared" si="54"/>
        <v>17.586134047606024</v>
      </c>
      <c r="AP172" s="6">
        <f t="shared" si="54"/>
        <v>15.309554972190801</v>
      </c>
      <c r="AQ172" s="6">
        <f t="shared" si="54"/>
        <v>13.327686051525248</v>
      </c>
      <c r="AR172" s="6">
        <f t="shared" si="54"/>
        <v>11.602376150755097</v>
      </c>
      <c r="AS172" s="6">
        <f t="shared" si="54"/>
        <v>10.10041291662967</v>
      </c>
      <c r="AT172" s="6">
        <f t="shared" si="54"/>
        <v>8.7928834370518114</v>
      </c>
      <c r="AU172" s="10">
        <f t="shared" si="54"/>
        <v>7.6546176652131033</v>
      </c>
      <c r="AV172" s="39"/>
      <c r="AW172" s="39"/>
      <c r="AX172" s="39"/>
      <c r="AY172" s="39"/>
      <c r="AZ172" s="39"/>
      <c r="BA172" s="39"/>
      <c r="BB172" s="39"/>
      <c r="BC172" s="39"/>
      <c r="BD172" s="39"/>
    </row>
    <row r="173" spans="30:56" x14ac:dyDescent="0.3">
      <c r="AD173" s="104">
        <f>AD172+$U$27</f>
        <v>0.83750000000000047</v>
      </c>
      <c r="AE173" s="22">
        <f t="shared" si="51"/>
        <v>0.83750000000000047</v>
      </c>
      <c r="AF173" s="9">
        <f t="shared" si="54"/>
        <v>60.11955422394135</v>
      </c>
      <c r="AG173" s="6">
        <f t="shared" si="54"/>
        <v>52.336893248026229</v>
      </c>
      <c r="AH173" s="6">
        <f t="shared" si="54"/>
        <v>45.561721643047107</v>
      </c>
      <c r="AI173" s="6">
        <f t="shared" si="54"/>
        <v>39.663616815023595</v>
      </c>
      <c r="AJ173" s="6">
        <f t="shared" si="54"/>
        <v>34.529039775411967</v>
      </c>
      <c r="AK173" s="6">
        <f t="shared" si="54"/>
        <v>30.059149506516647</v>
      </c>
      <c r="AL173" s="6">
        <f t="shared" si="54"/>
        <v>26.167900264013056</v>
      </c>
      <c r="AM173" s="6">
        <f t="shared" si="54"/>
        <v>22.780385189503871</v>
      </c>
      <c r="AN173" s="6">
        <f t="shared" si="54"/>
        <v>19.83139434751816</v>
      </c>
      <c r="AO173" s="6">
        <f t="shared" si="54"/>
        <v>17.264159429050476</v>
      </c>
      <c r="AP173" s="6">
        <f t="shared" si="54"/>
        <v>15.029260957083064</v>
      </c>
      <c r="AQ173" s="6">
        <f t="shared" si="54"/>
        <v>13.083676957710106</v>
      </c>
      <c r="AR173" s="6">
        <f t="shared" si="54"/>
        <v>11.389954783707351</v>
      </c>
      <c r="AS173" s="6">
        <f t="shared" si="54"/>
        <v>9.9154901480847499</v>
      </c>
      <c r="AT173" s="6">
        <f t="shared" si="54"/>
        <v>8.6318994889604124</v>
      </c>
      <c r="AU173" s="10">
        <f t="shared" si="54"/>
        <v>7.5144735837297105</v>
      </c>
      <c r="AV173" s="39"/>
      <c r="AW173" s="39"/>
      <c r="AX173" s="39"/>
      <c r="AY173" s="39"/>
      <c r="AZ173" s="39"/>
      <c r="BA173" s="39"/>
      <c r="BB173" s="39"/>
      <c r="BC173" s="39"/>
      <c r="BD173" s="39"/>
    </row>
    <row r="174" spans="30:56" x14ac:dyDescent="0.3">
      <c r="AD174" s="104">
        <f>AD173+$U$27</f>
        <v>0.86250000000000049</v>
      </c>
      <c r="AE174" s="22">
        <f t="shared" si="51"/>
        <v>0.86250000000000049</v>
      </c>
      <c r="AF174" s="9">
        <f t="shared" si="54"/>
        <v>58.970522761020675</v>
      </c>
      <c r="AG174" s="6">
        <f t="shared" si="54"/>
        <v>51.336607437697403</v>
      </c>
      <c r="AH174" s="6">
        <f t="shared" si="54"/>
        <v>44.69092590364945</v>
      </c>
      <c r="AI174" s="6">
        <f t="shared" si="54"/>
        <v>38.905548259093713</v>
      </c>
      <c r="AJ174" s="6">
        <f t="shared" si="54"/>
        <v>33.869105522762638</v>
      </c>
      <c r="AK174" s="6">
        <f t="shared" si="54"/>
        <v>29.484645770128836</v>
      </c>
      <c r="AL174" s="6">
        <f t="shared" si="54"/>
        <v>25.667767801122185</v>
      </c>
      <c r="AM174" s="6">
        <f t="shared" si="54"/>
        <v>22.34499641029419</v>
      </c>
      <c r="AN174" s="6">
        <f t="shared" si="54"/>
        <v>19.452367983250621</v>
      </c>
      <c r="AO174" s="6">
        <f t="shared" si="54"/>
        <v>16.934199191970777</v>
      </c>
      <c r="AP174" s="6">
        <f t="shared" si="54"/>
        <v>14.742015086300199</v>
      </c>
      <c r="AQ174" s="6">
        <f t="shared" si="54"/>
        <v>12.833615947292428</v>
      </c>
      <c r="AR174" s="6">
        <f t="shared" si="54"/>
        <v>11.172264939252187</v>
      </c>
      <c r="AS174" s="6">
        <f t="shared" si="54"/>
        <v>9.7259809227170706</v>
      </c>
      <c r="AT174" s="6">
        <f t="shared" si="54"/>
        <v>8.4669228149711273</v>
      </c>
      <c r="AU174" s="10">
        <f t="shared" si="54"/>
        <v>7.3708536469811898</v>
      </c>
      <c r="AV174" s="39"/>
      <c r="AW174" s="39"/>
      <c r="AX174" s="39"/>
      <c r="AY174" s="39"/>
      <c r="AZ174" s="39"/>
      <c r="BA174" s="39"/>
      <c r="BB174" s="39"/>
      <c r="BC174" s="39"/>
      <c r="BD174" s="39"/>
    </row>
    <row r="175" spans="30:56" x14ac:dyDescent="0.3">
      <c r="AD175" s="104">
        <f>AD174+$U$27</f>
        <v>0.88750000000000051</v>
      </c>
      <c r="AE175" s="22">
        <f t="shared" si="51"/>
        <v>0.88750000000000051</v>
      </c>
      <c r="AF175" s="9">
        <f t="shared" si="54"/>
        <v>57.794214204136935</v>
      </c>
      <c r="AG175" s="6">
        <f t="shared" si="54"/>
        <v>50.312575637011712</v>
      </c>
      <c r="AH175" s="6">
        <f t="shared" si="54"/>
        <v>43.799458165292059</v>
      </c>
      <c r="AI175" s="6">
        <f t="shared" si="54"/>
        <v>38.129483757971883</v>
      </c>
      <c r="AJ175" s="6">
        <f t="shared" si="54"/>
        <v>33.193504955308313</v>
      </c>
      <c r="AK175" s="6">
        <f t="shared" si="54"/>
        <v>28.896503771512982</v>
      </c>
      <c r="AL175" s="6">
        <f t="shared" si="54"/>
        <v>25.15576259094415</v>
      </c>
      <c r="AM175" s="6">
        <f t="shared" si="54"/>
        <v>21.899271847405636</v>
      </c>
      <c r="AN175" s="6">
        <f t="shared" si="54"/>
        <v>19.064343834252</v>
      </c>
      <c r="AO175" s="6">
        <f t="shared" si="54"/>
        <v>16.596405961033778</v>
      </c>
      <c r="AP175" s="6">
        <f t="shared" si="54"/>
        <v>14.447950226777087</v>
      </c>
      <c r="AQ175" s="6">
        <f t="shared" si="54"/>
        <v>12.577618687174221</v>
      </c>
      <c r="AR175" s="6">
        <f t="shared" si="54"/>
        <v>10.949407310855829</v>
      </c>
      <c r="AS175" s="6">
        <f t="shared" si="54"/>
        <v>9.5319728989143311</v>
      </c>
      <c r="AT175" s="6">
        <f t="shared" si="54"/>
        <v>8.2980297258240867</v>
      </c>
      <c r="AU175" s="10">
        <f t="shared" si="54"/>
        <v>7.2238242870479459</v>
      </c>
      <c r="AV175" s="39"/>
      <c r="AW175" s="39"/>
      <c r="AX175" s="39"/>
      <c r="AY175" s="39"/>
      <c r="AZ175" s="39"/>
      <c r="BA175" s="39"/>
      <c r="BB175" s="39"/>
      <c r="BC175" s="39"/>
      <c r="BD175" s="39"/>
    </row>
    <row r="176" spans="30:56" x14ac:dyDescent="0.3">
      <c r="AD176" s="104">
        <f>AD175+$U$27</f>
        <v>0.91250000000000053</v>
      </c>
      <c r="AE176" s="22">
        <f t="shared" si="51"/>
        <v>0.91250000000000053</v>
      </c>
      <c r="AF176" s="9">
        <f t="shared" si="54"/>
        <v>56.591172660371683</v>
      </c>
      <c r="AG176" s="6">
        <f t="shared" si="54"/>
        <v>49.265271516717533</v>
      </c>
      <c r="AH176" s="6">
        <f t="shared" si="54"/>
        <v>42.887730780589891</v>
      </c>
      <c r="AI176" s="6">
        <f t="shared" si="54"/>
        <v>37.335782283960334</v>
      </c>
      <c r="AJ176" s="6">
        <f t="shared" si="54"/>
        <v>32.502550575283962</v>
      </c>
      <c r="AK176" s="6">
        <f t="shared" si="54"/>
        <v>28.294995558529767</v>
      </c>
      <c r="AL176" s="6">
        <f t="shared" si="54"/>
        <v>24.632121463908366</v>
      </c>
      <c r="AM176" s="6">
        <f t="shared" si="54"/>
        <v>21.443417672841012</v>
      </c>
      <c r="AN176" s="6">
        <f t="shared" si="54"/>
        <v>18.667501382925987</v>
      </c>
      <c r="AO176" s="6">
        <f t="shared" si="54"/>
        <v>16.250935984094671</v>
      </c>
      <c r="AP176" s="6">
        <f t="shared" si="54"/>
        <v>14.14720239960408</v>
      </c>
      <c r="AQ176" s="6">
        <f t="shared" si="54"/>
        <v>12.315803590097847</v>
      </c>
      <c r="AR176" s="6">
        <f t="shared" si="54"/>
        <v>10.721484982367389</v>
      </c>
      <c r="AS176" s="6">
        <f t="shared" si="54"/>
        <v>9.3335558160047132</v>
      </c>
      <c r="AT176" s="6">
        <f t="shared" si="54"/>
        <v>8.125298343815766</v>
      </c>
      <c r="AU176" s="10">
        <f t="shared" si="54"/>
        <v>7.0734535130551919</v>
      </c>
      <c r="AV176" s="39"/>
      <c r="AW176" s="39"/>
      <c r="AX176" s="39"/>
      <c r="AY176" s="39"/>
      <c r="AZ176" s="39"/>
      <c r="BA176" s="39"/>
      <c r="BB176" s="39"/>
      <c r="BC176" s="39"/>
      <c r="BD176" s="39"/>
    </row>
    <row r="177" spans="30:64" x14ac:dyDescent="0.3">
      <c r="AD177" s="104">
        <f>AD176+$U$27</f>
        <v>0.93750000000000056</v>
      </c>
      <c r="AE177" s="22">
        <f t="shared" si="51"/>
        <v>0.93750000000000056</v>
      </c>
      <c r="AF177" s="9">
        <f t="shared" si="54"/>
        <v>55.36195460227583</v>
      </c>
      <c r="AG177" s="6">
        <f t="shared" si="54"/>
        <v>48.195179512284653</v>
      </c>
      <c r="AH177" s="6">
        <f t="shared" si="54"/>
        <v>41.95616547335301</v>
      </c>
      <c r="AI177" s="6">
        <f t="shared" si="54"/>
        <v>36.524810967426426</v>
      </c>
      <c r="AJ177" s="6">
        <f t="shared" si="54"/>
        <v>31.796561986903111</v>
      </c>
      <c r="AK177" s="6">
        <f t="shared" si="54"/>
        <v>27.680399361645474</v>
      </c>
      <c r="AL177" s="6">
        <f t="shared" si="54"/>
        <v>24.097086632692559</v>
      </c>
      <c r="AM177" s="6">
        <f t="shared" si="54"/>
        <v>20.977644744102857</v>
      </c>
      <c r="AN177" s="6">
        <f t="shared" si="54"/>
        <v>18.262024190623695</v>
      </c>
      <c r="AO177" s="6">
        <f t="shared" si="54"/>
        <v>15.897949059923771</v>
      </c>
      <c r="AP177" s="6">
        <f t="shared" si="54"/>
        <v>13.839910717109792</v>
      </c>
      <c r="AQ177" s="6">
        <f t="shared" si="54"/>
        <v>12.048291759873642</v>
      </c>
      <c r="AR177" s="6">
        <f t="shared" si="54"/>
        <v>10.488603380336933</v>
      </c>
      <c r="AS177" s="6">
        <f t="shared" si="54"/>
        <v>9.1308214527475151</v>
      </c>
      <c r="AT177" s="6">
        <f t="shared" si="54"/>
        <v>7.9488085666631427</v>
      </c>
      <c r="AU177" s="10">
        <f t="shared" si="54"/>
        <v>6.9198108797149995</v>
      </c>
      <c r="AV177" s="39"/>
      <c r="AW177" s="39"/>
      <c r="AX177" s="39"/>
      <c r="AY177" s="39"/>
      <c r="AZ177" s="39"/>
      <c r="BA177" s="39"/>
      <c r="BB177" s="39"/>
      <c r="BC177" s="39"/>
      <c r="BD177" s="39"/>
    </row>
    <row r="178" spans="30:64" x14ac:dyDescent="0.3">
      <c r="AD178" s="104">
        <f>AD177+$U$27</f>
        <v>0.96250000000000058</v>
      </c>
      <c r="AE178" s="22">
        <f t="shared" si="51"/>
        <v>0.96250000000000058</v>
      </c>
      <c r="AF178" s="9">
        <f t="shared" si="54"/>
        <v>54.107128610470724</v>
      </c>
      <c r="AG178" s="6">
        <f t="shared" si="54"/>
        <v>47.102794599826346</v>
      </c>
      <c r="AH178" s="6">
        <f t="shared" si="54"/>
        <v>41.005193143516323</v>
      </c>
      <c r="AI178" s="6">
        <f t="shared" si="54"/>
        <v>35.696944926984806</v>
      </c>
      <c r="AJ178" s="6">
        <f t="shared" si="54"/>
        <v>31.075865748523405</v>
      </c>
      <c r="AK178" s="6">
        <f t="shared" si="54"/>
        <v>27.052999465235199</v>
      </c>
      <c r="AL178" s="6">
        <f t="shared" si="54"/>
        <v>23.550905580186168</v>
      </c>
      <c r="AM178" s="6">
        <f t="shared" si="54"/>
        <v>20.502168506660333</v>
      </c>
      <c r="AN178" s="6">
        <f t="shared" si="54"/>
        <v>17.848099812736461</v>
      </c>
      <c r="AO178" s="6">
        <f t="shared" si="54"/>
        <v>15.537608464290868</v>
      </c>
      <c r="AP178" s="6">
        <f t="shared" si="54"/>
        <v>13.526217318514044</v>
      </c>
      <c r="AQ178" s="6">
        <f t="shared" si="54"/>
        <v>11.775206935362782</v>
      </c>
      <c r="AR178" s="6">
        <f t="shared" si="54"/>
        <v>10.250870225249944</v>
      </c>
      <c r="AS178" s="6">
        <f t="shared" si="54"/>
        <v>8.9238635848804684</v>
      </c>
      <c r="AT178" s="6">
        <f t="shared" si="54"/>
        <v>7.7686420305466237</v>
      </c>
      <c r="AU178" s="10">
        <f t="shared" si="54"/>
        <v>6.7629674551534471</v>
      </c>
      <c r="AV178" s="39"/>
      <c r="AW178" s="39"/>
      <c r="AX178" s="39"/>
      <c r="AY178" s="39"/>
      <c r="AZ178" s="39"/>
      <c r="BA178" s="39"/>
      <c r="BB178" s="39"/>
      <c r="BC178" s="39"/>
      <c r="BD178" s="39"/>
    </row>
    <row r="179" spans="30:64" x14ac:dyDescent="0.3">
      <c r="AD179" s="104">
        <f>AD178+$U$27</f>
        <v>0.9875000000000006</v>
      </c>
      <c r="AE179" s="22">
        <f t="shared" si="51"/>
        <v>0.9875000000000006</v>
      </c>
      <c r="AF179" s="9">
        <f t="shared" si="54"/>
        <v>52.827275110648429</v>
      </c>
      <c r="AG179" s="6">
        <f t="shared" si="54"/>
        <v>45.988622067145833</v>
      </c>
      <c r="AH179" s="6">
        <f t="shared" si="54"/>
        <v>40.035253667824712</v>
      </c>
      <c r="AI179" s="6">
        <f t="shared" si="54"/>
        <v>34.852567095984469</v>
      </c>
      <c r="AJ179" s="6">
        <f t="shared" si="54"/>
        <v>30.340795221595485</v>
      </c>
      <c r="AK179" s="6">
        <f t="shared" si="54"/>
        <v>26.41308607608574</v>
      </c>
      <c r="AL179" s="6">
        <f t="shared" si="54"/>
        <v>22.993830945015958</v>
      </c>
      <c r="AM179" s="6">
        <f t="shared" si="54"/>
        <v>20.01720889429388</v>
      </c>
      <c r="AN179" s="6">
        <f t="shared" si="54"/>
        <v>17.425919711941241</v>
      </c>
      <c r="AO179" s="6">
        <f t="shared" si="54"/>
        <v>15.17008087444122</v>
      </c>
      <c r="AP179" s="6">
        <f t="shared" si="54"/>
        <v>13.206267304180683</v>
      </c>
      <c r="AQ179" s="6">
        <f t="shared" si="54"/>
        <v>11.496675433241277</v>
      </c>
      <c r="AR179" s="6">
        <f t="shared" si="54"/>
        <v>10.008395481700692</v>
      </c>
      <c r="AS179" s="6">
        <f t="shared" si="54"/>
        <v>8.7127779417433135</v>
      </c>
      <c r="AT179" s="6">
        <f t="shared" si="54"/>
        <v>7.5848820723488499</v>
      </c>
      <c r="AU179" s="10">
        <f t="shared" si="54"/>
        <v>6.6029957880377133</v>
      </c>
      <c r="AV179" s="39"/>
      <c r="AW179" s="39"/>
      <c r="AX179" s="39"/>
      <c r="AY179" s="39"/>
      <c r="AZ179" s="39"/>
      <c r="BA179" s="39"/>
      <c r="BB179" s="39"/>
      <c r="BC179" s="39"/>
      <c r="BD179" s="39"/>
    </row>
    <row r="180" spans="30:64" ht="15" thickBot="1" x14ac:dyDescent="0.35">
      <c r="AD180" s="105">
        <f>AD179+$U$27/2</f>
        <v>1.0000000000000007</v>
      </c>
      <c r="AE180" s="23">
        <f t="shared" si="51"/>
        <v>1.0000000000000007</v>
      </c>
      <c r="AF180" s="11">
        <f t="shared" si="54"/>
        <v>52.178147601185593</v>
      </c>
      <c r="AG180" s="31">
        <f t="shared" si="54"/>
        <v>45.423526107841724</v>
      </c>
      <c r="AH180" s="31">
        <f t="shared" si="54"/>
        <v>39.543311116374248</v>
      </c>
      <c r="AI180" s="31">
        <f t="shared" si="54"/>
        <v>34.4243080190206</v>
      </c>
      <c r="AJ180" s="31">
        <f t="shared" si="54"/>
        <v>29.967975597716265</v>
      </c>
      <c r="AK180" s="31">
        <f t="shared" si="54"/>
        <v>26.088529097784566</v>
      </c>
      <c r="AL180" s="31">
        <f t="shared" si="54"/>
        <v>22.711288864564434</v>
      </c>
      <c r="AM180" s="31">
        <f t="shared" si="54"/>
        <v>19.771242754099546</v>
      </c>
      <c r="AN180" s="31">
        <f t="shared" si="54"/>
        <v>17.211794644179957</v>
      </c>
      <c r="AO180" s="31">
        <f t="shared" si="54"/>
        <v>14.983674954473736</v>
      </c>
      <c r="AP180" s="31">
        <f t="shared" si="54"/>
        <v>13.043992203174474</v>
      </c>
      <c r="AQ180" s="31">
        <f t="shared" si="54"/>
        <v>11.355407342554196</v>
      </c>
      <c r="AR180" s="31">
        <f t="shared" si="54"/>
        <v>9.8854149793153656</v>
      </c>
      <c r="AS180" s="31">
        <f t="shared" si="54"/>
        <v>8.6057176431763232</v>
      </c>
      <c r="AT180" s="31">
        <f t="shared" si="54"/>
        <v>7.491681058310542</v>
      </c>
      <c r="AU180" s="12">
        <f t="shared" si="54"/>
        <v>6.521859931571429</v>
      </c>
      <c r="AV180" s="39"/>
      <c r="AW180" s="39"/>
      <c r="AX180" s="39"/>
      <c r="AY180" s="39"/>
      <c r="AZ180" s="39"/>
      <c r="BA180" s="39"/>
      <c r="BB180" s="39"/>
      <c r="BC180" s="39"/>
      <c r="BD180" s="39"/>
    </row>
    <row r="181" spans="30:64" x14ac:dyDescent="0.3"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</row>
    <row r="182" spans="30:64" ht="15" thickBot="1" x14ac:dyDescent="0.35"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</row>
    <row r="183" spans="30:64" ht="15" thickBot="1" x14ac:dyDescent="0.35">
      <c r="AD183" s="223" t="s">
        <v>45</v>
      </c>
      <c r="AE183" s="224"/>
      <c r="AF183" s="225" t="s">
        <v>57</v>
      </c>
      <c r="AG183" s="229"/>
      <c r="AH183" s="229"/>
      <c r="AI183" s="229"/>
      <c r="AJ183" s="229"/>
      <c r="AK183" s="229"/>
      <c r="AL183" s="229"/>
      <c r="AM183" s="229"/>
      <c r="AN183" s="229"/>
      <c r="AO183" s="229"/>
      <c r="AP183" s="229"/>
      <c r="AQ183" s="229"/>
      <c r="AR183" s="229"/>
      <c r="AS183" s="229"/>
      <c r="AT183" s="229"/>
      <c r="AU183" s="229"/>
      <c r="AV183" s="229"/>
      <c r="AW183" s="229"/>
      <c r="AX183" s="229"/>
      <c r="AY183" s="229"/>
      <c r="AZ183" s="229"/>
      <c r="BA183" s="229"/>
      <c r="BB183" s="229"/>
      <c r="BC183" s="229"/>
      <c r="BD183" s="229"/>
      <c r="BE183" s="229"/>
      <c r="BF183" s="229"/>
      <c r="BG183" s="229"/>
      <c r="BH183" s="229"/>
      <c r="BI183" s="229"/>
      <c r="BJ183" s="229"/>
      <c r="BK183" s="229"/>
      <c r="BL183" s="226"/>
    </row>
    <row r="184" spans="30:64" ht="15" thickBot="1" x14ac:dyDescent="0.35">
      <c r="AD184" s="20" t="s">
        <v>50</v>
      </c>
      <c r="AE184" s="20" t="s">
        <v>37</v>
      </c>
      <c r="AF184" s="102">
        <v>0.45350000000000001</v>
      </c>
      <c r="AG184" s="103">
        <v>0.54413548387096777</v>
      </c>
      <c r="AH184" s="103">
        <v>0.63477096774193553</v>
      </c>
      <c r="AI184" s="103">
        <v>0.72540645161290329</v>
      </c>
      <c r="AJ184" s="103">
        <v>0.81604193548387105</v>
      </c>
      <c r="AK184" s="103">
        <v>0.90667741935483881</v>
      </c>
      <c r="AL184" s="103">
        <v>0.99731290322580657</v>
      </c>
      <c r="AM184" s="103">
        <v>1.0879483870967743</v>
      </c>
      <c r="AN184" s="103">
        <v>1.1785838709677421</v>
      </c>
      <c r="AO184" s="103">
        <v>1.2692193548387098</v>
      </c>
      <c r="AP184" s="103">
        <v>1.3598548387096776</v>
      </c>
      <c r="AQ184" s="103">
        <v>1.4504903225806454</v>
      </c>
      <c r="AR184" s="103">
        <v>1.5411258064516131</v>
      </c>
      <c r="AS184" s="103">
        <v>1.6317612903225809</v>
      </c>
      <c r="AT184" s="103">
        <v>1.7223967741935486</v>
      </c>
      <c r="AU184" s="103">
        <v>1.8130322580645164</v>
      </c>
      <c r="AV184" s="103">
        <v>1.9036677419354842</v>
      </c>
      <c r="AW184" s="103">
        <v>1.9943032258064519</v>
      </c>
      <c r="AX184" s="103">
        <v>2.0849387096774197</v>
      </c>
      <c r="AY184" s="103">
        <v>2.1755741935483872</v>
      </c>
      <c r="AZ184" s="103">
        <v>2.2662096774193548</v>
      </c>
      <c r="BA184" s="103">
        <v>2.3568451612903223</v>
      </c>
      <c r="BB184" s="103">
        <v>2.4474806451612898</v>
      </c>
      <c r="BC184" s="103"/>
      <c r="BD184" s="103">
        <v>2.5381161290322574</v>
      </c>
      <c r="BE184" s="103">
        <v>2.6287516129032249</v>
      </c>
      <c r="BF184" s="103">
        <v>2.7193870967741924</v>
      </c>
      <c r="BG184" s="103">
        <v>2.81002258064516</v>
      </c>
      <c r="BH184" s="103">
        <v>2.9006580645161275</v>
      </c>
      <c r="BI184" s="103">
        <v>2.991293548387095</v>
      </c>
      <c r="BJ184" s="103">
        <v>3.0819290322580626</v>
      </c>
      <c r="BK184" s="103">
        <v>3.1725645161290301</v>
      </c>
      <c r="BL184" s="101">
        <v>3.2631999999999977</v>
      </c>
    </row>
    <row r="185" spans="30:64" x14ac:dyDescent="0.3">
      <c r="AD185" s="21">
        <f>0</f>
        <v>0</v>
      </c>
      <c r="AE185" s="21">
        <f>AD185</f>
        <v>0</v>
      </c>
      <c r="AF185" s="15">
        <f t="shared" ref="AF185:AO194" si="55">$P$4+($P$3-$P$4)*$P$5*EXP(-($P$6^2)*AF$184)*COS($P$6*$AE185)</f>
        <v>80.002055653694583</v>
      </c>
      <c r="AG185" s="13">
        <f t="shared" si="55"/>
        <v>74.8114950324006</v>
      </c>
      <c r="AH185" s="13">
        <f t="shared" si="55"/>
        <v>69.957699752236735</v>
      </c>
      <c r="AI185" s="13">
        <f t="shared" si="55"/>
        <v>65.418820363160691</v>
      </c>
      <c r="AJ185" s="13">
        <f t="shared" si="55"/>
        <v>61.174425014891348</v>
      </c>
      <c r="AK185" s="13">
        <f t="shared" si="55"/>
        <v>57.205407482553305</v>
      </c>
      <c r="AL185" s="13">
        <f t="shared" si="55"/>
        <v>53.493901159649155</v>
      </c>
      <c r="AM185" s="13">
        <f t="shared" si="55"/>
        <v>50.023198631196749</v>
      </c>
      <c r="AN185" s="13">
        <f t="shared" si="55"/>
        <v>46.777676464988936</v>
      </c>
      <c r="AO185" s="13">
        <f t="shared" si="55"/>
        <v>43.742724882421825</v>
      </c>
      <c r="AP185" s="13">
        <f t="shared" ref="AP185:AY194" si="56">$P$4+($P$3-$P$4)*$P$5*EXP(-($P$6^2)*AP$184)*COS($P$6*$AE185)</f>
        <v>40.904681992303779</v>
      </c>
      <c r="AQ185" s="13">
        <f t="shared" si="56"/>
        <v>38.250772291597237</v>
      </c>
      <c r="AR185" s="13">
        <f t="shared" si="56"/>
        <v>35.769049156253296</v>
      </c>
      <c r="AS185" s="13">
        <f t="shared" si="56"/>
        <v>33.448341063260642</v>
      </c>
      <c r="AT185" s="13">
        <f t="shared" si="56"/>
        <v>31.278201301826233</v>
      </c>
      <c r="AU185" s="13">
        <f t="shared" si="56"/>
        <v>29.248860947311627</v>
      </c>
      <c r="AV185" s="13">
        <f t="shared" si="56"/>
        <v>27.351184886236457</v>
      </c>
      <c r="AW185" s="13">
        <f t="shared" si="56"/>
        <v>25.576630694394591</v>
      </c>
      <c r="AX185" s="13">
        <f t="shared" si="56"/>
        <v>23.917210182972109</v>
      </c>
      <c r="AY185" s="13">
        <f t="shared" si="56"/>
        <v>22.365453439566313</v>
      </c>
      <c r="AZ185" s="13">
        <f t="shared" ref="AZ185:BL194" si="57">$P$4+($P$3-$P$4)*$P$5*EXP(-($P$6^2)*AZ$184)*COS($P$6*$AE185)</f>
        <v>20.9143752022356</v>
      </c>
      <c r="BA185" s="13">
        <f t="shared" si="57"/>
        <v>19.557443415212472</v>
      </c>
      <c r="BB185" s="13">
        <f t="shared" si="57"/>
        <v>18.288549824732602</v>
      </c>
      <c r="BC185" s="13"/>
      <c r="BD185" s="13">
        <f t="shared" si="57"/>
        <v>17.101982482616485</v>
      </c>
      <c r="BE185" s="13">
        <f t="shared" si="57"/>
        <v>15.992400033828137</v>
      </c>
      <c r="BF185" s="13">
        <f t="shared" si="57"/>
        <v>14.95480767226567</v>
      </c>
      <c r="BG185" s="13">
        <f t="shared" si="57"/>
        <v>13.984534656548448</v>
      </c>
      <c r="BH185" s="13">
        <f t="shared" si="57"/>
        <v>13.077213284587563</v>
      </c>
      <c r="BI185" s="13">
        <f t="shared" si="57"/>
        <v>12.22875923229337</v>
      </c>
      <c r="BJ185" s="13">
        <f t="shared" si="57"/>
        <v>11.435353167914377</v>
      </c>
      <c r="BK185" s="13">
        <f t="shared" si="57"/>
        <v>10.693423559244069</v>
      </c>
      <c r="BL185" s="16">
        <f t="shared" si="57"/>
        <v>9.9996305963020458</v>
      </c>
    </row>
    <row r="186" spans="30:64" x14ac:dyDescent="0.3">
      <c r="AD186" s="22">
        <f>$U$27/2</f>
        <v>1.2500000000000001E-2</v>
      </c>
      <c r="AE186" s="22">
        <f t="shared" ref="AE186:AE226" si="58">AD186</f>
        <v>1.2500000000000001E-2</v>
      </c>
      <c r="AF186" s="9">
        <f t="shared" si="55"/>
        <v>79.997429853849724</v>
      </c>
      <c r="AG186" s="6">
        <f t="shared" si="55"/>
        <v>74.807169356025312</v>
      </c>
      <c r="AH186" s="6">
        <f t="shared" si="55"/>
        <v>69.953654727218108</v>
      </c>
      <c r="AI186" s="6">
        <f t="shared" si="55"/>
        <v>65.415037780743091</v>
      </c>
      <c r="AJ186" s="6">
        <f t="shared" si="55"/>
        <v>61.170887847709437</v>
      </c>
      <c r="AK186" s="6">
        <f t="shared" si="55"/>
        <v>57.202099807982997</v>
      </c>
      <c r="AL186" s="6">
        <f t="shared" si="55"/>
        <v>53.490808088131637</v>
      </c>
      <c r="AM186" s="6">
        <f t="shared" si="55"/>
        <v>50.02030623921285</v>
      </c>
      <c r="AN186" s="6">
        <f t="shared" si="55"/>
        <v>46.77497173238217</v>
      </c>
      <c r="AO186" s="6">
        <f t="shared" si="55"/>
        <v>43.740195633787877</v>
      </c>
      <c r="AP186" s="6">
        <f t="shared" si="56"/>
        <v>40.902316842182721</v>
      </c>
      <c r="AQ186" s="6">
        <f t="shared" si="56"/>
        <v>38.248560593221654</v>
      </c>
      <c r="AR186" s="6">
        <f t="shared" si="56"/>
        <v>35.766980953621676</v>
      </c>
      <c r="AS186" s="6">
        <f t="shared" si="56"/>
        <v>33.446407046320239</v>
      </c>
      <c r="AT186" s="6">
        <f t="shared" si="56"/>
        <v>31.276392764563692</v>
      </c>
      <c r="AU186" s="6">
        <f t="shared" si="56"/>
        <v>29.247169748562708</v>
      </c>
      <c r="AV186" s="6">
        <f t="shared" si="56"/>
        <v>27.349603413038427</v>
      </c>
      <c r="AW186" s="6">
        <f t="shared" si="56"/>
        <v>25.575151827716333</v>
      </c>
      <c r="AX186" s="6">
        <f t="shared" si="56"/>
        <v>23.915827265667673</v>
      </c>
      <c r="AY186" s="6">
        <f t="shared" si="56"/>
        <v>22.364160246407639</v>
      </c>
      <c r="AZ186" s="6">
        <f t="shared" si="57"/>
        <v>20.913165911889553</v>
      </c>
      <c r="BA186" s="6">
        <f t="shared" si="57"/>
        <v>19.556312584035986</v>
      </c>
      <c r="BB186" s="6">
        <f t="shared" si="57"/>
        <v>18.287492362268033</v>
      </c>
      <c r="BC186" s="6"/>
      <c r="BD186" s="6">
        <f t="shared" si="57"/>
        <v>17.100993628676814</v>
      </c>
      <c r="BE186" s="6">
        <f t="shared" si="57"/>
        <v>15.991475337068897</v>
      </c>
      <c r="BF186" s="6">
        <f t="shared" si="57"/>
        <v>14.953942970147141</v>
      </c>
      <c r="BG186" s="6">
        <f t="shared" si="57"/>
        <v>13.983726056597906</v>
      </c>
      <c r="BH186" s="6">
        <f t="shared" si="57"/>
        <v>13.076457146877239</v>
      </c>
      <c r="BI186" s="6">
        <f t="shared" si="57"/>
        <v>12.22805215305525</v>
      </c>
      <c r="BJ186" s="6">
        <f t="shared" si="57"/>
        <v>11.434691964218073</v>
      </c>
      <c r="BK186" s="6">
        <f t="shared" si="57"/>
        <v>10.692805254668801</v>
      </c>
      <c r="BL186" s="10">
        <f t="shared" si="57"/>
        <v>9.9990524075382297</v>
      </c>
    </row>
    <row r="187" spans="30:64" x14ac:dyDescent="0.3">
      <c r="AD187" s="104">
        <f>AD186+$U$27</f>
        <v>3.7500000000000006E-2</v>
      </c>
      <c r="AE187" s="22">
        <f t="shared" si="58"/>
        <v>3.7500000000000006E-2</v>
      </c>
      <c r="AF187" s="9">
        <f t="shared" si="55"/>
        <v>79.9604266646501</v>
      </c>
      <c r="AG187" s="6">
        <f t="shared" si="55"/>
        <v>74.77256694634508</v>
      </c>
      <c r="AH187" s="6">
        <f t="shared" si="55"/>
        <v>69.92129733366427</v>
      </c>
      <c r="AI187" s="6">
        <f t="shared" si="55"/>
        <v>65.38477974590468</v>
      </c>
      <c r="AJ187" s="6">
        <f t="shared" si="55"/>
        <v>61.142592964477906</v>
      </c>
      <c r="AK187" s="6">
        <f t="shared" si="55"/>
        <v>57.17564070641339</v>
      </c>
      <c r="AL187" s="6">
        <f t="shared" si="55"/>
        <v>53.466065662084425</v>
      </c>
      <c r="AM187" s="6">
        <f t="shared" si="55"/>
        <v>49.997169110195408</v>
      </c>
      <c r="AN187" s="6">
        <f t="shared" si="55"/>
        <v>46.753335748176397</v>
      </c>
      <c r="AO187" s="6">
        <f t="shared" si="55"/>
        <v>43.719963399607074</v>
      </c>
      <c r="AP187" s="6">
        <f t="shared" si="56"/>
        <v>40.883397282247117</v>
      </c>
      <c r="AQ187" s="6">
        <f t="shared" si="56"/>
        <v>38.230868540779099</v>
      </c>
      <c r="AR187" s="6">
        <f t="shared" si="56"/>
        <v>35.750436767567898</v>
      </c>
      <c r="AS187" s="6">
        <f t="shared" si="56"/>
        <v>33.430936252692952</v>
      </c>
      <c r="AT187" s="6">
        <f t="shared" si="56"/>
        <v>31.261925721296638</v>
      </c>
      <c r="AU187" s="6">
        <f t="shared" si="56"/>
        <v>29.233641331990619</v>
      </c>
      <c r="AV187" s="6">
        <f t="shared" si="56"/>
        <v>27.336952724741614</v>
      </c>
      <c r="AW187" s="6">
        <f t="shared" si="56"/>
        <v>25.563321920385324</v>
      </c>
      <c r="AX187" s="6">
        <f t="shared" si="56"/>
        <v>23.904764886753828</v>
      </c>
      <c r="AY187" s="6">
        <f t="shared" si="56"/>
        <v>22.35381559840582</v>
      </c>
      <c r="AZ187" s="6">
        <f t="shared" si="57"/>
        <v>20.90349242817371</v>
      </c>
      <c r="BA187" s="6">
        <f t="shared" si="57"/>
        <v>19.547266719238632</v>
      </c>
      <c r="BB187" s="6">
        <f t="shared" si="57"/>
        <v>18.279033396259951</v>
      </c>
      <c r="BC187" s="6"/>
      <c r="BD187" s="6">
        <f t="shared" si="57"/>
        <v>17.09308348326465</v>
      </c>
      <c r="BE187" s="6">
        <f t="shared" si="57"/>
        <v>15.984078404585444</v>
      </c>
      <c r="BF187" s="6">
        <f t="shared" si="57"/>
        <v>14.947025953162775</v>
      </c>
      <c r="BG187" s="6">
        <f t="shared" si="57"/>
        <v>13.977257818031577</v>
      </c>
      <c r="BH187" s="6">
        <f t="shared" si="57"/>
        <v>13.07040856983232</v>
      </c>
      <c r="BI187" s="6">
        <f t="shared" si="57"/>
        <v>12.222396009749286</v>
      </c>
      <c r="BJ187" s="6">
        <f t="shared" si="57"/>
        <v>11.429402793416408</v>
      </c>
      <c r="BK187" s="6">
        <f t="shared" si="57"/>
        <v>10.687859247070358</v>
      </c>
      <c r="BL187" s="10">
        <f t="shared" si="57"/>
        <v>9.9944272985974933</v>
      </c>
    </row>
    <row r="188" spans="30:64" x14ac:dyDescent="0.3">
      <c r="AD188" s="104">
        <f>AD187+$U$27</f>
        <v>6.25E-2</v>
      </c>
      <c r="AE188" s="22">
        <f t="shared" si="58"/>
        <v>6.25E-2</v>
      </c>
      <c r="AF188" s="9">
        <f t="shared" si="55"/>
        <v>79.886437402250891</v>
      </c>
      <c r="AG188" s="6">
        <f t="shared" si="55"/>
        <v>74.70337813249273</v>
      </c>
      <c r="AH188" s="6">
        <f t="shared" si="55"/>
        <v>69.856597513621907</v>
      </c>
      <c r="AI188" s="6">
        <f t="shared" si="55"/>
        <v>65.324277672224866</v>
      </c>
      <c r="AJ188" s="6">
        <f t="shared" si="55"/>
        <v>61.086016285946791</v>
      </c>
      <c r="AK188" s="6">
        <f t="shared" si="55"/>
        <v>57.12273474205665</v>
      </c>
      <c r="AL188" s="6">
        <f t="shared" si="55"/>
        <v>53.4165922547161</v>
      </c>
      <c r="AM188" s="6">
        <f t="shared" si="55"/>
        <v>49.950905554348886</v>
      </c>
      <c r="AN188" s="6">
        <f t="shared" si="55"/>
        <v>46.710073787591597</v>
      </c>
      <c r="AO188" s="6">
        <f t="shared" si="55"/>
        <v>43.679508289761003</v>
      </c>
      <c r="AP188" s="6">
        <f t="shared" si="56"/>
        <v>40.845566913707771</v>
      </c>
      <c r="AQ188" s="6">
        <f t="shared" si="56"/>
        <v>38.19549261943645</v>
      </c>
      <c r="AR188" s="6">
        <f t="shared" si="56"/>
        <v>35.717356048051791</v>
      </c>
      <c r="AS188" s="6">
        <f t="shared" si="56"/>
        <v>33.40000182152707</v>
      </c>
      <c r="AT188" s="6">
        <f t="shared" si="56"/>
        <v>31.232998326561759</v>
      </c>
      <c r="AU188" s="6">
        <f t="shared" si="56"/>
        <v>29.206590756479454</v>
      </c>
      <c r="AV188" s="6">
        <f t="shared" si="56"/>
        <v>27.311657199783642</v>
      </c>
      <c r="AW188" s="6">
        <f t="shared" si="56"/>
        <v>25.539667577702847</v>
      </c>
      <c r="AX188" s="6">
        <f t="shared" si="56"/>
        <v>23.882645245881786</v>
      </c>
      <c r="AY188" s="6">
        <f t="shared" si="56"/>
        <v>22.333131087367999</v>
      </c>
      <c r="AZ188" s="6">
        <f t="shared" si="57"/>
        <v>20.884149935257625</v>
      </c>
      <c r="BA188" s="6">
        <f t="shared" si="57"/>
        <v>19.529179173851425</v>
      </c>
      <c r="BB188" s="6">
        <f t="shared" si="57"/>
        <v>18.262119376978493</v>
      </c>
      <c r="BC188" s="6"/>
      <c r="BD188" s="6">
        <f t="shared" si="57"/>
        <v>17.077266851315461</v>
      </c>
      <c r="BE188" s="6">
        <f t="shared" si="57"/>
        <v>15.969287961104618</v>
      </c>
      <c r="BF188" s="6">
        <f t="shared" si="57"/>
        <v>14.933195118692939</v>
      </c>
      <c r="BG188" s="6">
        <f t="shared" si="57"/>
        <v>13.964324332813232</v>
      </c>
      <c r="BH188" s="6">
        <f t="shared" si="57"/>
        <v>13.058314213540376</v>
      </c>
      <c r="BI188" s="6">
        <f t="shared" si="57"/>
        <v>12.211086339413169</v>
      </c>
      <c r="BJ188" s="6">
        <f t="shared" si="57"/>
        <v>11.418826898344024</v>
      </c>
      <c r="BK188" s="6">
        <f t="shared" si="57"/>
        <v>10.677969519672656</v>
      </c>
      <c r="BL188" s="10">
        <f t="shared" si="57"/>
        <v>9.9851792200820171</v>
      </c>
    </row>
    <row r="189" spans="30:64" x14ac:dyDescent="0.3">
      <c r="AD189" s="104">
        <f>AD188+$U$27</f>
        <v>8.7499999999999994E-2</v>
      </c>
      <c r="AE189" s="22">
        <f t="shared" si="58"/>
        <v>8.7499999999999994E-2</v>
      </c>
      <c r="AF189" s="9">
        <f t="shared" si="55"/>
        <v>79.775496290735035</v>
      </c>
      <c r="AG189" s="6">
        <f t="shared" si="55"/>
        <v>74.599634918081037</v>
      </c>
      <c r="AH189" s="6">
        <f t="shared" si="55"/>
        <v>69.759585194298495</v>
      </c>
      <c r="AI189" s="6">
        <f t="shared" si="55"/>
        <v>65.233559545223713</v>
      </c>
      <c r="AJ189" s="6">
        <f t="shared" si="55"/>
        <v>61.001183981926083</v>
      </c>
      <c r="AK189" s="6">
        <f t="shared" si="55"/>
        <v>57.043406386816585</v>
      </c>
      <c r="AL189" s="6">
        <f t="shared" si="55"/>
        <v>53.342410750185017</v>
      </c>
      <c r="AM189" s="6">
        <f t="shared" si="55"/>
        <v>49.881536971099649</v>
      </c>
      <c r="AN189" s="6">
        <f t="shared" si="55"/>
        <v>46.645205861652052</v>
      </c>
      <c r="AO189" s="6">
        <f t="shared" si="55"/>
        <v>43.618849016951877</v>
      </c>
      <c r="AP189" s="6">
        <f t="shared" si="56"/>
        <v>40.788843235180401</v>
      </c>
      <c r="AQ189" s="6">
        <f t="shared" si="56"/>
        <v>38.142449192493288</v>
      </c>
      <c r="AR189" s="6">
        <f t="shared" si="56"/>
        <v>35.667754096716472</v>
      </c>
      <c r="AS189" s="6">
        <f t="shared" si="56"/>
        <v>33.353618061689922</v>
      </c>
      <c r="AT189" s="6">
        <f t="shared" si="56"/>
        <v>31.189623960862182</v>
      </c>
      <c r="AU189" s="6">
        <f t="shared" si="56"/>
        <v>29.16603053440074</v>
      </c>
      <c r="AV189" s="6">
        <f t="shared" si="56"/>
        <v>27.27372853872911</v>
      </c>
      <c r="AW189" s="6">
        <f t="shared" si="56"/>
        <v>25.50419974109688</v>
      </c>
      <c r="AX189" s="6">
        <f t="shared" si="56"/>
        <v>23.849478574595949</v>
      </c>
      <c r="AY189" s="6">
        <f t="shared" si="56"/>
        <v>22.302116281012491</v>
      </c>
      <c r="AZ189" s="6">
        <f t="shared" si="57"/>
        <v>20.8551473801028</v>
      </c>
      <c r="BA189" s="6">
        <f t="shared" si="57"/>
        <v>19.502058314353963</v>
      </c>
      <c r="BB189" s="6">
        <f t="shared" si="57"/>
        <v>18.236758128083192</v>
      </c>
      <c r="BC189" s="6"/>
      <c r="BD189" s="6">
        <f t="shared" si="57"/>
        <v>17.053551048887094</v>
      </c>
      <c r="BE189" s="6">
        <f t="shared" si="57"/>
        <v>15.947110848015933</v>
      </c>
      <c r="BF189" s="6">
        <f t="shared" si="57"/>
        <v>14.912456864255468</v>
      </c>
      <c r="BG189" s="6">
        <f t="shared" si="57"/>
        <v>13.944931583387577</v>
      </c>
      <c r="BH189" s="6">
        <f t="shared" si="57"/>
        <v>13.040179672303058</v>
      </c>
      <c r="BI189" s="6">
        <f t="shared" si="57"/>
        <v>12.194128373388358</v>
      </c>
      <c r="BJ189" s="6">
        <f t="shared" si="57"/>
        <v>11.402969170931163</v>
      </c>
      <c r="BK189" s="6">
        <f t="shared" si="57"/>
        <v>10.663140647015837</v>
      </c>
      <c r="BL189" s="10">
        <f t="shared" si="57"/>
        <v>9.9713124497342154</v>
      </c>
    </row>
    <row r="190" spans="30:64" x14ac:dyDescent="0.3">
      <c r="AD190" s="104">
        <f>AD189+$U$27</f>
        <v>0.11249999999999999</v>
      </c>
      <c r="AE190" s="22">
        <f t="shared" si="58"/>
        <v>0.11249999999999999</v>
      </c>
      <c r="AF190" s="9">
        <f t="shared" si="55"/>
        <v>79.627654646437904</v>
      </c>
      <c r="AG190" s="6">
        <f t="shared" si="55"/>
        <v>74.461385290024054</v>
      </c>
      <c r="AH190" s="6">
        <f t="shared" si="55"/>
        <v>69.630305249200759</v>
      </c>
      <c r="AI190" s="6">
        <f t="shared" si="55"/>
        <v>65.112667326999556</v>
      </c>
      <c r="AJ190" s="6">
        <f t="shared" si="55"/>
        <v>60.888135291998886</v>
      </c>
      <c r="AK190" s="6">
        <f t="shared" si="55"/>
        <v>56.937692334398761</v>
      </c>
      <c r="AL190" s="6">
        <f t="shared" si="55"/>
        <v>53.243555461496626</v>
      </c>
      <c r="AM190" s="6">
        <f t="shared" si="55"/>
        <v>49.789095447213676</v>
      </c>
      <c r="AN190" s="6">
        <f t="shared" si="55"/>
        <v>46.558761975323442</v>
      </c>
      <c r="AO190" s="6">
        <f t="shared" si="55"/>
        <v>43.538013639412981</v>
      </c>
      <c r="AP190" s="6">
        <f t="shared" si="56"/>
        <v>40.713252484470559</v>
      </c>
      <c r="AQ190" s="6">
        <f t="shared" si="56"/>
        <v>38.071762795437387</v>
      </c>
      <c r="AR190" s="6">
        <f t="shared" si="56"/>
        <v>35.601653857178924</v>
      </c>
      <c r="AS190" s="6">
        <f t="shared" si="56"/>
        <v>33.29180642820878</v>
      </c>
      <c r="AT190" s="6">
        <f t="shared" si="56"/>
        <v>31.13182268721572</v>
      </c>
      <c r="AU190" s="6">
        <f t="shared" si="56"/>
        <v>29.111979427076861</v>
      </c>
      <c r="AV190" s="6">
        <f t="shared" si="56"/>
        <v>27.223184285659418</v>
      </c>
      <c r="AW190" s="6">
        <f t="shared" si="56"/>
        <v>25.456934816382848</v>
      </c>
      <c r="AX190" s="6">
        <f t="shared" si="56"/>
        <v>23.80528021429685</v>
      </c>
      <c r="AY190" s="6">
        <f t="shared" si="56"/>
        <v>22.260785525384545</v>
      </c>
      <c r="AZ190" s="6">
        <f t="shared" si="57"/>
        <v>20.816498177978168</v>
      </c>
      <c r="BA190" s="6">
        <f t="shared" si="57"/>
        <v>19.465916685627956</v>
      </c>
      <c r="BB190" s="6">
        <f t="shared" si="57"/>
        <v>18.202961380539573</v>
      </c>
      <c r="BC190" s="6"/>
      <c r="BD190" s="6">
        <f t="shared" si="57"/>
        <v>17.021947045836029</v>
      </c>
      <c r="BE190" s="6">
        <f t="shared" si="57"/>
        <v>15.91755732344785</v>
      </c>
      <c r="BF190" s="6">
        <f t="shared" si="57"/>
        <v>14.884820782427951</v>
      </c>
      <c r="BG190" s="6">
        <f t="shared" si="57"/>
        <v>13.919088539962493</v>
      </c>
      <c r="BH190" s="6">
        <f t="shared" si="57"/>
        <v>13.01601333433811</v>
      </c>
      <c r="BI190" s="6">
        <f t="shared" si="57"/>
        <v>12.171529955662169</v>
      </c>
      <c r="BJ190" s="6">
        <f t="shared" si="57"/>
        <v>11.381836946244574</v>
      </c>
      <c r="BK190" s="6">
        <f t="shared" si="57"/>
        <v>10.643379488265021</v>
      </c>
      <c r="BL190" s="10">
        <f t="shared" si="57"/>
        <v>9.9528334016942441</v>
      </c>
    </row>
    <row r="191" spans="30:64" x14ac:dyDescent="0.3">
      <c r="AD191" s="104">
        <f>AD190+$U$27</f>
        <v>0.13749999999999998</v>
      </c>
      <c r="AE191" s="22">
        <f t="shared" si="58"/>
        <v>0.13749999999999998</v>
      </c>
      <c r="AF191" s="9">
        <f t="shared" si="55"/>
        <v>79.442980854210688</v>
      </c>
      <c r="AG191" s="6">
        <f t="shared" si="55"/>
        <v>74.28869319634056</v>
      </c>
      <c r="AH191" s="6">
        <f t="shared" si="55"/>
        <v>69.468817477378224</v>
      </c>
      <c r="AI191" s="6">
        <f t="shared" si="55"/>
        <v>64.961656936819182</v>
      </c>
      <c r="AJ191" s="6">
        <f t="shared" si="55"/>
        <v>60.746922507370925</v>
      </c>
      <c r="AK191" s="6">
        <f t="shared" si="55"/>
        <v>56.805641483337688</v>
      </c>
      <c r="AL191" s="6">
        <f t="shared" si="55"/>
        <v>53.120072114631853</v>
      </c>
      <c r="AM191" s="6">
        <f t="shared" si="55"/>
        <v>49.673623741954664</v>
      </c>
      <c r="AN191" s="6">
        <f t="shared" si="55"/>
        <v>46.450782113633878</v>
      </c>
      <c r="AO191" s="6">
        <f t="shared" si="55"/>
        <v>43.437039547930176</v>
      </c>
      <c r="AP191" s="6">
        <f t="shared" si="56"/>
        <v>40.618829626437183</v>
      </c>
      <c r="AQ191" s="6">
        <f t="shared" si="56"/>
        <v>37.983466124595751</v>
      </c>
      <c r="AR191" s="6">
        <f t="shared" si="56"/>
        <v>35.519085904417302</v>
      </c>
      <c r="AS191" s="6">
        <f t="shared" si="56"/>
        <v>33.214595512346818</v>
      </c>
      <c r="AT191" s="6">
        <f t="shared" si="56"/>
        <v>31.059621241874638</v>
      </c>
      <c r="AU191" s="6">
        <f t="shared" si="56"/>
        <v>29.044462436102929</v>
      </c>
      <c r="AV191" s="6">
        <f t="shared" si="56"/>
        <v>27.160047820057667</v>
      </c>
      <c r="AW191" s="6">
        <f t="shared" si="56"/>
        <v>25.397894666175024</v>
      </c>
      <c r="AX191" s="6">
        <f t="shared" si="56"/>
        <v>23.750070609144899</v>
      </c>
      <c r="AY191" s="6">
        <f t="shared" si="56"/>
        <v>22.209157938220475</v>
      </c>
      <c r="AZ191" s="6">
        <f t="shared" si="57"/>
        <v>20.76822020625481</v>
      </c>
      <c r="BA191" s="6">
        <f t="shared" si="57"/>
        <v>19.420771005154563</v>
      </c>
      <c r="BB191" s="6">
        <f t="shared" si="57"/>
        <v>18.160744767192917</v>
      </c>
      <c r="BC191" s="6"/>
      <c r="BD191" s="6">
        <f t="shared" si="57"/>
        <v>16.982469460743225</v>
      </c>
      <c r="BE191" s="6">
        <f t="shared" si="57"/>
        <v>15.88064105752281</v>
      </c>
      <c r="BF191" s="6">
        <f t="shared" si="57"/>
        <v>14.85029965641063</v>
      </c>
      <c r="BG191" s="6">
        <f t="shared" si="57"/>
        <v>13.886807156359842</v>
      </c>
      <c r="BH191" s="6">
        <f t="shared" si="57"/>
        <v>12.985826377899357</v>
      </c>
      <c r="BI191" s="6">
        <f t="shared" si="57"/>
        <v>12.143301539239511</v>
      </c>
      <c r="BJ191" s="6">
        <f t="shared" si="57"/>
        <v>11.355439999094646</v>
      </c>
      <c r="BK191" s="6">
        <f t="shared" si="57"/>
        <v>10.618695184037568</v>
      </c>
      <c r="BL191" s="10">
        <f t="shared" si="57"/>
        <v>9.9297506235330921</v>
      </c>
    </row>
    <row r="192" spans="30:64" x14ac:dyDescent="0.3">
      <c r="AD192" s="104">
        <f>AD191+$U$27</f>
        <v>0.16249999999999998</v>
      </c>
      <c r="AE192" s="22">
        <f t="shared" si="58"/>
        <v>0.16249999999999998</v>
      </c>
      <c r="AF192" s="9">
        <f t="shared" si="55"/>
        <v>79.221560335788638</v>
      </c>
      <c r="AG192" s="6">
        <f t="shared" si="55"/>
        <v>74.081638516574486</v>
      </c>
      <c r="AH192" s="6">
        <f t="shared" si="55"/>
        <v>69.275196575762806</v>
      </c>
      <c r="AI192" s="6">
        <f t="shared" si="55"/>
        <v>64.780598225252177</v>
      </c>
      <c r="AJ192" s="6">
        <f t="shared" si="55"/>
        <v>60.577610946683016</v>
      </c>
      <c r="AK192" s="6">
        <f t="shared" si="55"/>
        <v>56.647314914378498</v>
      </c>
      <c r="AL192" s="6">
        <f t="shared" si="55"/>
        <v>52.972017827396286</v>
      </c>
      <c r="AM192" s="6">
        <f t="shared" si="55"/>
        <v>49.535175267305533</v>
      </c>
      <c r="AN192" s="6">
        <f t="shared" si="55"/>
        <v>46.321316223178613</v>
      </c>
      <c r="AO192" s="6">
        <f t="shared" si="55"/>
        <v>43.315973448546622</v>
      </c>
      <c r="AP192" s="6">
        <f t="shared" si="56"/>
        <v>40.505618336819445</v>
      </c>
      <c r="AQ192" s="6">
        <f t="shared" si="56"/>
        <v>37.877600022010697</v>
      </c>
      <c r="AR192" s="6">
        <f t="shared" si="56"/>
        <v>35.420088430628319</v>
      </c>
      <c r="AS192" s="6">
        <f t="shared" si="56"/>
        <v>33.122021028378008</v>
      </c>
      <c r="AT192" s="6">
        <f t="shared" si="56"/>
        <v>30.973053021958656</v>
      </c>
      <c r="AU192" s="6">
        <f t="shared" si="56"/>
        <v>28.963510791782163</v>
      </c>
      <c r="AV192" s="6">
        <f t="shared" si="56"/>
        <v>27.084348345994361</v>
      </c>
      <c r="AW192" s="6">
        <f t="shared" si="56"/>
        <v>25.327106599773874</v>
      </c>
      <c r="AX192" s="6">
        <f t="shared" si="56"/>
        <v>23.683875296603848</v>
      </c>
      <c r="AY192" s="6">
        <f t="shared" si="56"/>
        <v>22.147257400104685</v>
      </c>
      <c r="AZ192" s="6">
        <f t="shared" si="57"/>
        <v>20.710335796136675</v>
      </c>
      <c r="BA192" s="6">
        <f t="shared" si="57"/>
        <v>19.36664215528161</v>
      </c>
      <c r="BB192" s="6">
        <f t="shared" si="57"/>
        <v>18.110127815537215</v>
      </c>
      <c r="BC192" s="6"/>
      <c r="BD192" s="6">
        <f t="shared" si="57"/>
        <v>16.935136554152205</v>
      </c>
      <c r="BE192" s="6">
        <f t="shared" si="57"/>
        <v>15.836379126034061</v>
      </c>
      <c r="BF192" s="6">
        <f t="shared" si="57"/>
        <v>14.808909454113468</v>
      </c>
      <c r="BG192" s="6">
        <f t="shared" si="57"/>
        <v>13.848102364486145</v>
      </c>
      <c r="BH192" s="6">
        <f t="shared" si="57"/>
        <v>12.94963276610614</v>
      </c>
      <c r="BI192" s="6">
        <f t="shared" si="57"/>
        <v>12.10945618130779</v>
      </c>
      <c r="BJ192" s="6">
        <f t="shared" si="57"/>
        <v>11.323790539514016</v>
      </c>
      <c r="BK192" s="6">
        <f t="shared" si="57"/>
        <v>10.58909915217504</v>
      </c>
      <c r="BL192" s="10">
        <f t="shared" si="57"/>
        <v>9.9020747922988726</v>
      </c>
    </row>
    <row r="193" spans="30:64" x14ac:dyDescent="0.3">
      <c r="AD193" s="104">
        <f>AD192+$U$27</f>
        <v>0.18749999999999997</v>
      </c>
      <c r="AE193" s="22">
        <f t="shared" si="58"/>
        <v>0.18749999999999997</v>
      </c>
      <c r="AF193" s="9">
        <f t="shared" si="55"/>
        <v>78.963495510278861</v>
      </c>
      <c r="AG193" s="6">
        <f t="shared" si="55"/>
        <v>73.840317024846414</v>
      </c>
      <c r="AH193" s="6">
        <f t="shared" si="55"/>
        <v>69.049532104617526</v>
      </c>
      <c r="AI193" s="6">
        <f t="shared" si="55"/>
        <v>64.569574941861148</v>
      </c>
      <c r="AJ193" s="6">
        <f t="shared" si="55"/>
        <v>60.380278925797626</v>
      </c>
      <c r="AK193" s="6">
        <f t="shared" si="55"/>
        <v>56.462785862223832</v>
      </c>
      <c r="AL193" s="6">
        <f t="shared" si="55"/>
        <v>52.799461083000125</v>
      </c>
      <c r="AM193" s="6">
        <f t="shared" si="55"/>
        <v>49.373814063262465</v>
      </c>
      <c r="AN193" s="6">
        <f t="shared" si="55"/>
        <v>46.170424189017076</v>
      </c>
      <c r="AO193" s="6">
        <f t="shared" si="55"/>
        <v>43.174871340958674</v>
      </c>
      <c r="AP193" s="6">
        <f t="shared" si="56"/>
        <v>40.373670982034326</v>
      </c>
      <c r="AQ193" s="6">
        <f t="shared" si="56"/>
        <v>37.754213456548243</v>
      </c>
      <c r="AR193" s="6">
        <f t="shared" si="56"/>
        <v>35.304707227561281</v>
      </c>
      <c r="AS193" s="6">
        <f t="shared" si="56"/>
        <v>33.014125797067372</v>
      </c>
      <c r="AT193" s="6">
        <f t="shared" si="56"/>
        <v>30.872158070006972</v>
      </c>
      <c r="AU193" s="6">
        <f t="shared" si="56"/>
        <v>28.869161938680168</v>
      </c>
      <c r="AV193" s="6">
        <f t="shared" si="56"/>
        <v>26.996120878618949</v>
      </c>
      <c r="AW193" s="6">
        <f t="shared" si="56"/>
        <v>25.244603360534018</v>
      </c>
      <c r="AX193" s="6">
        <f t="shared" si="56"/>
        <v>23.606724895628314</v>
      </c>
      <c r="AY193" s="6">
        <f t="shared" si="56"/>
        <v>22.07511254342359</v>
      </c>
      <c r="AZ193" s="6">
        <f t="shared" si="57"/>
        <v>20.642871722331193</v>
      </c>
      <c r="BA193" s="6">
        <f t="shared" si="57"/>
        <v>19.303555173564398</v>
      </c>
      <c r="BB193" s="6">
        <f t="shared" si="57"/>
        <v>18.051133938682646</v>
      </c>
      <c r="BC193" s="6"/>
      <c r="BD193" s="6">
        <f t="shared" si="57"/>
        <v>16.879970220122587</v>
      </c>
      <c r="BE193" s="6">
        <f t="shared" si="57"/>
        <v>15.784792002547166</v>
      </c>
      <c r="BF193" s="6">
        <f t="shared" si="57"/>
        <v>14.760669320770129</v>
      </c>
      <c r="BG193" s="6">
        <f t="shared" si="57"/>
        <v>13.802992067425784</v>
      </c>
      <c r="BH193" s="6">
        <f t="shared" si="57"/>
        <v>12.907449240484627</v>
      </c>
      <c r="BI193" s="6">
        <f t="shared" si="57"/>
        <v>12.070009537197249</v>
      </c>
      <c r="BJ193" s="6">
        <f t="shared" si="57"/>
        <v>11.286903207109773</v>
      </c>
      <c r="BK193" s="6">
        <f t="shared" si="57"/>
        <v>10.554605082461832</v>
      </c>
      <c r="BL193" s="10">
        <f t="shared" si="57"/>
        <v>9.8698187095781069</v>
      </c>
    </row>
    <row r="194" spans="30:64" x14ac:dyDescent="0.3">
      <c r="AD194" s="104">
        <f>AD193+$U$27</f>
        <v>0.21249999999999997</v>
      </c>
      <c r="AE194" s="22">
        <f t="shared" si="58"/>
        <v>0.21249999999999997</v>
      </c>
      <c r="AF194" s="9">
        <f t="shared" si="55"/>
        <v>78.668905746785839</v>
      </c>
      <c r="AG194" s="6">
        <f t="shared" si="55"/>
        <v>73.564840345552653</v>
      </c>
      <c r="AH194" s="6">
        <f t="shared" si="55"/>
        <v>68.791928446109836</v>
      </c>
      <c r="AI194" s="6">
        <f t="shared" si="55"/>
        <v>64.328684696462986</v>
      </c>
      <c r="AJ194" s="6">
        <f t="shared" si="55"/>
        <v>60.155017721573479</v>
      </c>
      <c r="AK194" s="6">
        <f t="shared" si="55"/>
        <v>56.252139681658733</v>
      </c>
      <c r="AL194" s="6">
        <f t="shared" si="55"/>
        <v>52.602481698380871</v>
      </c>
      <c r="AM194" s="6">
        <f t="shared" si="55"/>
        <v>49.189614768212877</v>
      </c>
      <c r="AN194" s="6">
        <f t="shared" si="55"/>
        <v>45.998175806972689</v>
      </c>
      <c r="AO194" s="6">
        <f t="shared" si="55"/>
        <v>43.013798492612956</v>
      </c>
      <c r="AP194" s="6">
        <f t="shared" si="56"/>
        <v>40.223048594954278</v>
      </c>
      <c r="AQ194" s="6">
        <f t="shared" si="56"/>
        <v>37.613363501247292</v>
      </c>
      <c r="AR194" s="6">
        <f t="shared" si="56"/>
        <v>35.172995665336884</v>
      </c>
      <c r="AS194" s="6">
        <f t="shared" si="56"/>
        <v>32.890959725863986</v>
      </c>
      <c r="AT194" s="6">
        <f t="shared" si="56"/>
        <v>30.756983055456374</v>
      </c>
      <c r="AU194" s="6">
        <f t="shared" si="56"/>
        <v>28.76145951830479</v>
      </c>
      <c r="AV194" s="6">
        <f t="shared" si="56"/>
        <v>26.895406227963367</v>
      </c>
      <c r="AW194" s="6">
        <f t="shared" si="56"/>
        <v>25.150423110718624</v>
      </c>
      <c r="AX194" s="6">
        <f t="shared" si="56"/>
        <v>23.518655092500836</v>
      </c>
      <c r="AY194" s="6">
        <f t="shared" si="56"/>
        <v>21.992756739121557</v>
      </c>
      <c r="AZ194" s="6">
        <f t="shared" si="57"/>
        <v>20.565859190664497</v>
      </c>
      <c r="BA194" s="6">
        <f t="shared" si="57"/>
        <v>19.231539241184418</v>
      </c>
      <c r="BB194" s="6">
        <f t="shared" si="57"/>
        <v>17.983790424525711</v>
      </c>
      <c r="BC194" s="6"/>
      <c r="BD194" s="6">
        <f t="shared" si="57"/>
        <v>16.816995976102859</v>
      </c>
      <c r="BE194" s="6">
        <f t="shared" si="57"/>
        <v>15.725903548929866</v>
      </c>
      <c r="BF194" s="6">
        <f t="shared" si="57"/>
        <v>14.705601570082239</v>
      </c>
      <c r="BG194" s="6">
        <f t="shared" si="57"/>
        <v>13.751497131159827</v>
      </c>
      <c r="BH194" s="6">
        <f t="shared" si="57"/>
        <v>12.859295313223928</v>
      </c>
      <c r="BI194" s="6">
        <f t="shared" si="57"/>
        <v>12.024979853139524</v>
      </c>
      <c r="BJ194" s="6">
        <f t="shared" si="57"/>
        <v>11.244795064291827</v>
      </c>
      <c r="BK194" s="6">
        <f t="shared" si="57"/>
        <v>10.515228930292885</v>
      </c>
      <c r="BL194" s="10">
        <f t="shared" si="57"/>
        <v>9.832997295574275</v>
      </c>
    </row>
    <row r="195" spans="30:64" x14ac:dyDescent="0.3">
      <c r="AD195" s="104">
        <f>AD194+$U$27</f>
        <v>0.23749999999999996</v>
      </c>
      <c r="AE195" s="22">
        <f t="shared" si="58"/>
        <v>0.23749999999999996</v>
      </c>
      <c r="AF195" s="9">
        <f t="shared" ref="AF195:AO204" si="59">$P$4+($P$3-$P$4)*$P$5*EXP(-($P$6^2)*AF$184)*COS($P$6*$AE195)</f>
        <v>78.337927309196758</v>
      </c>
      <c r="AG195" s="6">
        <f t="shared" si="59"/>
        <v>73.255335901732977</v>
      </c>
      <c r="AH195" s="6">
        <f t="shared" si="59"/>
        <v>68.502504756029282</v>
      </c>
      <c r="AI195" s="6">
        <f t="shared" si="59"/>
        <v>64.058038913979019</v>
      </c>
      <c r="AJ195" s="6">
        <f t="shared" si="59"/>
        <v>59.901931529645054</v>
      </c>
      <c r="AK195" s="6">
        <f t="shared" si="59"/>
        <v>56.015473808069416</v>
      </c>
      <c r="AL195" s="6">
        <f t="shared" si="59"/>
        <v>52.3811707872837</v>
      </c>
      <c r="AM195" s="6">
        <f t="shared" si="59"/>
        <v>48.982662584411116</v>
      </c>
      <c r="AN195" s="6">
        <f t="shared" si="59"/>
        <v>45.804650751348511</v>
      </c>
      <c r="AO195" s="6">
        <f t="shared" si="59"/>
        <v>42.832829408516623</v>
      </c>
      <c r="AP195" s="6">
        <f t="shared" ref="AP195:AY204" si="60">$P$4+($P$3-$P$4)*$P$5*EXP(-($P$6^2)*AP$184)*COS($P$6*$AE195)</f>
        <v>40.053820846676217</v>
      </c>
      <c r="AQ195" s="6">
        <f t="shared" si="60"/>
        <v>37.455115306920248</v>
      </c>
      <c r="AR195" s="6">
        <f t="shared" si="60"/>
        <v>35.025014667760644</v>
      </c>
      <c r="AS195" s="6">
        <f t="shared" si="60"/>
        <v>32.752579785816117</v>
      </c>
      <c r="AT195" s="6">
        <f t="shared" si="60"/>
        <v>30.627581253054096</v>
      </c>
      <c r="AU195" s="6">
        <f t="shared" si="60"/>
        <v>28.640453348919507</v>
      </c>
      <c r="AV195" s="6">
        <f t="shared" si="60"/>
        <v>26.7822509800652</v>
      </c>
      <c r="AW195" s="6">
        <f t="shared" si="60"/>
        <v>25.044609413847287</v>
      </c>
      <c r="AX195" s="6">
        <f t="shared" si="60"/>
        <v>23.419706624325013</v>
      </c>
      <c r="AY195" s="6">
        <f t="shared" si="60"/>
        <v>21.900228081265034</v>
      </c>
      <c r="AZ195" s="6">
        <f t="shared" ref="AZ195:BL204" si="61">$P$4+($P$3-$P$4)*$P$5*EXP(-($P$6^2)*AZ$184)*COS($P$6*$AE195)</f>
        <v>20.479333823647032</v>
      </c>
      <c r="BA195" s="6">
        <f t="shared" si="61"/>
        <v>19.150627669451513</v>
      </c>
      <c r="BB195" s="6">
        <f t="shared" si="61"/>
        <v>17.90812842312712</v>
      </c>
      <c r="BC195" s="6"/>
      <c r="BD195" s="6">
        <f t="shared" si="61"/>
        <v>16.746242951127169</v>
      </c>
      <c r="BE195" s="6">
        <f t="shared" si="61"/>
        <v>15.659741004314657</v>
      </c>
      <c r="BF195" s="6">
        <f t="shared" si="61"/>
        <v>14.643731673898099</v>
      </c>
      <c r="BG195" s="6">
        <f t="shared" si="61"/>
        <v>13.69364137491438</v>
      </c>
      <c r="BH195" s="6">
        <f t="shared" si="61"/>
        <v>12.805193258150645</v>
      </c>
      <c r="BI195" s="6">
        <f t="shared" si="61"/>
        <v>11.97438795782776</v>
      </c>
      <c r="BJ195" s="6">
        <f t="shared" si="61"/>
        <v>11.197485588380617</v>
      </c>
      <c r="BK195" s="6">
        <f t="shared" si="61"/>
        <v>10.470988909293457</v>
      </c>
      <c r="BL195" s="10">
        <f t="shared" si="61"/>
        <v>9.7916275822064254</v>
      </c>
    </row>
    <row r="196" spans="30:64" x14ac:dyDescent="0.3">
      <c r="AD196" s="104">
        <f>AD195+$U$27</f>
        <v>0.26249999999999996</v>
      </c>
      <c r="AE196" s="22">
        <f t="shared" si="58"/>
        <v>0.26249999999999996</v>
      </c>
      <c r="AF196" s="9">
        <f t="shared" si="59"/>
        <v>77.970713293151903</v>
      </c>
      <c r="AG196" s="6">
        <f t="shared" si="59"/>
        <v>72.911946856130385</v>
      </c>
      <c r="AH196" s="6">
        <f t="shared" si="59"/>
        <v>68.181394908671365</v>
      </c>
      <c r="AI196" s="6">
        <f t="shared" si="59"/>
        <v>63.757762782894837</v>
      </c>
      <c r="AJ196" s="6">
        <f t="shared" si="59"/>
        <v>59.621137416226354</v>
      </c>
      <c r="AK196" s="6">
        <f t="shared" si="59"/>
        <v>55.752897712374057</v>
      </c>
      <c r="AL196" s="6">
        <f t="shared" si="59"/>
        <v>52.135630718116317</v>
      </c>
      <c r="AM196" s="6">
        <f t="shared" si="59"/>
        <v>48.75305323856773</v>
      </c>
      <c r="AN196" s="6">
        <f t="shared" si="59"/>
        <v>45.589938538073504</v>
      </c>
      <c r="AO196" s="6">
        <f t="shared" si="59"/>
        <v>42.632047796774664</v>
      </c>
      <c r="AP196" s="6">
        <f t="shared" si="60"/>
        <v>39.866066014294759</v>
      </c>
      <c r="AQ196" s="6">
        <f t="shared" si="60"/>
        <v>37.279542072017179</v>
      </c>
      <c r="AR196" s="6">
        <f t="shared" si="60"/>
        <v>34.860832684142245</v>
      </c>
      <c r="AS196" s="6">
        <f t="shared" si="60"/>
        <v>32.599049985218919</v>
      </c>
      <c r="AT196" s="6">
        <f t="shared" si="60"/>
        <v>30.484012518215312</v>
      </c>
      <c r="AU196" s="6">
        <f t="shared" si="60"/>
        <v>28.506199402499774</v>
      </c>
      <c r="AV196" s="6">
        <f t="shared" si="60"/>
        <v>26.656707475419065</v>
      </c>
      <c r="AW196" s="6">
        <f t="shared" si="60"/>
        <v>24.927211214545508</v>
      </c>
      <c r="AX196" s="6">
        <f t="shared" si="60"/>
        <v>23.309925260182375</v>
      </c>
      <c r="AY196" s="6">
        <f t="shared" si="60"/>
        <v>21.79756936942195</v>
      </c>
      <c r="AZ196" s="6">
        <f t="shared" si="61"/>
        <v>20.383335643996169</v>
      </c>
      <c r="BA196" s="6">
        <f t="shared" si="61"/>
        <v>19.060857884395517</v>
      </c>
      <c r="BB196" s="6">
        <f t="shared" si="61"/>
        <v>17.824182932303145</v>
      </c>
      <c r="BC196" s="6"/>
      <c r="BD196" s="6">
        <f t="shared" si="61"/>
        <v>16.667743872341557</v>
      </c>
      <c r="BE196" s="6">
        <f t="shared" si="61"/>
        <v>15.586334972499191</v>
      </c>
      <c r="BF196" s="6">
        <f t="shared" si="61"/>
        <v>14.575088250430552</v>
      </c>
      <c r="BG196" s="6">
        <f t="shared" si="61"/>
        <v>13.629451560142885</v>
      </c>
      <c r="BH196" s="6">
        <f t="shared" si="61"/>
        <v>12.745168100426007</v>
      </c>
      <c r="BI196" s="6">
        <f t="shared" si="61"/>
        <v>11.918257252782201</v>
      </c>
      <c r="BJ196" s="6">
        <f t="shared" si="61"/>
        <v>11.144996662597784</v>
      </c>
      <c r="BK196" s="6">
        <f t="shared" si="61"/>
        <v>10.42190548289431</v>
      </c>
      <c r="BL196" s="10">
        <f t="shared" si="61"/>
        <v>9.7457287052309649</v>
      </c>
    </row>
    <row r="197" spans="30:64" x14ac:dyDescent="0.3">
      <c r="AD197" s="104">
        <f>AD196+$U$27</f>
        <v>0.28749999999999998</v>
      </c>
      <c r="AE197" s="22">
        <f t="shared" si="58"/>
        <v>0.28749999999999998</v>
      </c>
      <c r="AF197" s="9">
        <f t="shared" si="59"/>
        <v>77.56743355522967</v>
      </c>
      <c r="AG197" s="6">
        <f t="shared" si="59"/>
        <v>72.534832044970614</v>
      </c>
      <c r="AH197" s="6">
        <f t="shared" si="59"/>
        <v>67.828747434913325</v>
      </c>
      <c r="AI197" s="6">
        <f t="shared" si="59"/>
        <v>63.427995197353809</v>
      </c>
      <c r="AJ197" s="6">
        <f t="shared" si="59"/>
        <v>59.312765263961417</v>
      </c>
      <c r="AK197" s="6">
        <f t="shared" si="59"/>
        <v>55.46453285038649</v>
      </c>
      <c r="AL197" s="6">
        <f t="shared" si="59"/>
        <v>51.865975066598004</v>
      </c>
      <c r="AM197" s="6">
        <f t="shared" si="59"/>
        <v>48.500892937570647</v>
      </c>
      <c r="AN197" s="6">
        <f t="shared" si="59"/>
        <v>45.354138483296524</v>
      </c>
      <c r="AO197" s="6">
        <f t="shared" si="59"/>
        <v>42.411546529870364</v>
      </c>
      <c r="AP197" s="6">
        <f t="shared" si="60"/>
        <v>39.659870944694859</v>
      </c>
      <c r="AQ197" s="6">
        <f t="shared" si="60"/>
        <v>37.086725008767552</v>
      </c>
      <c r="AR197" s="6">
        <f t="shared" si="60"/>
        <v>34.680525657634035</v>
      </c>
      <c r="AS197" s="6">
        <f t="shared" si="60"/>
        <v>32.430441340007157</v>
      </c>
      <c r="AT197" s="6">
        <f t="shared" si="60"/>
        <v>30.326343259336753</v>
      </c>
      <c r="AU197" s="6">
        <f t="shared" si="60"/>
        <v>28.358759778842916</v>
      </c>
      <c r="AV197" s="6">
        <f t="shared" si="60"/>
        <v>26.518833784766283</v>
      </c>
      <c r="AW197" s="6">
        <f t="shared" si="60"/>
        <v>24.798282815905129</v>
      </c>
      <c r="AX197" s="6">
        <f t="shared" si="60"/>
        <v>23.189361779961668</v>
      </c>
      <c r="AY197" s="6">
        <f t="shared" si="60"/>
        <v>21.684828088864567</v>
      </c>
      <c r="AZ197" s="6">
        <f t="shared" si="61"/>
        <v>20.277909056123541</v>
      </c>
      <c r="BA197" s="6">
        <f t="shared" si="61"/>
        <v>18.962271409454711</v>
      </c>
      <c r="BB197" s="6">
        <f t="shared" si="61"/>
        <v>17.731992781437246</v>
      </c>
      <c r="BC197" s="6"/>
      <c r="BD197" s="6">
        <f t="shared" si="61"/>
        <v>16.58153504986586</v>
      </c>
      <c r="BE197" s="6">
        <f t="shared" si="61"/>
        <v>15.505719407790361</v>
      </c>
      <c r="BF197" s="6">
        <f t="shared" si="61"/>
        <v>14.499703051019488</v>
      </c>
      <c r="BG197" s="6">
        <f t="shared" si="61"/>
        <v>13.55895737814749</v>
      </c>
      <c r="BH197" s="6">
        <f t="shared" si="61"/>
        <v>12.67924760497036</v>
      </c>
      <c r="BI197" s="6">
        <f t="shared" si="61"/>
        <v>11.856613701525706</v>
      </c>
      <c r="BJ197" s="6">
        <f t="shared" si="61"/>
        <v>11.087352565943977</v>
      </c>
      <c r="BK197" s="6">
        <f t="shared" si="61"/>
        <v>10.368001354866266</v>
      </c>
      <c r="BL197" s="10">
        <f t="shared" si="61"/>
        <v>9.6953218953903271</v>
      </c>
    </row>
    <row r="198" spans="30:64" x14ac:dyDescent="0.3">
      <c r="AD198" s="104">
        <f>AD197+$U$27</f>
        <v>0.3125</v>
      </c>
      <c r="AE198" s="22">
        <f t="shared" si="58"/>
        <v>0.3125</v>
      </c>
      <c r="AF198" s="9">
        <f t="shared" si="59"/>
        <v>77.128274634378471</v>
      </c>
      <c r="AG198" s="6">
        <f t="shared" si="59"/>
        <v>72.124165904491548</v>
      </c>
      <c r="AH198" s="6">
        <f t="shared" si="59"/>
        <v>67.444725453510586</v>
      </c>
      <c r="AI198" s="6">
        <f t="shared" si="59"/>
        <v>63.068888692910917</v>
      </c>
      <c r="AJ198" s="6">
        <f t="shared" si="59"/>
        <v>58.976957711846453</v>
      </c>
      <c r="AK198" s="6">
        <f t="shared" si="59"/>
        <v>55.150512606636276</v>
      </c>
      <c r="AL198" s="6">
        <f t="shared" si="59"/>
        <v>51.572328563224595</v>
      </c>
      <c r="AM198" s="6">
        <f t="shared" si="59"/>
        <v>48.226298319358648</v>
      </c>
      <c r="AN198" s="6">
        <f t="shared" si="59"/>
        <v>45.097359657447164</v>
      </c>
      <c r="AO198" s="6">
        <f t="shared" si="59"/>
        <v>42.171427601706696</v>
      </c>
      <c r="AP198" s="6">
        <f t="shared" si="60"/>
        <v>39.435331014380303</v>
      </c>
      <c r="AQ198" s="6">
        <f t="shared" si="60"/>
        <v>36.876753305615111</v>
      </c>
      <c r="AR198" s="6">
        <f t="shared" si="60"/>
        <v>34.484176990103165</v>
      </c>
      <c r="AS198" s="6">
        <f t="shared" si="60"/>
        <v>32.246831840906417</v>
      </c>
      <c r="AT198" s="6">
        <f t="shared" si="60"/>
        <v>30.154646407079152</v>
      </c>
      <c r="AU198" s="6">
        <f t="shared" si="60"/>
        <v>28.198202676843561</v>
      </c>
      <c r="AV198" s="6">
        <f t="shared" si="60"/>
        <v>26.368693682233971</v>
      </c>
      <c r="AW198" s="6">
        <f t="shared" si="60"/>
        <v>24.657883854366176</v>
      </c>
      <c r="AX198" s="6">
        <f t="shared" si="60"/>
        <v>23.058071950870378</v>
      </c>
      <c r="AY198" s="6">
        <f t="shared" si="60"/>
        <v>21.562056388604962</v>
      </c>
      <c r="AZ198" s="6">
        <f t="shared" si="61"/>
        <v>20.163102825595555</v>
      </c>
      <c r="BA198" s="6">
        <f t="shared" si="61"/>
        <v>18.854913846268939</v>
      </c>
      <c r="BB198" s="6">
        <f t="shared" si="61"/>
        <v>17.631600613519346</v>
      </c>
      <c r="BC198" s="6"/>
      <c r="BD198" s="6">
        <f t="shared" si="61"/>
        <v>16.487656359998279</v>
      </c>
      <c r="BE198" s="6">
        <f t="shared" si="61"/>
        <v>15.417931599298564</v>
      </c>
      <c r="BF198" s="6">
        <f t="shared" si="61"/>
        <v>14.417610945445121</v>
      </c>
      <c r="BG198" s="6">
        <f t="shared" si="61"/>
        <v>13.482191436345188</v>
      </c>
      <c r="BH198" s="6">
        <f t="shared" si="61"/>
        <v>12.607462263620381</v>
      </c>
      <c r="BI198" s="6">
        <f t="shared" si="61"/>
        <v>11.789485817574201</v>
      </c>
      <c r="BJ198" s="6">
        <f t="shared" si="61"/>
        <v>11.024579961968497</v>
      </c>
      <c r="BK198" s="6">
        <f t="shared" si="61"/>
        <v>10.309301458818462</v>
      </c>
      <c r="BL198" s="10">
        <f t="shared" si="61"/>
        <v>9.6404304685925961</v>
      </c>
    </row>
    <row r="199" spans="30:64" x14ac:dyDescent="0.3">
      <c r="AD199" s="104">
        <f>AD198+$U$27</f>
        <v>0.33750000000000002</v>
      </c>
      <c r="AE199" s="22">
        <f t="shared" si="58"/>
        <v>0.33750000000000002</v>
      </c>
      <c r="AF199" s="9">
        <f t="shared" si="59"/>
        <v>76.653439665632348</v>
      </c>
      <c r="AG199" s="6">
        <f t="shared" si="59"/>
        <v>71.680138390257042</v>
      </c>
      <c r="AH199" s="6">
        <f t="shared" si="59"/>
        <v>67.029506595645287</v>
      </c>
      <c r="AI199" s="6">
        <f t="shared" si="59"/>
        <v>62.680609375976708</v>
      </c>
      <c r="AJ199" s="6">
        <f t="shared" si="59"/>
        <v>58.61387008925152</v>
      </c>
      <c r="AK199" s="6">
        <f t="shared" si="59"/>
        <v>54.810982232671037</v>
      </c>
      <c r="AL199" s="6">
        <f t="shared" si="59"/>
        <v>51.254827035573825</v>
      </c>
      <c r="AM199" s="6">
        <f t="shared" si="59"/>
        <v>47.929396398969949</v>
      </c>
      <c r="AN199" s="6">
        <f t="shared" si="59"/>
        <v>44.819720834784697</v>
      </c>
      <c r="AO199" s="6">
        <f t="shared" si="59"/>
        <v>41.911802080428536</v>
      </c>
      <c r="AP199" s="6">
        <f t="shared" si="60"/>
        <v>39.192550085356906</v>
      </c>
      <c r="AQ199" s="6">
        <f t="shared" si="60"/>
        <v>36.649724085963349</v>
      </c>
      <c r="AR199" s="6">
        <f t="shared" si="60"/>
        <v>34.271877503553618</v>
      </c>
      <c r="AS199" s="6">
        <f t="shared" si="60"/>
        <v>32.048306417358134</v>
      </c>
      <c r="AT199" s="6">
        <f t="shared" si="60"/>
        <v>29.969001380632868</v>
      </c>
      <c r="AU199" s="6">
        <f t="shared" si="60"/>
        <v>28.024602362947942</v>
      </c>
      <c r="AV199" s="6">
        <f t="shared" si="60"/>
        <v>26.206356615836036</v>
      </c>
      <c r="AW199" s="6">
        <f t="shared" si="60"/>
        <v>24.50607927213176</v>
      </c>
      <c r="AX199" s="6">
        <f t="shared" si="60"/>
        <v>22.916116501639351</v>
      </c>
      <c r="AY199" s="6">
        <f t="shared" si="60"/>
        <v>21.429311057273232</v>
      </c>
      <c r="AZ199" s="6">
        <f t="shared" si="61"/>
        <v>20.038970056576645</v>
      </c>
      <c r="BA199" s="6">
        <f t="shared" si="61"/>
        <v>18.738834853586361</v>
      </c>
      <c r="BB199" s="6">
        <f t="shared" si="61"/>
        <v>17.523052865421107</v>
      </c>
      <c r="BC199" s="6"/>
      <c r="BD199" s="6">
        <f t="shared" si="61"/>
        <v>16.386151226770433</v>
      </c>
      <c r="BE199" s="6">
        <f t="shared" si="61"/>
        <v>15.323012153689449</v>
      </c>
      <c r="BF199" s="6">
        <f t="shared" si="61"/>
        <v>14.328849905798803</v>
      </c>
      <c r="BG199" s="6">
        <f t="shared" si="61"/>
        <v>13.399189243185111</v>
      </c>
      <c r="BH199" s="6">
        <f t="shared" si="61"/>
        <v>12.529845281024926</v>
      </c>
      <c r="BI199" s="6">
        <f t="shared" si="61"/>
        <v>11.716904651247614</v>
      </c>
      <c r="BJ199" s="6">
        <f t="shared" si="61"/>
        <v>10.95670788643594</v>
      </c>
      <c r="BK199" s="6">
        <f t="shared" si="61"/>
        <v>10.245832946665198</v>
      </c>
      <c r="BL199" s="10">
        <f t="shared" si="61"/>
        <v>9.5810798151266265</v>
      </c>
    </row>
    <row r="200" spans="30:64" x14ac:dyDescent="0.3">
      <c r="AD200" s="104">
        <f>AD199+$U$27</f>
        <v>0.36250000000000004</v>
      </c>
      <c r="AE200" s="22">
        <f t="shared" si="58"/>
        <v>0.36250000000000004</v>
      </c>
      <c r="AF200" s="9">
        <f t="shared" si="59"/>
        <v>76.143148286149909</v>
      </c>
      <c r="AG200" s="6">
        <f t="shared" si="59"/>
        <v>71.20295488929203</v>
      </c>
      <c r="AH200" s="6">
        <f t="shared" si="59"/>
        <v>66.583282922762208</v>
      </c>
      <c r="AI200" s="6">
        <f t="shared" si="59"/>
        <v>62.263336846984018</v>
      </c>
      <c r="AJ200" s="6">
        <f t="shared" si="59"/>
        <v>58.22367034407219</v>
      </c>
      <c r="AK200" s="6">
        <f t="shared" si="59"/>
        <v>54.446098779869672</v>
      </c>
      <c r="AL200" s="6">
        <f t="shared" si="59"/>
        <v>50.913617345477647</v>
      </c>
      <c r="AM200" s="6">
        <f t="shared" si="59"/>
        <v>47.610324509790829</v>
      </c>
      <c r="AN200" s="6">
        <f t="shared" si="59"/>
        <v>44.521350438458512</v>
      </c>
      <c r="AO200" s="6">
        <f t="shared" si="59"/>
        <v>41.6327900570476</v>
      </c>
      <c r="AP200" s="6">
        <f t="shared" si="60"/>
        <v>38.931640457090637</v>
      </c>
      <c r="AQ200" s="6">
        <f t="shared" si="60"/>
        <v>36.405742363250617</v>
      </c>
      <c r="AR200" s="6">
        <f t="shared" si="60"/>
        <v>34.043725398116102</v>
      </c>
      <c r="AS200" s="6">
        <f t="shared" si="60"/>
        <v>31.834956898235095</v>
      </c>
      <c r="AT200" s="6">
        <f t="shared" si="60"/>
        <v>29.769494050982129</v>
      </c>
      <c r="AU200" s="6">
        <f t="shared" si="60"/>
        <v>27.838039136801587</v>
      </c>
      <c r="AV200" s="6">
        <f t="shared" si="60"/>
        <v>26.031897675349644</v>
      </c>
      <c r="AW200" s="6">
        <f t="shared" si="60"/>
        <v>24.342939287128726</v>
      </c>
      <c r="AX200" s="6">
        <f t="shared" si="60"/>
        <v>22.763561094432429</v>
      </c>
      <c r="AY200" s="6">
        <f t="shared" si="60"/>
        <v>21.286653496849667</v>
      </c>
      <c r="AZ200" s="6">
        <f t="shared" si="61"/>
        <v>19.905568167265702</v>
      </c>
      <c r="BA200" s="6">
        <f t="shared" si="61"/>
        <v>18.614088124293566</v>
      </c>
      <c r="BB200" s="6">
        <f t="shared" si="61"/>
        <v>17.406399746416341</v>
      </c>
      <c r="BC200" s="6"/>
      <c r="BD200" s="6">
        <f t="shared" si="61"/>
        <v>16.277066601861353</v>
      </c>
      <c r="BE200" s="6">
        <f t="shared" si="61"/>
        <v>15.221004976401121</v>
      </c>
      <c r="BF200" s="6">
        <f t="shared" si="61"/>
        <v>14.233460988918859</v>
      </c>
      <c r="BG200" s="6">
        <f t="shared" si="61"/>
        <v>13.309989191723927</v>
      </c>
      <c r="BH200" s="6">
        <f t="shared" si="61"/>
        <v>12.446432559286068</v>
      </c>
      <c r="BI200" s="6">
        <f t="shared" si="61"/>
        <v>11.638903775307403</v>
      </c>
      <c r="BJ200" s="6">
        <f t="shared" si="61"/>
        <v>10.883767733895567</v>
      </c>
      <c r="BK200" s="6">
        <f t="shared" si="61"/>
        <v>10.177625176066686</v>
      </c>
      <c r="BL200" s="10">
        <f t="shared" si="61"/>
        <v>9.5172973879176297</v>
      </c>
    </row>
    <row r="201" spans="30:64" x14ac:dyDescent="0.3">
      <c r="AD201" s="104">
        <f>AD200+$U$27</f>
        <v>0.38750000000000007</v>
      </c>
      <c r="AE201" s="22">
        <f t="shared" si="58"/>
        <v>0.38750000000000007</v>
      </c>
      <c r="AF201" s="9">
        <f t="shared" si="59"/>
        <v>75.597636533620062</v>
      </c>
      <c r="AG201" s="6">
        <f t="shared" si="59"/>
        <v>70.692836125079779</v>
      </c>
      <c r="AH201" s="6">
        <f t="shared" si="59"/>
        <v>66.106260837729849</v>
      </c>
      <c r="AI201" s="6">
        <f t="shared" si="59"/>
        <v>61.817264117312909</v>
      </c>
      <c r="AJ201" s="6">
        <f t="shared" si="59"/>
        <v>57.806538965044453</v>
      </c>
      <c r="AK201" s="6">
        <f t="shared" si="59"/>
        <v>54.056031026797491</v>
      </c>
      <c r="AL201" s="6">
        <f t="shared" si="59"/>
        <v>50.548857321090551</v>
      </c>
      <c r="AM201" s="6">
        <f t="shared" si="59"/>
        <v>47.269230240031362</v>
      </c>
      <c r="AN201" s="6">
        <f t="shared" si="59"/>
        <v>44.202386481105343</v>
      </c>
      <c r="AO201" s="6">
        <f t="shared" si="59"/>
        <v>41.334520589893735</v>
      </c>
      <c r="AP201" s="6">
        <f t="shared" si="60"/>
        <v>38.652722814562935</v>
      </c>
      <c r="AQ201" s="6">
        <f t="shared" si="60"/>
        <v>36.144920992375681</v>
      </c>
      <c r="AR201" s="6">
        <f t="shared" si="60"/>
        <v>33.799826206625099</v>
      </c>
      <c r="AS201" s="6">
        <f t="shared" si="60"/>
        <v>31.606881969365524</v>
      </c>
      <c r="AT201" s="6">
        <f t="shared" si="60"/>
        <v>29.556216701185019</v>
      </c>
      <c r="AU201" s="6">
        <f t="shared" si="60"/>
        <v>27.638599294106328</v>
      </c>
      <c r="AV201" s="6">
        <f t="shared" si="60"/>
        <v>25.845397557582107</v>
      </c>
      <c r="AW201" s="6">
        <f t="shared" si="60"/>
        <v>24.168539360528044</v>
      </c>
      <c r="AX201" s="6">
        <f t="shared" si="60"/>
        <v>22.600476294474099</v>
      </c>
      <c r="AY201" s="6">
        <f t="shared" si="60"/>
        <v>21.134149694262945</v>
      </c>
      <c r="AZ201" s="6">
        <f t="shared" si="61"/>
        <v>19.762958863337001</v>
      </c>
      <c r="BA201" s="6">
        <f t="shared" si="61"/>
        <v>18.480731360579668</v>
      </c>
      <c r="BB201" s="6">
        <f t="shared" si="61"/>
        <v>17.281695214956486</v>
      </c>
      <c r="BC201" s="6"/>
      <c r="BD201" s="6">
        <f t="shared" si="61"/>
        <v>16.160452942879751</v>
      </c>
      <c r="BE201" s="6">
        <f t="shared" si="61"/>
        <v>15.111957251335456</v>
      </c>
      <c r="BF201" s="6">
        <f t="shared" si="61"/>
        <v>14.131488317399539</v>
      </c>
      <c r="BG201" s="6">
        <f t="shared" si="61"/>
        <v>13.214632541866944</v>
      </c>
      <c r="BH201" s="6">
        <f t="shared" si="61"/>
        <v>12.357262681352404</v>
      </c>
      <c r="BI201" s="6">
        <f t="shared" si="61"/>
        <v>11.555519269427323</v>
      </c>
      <c r="BJ201" s="6">
        <f t="shared" si="61"/>
        <v>10.805793243159606</v>
      </c>
      <c r="BK201" s="6">
        <f t="shared" si="61"/>
        <v>10.104709696849522</v>
      </c>
      <c r="BL201" s="10">
        <f t="shared" si="61"/>
        <v>9.4491126898287128</v>
      </c>
    </row>
    <row r="202" spans="30:64" x14ac:dyDescent="0.3">
      <c r="AD202" s="104">
        <f>AD201+$U$27</f>
        <v>0.41250000000000009</v>
      </c>
      <c r="AE202" s="22">
        <f t="shared" si="58"/>
        <v>0.41250000000000009</v>
      </c>
      <c r="AF202" s="9">
        <f t="shared" si="59"/>
        <v>75.017156737081677</v>
      </c>
      <c r="AG202" s="6">
        <f t="shared" si="59"/>
        <v>70.150018055465154</v>
      </c>
      <c r="AH202" s="6">
        <f t="shared" si="59"/>
        <v>65.598660989367758</v>
      </c>
      <c r="AI202" s="6">
        <f t="shared" si="59"/>
        <v>61.342597520012362</v>
      </c>
      <c r="AJ202" s="6">
        <f t="shared" si="59"/>
        <v>57.362668898258782</v>
      </c>
      <c r="AK202" s="6">
        <f t="shared" si="59"/>
        <v>53.640959401136911</v>
      </c>
      <c r="AL202" s="6">
        <f t="shared" si="59"/>
        <v>50.160715683885471</v>
      </c>
      <c r="AM202" s="6">
        <f t="shared" si="59"/>
        <v>46.906271364457837</v>
      </c>
      <c r="AN202" s="6">
        <f t="shared" si="59"/>
        <v>43.862976501010905</v>
      </c>
      <c r="AO202" s="6">
        <f t="shared" si="59"/>
        <v>41.017131644918422</v>
      </c>
      <c r="AP202" s="6">
        <f t="shared" si="60"/>
        <v>38.355926172447369</v>
      </c>
      <c r="AQ202" s="6">
        <f t="shared" si="60"/>
        <v>35.867380617496117</v>
      </c>
      <c r="AR202" s="6">
        <f t="shared" si="60"/>
        <v>33.540292745804159</v>
      </c>
      <c r="AS202" s="6">
        <f t="shared" si="60"/>
        <v>31.364187127885526</v>
      </c>
      <c r="AT202" s="6">
        <f t="shared" si="60"/>
        <v>29.329267983687508</v>
      </c>
      <c r="AU202" s="6">
        <f t="shared" si="60"/>
        <v>27.426375086703846</v>
      </c>
      <c r="AV202" s="6">
        <f t="shared" si="60"/>
        <v>25.646942529044193</v>
      </c>
      <c r="AW202" s="6">
        <f t="shared" si="60"/>
        <v>23.98296016183987</v>
      </c>
      <c r="AX202" s="6">
        <f t="shared" si="60"/>
        <v>22.426937537409223</v>
      </c>
      <c r="AY202" s="6">
        <f t="shared" si="60"/>
        <v>20.971870190867605</v>
      </c>
      <c r="AZ202" s="6">
        <f t="shared" si="61"/>
        <v>19.611208109397964</v>
      </c>
      <c r="BA202" s="6">
        <f t="shared" si="61"/>
        <v>18.338826247245883</v>
      </c>
      <c r="BB202" s="6">
        <f t="shared" si="61"/>
        <v>17.148996953711837</v>
      </c>
      <c r="BC202" s="6"/>
      <c r="BD202" s="6">
        <f t="shared" si="61"/>
        <v>16.036364190024642</v>
      </c>
      <c r="BE202" s="6">
        <f t="shared" si="61"/>
        <v>14.99591941903298</v>
      </c>
      <c r="BF202" s="6">
        <f t="shared" si="61"/>
        <v>14.022979059181917</v>
      </c>
      <c r="BG202" s="6">
        <f t="shared" si="61"/>
        <v>13.113163401283151</v>
      </c>
      <c r="BH202" s="6">
        <f t="shared" si="61"/>
        <v>12.262376893172339</v>
      </c>
      <c r="BI202" s="6">
        <f t="shared" si="61"/>
        <v>11.466789703504594</v>
      </c>
      <c r="BJ202" s="6">
        <f t="shared" si="61"/>
        <v>10.722820481697211</v>
      </c>
      <c r="BK202" s="6">
        <f t="shared" si="61"/>
        <v>10.027120236413177</v>
      </c>
      <c r="BL202" s="10">
        <f t="shared" si="61"/>
        <v>9.3765572600141773</v>
      </c>
    </row>
    <row r="203" spans="30:64" x14ac:dyDescent="0.3">
      <c r="AD203" s="104">
        <f>AD202+$U$27</f>
        <v>0.43750000000000011</v>
      </c>
      <c r="AE203" s="22">
        <f t="shared" si="58"/>
        <v>0.43750000000000011</v>
      </c>
      <c r="AF203" s="9">
        <f t="shared" si="59"/>
        <v>74.401977400207699</v>
      </c>
      <c r="AG203" s="6">
        <f t="shared" si="59"/>
        <v>69.574751763511344</v>
      </c>
      <c r="AH203" s="6">
        <f t="shared" si="59"/>
        <v>65.060718170384419</v>
      </c>
      <c r="AI203" s="6">
        <f t="shared" si="59"/>
        <v>60.839556614359971</v>
      </c>
      <c r="AJ203" s="6">
        <f t="shared" si="59"/>
        <v>56.892265457912053</v>
      </c>
      <c r="AK203" s="6">
        <f t="shared" si="59"/>
        <v>53.201075896229767</v>
      </c>
      <c r="AL203" s="6">
        <f t="shared" si="59"/>
        <v>49.749371970610824</v>
      </c>
      <c r="AM203" s="6">
        <f t="shared" si="59"/>
        <v>46.521615771413281</v>
      </c>
      <c r="AN203" s="6">
        <f t="shared" si="59"/>
        <v>43.50327749386534</v>
      </c>
      <c r="AO203" s="6">
        <f t="shared" si="59"/>
        <v>40.680770031877962</v>
      </c>
      <c r="AP203" s="6">
        <f t="shared" si="60"/>
        <v>38.041387815433232</v>
      </c>
      <c r="AQ203" s="6">
        <f t="shared" si="60"/>
        <v>35.573249616223826</v>
      </c>
      <c r="AR203" s="6">
        <f t="shared" si="60"/>
        <v>33.265245064081981</v>
      </c>
      <c r="AS203" s="6">
        <f t="shared" si="60"/>
        <v>31.106984633440852</v>
      </c>
      <c r="AT203" s="6">
        <f t="shared" si="60"/>
        <v>29.088752874691306</v>
      </c>
      <c r="AU203" s="6">
        <f t="shared" si="60"/>
        <v>27.20146467990412</v>
      </c>
      <c r="AV203" s="6">
        <f t="shared" si="60"/>
        <v>25.436624386047129</v>
      </c>
      <c r="AW203" s="6">
        <f t="shared" si="60"/>
        <v>23.786287531599502</v>
      </c>
      <c r="AX203" s="6">
        <f t="shared" si="60"/>
        <v>22.243025094409926</v>
      </c>
      <c r="AY203" s="6">
        <f t="shared" si="60"/>
        <v>20.799890049814781</v>
      </c>
      <c r="AZ203" s="6">
        <f t="shared" si="61"/>
        <v>19.450386098476912</v>
      </c>
      <c r="BA203" s="6">
        <f t="shared" si="61"/>
        <v>18.188438423172947</v>
      </c>
      <c r="BB203" s="6">
        <f t="shared" si="61"/>
        <v>17.008366342890199</v>
      </c>
      <c r="BC203" s="6"/>
      <c r="BD203" s="6">
        <f t="shared" si="61"/>
        <v>15.904857741135027</v>
      </c>
      <c r="BE203" s="6">
        <f t="shared" si="61"/>
        <v>14.87294515334135</v>
      </c>
      <c r="BF203" s="6">
        <f t="shared" si="61"/>
        <v>13.907983405736134</v>
      </c>
      <c r="BG203" s="6">
        <f t="shared" si="61"/>
        <v>13.005628705003012</v>
      </c>
      <c r="BH203" s="6">
        <f t="shared" si="61"/>
        <v>12.161819084615569</v>
      </c>
      <c r="BI203" s="6">
        <f t="shared" si="61"/>
        <v>11.372756119819215</v>
      </c>
      <c r="BJ203" s="6">
        <f t="shared" si="61"/>
        <v>10.634887828951273</v>
      </c>
      <c r="BK203" s="6">
        <f t="shared" si="61"/>
        <v>9.9448926841292167</v>
      </c>
      <c r="BL203" s="10">
        <f t="shared" si="61"/>
        <v>9.2996646593309347</v>
      </c>
    </row>
    <row r="204" spans="30:64" x14ac:dyDescent="0.3">
      <c r="AD204" s="104">
        <f>AD203+$U$27</f>
        <v>0.46250000000000013</v>
      </c>
      <c r="AE204" s="22">
        <f t="shared" si="58"/>
        <v>0.46250000000000013</v>
      </c>
      <c r="AF204" s="9">
        <f t="shared" si="59"/>
        <v>73.752383077107339</v>
      </c>
      <c r="AG204" s="6">
        <f t="shared" si="59"/>
        <v>68.967303341360022</v>
      </c>
      <c r="AH204" s="6">
        <f t="shared" si="59"/>
        <v>64.492681208772751</v>
      </c>
      <c r="AI204" s="6">
        <f t="shared" si="59"/>
        <v>60.308374084303708</v>
      </c>
      <c r="AJ204" s="6">
        <f t="shared" si="59"/>
        <v>56.395546231338443</v>
      </c>
      <c r="AK204" s="6">
        <f t="shared" si="59"/>
        <v>52.736583982269885</v>
      </c>
      <c r="AL204" s="6">
        <f t="shared" si="59"/>
        <v>49.315016450244954</v>
      </c>
      <c r="AM204" s="6">
        <f t="shared" si="59"/>
        <v>46.115441385159912</v>
      </c>
      <c r="AN204" s="6">
        <f t="shared" si="59"/>
        <v>43.123455840144139</v>
      </c>
      <c r="AO204" s="6">
        <f t="shared" si="59"/>
        <v>40.325591336425902</v>
      </c>
      <c r="AP204" s="6">
        <f t="shared" si="60"/>
        <v>37.709253234723882</v>
      </c>
      <c r="AQ204" s="6">
        <f t="shared" si="60"/>
        <v>35.262664040243337</v>
      </c>
      <c r="AR204" s="6">
        <f t="shared" si="60"/>
        <v>32.974810386063467</v>
      </c>
      <c r="AS204" s="6">
        <f t="shared" si="60"/>
        <v>30.835393456260704</v>
      </c>
      <c r="AT204" s="6">
        <f t="shared" si="60"/>
        <v>28.83478262559661</v>
      </c>
      <c r="AU204" s="6">
        <f t="shared" si="60"/>
        <v>26.963972107078614</v>
      </c>
      <c r="AV204" s="6">
        <f t="shared" si="60"/>
        <v>25.214540412241799</v>
      </c>
      <c r="AW204" s="6">
        <f t="shared" si="60"/>
        <v>23.578612441661409</v>
      </c>
      <c r="AX204" s="6">
        <f t="shared" si="60"/>
        <v>22.048824035045783</v>
      </c>
      <c r="AY204" s="6">
        <f t="shared" si="60"/>
        <v>20.618288821331387</v>
      </c>
      <c r="AZ204" s="6">
        <f t="shared" si="61"/>
        <v>19.280567219554946</v>
      </c>
      <c r="BA204" s="6">
        <f t="shared" si="61"/>
        <v>18.02963745095953</v>
      </c>
      <c r="BB204" s="6">
        <f t="shared" si="61"/>
        <v>16.859868431845136</v>
      </c>
      <c r="BC204" s="6"/>
      <c r="BD204" s="6">
        <f t="shared" si="61"/>
        <v>15.765994425140265</v>
      </c>
      <c r="BE204" s="6">
        <f t="shared" si="61"/>
        <v>14.743091336588266</v>
      </c>
      <c r="BF204" s="6">
        <f t="shared" si="61"/>
        <v>13.786554548845094</v>
      </c>
      <c r="BG204" s="6">
        <f t="shared" si="61"/>
        <v>12.892078193708437</v>
      </c>
      <c r="BH204" s="6">
        <f t="shared" si="61"/>
        <v>12.055635769171619</v>
      </c>
      <c r="BI204" s="6">
        <f t="shared" si="61"/>
        <v>11.273462014049672</v>
      </c>
      <c r="BJ204" s="6">
        <f t="shared" si="61"/>
        <v>10.542035958585842</v>
      </c>
      <c r="BK204" s="6">
        <f t="shared" si="61"/>
        <v>9.8580650747405105</v>
      </c>
      <c r="BL204" s="10">
        <f t="shared" si="61"/>
        <v>9.2184704548147849</v>
      </c>
    </row>
    <row r="205" spans="30:64" x14ac:dyDescent="0.3">
      <c r="AD205" s="104">
        <f>AD204+$U$27</f>
        <v>0.48750000000000016</v>
      </c>
      <c r="AE205" s="22">
        <f t="shared" si="58"/>
        <v>0.48750000000000016</v>
      </c>
      <c r="AF205" s="9">
        <f t="shared" ref="AF205:AO214" si="62">$P$4+($P$3-$P$4)*$P$5*EXP(-($P$6^2)*AF$184)*COS($P$6*$AE205)</f>
        <v>73.068674240704354</v>
      </c>
      <c r="AG205" s="6">
        <f t="shared" si="62"/>
        <v>68.327953767149324</v>
      </c>
      <c r="AH205" s="6">
        <f t="shared" si="62"/>
        <v>63.894812852713549</v>
      </c>
      <c r="AI205" s="6">
        <f t="shared" si="62"/>
        <v>59.749295630832904</v>
      </c>
      <c r="AJ205" s="6">
        <f t="shared" si="62"/>
        <v>55.87274097836341</v>
      </c>
      <c r="AK205" s="6">
        <f t="shared" si="62"/>
        <v>52.247698512186979</v>
      </c>
      <c r="AL205" s="6">
        <f t="shared" si="62"/>
        <v>48.85785003598631</v>
      </c>
      <c r="AM205" s="6">
        <f t="shared" si="62"/>
        <v>45.687936083579437</v>
      </c>
      <c r="AN205" s="6">
        <f t="shared" si="62"/>
        <v>42.72368722814803</v>
      </c>
      <c r="AO205" s="6">
        <f t="shared" si="62"/>
        <v>39.951759848146196</v>
      </c>
      <c r="AP205" s="6">
        <f t="shared" ref="AP205:AY214" si="63">$P$4+($P$3-$P$4)*$P$5*EXP(-($P$6^2)*AP$184)*COS($P$6*$AE205)</f>
        <v>37.359676060739091</v>
      </c>
      <c r="AQ205" s="6">
        <f t="shared" si="63"/>
        <v>34.935767552380455</v>
      </c>
      <c r="AR205" s="6">
        <f t="shared" si="63"/>
        <v>32.669123053681361</v>
      </c>
      <c r="AS205" s="6">
        <f t="shared" si="63"/>
        <v>30.549539222127457</v>
      </c>
      <c r="AT205" s="6">
        <f t="shared" si="63"/>
        <v>28.56747471154225</v>
      </c>
      <c r="AU205" s="6">
        <f t="shared" si="63"/>
        <v>26.714007221539131</v>
      </c>
      <c r="AV205" s="6">
        <f t="shared" si="63"/>
        <v>24.980793333619726</v>
      </c>
      <c r="AW205" s="6">
        <f t="shared" si="63"/>
        <v>23.3600309531198</v>
      </c>
      <c r="AX205" s="6">
        <f t="shared" si="63"/>
        <v>21.844424187934475</v>
      </c>
      <c r="AY205" s="6">
        <f t="shared" si="63"/>
        <v>20.427150505923802</v>
      </c>
      <c r="AZ205" s="6">
        <f t="shared" ref="AZ205:BL214" si="64">$P$4+($P$3-$P$4)*$P$5*EXP(-($P$6^2)*AZ$184)*COS($P$6*$AE205)</f>
        <v>19.101830023156975</v>
      </c>
      <c r="BA205" s="6">
        <f t="shared" si="64"/>
        <v>17.86249678474573</v>
      </c>
      <c r="BB205" s="6">
        <f t="shared" si="64"/>
        <v>16.703571908987122</v>
      </c>
      <c r="BC205" s="6"/>
      <c r="BD205" s="6">
        <f t="shared" si="64"/>
        <v>15.619838473923355</v>
      </c>
      <c r="BE205" s="6">
        <f t="shared" si="64"/>
        <v>14.606418033270282</v>
      </c>
      <c r="BF205" s="6">
        <f t="shared" si="64"/>
        <v>13.658748656000352</v>
      </c>
      <c r="BG205" s="6">
        <f t="shared" si="64"/>
        <v>12.772564390724996</v>
      </c>
      <c r="BH205" s="6">
        <f t="shared" si="64"/>
        <v>11.943876062434807</v>
      </c>
      <c r="BI205" s="6">
        <f t="shared" si="64"/>
        <v>11.168953315153789</v>
      </c>
      <c r="BJ205" s="6">
        <f t="shared" si="64"/>
        <v>10.444307819672316</v>
      </c>
      <c r="BK205" s="6">
        <f t="shared" si="64"/>
        <v>9.7666775707680742</v>
      </c>
      <c r="BL205" s="10">
        <f t="shared" si="64"/>
        <v>9.1330122032287022</v>
      </c>
    </row>
    <row r="206" spans="30:64" x14ac:dyDescent="0.3">
      <c r="AD206" s="104">
        <f>AD205+$U$27</f>
        <v>0.51250000000000018</v>
      </c>
      <c r="AE206" s="22">
        <f t="shared" si="58"/>
        <v>0.51250000000000018</v>
      </c>
      <c r="AF206" s="9">
        <f t="shared" si="62"/>
        <v>72.351167143751823</v>
      </c>
      <c r="AG206" s="6">
        <f t="shared" si="62"/>
        <v>67.656998775045992</v>
      </c>
      <c r="AH206" s="6">
        <f t="shared" si="62"/>
        <v>63.267389649040091</v>
      </c>
      <c r="AI206" s="6">
        <f t="shared" si="62"/>
        <v>59.162579858328101</v>
      </c>
      <c r="AJ206" s="6">
        <f t="shared" si="62"/>
        <v>55.324091525027171</v>
      </c>
      <c r="AK206" s="6">
        <f t="shared" si="62"/>
        <v>51.734645622265425</v>
      </c>
      <c r="AL206" s="6">
        <f t="shared" si="62"/>
        <v>48.378084192320109</v>
      </c>
      <c r="AM206" s="6">
        <f t="shared" si="62"/>
        <v>45.23929761126923</v>
      </c>
      <c r="AN206" s="6">
        <f t="shared" si="62"/>
        <v>42.304156572737568</v>
      </c>
      <c r="AO206" s="6">
        <f t="shared" si="62"/>
        <v>39.559448484560257</v>
      </c>
      <c r="AP206" s="6">
        <f t="shared" si="63"/>
        <v>36.992817992052601</v>
      </c>
      <c r="AQ206" s="6">
        <f t="shared" si="63"/>
        <v>34.592711360150368</v>
      </c>
      <c r="AR206" s="6">
        <f t="shared" si="63"/>
        <v>32.348324464055743</v>
      </c>
      <c r="AS206" s="6">
        <f t="shared" si="63"/>
        <v>30.249554154267898</v>
      </c>
      <c r="AT206" s="6">
        <f t="shared" si="63"/>
        <v>28.286952777067015</v>
      </c>
      <c r="AU206" s="6">
        <f t="shared" si="63"/>
        <v>26.451685645724666</v>
      </c>
      <c r="AV206" s="6">
        <f t="shared" si="63"/>
        <v>24.735491270996675</v>
      </c>
      <c r="AW206" s="6">
        <f t="shared" si="63"/>
        <v>23.13064417187508</v>
      </c>
      <c r="AX206" s="6">
        <f t="shared" si="63"/>
        <v>21.62992009919116</v>
      </c>
      <c r="AY206" s="6">
        <f t="shared" si="63"/>
        <v>20.226563515523026</v>
      </c>
      <c r="AZ206" s="6">
        <f t="shared" si="64"/>
        <v>18.914257185017796</v>
      </c>
      <c r="BA206" s="6">
        <f t="shared" si="64"/>
        <v>17.687093736236509</v>
      </c>
      <c r="BB206" s="6">
        <f t="shared" si="64"/>
        <v>16.539549070011365</v>
      </c>
      <c r="BC206" s="6"/>
      <c r="BD206" s="6">
        <f t="shared" si="64"/>
        <v>15.466457492610179</v>
      </c>
      <c r="BE206" s="6">
        <f t="shared" si="64"/>
        <v>14.462988462269683</v>
      </c>
      <c r="BF206" s="6">
        <f t="shared" si="64"/>
        <v>13.524624844421579</v>
      </c>
      <c r="BG206" s="6">
        <f t="shared" si="64"/>
        <v>12.647142577727012</v>
      </c>
      <c r="BH206" s="6">
        <f t="shared" si="64"/>
        <v>11.826591659385596</v>
      </c>
      <c r="BI206" s="6">
        <f t="shared" si="64"/>
        <v>11.059278364124092</v>
      </c>
      <c r="BJ206" s="6">
        <f t="shared" si="64"/>
        <v>10.341748616823155</v>
      </c>
      <c r="BK206" s="6">
        <f t="shared" si="64"/>
        <v>9.6707724439337177</v>
      </c>
      <c r="BL206" s="10">
        <f t="shared" si="64"/>
        <v>9.0433294336907792</v>
      </c>
    </row>
    <row r="207" spans="30:64" x14ac:dyDescent="0.3">
      <c r="AD207" s="104">
        <f>AD206+$U$27</f>
        <v>0.5375000000000002</v>
      </c>
      <c r="AE207" s="22">
        <f t="shared" si="58"/>
        <v>0.5375000000000002</v>
      </c>
      <c r="AF207" s="9">
        <f t="shared" si="62"/>
        <v>71.600193672547974</v>
      </c>
      <c r="AG207" s="6">
        <f t="shared" si="62"/>
        <v>66.954748718452137</v>
      </c>
      <c r="AH207" s="6">
        <f t="shared" si="62"/>
        <v>62.610701815320063</v>
      </c>
      <c r="AI207" s="6">
        <f t="shared" si="62"/>
        <v>58.54849815494233</v>
      </c>
      <c r="AJ207" s="6">
        <f t="shared" si="62"/>
        <v>54.749851651726985</v>
      </c>
      <c r="AK207" s="6">
        <f t="shared" si="62"/>
        <v>51.197662627543849</v>
      </c>
      <c r="AL207" s="6">
        <f t="shared" si="62"/>
        <v>47.875940837204439</v>
      </c>
      <c r="AM207" s="6">
        <f t="shared" si="62"/>
        <v>44.769733488074678</v>
      </c>
      <c r="AN207" s="6">
        <f t="shared" si="62"/>
        <v>41.865057929799875</v>
      </c>
      <c r="AO207" s="6">
        <f t="shared" si="62"/>
        <v>39.148838711143135</v>
      </c>
      <c r="AP207" s="6">
        <f t="shared" si="63"/>
        <v>36.608848720597621</v>
      </c>
      <c r="AQ207" s="6">
        <f t="shared" si="63"/>
        <v>34.233654145815876</v>
      </c>
      <c r="AR207" s="6">
        <f t="shared" si="63"/>
        <v>32.012563004090154</v>
      </c>
      <c r="AS207" s="6">
        <f t="shared" si="63"/>
        <v>29.935577012192709</v>
      </c>
      <c r="AT207" s="6">
        <f t="shared" si="63"/>
        <v>27.993346578917276</v>
      </c>
      <c r="AU207" s="6">
        <f t="shared" si="63"/>
        <v>26.177128717719693</v>
      </c>
      <c r="AV207" s="6">
        <f t="shared" si="63"/>
        <v>24.478747690000873</v>
      </c>
      <c r="AW207" s="6">
        <f t="shared" si="63"/>
        <v>22.890558201866867</v>
      </c>
      <c r="AX207" s="6">
        <f t="shared" si="63"/>
        <v>21.40541098869571</v>
      </c>
      <c r="AY207" s="6">
        <f t="shared" si="63"/>
        <v>20.016620632589323</v>
      </c>
      <c r="AZ207" s="6">
        <f t="shared" si="64"/>
        <v>18.717935467840054</v>
      </c>
      <c r="BA207" s="6">
        <f t="shared" si="64"/>
        <v>17.50350943894081</v>
      </c>
      <c r="BB207" s="6">
        <f t="shared" si="64"/>
        <v>16.367875784457112</v>
      </c>
      <c r="BC207" s="6"/>
      <c r="BD207" s="6">
        <f t="shared" si="64"/>
        <v>15.305922428298432</v>
      </c>
      <c r="BE207" s="6">
        <f t="shared" si="64"/>
        <v>14.312868967612301</v>
      </c>
      <c r="BF207" s="6">
        <f t="shared" si="64"/>
        <v>13.384245153711612</v>
      </c>
      <c r="BG207" s="6">
        <f t="shared" si="64"/>
        <v>12.515870769166757</v>
      </c>
      <c r="BH207" s="6">
        <f t="shared" si="64"/>
        <v>11.703836810478832</v>
      </c>
      <c r="BI207" s="6">
        <f t="shared" si="64"/>
        <v>10.944487891627434</v>
      </c>
      <c r="BJ207" s="6">
        <f t="shared" si="64"/>
        <v>10.234405789282274</v>
      </c>
      <c r="BK207" s="6">
        <f t="shared" si="64"/>
        <v>9.5703940556070464</v>
      </c>
      <c r="BL207" s="10">
        <f t="shared" si="64"/>
        <v>8.9494636293898573</v>
      </c>
    </row>
    <row r="208" spans="30:64" x14ac:dyDescent="0.3">
      <c r="AD208" s="104">
        <f>AD207+$U$27</f>
        <v>0.56250000000000022</v>
      </c>
      <c r="AE208" s="22">
        <f t="shared" si="58"/>
        <v>0.56250000000000022</v>
      </c>
      <c r="AF208" s="9">
        <f t="shared" si="62"/>
        <v>70.816101193420565</v>
      </c>
      <c r="AG208" s="6">
        <f t="shared" si="62"/>
        <v>66.221528426449879</v>
      </c>
      <c r="AH208" s="6">
        <f t="shared" si="62"/>
        <v>61.925053105614069</v>
      </c>
      <c r="AI208" s="6">
        <f t="shared" si="62"/>
        <v>57.907334567069292</v>
      </c>
      <c r="AJ208" s="6">
        <f t="shared" si="62"/>
        <v>54.150286975829744</v>
      </c>
      <c r="AK208" s="6">
        <f t="shared" si="62"/>
        <v>50.636997912043903</v>
      </c>
      <c r="AL208" s="6">
        <f t="shared" si="62"/>
        <v>47.351652239421021</v>
      </c>
      <c r="AM208" s="6">
        <f t="shared" si="62"/>
        <v>44.279460913099825</v>
      </c>
      <c r="AN208" s="6">
        <f t="shared" si="62"/>
        <v>41.406594406487152</v>
      </c>
      <c r="AO208" s="6">
        <f t="shared" si="62"/>
        <v>38.720120457385832</v>
      </c>
      <c r="AP208" s="6">
        <f t="shared" si="63"/>
        <v>36.207945853175076</v>
      </c>
      <c r="AQ208" s="6">
        <f t="shared" si="63"/>
        <v>33.858761992988157</v>
      </c>
      <c r="AR208" s="6">
        <f t="shared" si="63"/>
        <v>31.661993981834517</v>
      </c>
      <c r="AS208" s="6">
        <f t="shared" si="63"/>
        <v>29.607753027512636</v>
      </c>
      <c r="AT208" s="6">
        <f t="shared" si="63"/>
        <v>27.686791926027393</v>
      </c>
      <c r="AU208" s="6">
        <f t="shared" si="63"/>
        <v>25.890463435128652</v>
      </c>
      <c r="AV208" s="6">
        <f t="shared" si="63"/>
        <v>24.210681348588917</v>
      </c>
      <c r="AW208" s="6">
        <f t="shared" si="63"/>
        <v>22.63988409599509</v>
      </c>
      <c r="AX208" s="6">
        <f t="shared" si="63"/>
        <v>21.171000704198075</v>
      </c>
      <c r="AY208" s="6">
        <f t="shared" si="63"/>
        <v>19.797418967195263</v>
      </c>
      <c r="AZ208" s="6">
        <f t="shared" si="64"/>
        <v>18.512955681161731</v>
      </c>
      <c r="BA208" s="6">
        <f t="shared" si="64"/>
        <v>17.311828810642858</v>
      </c>
      <c r="BB208" s="6">
        <f t="shared" si="64"/>
        <v>16.18863146061382</v>
      </c>
      <c r="BC208" s="6"/>
      <c r="BD208" s="6">
        <f t="shared" si="64"/>
        <v>15.138307537240703</v>
      </c>
      <c r="BE208" s="6">
        <f t="shared" si="64"/>
        <v>14.156128987779764</v>
      </c>
      <c r="BF208" s="6">
        <f t="shared" si="64"/>
        <v>13.237674517159737</v>
      </c>
      <c r="BG208" s="6">
        <f t="shared" si="64"/>
        <v>12.378809685439592</v>
      </c>
      <c r="BH208" s="6">
        <f t="shared" si="64"/>
        <v>11.575668296549944</v>
      </c>
      <c r="BI208" s="6">
        <f t="shared" si="64"/>
        <v>10.824634994539304</v>
      </c>
      <c r="BJ208" s="6">
        <f t="shared" si="64"/>
        <v>10.122328988981787</v>
      </c>
      <c r="BK208" s="6">
        <f t="shared" si="64"/>
        <v>9.4655888362859102</v>
      </c>
      <c r="BL208" s="10">
        <f t="shared" si="64"/>
        <v>8.8514582083972702</v>
      </c>
    </row>
    <row r="209" spans="30:64" x14ac:dyDescent="0.3">
      <c r="AD209" s="104">
        <f>AD208+$U$27</f>
        <v>0.58750000000000024</v>
      </c>
      <c r="AE209" s="22">
        <f t="shared" si="58"/>
        <v>0.58750000000000024</v>
      </c>
      <c r="AF209" s="9">
        <f t="shared" si="62"/>
        <v>69.999252392050963</v>
      </c>
      <c r="AG209" s="6">
        <f t="shared" si="62"/>
        <v>65.457677053550029</v>
      </c>
      <c r="AH209" s="6">
        <f t="shared" si="62"/>
        <v>61.210760669972764</v>
      </c>
      <c r="AI209" s="6">
        <f t="shared" si="62"/>
        <v>57.239385667956306</v>
      </c>
      <c r="AJ209" s="6">
        <f t="shared" si="62"/>
        <v>53.525674828809485</v>
      </c>
      <c r="AK209" s="6">
        <f t="shared" si="62"/>
        <v>50.05291081387913</v>
      </c>
      <c r="AL209" s="6">
        <f t="shared" si="62"/>
        <v>46.805460911138255</v>
      </c>
      <c r="AM209" s="6">
        <f t="shared" si="62"/>
        <v>43.76870666424098</v>
      </c>
      <c r="AN209" s="6">
        <f t="shared" si="62"/>
        <v>40.928978067268545</v>
      </c>
      <c r="AO209" s="6">
        <f t="shared" si="62"/>
        <v>38.273492028942492</v>
      </c>
      <c r="AP209" s="6">
        <f t="shared" si="63"/>
        <v>35.790294829300727</v>
      </c>
      <c r="AQ209" s="6">
        <f t="shared" si="63"/>
        <v>33.46820830980402</v>
      </c>
      <c r="AR209" s="6">
        <f t="shared" si="63"/>
        <v>31.296779554646651</v>
      </c>
      <c r="AS209" s="6">
        <f t="shared" si="63"/>
        <v>29.26623383676089</v>
      </c>
      <c r="AT209" s="6">
        <f t="shared" si="63"/>
        <v>27.367430616700663</v>
      </c>
      <c r="AU209" s="6">
        <f t="shared" si="63"/>
        <v>25.591822396332617</v>
      </c>
      <c r="AV209" s="6">
        <f t="shared" si="63"/>
        <v>23.931416242113762</v>
      </c>
      <c r="AW209" s="6">
        <f t="shared" si="63"/>
        <v>22.378737804751953</v>
      </c>
      <c r="AX209" s="6">
        <f t="shared" si="63"/>
        <v>20.926797673283041</v>
      </c>
      <c r="AY209" s="6">
        <f t="shared" si="63"/>
        <v>19.569059912106987</v>
      </c>
      <c r="AZ209" s="6">
        <f t="shared" si="64"/>
        <v>18.299412639351761</v>
      </c>
      <c r="BA209" s="6">
        <f t="shared" si="64"/>
        <v>17.112140514123038</v>
      </c>
      <c r="BB209" s="6">
        <f t="shared" si="64"/>
        <v>16.001899008790488</v>
      </c>
      <c r="BC209" s="6"/>
      <c r="BD209" s="6">
        <f t="shared" si="64"/>
        <v>14.963690350496902</v>
      </c>
      <c r="BE209" s="6">
        <f t="shared" si="64"/>
        <v>13.992841023590405</v>
      </c>
      <c r="BF209" s="6">
        <f t="shared" si="64"/>
        <v>13.084980731706501</v>
      </c>
      <c r="BG209" s="6">
        <f t="shared" si="64"/>
        <v>12.236022724797467</v>
      </c>
      <c r="BH209" s="6">
        <f t="shared" si="64"/>
        <v>11.442145402550699</v>
      </c>
      <c r="BI209" s="6">
        <f t="shared" si="64"/>
        <v>10.699775111383602</v>
      </c>
      <c r="BJ209" s="6">
        <f t="shared" si="64"/>
        <v>10.005570057575286</v>
      </c>
      <c r="BK209" s="6">
        <f t="shared" si="64"/>
        <v>9.3564052641197542</v>
      </c>
      <c r="BL209" s="10">
        <f t="shared" si="64"/>
        <v>8.7493585035836112</v>
      </c>
    </row>
    <row r="210" spans="30:64" x14ac:dyDescent="0.3">
      <c r="AD210" s="104">
        <f>AD209+$U$27</f>
        <v>0.61250000000000027</v>
      </c>
      <c r="AE210" s="22">
        <f t="shared" si="58"/>
        <v>0.61250000000000027</v>
      </c>
      <c r="AF210" s="9">
        <f t="shared" si="62"/>
        <v>69.150025105712189</v>
      </c>
      <c r="AG210" s="6">
        <f t="shared" si="62"/>
        <v>64.663547922814658</v>
      </c>
      <c r="AH210" s="6">
        <f t="shared" si="62"/>
        <v>60.468154907737564</v>
      </c>
      <c r="AI210" s="6">
        <f t="shared" si="62"/>
        <v>56.54496042052299</v>
      </c>
      <c r="AJ210" s="6">
        <f t="shared" si="62"/>
        <v>52.876304127966357</v>
      </c>
      <c r="AK210" s="6">
        <f t="shared" si="62"/>
        <v>49.445671505296829</v>
      </c>
      <c r="AL210" s="6">
        <f t="shared" si="62"/>
        <v>46.237619495736006</v>
      </c>
      <c r="AM210" s="6">
        <f t="shared" si="62"/>
        <v>43.237706993289464</v>
      </c>
      <c r="AN210" s="6">
        <f t="shared" si="62"/>
        <v>40.432429835838683</v>
      </c>
      <c r="AO210" s="6">
        <f t="shared" si="62"/>
        <v>37.809160015903188</v>
      </c>
      <c r="AP210" s="6">
        <f t="shared" si="63"/>
        <v>35.35608883542924</v>
      </c>
      <c r="AQ210" s="6">
        <f t="shared" si="63"/>
        <v>33.062173748715146</v>
      </c>
      <c r="AR210" s="6">
        <f t="shared" si="63"/>
        <v>30.91708865418564</v>
      </c>
      <c r="AS210" s="6">
        <f t="shared" si="63"/>
        <v>28.911177411252968</v>
      </c>
      <c r="AT210" s="6">
        <f t="shared" si="63"/>
        <v>27.035410373019825</v>
      </c>
      <c r="AU210" s="6">
        <f t="shared" si="63"/>
        <v>25.281343739155282</v>
      </c>
      <c r="AV210" s="6">
        <f t="shared" si="63"/>
        <v>23.641081545970039</v>
      </c>
      <c r="AW210" s="6">
        <f t="shared" si="63"/>
        <v>22.1072401225885</v>
      </c>
      <c r="AX210" s="6">
        <f t="shared" si="63"/>
        <v>20.672914853216511</v>
      </c>
      <c r="AY210" s="6">
        <f t="shared" si="63"/>
        <v>19.331649095884519</v>
      </c>
      <c r="AZ210" s="6">
        <f t="shared" si="64"/>
        <v>18.077405117753219</v>
      </c>
      <c r="BA210" s="6">
        <f t="shared" si="64"/>
        <v>16.904536916146515</v>
      </c>
      <c r="BB210" s="6">
        <f t="shared" si="64"/>
        <v>15.807764802965094</v>
      </c>
      <c r="BC210" s="6"/>
      <c r="BD210" s="6">
        <f t="shared" si="64"/>
        <v>14.782151638071893</v>
      </c>
      <c r="BE210" s="6">
        <f t="shared" si="64"/>
        <v>13.823080604663659</v>
      </c>
      <c r="BF210" s="6">
        <f t="shared" si="64"/>
        <v>12.926234426583905</v>
      </c>
      <c r="BG210" s="6">
        <f t="shared" si="64"/>
        <v>12.087575934023752</v>
      </c>
      <c r="BH210" s="6">
        <f t="shared" si="64"/>
        <v>11.303329890126665</v>
      </c>
      <c r="BI210" s="6">
        <f t="shared" si="64"/>
        <v>10.569965996689296</v>
      </c>
      <c r="BJ210" s="6">
        <f t="shared" si="64"/>
        <v>9.8841830024582205</v>
      </c>
      <c r="BK210" s="6">
        <f t="shared" si="64"/>
        <v>9.2428938424858202</v>
      </c>
      <c r="BL210" s="10">
        <f t="shared" si="64"/>
        <v>8.6432117416498055</v>
      </c>
    </row>
    <row r="211" spans="30:64" x14ac:dyDescent="0.3">
      <c r="AD211" s="104">
        <f>AD210+$U$27</f>
        <v>0.63750000000000029</v>
      </c>
      <c r="AE211" s="22">
        <f t="shared" si="58"/>
        <v>0.63750000000000029</v>
      </c>
      <c r="AF211" s="9">
        <f t="shared" si="62"/>
        <v>68.268812148498512</v>
      </c>
      <c r="AG211" s="6">
        <f t="shared" si="62"/>
        <v>63.839508362425761</v>
      </c>
      <c r="AH211" s="6">
        <f t="shared" si="62"/>
        <v>59.697579314712932</v>
      </c>
      <c r="AI211" s="6">
        <f t="shared" si="62"/>
        <v>55.824380034449007</v>
      </c>
      <c r="AJ211" s="6">
        <f t="shared" si="62"/>
        <v>52.202475242786583</v>
      </c>
      <c r="AK211" s="6">
        <f t="shared" si="62"/>
        <v>48.815560867708648</v>
      </c>
      <c r="AL211" s="6">
        <f t="shared" si="62"/>
        <v>45.648390650944272</v>
      </c>
      <c r="AM211" s="6">
        <f t="shared" si="62"/>
        <v>42.686707516652284</v>
      </c>
      <c r="AN211" s="6">
        <f t="shared" si="62"/>
        <v>39.917179392928418</v>
      </c>
      <c r="AO211" s="6">
        <f t="shared" si="62"/>
        <v>37.327339197234721</v>
      </c>
      <c r="AP211" s="6">
        <f t="shared" si="63"/>
        <v>34.905528715594883</v>
      </c>
      <c r="AQ211" s="6">
        <f t="shared" si="63"/>
        <v>32.640846122926462</v>
      </c>
      <c r="AR211" s="6">
        <f t="shared" si="63"/>
        <v>30.523096908271697</v>
      </c>
      <c r="AS211" s="6">
        <f t="shared" si="63"/>
        <v>28.542747984016287</v>
      </c>
      <c r="AT211" s="6">
        <f t="shared" si="63"/>
        <v>26.690884772517528</v>
      </c>
      <c r="AU211" s="6">
        <f t="shared" si="63"/>
        <v>24.959171076966669</v>
      </c>
      <c r="AV211" s="6">
        <f t="shared" si="63"/>
        <v>23.339811555843408</v>
      </c>
      <c r="AW211" s="6">
        <f t="shared" si="63"/>
        <v>21.825516632040557</v>
      </c>
      <c r="AX211" s="6">
        <f t="shared" si="63"/>
        <v>20.409469678696613</v>
      </c>
      <c r="AY211" s="6">
        <f t="shared" si="63"/>
        <v>19.085296334022765</v>
      </c>
      <c r="AZ211" s="6">
        <f t="shared" si="64"/>
        <v>17.847035806994299</v>
      </c>
      <c r="BA211" s="6">
        <f t="shared" si="64"/>
        <v>16.689114044738549</v>
      </c>
      <c r="BB211" s="6">
        <f t="shared" si="64"/>
        <v>15.606318640831907</v>
      </c>
      <c r="BC211" s="6"/>
      <c r="BD211" s="6">
        <f t="shared" si="64"/>
        <v>14.593775371554957</v>
      </c>
      <c r="BE211" s="6">
        <f t="shared" si="64"/>
        <v>13.646926254483494</v>
      </c>
      <c r="BF211" s="6">
        <f t="shared" si="64"/>
        <v>12.761509030645525</v>
      </c>
      <c r="BG211" s="6">
        <f t="shared" si="64"/>
        <v>11.933537977882994</v>
      </c>
      <c r="BH211" s="6">
        <f t="shared" si="64"/>
        <v>11.15928596904908</v>
      </c>
      <c r="BI211" s="6">
        <f t="shared" si="64"/>
        <v>10.43526769427579</v>
      </c>
      <c r="BJ211" s="6">
        <f t="shared" si="64"/>
        <v>9.7582239717865473</v>
      </c>
      <c r="BK211" s="6">
        <f t="shared" si="64"/>
        <v>9.1251070766285771</v>
      </c>
      <c r="BL211" s="10">
        <f t="shared" si="64"/>
        <v>8.5330670212821769</v>
      </c>
    </row>
    <row r="212" spans="30:64" x14ac:dyDescent="0.3">
      <c r="AD212" s="104">
        <f>AD211+$U$27</f>
        <v>0.66250000000000031</v>
      </c>
      <c r="AE212" s="22">
        <f t="shared" si="58"/>
        <v>0.66250000000000031</v>
      </c>
      <c r="AF212" s="9">
        <f t="shared" si="62"/>
        <v>67.356021129627351</v>
      </c>
      <c r="AG212" s="6">
        <f t="shared" si="62"/>
        <v>62.985939535775913</v>
      </c>
      <c r="AH212" s="6">
        <f t="shared" si="62"/>
        <v>58.899390324280688</v>
      </c>
      <c r="AI212" s="6">
        <f t="shared" si="62"/>
        <v>55.07797781759696</v>
      </c>
      <c r="AJ212" s="6">
        <f t="shared" si="62"/>
        <v>51.504499856005111</v>
      </c>
      <c r="AK212" s="6">
        <f t="shared" si="62"/>
        <v>48.162870361767524</v>
      </c>
      <c r="AL212" s="6">
        <f t="shared" si="62"/>
        <v>45.038046927349534</v>
      </c>
      <c r="AM212" s="6">
        <f t="shared" si="62"/>
        <v>42.115963101741038</v>
      </c>
      <c r="AN212" s="6">
        <f t="shared" si="62"/>
        <v>39.383465070064879</v>
      </c>
      <c r="AO212" s="6">
        <f t="shared" si="62"/>
        <v>36.828252441433555</v>
      </c>
      <c r="AP212" s="6">
        <f t="shared" si="63"/>
        <v>34.438822878510166</v>
      </c>
      <c r="AQ212" s="6">
        <f t="shared" si="63"/>
        <v>32.2044203195222</v>
      </c>
      <c r="AR212" s="6">
        <f t="shared" si="63"/>
        <v>30.11498655964866</v>
      </c>
      <c r="AS212" s="6">
        <f t="shared" si="63"/>
        <v>28.161115973823385</v>
      </c>
      <c r="AT212" s="6">
        <f t="shared" si="63"/>
        <v>26.33401317713831</v>
      </c>
      <c r="AU212" s="6">
        <f t="shared" si="63"/>
        <v>24.625453432254069</v>
      </c>
      <c r="AV212" s="6">
        <f t="shared" si="63"/>
        <v>23.027745625591425</v>
      </c>
      <c r="AW212" s="6">
        <f t="shared" si="63"/>
        <v>21.533697645639929</v>
      </c>
      <c r="AX212" s="6">
        <f t="shared" si="63"/>
        <v>20.136584007533706</v>
      </c>
      <c r="AY212" s="6">
        <f t="shared" si="63"/>
        <v>18.830115578155844</v>
      </c>
      <c r="AZ212" s="6">
        <f t="shared" si="64"/>
        <v>17.608411265488272</v>
      </c>
      <c r="BA212" s="6">
        <f t="shared" si="64"/>
        <v>16.465971544766273</v>
      </c>
      <c r="BB212" s="6">
        <f t="shared" si="64"/>
        <v>15.397653702265135</v>
      </c>
      <c r="BC212" s="6"/>
      <c r="BD212" s="6">
        <f t="shared" si="64"/>
        <v>14.398648685278324</v>
      </c>
      <c r="BE212" s="6">
        <f t="shared" si="64"/>
        <v>13.464459454076986</v>
      </c>
      <c r="BF212" s="6">
        <f t="shared" si="64"/>
        <v>12.590880738401646</v>
      </c>
      <c r="BG212" s="6">
        <f t="shared" si="64"/>
        <v>11.773980107359694</v>
      </c>
      <c r="BH212" s="6">
        <f t="shared" si="64"/>
        <v>11.010080267514297</v>
      </c>
      <c r="BI212" s="6">
        <f t="shared" si="64"/>
        <v>10.295742509479371</v>
      </c>
      <c r="BJ212" s="6">
        <f t="shared" si="64"/>
        <v>9.6277512285051063</v>
      </c>
      <c r="BK212" s="6">
        <f t="shared" si="64"/>
        <v>9.003099449373158</v>
      </c>
      <c r="BL212" s="10">
        <f t="shared" si="64"/>
        <v>8.4189752904416046</v>
      </c>
    </row>
    <row r="213" spans="30:64" x14ac:dyDescent="0.3">
      <c r="AD213" s="104">
        <f>AD212+$U$27</f>
        <v>0.68750000000000033</v>
      </c>
      <c r="AE213" s="22">
        <f t="shared" si="58"/>
        <v>0.68750000000000033</v>
      </c>
      <c r="AF213" s="9">
        <f t="shared" si="62"/>
        <v>66.412074264897825</v>
      </c>
      <c r="AG213" s="6">
        <f t="shared" si="62"/>
        <v>62.10323626515936</v>
      </c>
      <c r="AH213" s="6">
        <f t="shared" si="62"/>
        <v>58.073957142530134</v>
      </c>
      <c r="AI213" s="6">
        <f t="shared" si="62"/>
        <v>54.306099021839316</v>
      </c>
      <c r="AJ213" s="6">
        <f t="shared" si="62"/>
        <v>50.782700819435334</v>
      </c>
      <c r="AK213" s="6">
        <f t="shared" si="62"/>
        <v>47.487901892551228</v>
      </c>
      <c r="AL213" s="6">
        <f t="shared" si="62"/>
        <v>44.406870642325281</v>
      </c>
      <c r="AM213" s="6">
        <f t="shared" si="62"/>
        <v>41.52573774908187</v>
      </c>
      <c r="AN213" s="6">
        <f t="shared" si="62"/>
        <v>38.831533739330133</v>
      </c>
      <c r="AO213" s="6">
        <f t="shared" si="62"/>
        <v>36.312130603436984</v>
      </c>
      <c r="AP213" s="6">
        <f t="shared" si="63"/>
        <v>33.956187201165413</v>
      </c>
      <c r="AQ213" s="6">
        <f t="shared" si="63"/>
        <v>31.753098209320036</v>
      </c>
      <c r="AR213" s="6">
        <f t="shared" si="63"/>
        <v>29.692946381686774</v>
      </c>
      <c r="AS213" s="6">
        <f t="shared" si="63"/>
        <v>27.766457906363954</v>
      </c>
      <c r="AT213" s="6">
        <f t="shared" si="63"/>
        <v>25.964960659524976</v>
      </c>
      <c r="AU213" s="6">
        <f t="shared" si="63"/>
        <v>24.280345167690996</v>
      </c>
      <c r="AV213" s="6">
        <f t="shared" si="63"/>
        <v>22.705028102784766</v>
      </c>
      <c r="AW213" s="6">
        <f t="shared" si="63"/>
        <v>21.231918145637746</v>
      </c>
      <c r="AX213" s="6">
        <f t="shared" si="63"/>
        <v>19.854384064284485</v>
      </c>
      <c r="AY213" s="6">
        <f t="shared" si="63"/>
        <v>18.566224863348218</v>
      </c>
      <c r="AZ213" s="6">
        <f t="shared" si="64"/>
        <v>17.361641870144421</v>
      </c>
      <c r="BA213" s="6">
        <f t="shared" si="64"/>
        <v>16.235212631847482</v>
      </c>
      <c r="BB213" s="6">
        <f t="shared" si="64"/>
        <v>15.181866506218142</v>
      </c>
      <c r="BC213" s="6"/>
      <c r="BD213" s="6">
        <f t="shared" si="64"/>
        <v>14.196861836012786</v>
      </c>
      <c r="BE213" s="6">
        <f t="shared" si="64"/>
        <v>13.275764604324891</v>
      </c>
      <c r="BF213" s="6">
        <f t="shared" si="64"/>
        <v>12.414428474775137</v>
      </c>
      <c r="BG213" s="6">
        <f t="shared" si="64"/>
        <v>11.608976126700846</v>
      </c>
      <c r="BH213" s="6">
        <f t="shared" si="64"/>
        <v>10.855781801324627</v>
      </c>
      <c r="BI213" s="6">
        <f t="shared" si="64"/>
        <v>10.151454980333581</v>
      </c>
      <c r="BJ213" s="6">
        <f t="shared" si="64"/>
        <v>9.4928251233978393</v>
      </c>
      <c r="BK213" s="6">
        <f t="shared" si="64"/>
        <v>8.8769273959240884</v>
      </c>
      <c r="BL213" s="10">
        <f t="shared" si="64"/>
        <v>8.3009893227973226</v>
      </c>
    </row>
    <row r="214" spans="30:64" x14ac:dyDescent="0.3">
      <c r="AD214" s="104">
        <f>AD213+$U$27</f>
        <v>0.71250000000000036</v>
      </c>
      <c r="AE214" s="22">
        <f t="shared" si="58"/>
        <v>0.71250000000000036</v>
      </c>
      <c r="AF214" s="9">
        <f t="shared" si="62"/>
        <v>65.437408181392726</v>
      </c>
      <c r="AG214" s="6">
        <f t="shared" si="62"/>
        <v>61.191806849145053</v>
      </c>
      <c r="AH214" s="6">
        <f t="shared" si="62"/>
        <v>57.221661577479999</v>
      </c>
      <c r="AI214" s="6">
        <f t="shared" si="62"/>
        <v>53.509100683360479</v>
      </c>
      <c r="AJ214" s="6">
        <f t="shared" si="62"/>
        <v>50.037412004632401</v>
      </c>
      <c r="AK214" s="6">
        <f t="shared" si="62"/>
        <v>46.790967669914679</v>
      </c>
      <c r="AL214" s="6">
        <f t="shared" si="62"/>
        <v>43.755153749444716</v>
      </c>
      <c r="AM214" s="6">
        <f t="shared" si="62"/>
        <v>40.916304470200679</v>
      </c>
      <c r="AN214" s="6">
        <f t="shared" si="62"/>
        <v>38.261640699169305</v>
      </c>
      <c r="AO214" s="6">
        <f t="shared" si="62"/>
        <v>35.779212417840064</v>
      </c>
      <c r="AP214" s="6">
        <f t="shared" si="63"/>
        <v>33.45784492897382</v>
      </c>
      <c r="AQ214" s="6">
        <f t="shared" si="63"/>
        <v>31.287088553494716</v>
      </c>
      <c r="AR214" s="6">
        <f t="shared" si="63"/>
        <v>29.257171591064669</v>
      </c>
      <c r="AS214" s="6">
        <f t="shared" si="63"/>
        <v>27.358956332592012</v>
      </c>
      <c r="AT214" s="6">
        <f t="shared" si="63"/>
        <v>25.583897926663472</v>
      </c>
      <c r="AU214" s="6">
        <f t="shared" si="63"/>
        <v>23.924005914736</v>
      </c>
      <c r="AV214" s="6">
        <f t="shared" si="63"/>
        <v>22.371808261938579</v>
      </c>
      <c r="AW214" s="6">
        <f t="shared" si="63"/>
        <v>20.920317721567759</v>
      </c>
      <c r="AX214" s="6">
        <f t="shared" si="63"/>
        <v>19.563000381866203</v>
      </c>
      <c r="AY214" s="6">
        <f t="shared" si="63"/>
        <v>18.293746253497012</v>
      </c>
      <c r="AZ214" s="6">
        <f t="shared" si="64"/>
        <v>17.106841765312641</v>
      </c>
      <c r="BA214" s="6">
        <f t="shared" si="64"/>
        <v>15.996944044607782</v>
      </c>
      <c r="BB214" s="6">
        <f t="shared" si="64"/>
        <v>14.959056866078141</v>
      </c>
      <c r="BC214" s="6"/>
      <c r="BD214" s="6">
        <f t="shared" si="64"/>
        <v>13.988508161218995</v>
      </c>
      <c r="BE214" s="6">
        <f t="shared" si="64"/>
        <v>13.080928986921625</v>
      </c>
      <c r="BF214" s="6">
        <f t="shared" si="64"/>
        <v>12.232233858594347</v>
      </c>
      <c r="BG214" s="6">
        <f t="shared" si="64"/>
        <v>11.438602359277409</v>
      </c>
      <c r="BH214" s="6">
        <f t="shared" si="64"/>
        <v>10.696461941964722</v>
      </c>
      <c r="BI214" s="6">
        <f t="shared" si="64"/>
        <v>10.002471847716841</v>
      </c>
      <c r="BJ214" s="6">
        <f t="shared" si="64"/>
        <v>9.3535080671722479</v>
      </c>
      <c r="BK214" s="6">
        <f t="shared" si="64"/>
        <v>8.7466492777609055</v>
      </c>
      <c r="BL214" s="10">
        <f t="shared" si="64"/>
        <v>8.1791636933161964</v>
      </c>
    </row>
    <row r="215" spans="30:64" x14ac:dyDescent="0.3">
      <c r="AD215" s="104">
        <f>AD214+$U$27</f>
        <v>0.73750000000000038</v>
      </c>
      <c r="AE215" s="22">
        <f t="shared" si="58"/>
        <v>0.73750000000000038</v>
      </c>
      <c r="AF215" s="9">
        <f t="shared" ref="AF215:AO226" si="65">$P$4+($P$3-$P$4)*$P$5*EXP(-($P$6^2)*AF$184)*COS($P$6*$AE215)</f>
        <v>64.432473715514689</v>
      </c>
      <c r="AG215" s="6">
        <f t="shared" si="65"/>
        <v>60.252072873716251</v>
      </c>
      <c r="AH215" s="6">
        <f t="shared" si="65"/>
        <v>56.342897862471339</v>
      </c>
      <c r="AI215" s="6">
        <f t="shared" si="65"/>
        <v>52.687351457508086</v>
      </c>
      <c r="AJ215" s="6">
        <f t="shared" si="65"/>
        <v>49.268978148459396</v>
      </c>
      <c r="AK215" s="6">
        <f t="shared" si="65"/>
        <v>46.072390064075869</v>
      </c>
      <c r="AL215" s="6">
        <f t="shared" si="65"/>
        <v>43.083197703436262</v>
      </c>
      <c r="AM215" s="6">
        <f t="shared" si="65"/>
        <v>40.28794516134046</v>
      </c>
      <c r="AN215" s="6">
        <f t="shared" si="65"/>
        <v>37.674049556301114</v>
      </c>
      <c r="AO215" s="6">
        <f t="shared" si="65"/>
        <v>35.229744388467786</v>
      </c>
      <c r="AP215" s="6">
        <f t="shared" ref="AP215:AY226" si="66">$P$4+($P$3-$P$4)*$P$5*EXP(-($P$6^2)*AP$184)*COS($P$6*$AE215)</f>
        <v>32.944026572508271</v>
      </c>
      <c r="AQ215" s="6">
        <f t="shared" si="66"/>
        <v>30.806606907014629</v>
      </c>
      <c r="AR215" s="6">
        <f t="shared" si="66"/>
        <v>28.807863757470965</v>
      </c>
      <c r="AS215" s="6">
        <f t="shared" si="66"/>
        <v>26.938799744286122</v>
      </c>
      <c r="AT215" s="6">
        <f t="shared" si="66"/>
        <v>25.191001240921558</v>
      </c>
      <c r="AU215" s="6">
        <f t="shared" si="66"/>
        <v>23.556600499794389</v>
      </c>
      <c r="AV215" s="6">
        <f t="shared" si="66"/>
        <v>22.028240235464846</v>
      </c>
      <c r="AW215" s="6">
        <f t="shared" si="66"/>
        <v>20.599040505678566</v>
      </c>
      <c r="AX215" s="6">
        <f t="shared" si="66"/>
        <v>19.262567741178078</v>
      </c>
      <c r="AY215" s="6">
        <f t="shared" si="66"/>
        <v>18.012805784870782</v>
      </c>
      <c r="AZ215" s="6">
        <f t="shared" ref="AZ215:BL226" si="67">$P$4+($P$3-$P$4)*$P$5*EXP(-($P$6^2)*AZ$184)*COS($P$6*$AE215)</f>
        <v>16.844128809985463</v>
      </c>
      <c r="BA215" s="6">
        <f t="shared" si="67"/>
        <v>15.751275995308115</v>
      </c>
      <c r="BB215" s="6">
        <f t="shared" si="67"/>
        <v>14.729327843497048</v>
      </c>
      <c r="BC215" s="6"/>
      <c r="BD215" s="6">
        <f t="shared" si="67"/>
        <v>13.773684035873787</v>
      </c>
      <c r="BE215" s="6">
        <f t="shared" si="67"/>
        <v>12.880042724002696</v>
      </c>
      <c r="BF215" s="6">
        <f t="shared" si="67"/>
        <v>12.044381164839933</v>
      </c>
      <c r="BG215" s="6">
        <f t="shared" si="67"/>
        <v>11.262937612280593</v>
      </c>
      <c r="BH215" s="6">
        <f t="shared" si="67"/>
        <v>10.532194383588386</v>
      </c>
      <c r="BI215" s="6">
        <f t="shared" si="67"/>
        <v>9.84886202448115</v>
      </c>
      <c r="BJ215" s="6">
        <f t="shared" si="67"/>
        <v>9.2098645015910172</v>
      </c>
      <c r="BK215" s="6">
        <f t="shared" si="67"/>
        <v>8.612325355642783</v>
      </c>
      <c r="BL215" s="10">
        <f t="shared" si="67"/>
        <v>8.0535547530188172</v>
      </c>
    </row>
    <row r="216" spans="30:64" x14ac:dyDescent="0.3">
      <c r="AD216" s="104">
        <f>AD215+$U$27</f>
        <v>0.7625000000000004</v>
      </c>
      <c r="AE216" s="22">
        <f t="shared" si="58"/>
        <v>0.7625000000000004</v>
      </c>
      <c r="AF216" s="9">
        <f t="shared" si="65"/>
        <v>63.397735704449637</v>
      </c>
      <c r="AG216" s="6">
        <f t="shared" si="65"/>
        <v>59.284469017263923</v>
      </c>
      <c r="AH216" s="6">
        <f t="shared" si="65"/>
        <v>55.438072473813065</v>
      </c>
      <c r="AI216" s="6">
        <f t="shared" si="65"/>
        <v>51.841231448269639</v>
      </c>
      <c r="AJ216" s="6">
        <f t="shared" si="65"/>
        <v>48.477754693627666</v>
      </c>
      <c r="AK216" s="6">
        <f t="shared" si="65"/>
        <v>45.332501456501959</v>
      </c>
      <c r="AL216" s="6">
        <f t="shared" si="65"/>
        <v>42.391313320744288</v>
      </c>
      <c r="AM216" s="6">
        <f t="shared" si="65"/>
        <v>39.64095047306877</v>
      </c>
      <c r="AN216" s="6">
        <f t="shared" si="65"/>
        <v>37.069032103785297</v>
      </c>
      <c r="AO216" s="6">
        <f t="shared" si="65"/>
        <v>34.663980674353617</v>
      </c>
      <c r="AP216" s="6">
        <f t="shared" si="66"/>
        <v>32.414969800877557</v>
      </c>
      <c r="AQ216" s="6">
        <f t="shared" si="66"/>
        <v>30.311875518935835</v>
      </c>
      <c r="AR216" s="6">
        <f t="shared" si="66"/>
        <v>28.345230710367254</v>
      </c>
      <c r="AS216" s="6">
        <f t="shared" si="66"/>
        <v>26.506182486861622</v>
      </c>
      <c r="AT216" s="6">
        <f t="shared" si="66"/>
        <v>24.786452338517837</v>
      </c>
      <c r="AU216" s="6">
        <f t="shared" si="66"/>
        <v>23.178298867976988</v>
      </c>
      <c r="AV216" s="6">
        <f t="shared" si="66"/>
        <v>21.674482942377722</v>
      </c>
      <c r="AW216" s="6">
        <f t="shared" si="66"/>
        <v>20.268235106264544</v>
      </c>
      <c r="AX216" s="6">
        <f t="shared" si="66"/>
        <v>18.953225108757728</v>
      </c>
      <c r="AY216" s="6">
        <f t="shared" si="66"/>
        <v>17.723533407810855</v>
      </c>
      <c r="AZ216" s="6">
        <f t="shared" si="67"/>
        <v>16.573624523281801</v>
      </c>
      <c r="BA216" s="6">
        <f t="shared" si="67"/>
        <v>15.498322118865572</v>
      </c>
      <c r="BB216" s="6">
        <f t="shared" si="67"/>
        <v>14.492785700719823</v>
      </c>
      <c r="BC216" s="6"/>
      <c r="BD216" s="6">
        <f t="shared" si="67"/>
        <v>13.552488827891469</v>
      </c>
      <c r="BE216" s="6">
        <f t="shared" si="67"/>
        <v>12.673198736458286</v>
      </c>
      <c r="BF216" s="6">
        <f t="shared" si="67"/>
        <v>11.850957285663075</v>
      </c>
      <c r="BG216" s="6">
        <f t="shared" si="67"/>
        <v>11.082063140269213</v>
      </c>
      <c r="BH216" s="6">
        <f t="shared" si="67"/>
        <v>10.363055108930977</v>
      </c>
      <c r="BI216" s="6">
        <f t="shared" si="67"/>
        <v>9.69069656357612</v>
      </c>
      <c r="BJ216" s="6">
        <f t="shared" si="67"/>
        <v>9.0619608696641833</v>
      </c>
      <c r="BK216" s="6">
        <f t="shared" si="67"/>
        <v>8.4740177617346344</v>
      </c>
      <c r="BL216" s="10">
        <f t="shared" si="67"/>
        <v>7.9242206029140769</v>
      </c>
    </row>
    <row r="217" spans="30:64" x14ac:dyDescent="0.3">
      <c r="AD217" s="104">
        <f>AD216+$U$27</f>
        <v>0.78750000000000042</v>
      </c>
      <c r="AE217" s="22">
        <f t="shared" si="58"/>
        <v>0.78750000000000042</v>
      </c>
      <c r="AF217" s="9">
        <f t="shared" si="65"/>
        <v>62.333672771154149</v>
      </c>
      <c r="AG217" s="6">
        <f t="shared" si="65"/>
        <v>58.289442849524178</v>
      </c>
      <c r="AH217" s="6">
        <f t="shared" si="65"/>
        <v>54.507603942764355</v>
      </c>
      <c r="AI217" s="6">
        <f t="shared" si="65"/>
        <v>50.971132032453681</v>
      </c>
      <c r="AJ217" s="6">
        <f t="shared" si="65"/>
        <v>47.664107624285087</v>
      </c>
      <c r="AK217" s="6">
        <f t="shared" si="65"/>
        <v>44.571644086164646</v>
      </c>
      <c r="AL217" s="6">
        <f t="shared" si="65"/>
        <v>41.679820635759434</v>
      </c>
      <c r="AM217" s="6">
        <f t="shared" si="65"/>
        <v>38.975619675835986</v>
      </c>
      <c r="AN217" s="6">
        <f t="shared" si="65"/>
        <v>36.446868195303466</v>
      </c>
      <c r="AO217" s="6">
        <f t="shared" si="65"/>
        <v>34.08218297217698</v>
      </c>
      <c r="AP217" s="6">
        <f t="shared" si="66"/>
        <v>31.870919331791391</v>
      </c>
      <c r="AQ217" s="6">
        <f t="shared" si="66"/>
        <v>29.803123229599692</v>
      </c>
      <c r="AR217" s="6">
        <f t="shared" si="66"/>
        <v>27.8694864428556</v>
      </c>
      <c r="AS217" s="6">
        <f t="shared" si="66"/>
        <v>26.06130466947522</v>
      </c>
      <c r="AT217" s="6">
        <f t="shared" si="66"/>
        <v>24.370438345458759</v>
      </c>
      <c r="AU217" s="6">
        <f t="shared" si="66"/>
        <v>22.789276004491214</v>
      </c>
      <c r="AV217" s="6">
        <f t="shared" si="66"/>
        <v>21.310700014784761</v>
      </c>
      <c r="AW217" s="6">
        <f t="shared" si="66"/>
        <v>19.928054538926386</v>
      </c>
      <c r="AX217" s="6">
        <f t="shared" si="66"/>
        <v>18.635115572501547</v>
      </c>
      <c r="AY217" s="6">
        <f t="shared" si="66"/>
        <v>17.426062926622169</v>
      </c>
      <c r="AZ217" s="6">
        <f t="shared" si="67"/>
        <v>16.29545402823771</v>
      </c>
      <c r="BA217" s="6">
        <f t="shared" si="67"/>
        <v>15.238199420291007</v>
      </c>
      <c r="BB217" s="6">
        <f t="shared" si="67"/>
        <v>14.249539851432361</v>
      </c>
      <c r="BC217" s="6"/>
      <c r="BD217" s="6">
        <f t="shared" si="67"/>
        <v>13.325024852160734</v>
      </c>
      <c r="BE217" s="6">
        <f t="shared" si="67"/>
        <v>12.460492700952257</v>
      </c>
      <c r="BF217" s="6">
        <f t="shared" si="67"/>
        <v>11.652051690193092</v>
      </c>
      <c r="BG217" s="6">
        <f t="shared" si="67"/>
        <v>10.896062607584998</v>
      </c>
      <c r="BH217" s="6">
        <f t="shared" si="67"/>
        <v>10.18912235416324</v>
      </c>
      <c r="BI217" s="6">
        <f t="shared" si="67"/>
        <v>9.528048625183084</v>
      </c>
      <c r="BJ217" s="6">
        <f t="shared" si="67"/>
        <v>8.9098655849155985</v>
      </c>
      <c r="BK217" s="6">
        <f t="shared" si="67"/>
        <v>8.3317904708675794</v>
      </c>
      <c r="BL217" s="10">
        <f t="shared" si="67"/>
        <v>7.7912210671242601</v>
      </c>
    </row>
    <row r="218" spans="30:64" x14ac:dyDescent="0.3">
      <c r="AD218" s="104">
        <f>AD217+$U$27</f>
        <v>0.81250000000000044</v>
      </c>
      <c r="AE218" s="22">
        <f t="shared" si="58"/>
        <v>0.81250000000000044</v>
      </c>
      <c r="AF218" s="9">
        <f t="shared" si="65"/>
        <v>61.240777102966156</v>
      </c>
      <c r="AG218" s="6">
        <f t="shared" si="65"/>
        <v>57.267454624552833</v>
      </c>
      <c r="AH218" s="6">
        <f t="shared" si="65"/>
        <v>53.551922661941106</v>
      </c>
      <c r="AI218" s="6">
        <f t="shared" si="65"/>
        <v>50.077455678656577</v>
      </c>
      <c r="AJ218" s="6">
        <f t="shared" si="65"/>
        <v>46.828413296728414</v>
      </c>
      <c r="AK218" s="6">
        <f t="shared" si="65"/>
        <v>43.790169891235948</v>
      </c>
      <c r="AL218" s="6">
        <f t="shared" si="65"/>
        <v>40.949048752785231</v>
      </c>
      <c r="AM218" s="6">
        <f t="shared" si="65"/>
        <v>38.292260521546332</v>
      </c>
      <c r="AN218" s="6">
        <f t="shared" si="65"/>
        <v>35.807845615711479</v>
      </c>
      <c r="AO218" s="6">
        <f t="shared" si="65"/>
        <v>33.484620395214243</v>
      </c>
      <c r="AP218" s="6">
        <f t="shared" si="66"/>
        <v>31.312126818365122</v>
      </c>
      <c r="AQ218" s="6">
        <f t="shared" si="66"/>
        <v>29.280585364781693</v>
      </c>
      <c r="AR218" s="6">
        <f t="shared" si="66"/>
        <v>27.380851012695032</v>
      </c>
      <c r="AS218" s="6">
        <f t="shared" si="66"/>
        <v>25.604372072463583</v>
      </c>
      <c r="AT218" s="6">
        <f t="shared" si="66"/>
        <v>23.943151690982656</v>
      </c>
      <c r="AU218" s="6">
        <f t="shared" si="66"/>
        <v>22.389711853700877</v>
      </c>
      <c r="AV218" s="6">
        <f t="shared" si="66"/>
        <v>20.93705972219815</v>
      </c>
      <c r="AW218" s="6">
        <f t="shared" si="66"/>
        <v>19.578656155792999</v>
      </c>
      <c r="AX218" s="6">
        <f t="shared" si="66"/>
        <v>18.308386275478728</v>
      </c>
      <c r="AY218" s="6">
        <f t="shared" si="66"/>
        <v>17.120531937681466</v>
      </c>
      <c r="AZ218" s="6">
        <f t="shared" si="67"/>
        <v>16.009745993930142</v>
      </c>
      <c r="BA218" s="6">
        <f t="shared" si="67"/>
        <v>14.971028220567835</v>
      </c>
      <c r="BB218" s="6">
        <f t="shared" si="67"/>
        <v>13.999702810151691</v>
      </c>
      <c r="BC218" s="6"/>
      <c r="BD218" s="6">
        <f t="shared" si="67"/>
        <v>13.091397323218414</v>
      </c>
      <c r="BE218" s="6">
        <f t="shared" si="67"/>
        <v>12.242023005666457</v>
      </c>
      <c r="BF218" s="6">
        <f t="shared" si="67"/>
        <v>11.447756383153077</v>
      </c>
      <c r="BG218" s="6">
        <f t="shared" si="67"/>
        <v>10.705022049653273</v>
      </c>
      <c r="BH218" s="6">
        <f t="shared" si="67"/>
        <v>10.010476572702794</v>
      </c>
      <c r="BI218" s="6">
        <f t="shared" si="67"/>
        <v>9.3609934428745252</v>
      </c>
      <c r="BJ218" s="6">
        <f t="shared" si="67"/>
        <v>8.7536489997379352</v>
      </c>
      <c r="BK218" s="6">
        <f t="shared" si="67"/>
        <v>8.1857092709470933</v>
      </c>
      <c r="BL218" s="10">
        <f t="shared" si="67"/>
        <v>7.6546176652131246</v>
      </c>
    </row>
    <row r="219" spans="30:64" x14ac:dyDescent="0.3">
      <c r="AD219" s="104">
        <f>AD218+$U$27</f>
        <v>0.83750000000000047</v>
      </c>
      <c r="AE219" s="22">
        <f t="shared" si="58"/>
        <v>0.83750000000000047</v>
      </c>
      <c r="AF219" s="9">
        <f t="shared" si="65"/>
        <v>60.11955422394135</v>
      </c>
      <c r="AG219" s="6">
        <f t="shared" si="65"/>
        <v>56.218977067832647</v>
      </c>
      <c r="AH219" s="6">
        <f t="shared" si="65"/>
        <v>52.571470686235735</v>
      </c>
      <c r="AI219" s="6">
        <f t="shared" si="65"/>
        <v>49.160615761098754</v>
      </c>
      <c r="AJ219" s="6">
        <f t="shared" si="65"/>
        <v>45.971058265317843</v>
      </c>
      <c r="AK219" s="6">
        <f t="shared" si="65"/>
        <v>42.988440346297516</v>
      </c>
      <c r="AL219" s="6">
        <f t="shared" si="65"/>
        <v>40.199335693809346</v>
      </c>
      <c r="AM219" s="6">
        <f t="shared" si="65"/>
        <v>37.591189101205771</v>
      </c>
      <c r="AN219" s="6">
        <f t="shared" si="65"/>
        <v>35.152259947923156</v>
      </c>
      <c r="AO219" s="6">
        <f t="shared" si="65"/>
        <v>32.871569348859104</v>
      </c>
      <c r="AP219" s="6">
        <f t="shared" si="66"/>
        <v>30.738850732716354</v>
      </c>
      <c r="AQ219" s="6">
        <f t="shared" si="66"/>
        <v>28.744503626840423</v>
      </c>
      <c r="AR219" s="6">
        <f t="shared" si="66"/>
        <v>26.879550440512773</v>
      </c>
      <c r="AS219" s="6">
        <f t="shared" si="66"/>
        <v>25.13559605215865</v>
      </c>
      <c r="AT219" s="6">
        <f t="shared" si="66"/>
        <v>23.504790018550661</v>
      </c>
      <c r="AU219" s="6">
        <f t="shared" si="66"/>
        <v>21.979791235892019</v>
      </c>
      <c r="AV219" s="6">
        <f t="shared" si="66"/>
        <v>20.553734893700824</v>
      </c>
      <c r="AW219" s="6">
        <f t="shared" si="66"/>
        <v>19.220201572737558</v>
      </c>
      <c r="AX219" s="6">
        <f t="shared" si="66"/>
        <v>17.973188347869538</v>
      </c>
      <c r="AY219" s="6">
        <f t="shared" si="66"/>
        <v>16.807081765791445</v>
      </c>
      <c r="AZ219" s="6">
        <f t="shared" si="67"/>
        <v>15.716632575960453</v>
      </c>
      <c r="BA219" s="6">
        <f t="shared" si="67"/>
        <v>14.69693210099698</v>
      </c>
      <c r="BB219" s="6">
        <f t="shared" si="67"/>
        <v>13.743390140181837</v>
      </c>
      <c r="BC219" s="6"/>
      <c r="BD219" s="6">
        <f t="shared" si="67"/>
        <v>12.851714306582009</v>
      </c>
      <c r="BE219" s="6">
        <f t="shared" si="67"/>
        <v>12.017890704790796</v>
      </c>
      <c r="BF219" s="6">
        <f t="shared" si="67"/>
        <v>11.238165862302685</v>
      </c>
      <c r="BG219" s="6">
        <f t="shared" si="67"/>
        <v>10.509029833186855</v>
      </c>
      <c r="BH219" s="6">
        <f t="shared" si="67"/>
        <v>9.8272003980000324</v>
      </c>
      <c r="BI219" s="6">
        <f t="shared" si="67"/>
        <v>9.1896082888144246</v>
      </c>
      <c r="BJ219" s="6">
        <f t="shared" si="67"/>
        <v>8.5933833728508553</v>
      </c>
      <c r="BK219" s="6">
        <f t="shared" si="67"/>
        <v>8.0358417325224885</v>
      </c>
      <c r="BL219" s="10">
        <f t="shared" si="67"/>
        <v>7.5144735837297318</v>
      </c>
    </row>
    <row r="220" spans="30:64" x14ac:dyDescent="0.3">
      <c r="AD220" s="104">
        <f>AD219+$U$27</f>
        <v>0.86250000000000049</v>
      </c>
      <c r="AE220" s="22">
        <f t="shared" si="58"/>
        <v>0.86250000000000049</v>
      </c>
      <c r="AF220" s="9">
        <f t="shared" si="65"/>
        <v>58.970522761020675</v>
      </c>
      <c r="AG220" s="6">
        <f t="shared" si="65"/>
        <v>55.144495157611978</v>
      </c>
      <c r="AH220" s="6">
        <f t="shared" si="65"/>
        <v>51.566701528342655</v>
      </c>
      <c r="AI220" s="6">
        <f t="shared" si="65"/>
        <v>48.221036368416534</v>
      </c>
      <c r="AJ220" s="6">
        <f t="shared" si="65"/>
        <v>45.092439103674522</v>
      </c>
      <c r="AK220" s="6">
        <f t="shared" si="65"/>
        <v>42.166826295138868</v>
      </c>
      <c r="AL220" s="6">
        <f t="shared" si="65"/>
        <v>39.431028242149921</v>
      </c>
      <c r="AM220" s="6">
        <f t="shared" si="65"/>
        <v>36.872729698712646</v>
      </c>
      <c r="AN220" s="6">
        <f t="shared" si="65"/>
        <v>34.480414436187061</v>
      </c>
      <c r="AO220" s="6">
        <f t="shared" si="65"/>
        <v>32.243313402769999</v>
      </c>
      <c r="AP220" s="6">
        <f t="shared" si="66"/>
        <v>30.151356246407474</v>
      </c>
      <c r="AQ220" s="6">
        <f t="shared" si="66"/>
        <v>28.195125982916974</v>
      </c>
      <c r="AR220" s="6">
        <f t="shared" si="66"/>
        <v>26.365816605257336</v>
      </c>
      <c r="AS220" s="6">
        <f t="shared" si="66"/>
        <v>24.655193443123778</v>
      </c>
      <c r="AT220" s="6">
        <f t="shared" si="66"/>
        <v>23.055556094425803</v>
      </c>
      <c r="AU220" s="6">
        <f t="shared" si="66"/>
        <v>21.559703761783464</v>
      </c>
      <c r="AV220" s="6">
        <f t="shared" si="66"/>
        <v>20.160902838003583</v>
      </c>
      <c r="AW220" s="6">
        <f t="shared" si="66"/>
        <v>18.852856594621301</v>
      </c>
      <c r="AX220" s="6">
        <f t="shared" si="66"/>
        <v>17.62967683705935</v>
      </c>
      <c r="AY220" s="6">
        <f t="shared" si="66"/>
        <v>16.485857398810289</v>
      </c>
      <c r="AZ220" s="6">
        <f t="shared" si="67"/>
        <v>15.416249355325212</v>
      </c>
      <c r="BA220" s="6">
        <f t="shared" si="67"/>
        <v>14.416037846033769</v>
      </c>
      <c r="BB220" s="6">
        <f t="shared" si="67"/>
        <v>13.480720400159479</v>
      </c>
      <c r="BC220" s="6"/>
      <c r="BD220" s="6">
        <f t="shared" si="67"/>
        <v>12.606086668763467</v>
      </c>
      <c r="BE220" s="6">
        <f t="shared" si="67"/>
        <v>11.788199471780166</v>
      </c>
      <c r="BF220" s="6">
        <f t="shared" si="67"/>
        <v>11.023377074727735</v>
      </c>
      <c r="BG220" s="6">
        <f t="shared" si="67"/>
        <v>10.308176615311613</v>
      </c>
      <c r="BH220" s="6">
        <f t="shared" si="67"/>
        <v>9.639378605315617</v>
      </c>
      <c r="BI220" s="6">
        <f t="shared" si="67"/>
        <v>9.0139724380156601</v>
      </c>
      <c r="BJ220" s="6">
        <f t="shared" si="67"/>
        <v>8.4291428358773981</v>
      </c>
      <c r="BK220" s="6">
        <f t="shared" si="67"/>
        <v>7.882257177531856</v>
      </c>
      <c r="BL220" s="10">
        <f t="shared" si="67"/>
        <v>7.3708536469812111</v>
      </c>
    </row>
    <row r="221" spans="30:64" x14ac:dyDescent="0.3">
      <c r="AD221" s="104">
        <f>AD220+$U$27</f>
        <v>0.88750000000000051</v>
      </c>
      <c r="AE221" s="22">
        <f t="shared" si="58"/>
        <v>0.88750000000000051</v>
      </c>
      <c r="AF221" s="9">
        <f t="shared" si="65"/>
        <v>57.794214204136935</v>
      </c>
      <c r="AG221" s="6">
        <f t="shared" si="65"/>
        <v>54.044505900575757</v>
      </c>
      <c r="AH221" s="6">
        <f t="shared" si="65"/>
        <v>50.538079948983793</v>
      </c>
      <c r="AI221" s="6">
        <f t="shared" si="65"/>
        <v>47.259152107497897</v>
      </c>
      <c r="AJ221" s="6">
        <f t="shared" si="65"/>
        <v>44.192962221243484</v>
      </c>
      <c r="AK221" s="6">
        <f t="shared" si="65"/>
        <v>41.32570777922183</v>
      </c>
      <c r="AL221" s="6">
        <f t="shared" si="65"/>
        <v>38.644481782049276</v>
      </c>
      <c r="AM221" s="6">
        <f t="shared" si="65"/>
        <v>36.137214640858581</v>
      </c>
      <c r="AN221" s="6">
        <f t="shared" si="65"/>
        <v>33.792619845819374</v>
      </c>
      <c r="AO221" s="6">
        <f t="shared" si="65"/>
        <v>31.600143159703528</v>
      </c>
      <c r="AP221" s="6">
        <f t="shared" si="66"/>
        <v>29.549915107789268</v>
      </c>
      <c r="AQ221" s="6">
        <f t="shared" si="66"/>
        <v>27.632706550236566</v>
      </c>
      <c r="AR221" s="6">
        <f t="shared" si="66"/>
        <v>25.839887136941822</v>
      </c>
      <c r="AS221" s="6">
        <f t="shared" si="66"/>
        <v>24.163386457855868</v>
      </c>
      <c r="AT221" s="6">
        <f t="shared" si="66"/>
        <v>22.595657713882488</v>
      </c>
      <c r="AU221" s="6">
        <f t="shared" si="66"/>
        <v>21.129643744821433</v>
      </c>
      <c r="AV221" s="6">
        <f t="shared" si="66"/>
        <v>19.758745261430068</v>
      </c>
      <c r="AW221" s="6">
        <f t="shared" si="66"/>
        <v>18.476791138599708</v>
      </c>
      <c r="AX221" s="6">
        <f t="shared" si="66"/>
        <v>17.278010635920708</v>
      </c>
      <c r="AY221" s="6">
        <f t="shared" si="66"/>
        <v>16.157007420586865</v>
      </c>
      <c r="AZ221" s="6">
        <f t="shared" si="67"/>
        <v>15.108735275702552</v>
      </c>
      <c r="BA221" s="6">
        <f t="shared" si="67"/>
        <v>14.128475384643172</v>
      </c>
      <c r="BB221" s="6">
        <f t="shared" si="67"/>
        <v>13.211815089214085</v>
      </c>
      <c r="BC221" s="6"/>
      <c r="BD221" s="6">
        <f t="shared" si="67"/>
        <v>12.354628025987349</v>
      </c>
      <c r="BE221" s="6">
        <f t="shared" si="67"/>
        <v>11.553055551399778</v>
      </c>
      <c r="BF221" s="6">
        <f t="shared" si="67"/>
        <v>10.803489371996884</v>
      </c>
      <c r="BG221" s="6">
        <f t="shared" si="67"/>
        <v>10.102555301632588</v>
      </c>
      <c r="BH221" s="6">
        <f t="shared" si="67"/>
        <v>9.4470980725072877</v>
      </c>
      <c r="BI221" s="6">
        <f t="shared" si="67"/>
        <v>8.8341671316709682</v>
      </c>
      <c r="BJ221" s="6">
        <f t="shared" si="67"/>
        <v>8.2610033590540421</v>
      </c>
      <c r="BK221" s="6">
        <f t="shared" si="67"/>
        <v>7.7250266472368496</v>
      </c>
      <c r="BL221" s="10">
        <f t="shared" si="67"/>
        <v>7.2238242870479663</v>
      </c>
    </row>
    <row r="222" spans="30:64" x14ac:dyDescent="0.3">
      <c r="AD222" s="104">
        <f>AD221+$U$27</f>
        <v>0.91250000000000053</v>
      </c>
      <c r="AE222" s="22">
        <f t="shared" si="58"/>
        <v>0.91250000000000053</v>
      </c>
      <c r="AF222" s="9">
        <f t="shared" si="65"/>
        <v>56.591172660371683</v>
      </c>
      <c r="AG222" s="6">
        <f t="shared" si="65"/>
        <v>52.919518101952733</v>
      </c>
      <c r="AH222" s="6">
        <f t="shared" si="65"/>
        <v>49.486081741931336</v>
      </c>
      <c r="AI222" s="6">
        <f t="shared" si="65"/>
        <v>46.275407902453033</v>
      </c>
      <c r="AJ222" s="6">
        <f t="shared" si="65"/>
        <v>43.273043675307122</v>
      </c>
      <c r="AK222" s="6">
        <f t="shared" si="65"/>
        <v>40.465473861890558</v>
      </c>
      <c r="AL222" s="6">
        <f t="shared" si="65"/>
        <v>37.840060134289303</v>
      </c>
      <c r="AM222" s="6">
        <f t="shared" si="65"/>
        <v>35.384984143609202</v>
      </c>
      <c r="AN222" s="6">
        <f t="shared" si="65"/>
        <v>33.089194319458002</v>
      </c>
      <c r="AO222" s="6">
        <f t="shared" si="65"/>
        <v>30.942356121094882</v>
      </c>
      <c r="AP222" s="6">
        <f t="shared" si="66"/>
        <v>28.934805516302472</v>
      </c>
      <c r="AQ222" s="6">
        <f t="shared" si="66"/>
        <v>27.05750547856546</v>
      </c>
      <c r="AR222" s="6">
        <f t="shared" si="66"/>
        <v>25.30200530672704</v>
      </c>
      <c r="AS222" s="6">
        <f t="shared" si="66"/>
        <v>23.66040258399995</v>
      </c>
      <c r="AT222" s="6">
        <f t="shared" si="66"/>
        <v>22.125307605089855</v>
      </c>
      <c r="AU222" s="6">
        <f t="shared" si="66"/>
        <v>20.689810111298989</v>
      </c>
      <c r="AV222" s="6">
        <f t="shared" si="66"/>
        <v>19.347448183867698</v>
      </c>
      <c r="AW222" s="6">
        <f t="shared" si="66"/>
        <v>18.092179155526527</v>
      </c>
      <c r="AX222" s="6">
        <f t="shared" si="66"/>
        <v>16.918352409316725</v>
      </c>
      <c r="AY222" s="6">
        <f t="shared" si="66"/>
        <v>15.820683942232552</v>
      </c>
      <c r="AZ222" s="6">
        <f t="shared" si="67"/>
        <v>14.794232579183136</v>
      </c>
      <c r="BA222" s="6">
        <f t="shared" si="67"/>
        <v>13.834377730200561</v>
      </c>
      <c r="BB222" s="6">
        <f t="shared" si="67"/>
        <v>12.936798590767921</v>
      </c>
      <c r="BC222" s="6"/>
      <c r="BD222" s="6">
        <f t="shared" si="67"/>
        <v>12.097454691637118</v>
      </c>
      <c r="BE222" s="6">
        <f t="shared" si="67"/>
        <v>11.312567710581156</v>
      </c>
      <c r="BF222" s="6">
        <f t="shared" si="67"/>
        <v>10.578604464206091</v>
      </c>
      <c r="BG222" s="6">
        <f t="shared" si="67"/>
        <v>9.8922610032600709</v>
      </c>
      <c r="BH222" s="6">
        <f t="shared" si="67"/>
        <v>9.2504477398441001</v>
      </c>
      <c r="BI222" s="6">
        <f t="shared" si="67"/>
        <v>8.6502755395744533</v>
      </c>
      <c r="BJ222" s="6">
        <f t="shared" si="67"/>
        <v>8.0890427160903222</v>
      </c>
      <c r="BK222" s="6">
        <f t="shared" si="67"/>
        <v>7.5642228693622418</v>
      </c>
      <c r="BL222" s="10">
        <f t="shared" si="67"/>
        <v>7.0734535130552114</v>
      </c>
    </row>
    <row r="223" spans="30:64" x14ac:dyDescent="0.3">
      <c r="AD223" s="104">
        <f>AD222+$U$27</f>
        <v>0.93750000000000056</v>
      </c>
      <c r="AE223" s="22">
        <f t="shared" si="58"/>
        <v>0.93750000000000056</v>
      </c>
      <c r="AF223" s="9">
        <f t="shared" si="65"/>
        <v>55.36195460227583</v>
      </c>
      <c r="AG223" s="6">
        <f t="shared" si="65"/>
        <v>51.77005213016519</v>
      </c>
      <c r="AH223" s="6">
        <f t="shared" si="65"/>
        <v>48.411193513927088</v>
      </c>
      <c r="AI223" s="6">
        <f t="shared" si="65"/>
        <v>45.270258788812569</v>
      </c>
      <c r="AJ223" s="6">
        <f t="shared" si="65"/>
        <v>42.333108978535833</v>
      </c>
      <c r="AK223" s="6">
        <f t="shared" si="65"/>
        <v>39.586522448408488</v>
      </c>
      <c r="AL223" s="6">
        <f t="shared" si="65"/>
        <v>37.018135387904373</v>
      </c>
      <c r="AM223" s="6">
        <f t="shared" si="65"/>
        <v>34.616386154735608</v>
      </c>
      <c r="AN223" s="6">
        <f t="shared" si="65"/>
        <v>32.370463229904125</v>
      </c>
      <c r="AO223" s="6">
        <f t="shared" si="65"/>
        <v>30.27025654944708</v>
      </c>
      <c r="AP223" s="6">
        <f t="shared" si="66"/>
        <v>28.306311993795266</v>
      </c>
      <c r="AQ223" s="6">
        <f t="shared" si="66"/>
        <v>26.469788829877416</v>
      </c>
      <c r="AR223" s="6">
        <f t="shared" si="66"/>
        <v>24.752419914395258</v>
      </c>
      <c r="AS223" s="6">
        <f t="shared" si="66"/>
        <v>23.146474479123682</v>
      </c>
      <c r="AT223" s="6">
        <f t="shared" si="66"/>
        <v>21.644723330713319</v>
      </c>
      <c r="AU223" s="6">
        <f t="shared" si="66"/>
        <v>20.240406308341711</v>
      </c>
      <c r="AV223" s="6">
        <f t="shared" si="66"/>
        <v>18.927201852723236</v>
      </c>
      <c r="AW223" s="6">
        <f t="shared" si="66"/>
        <v>17.699198549491982</v>
      </c>
      <c r="AX223" s="6">
        <f t="shared" si="66"/>
        <v>16.550868518859648</v>
      </c>
      <c r="AY223" s="6">
        <f t="shared" si="66"/>
        <v>15.47704253176153</v>
      </c>
      <c r="AZ223" s="6">
        <f t="shared" si="67"/>
        <v>14.472886740475392</v>
      </c>
      <c r="BA223" s="6">
        <f t="shared" si="67"/>
        <v>13.533880918965727</v>
      </c>
      <c r="BB223" s="6">
        <f t="shared" si="67"/>
        <v>12.655798115001911</v>
      </c>
      <c r="BC223" s="6"/>
      <c r="BD223" s="6">
        <f t="shared" si="67"/>
        <v>11.834685622453827</v>
      </c>
      <c r="BE223" s="6">
        <f t="shared" si="67"/>
        <v>11.066847188111476</v>
      </c>
      <c r="BF223" s="6">
        <f t="shared" si="67"/>
        <v>10.348826372932127</v>
      </c>
      <c r="BG223" s="6">
        <f t="shared" si="67"/>
        <v>9.6773909928154982</v>
      </c>
      <c r="BH223" s="6">
        <f t="shared" si="67"/>
        <v>9.0495185688666844</v>
      </c>
      <c r="BI223" s="6">
        <f t="shared" si="67"/>
        <v>8.4623827216510037</v>
      </c>
      <c r="BJ223" s="6">
        <f t="shared" si="67"/>
        <v>7.9133404481942247</v>
      </c>
      <c r="BK223" s="6">
        <f t="shared" si="67"/>
        <v>7.3999202244553492</v>
      </c>
      <c r="BL223" s="10">
        <f t="shared" si="67"/>
        <v>6.9198108797150191</v>
      </c>
    </row>
    <row r="224" spans="30:64" x14ac:dyDescent="0.3">
      <c r="AD224" s="104">
        <f>AD223+$U$27</f>
        <v>0.96250000000000058</v>
      </c>
      <c r="AE224" s="22">
        <f t="shared" si="58"/>
        <v>0.96250000000000058</v>
      </c>
      <c r="AF224" s="9">
        <f t="shared" si="65"/>
        <v>54.107128610470724</v>
      </c>
      <c r="AG224" s="6">
        <f t="shared" si="65"/>
        <v>50.596639676130089</v>
      </c>
      <c r="AH224" s="6">
        <f t="shared" si="65"/>
        <v>47.313912459600203</v>
      </c>
      <c r="AI224" s="6">
        <f t="shared" si="65"/>
        <v>44.244169703048783</v>
      </c>
      <c r="AJ224" s="6">
        <f t="shared" si="65"/>
        <v>41.3735929021652</v>
      </c>
      <c r="AK224" s="6">
        <f t="shared" si="65"/>
        <v>38.689260101905333</v>
      </c>
      <c r="AL224" s="6">
        <f t="shared" si="65"/>
        <v>36.179087728069888</v>
      </c>
      <c r="AM224" s="6">
        <f t="shared" si="65"/>
        <v>33.831776192869505</v>
      </c>
      <c r="AN224" s="6">
        <f t="shared" si="65"/>
        <v>31.636759029619526</v>
      </c>
      <c r="AO224" s="6">
        <f t="shared" si="65"/>
        <v>29.584155327592942</v>
      </c>
      <c r="AP224" s="6">
        <f t="shared" si="66"/>
        <v>27.664725252916384</v>
      </c>
      <c r="AQ224" s="6">
        <f t="shared" si="66"/>
        <v>25.869828455285489</v>
      </c>
      <c r="AR224" s="6">
        <f t="shared" si="66"/>
        <v>24.191385173266724</v>
      </c>
      <c r="AS224" s="6">
        <f t="shared" si="66"/>
        <v>22.621839863100497</v>
      </c>
      <c r="AT224" s="6">
        <f t="shared" si="66"/>
        <v>21.154127187279958</v>
      </c>
      <c r="AU224" s="6">
        <f t="shared" si="66"/>
        <v>19.781640209802283</v>
      </c>
      <c r="AV224" s="6">
        <f t="shared" si="66"/>
        <v>18.498200654922993</v>
      </c>
      <c r="AW224" s="6">
        <f t="shared" si="66"/>
        <v>17.298031095532384</v>
      </c>
      <c r="AX224" s="6">
        <f t="shared" si="66"/>
        <v>16.17572894595952</v>
      </c>
      <c r="AY224" s="6">
        <f t="shared" si="66"/>
        <v>15.126242142132059</v>
      </c>
      <c r="AZ224" s="6">
        <f t="shared" si="67"/>
        <v>14.144846399615508</v>
      </c>
      <c r="BA224" s="6">
        <f t="shared" si="67"/>
        <v>13.227123947158679</v>
      </c>
      <c r="BB224" s="6">
        <f t="shared" si="67"/>
        <v>12.368943640013962</v>
      </c>
      <c r="BC224" s="6"/>
      <c r="BD224" s="6">
        <f t="shared" si="67"/>
        <v>11.566442363512122</v>
      </c>
      <c r="BE224" s="6">
        <f t="shared" si="67"/>
        <v>10.816007643179537</v>
      </c>
      <c r="BF224" s="6">
        <f t="shared" si="67"/>
        <v>10.114261383116908</v>
      </c>
      <c r="BG224" s="6">
        <f t="shared" si="67"/>
        <v>9.4580446594375527</v>
      </c>
      <c r="BH224" s="6">
        <f t="shared" si="67"/>
        <v>8.8444035003125467</v>
      </c>
      <c r="BI224" s="6">
        <f t="shared" si="67"/>
        <v>8.2705755886114201</v>
      </c>
      <c r="BJ224" s="6">
        <f t="shared" si="67"/>
        <v>7.7339778272800315</v>
      </c>
      <c r="BK224" s="6">
        <f t="shared" si="67"/>
        <v>7.2321947114809726</v>
      </c>
      <c r="BL224" s="10">
        <f t="shared" si="67"/>
        <v>6.7629674551534666</v>
      </c>
    </row>
    <row r="225" spans="30:64" x14ac:dyDescent="0.3">
      <c r="AD225" s="104">
        <f>AD224+$U$27</f>
        <v>0.9875000000000006</v>
      </c>
      <c r="AE225" s="22">
        <f t="shared" si="58"/>
        <v>0.9875000000000006</v>
      </c>
      <c r="AF225" s="9">
        <f t="shared" si="65"/>
        <v>52.827275110648429</v>
      </c>
      <c r="AG225" s="6">
        <f t="shared" si="65"/>
        <v>49.399823507322878</v>
      </c>
      <c r="AH225" s="6">
        <f t="shared" si="65"/>
        <v>46.194746131487449</v>
      </c>
      <c r="AI225" s="6">
        <f t="shared" si="65"/>
        <v>43.197615267516966</v>
      </c>
      <c r="AJ225" s="6">
        <f t="shared" si="65"/>
        <v>40.39493927489044</v>
      </c>
      <c r="AK225" s="6">
        <f t="shared" si="65"/>
        <v>37.774101855319387</v>
      </c>
      <c r="AL225" s="6">
        <f t="shared" si="65"/>
        <v>35.323305260245725</v>
      </c>
      <c r="AM225" s="6">
        <f t="shared" si="65"/>
        <v>33.031517183056344</v>
      </c>
      <c r="AN225" s="6">
        <f t="shared" si="65"/>
        <v>30.888421096949088</v>
      </c>
      <c r="AO225" s="6">
        <f t="shared" si="65"/>
        <v>28.884369814894729</v>
      </c>
      <c r="AP225" s="6">
        <f t="shared" si="66"/>
        <v>27.010342062644565</v>
      </c>
      <c r="AQ225" s="6">
        <f t="shared" si="66"/>
        <v>25.257901869296003</v>
      </c>
      <c r="AR225" s="6">
        <f t="shared" si="66"/>
        <v>23.619160592612058</v>
      </c>
      <c r="AS225" s="6">
        <f t="shared" si="66"/>
        <v>22.086741408151145</v>
      </c>
      <c r="AT225" s="6">
        <f t="shared" si="66"/>
        <v>20.653746102354173</v>
      </c>
      <c r="AU225" s="6">
        <f t="shared" si="66"/>
        <v>19.313724020107429</v>
      </c>
      <c r="AV225" s="6">
        <f t="shared" si="66"/>
        <v>18.060643026998221</v>
      </c>
      <c r="AW225" s="6">
        <f t="shared" si="66"/>
        <v>16.888862355549243</v>
      </c>
      <c r="AX225" s="6">
        <f t="shared" si="66"/>
        <v>15.793107213198473</v>
      </c>
      <c r="AY225" s="6">
        <f t="shared" si="66"/>
        <v>14.768445037722033</v>
      </c>
      <c r="AZ225" s="6">
        <f t="shared" si="67"/>
        <v>13.81026329321327</v>
      </c>
      <c r="BA225" s="6">
        <f t="shared" si="67"/>
        <v>12.914248706666276</v>
      </c>
      <c r="BB225" s="6">
        <f t="shared" si="67"/>
        <v>12.076367851696984</v>
      </c>
      <c r="BC225" s="6"/>
      <c r="BD225" s="6">
        <f t="shared" si="67"/>
        <v>11.29284899199898</v>
      </c>
      <c r="BE225" s="6">
        <f t="shared" si="67"/>
        <v>10.560165102802165</v>
      </c>
      <c r="BF225" s="6">
        <f t="shared" si="67"/>
        <v>9.8750179939048888</v>
      </c>
      <c r="BG225" s="6">
        <f t="shared" si="67"/>
        <v>9.2343234628092361</v>
      </c>
      <c r="BH225" s="6">
        <f t="shared" si="67"/>
        <v>8.6351974111258993</v>
      </c>
      <c r="BI225" s="6">
        <f t="shared" si="67"/>
        <v>8.074942861751456</v>
      </c>
      <c r="BJ225" s="6">
        <f t="shared" si="67"/>
        <v>7.5510378183756064</v>
      </c>
      <c r="BK225" s="6">
        <f t="shared" si="67"/>
        <v>7.0611239126677088</v>
      </c>
      <c r="BL225" s="10">
        <f t="shared" si="67"/>
        <v>6.6029957880377319</v>
      </c>
    </row>
    <row r="226" spans="30:64" ht="15" thickBot="1" x14ac:dyDescent="0.35">
      <c r="AD226" s="105">
        <f>AD225+$U$27/2</f>
        <v>1.0000000000000007</v>
      </c>
      <c r="AE226" s="23">
        <f t="shared" si="58"/>
        <v>1.0000000000000007</v>
      </c>
      <c r="AF226" s="11">
        <f t="shared" si="65"/>
        <v>52.178147601185593</v>
      </c>
      <c r="AG226" s="31">
        <f t="shared" si="65"/>
        <v>48.792811611781282</v>
      </c>
      <c r="AH226" s="31">
        <f t="shared" si="65"/>
        <v>45.627117374490361</v>
      </c>
      <c r="AI226" s="31">
        <f t="shared" si="65"/>
        <v>42.666814457620852</v>
      </c>
      <c r="AJ226" s="31">
        <f t="shared" si="65"/>
        <v>39.898577002342968</v>
      </c>
      <c r="AK226" s="31">
        <f t="shared" si="65"/>
        <v>37.309943736086844</v>
      </c>
      <c r="AL226" s="31">
        <f t="shared" si="65"/>
        <v>34.889261877891578</v>
      </c>
      <c r="AM226" s="31">
        <f t="shared" si="65"/>
        <v>32.625634683194178</v>
      </c>
      <c r="AN226" s="31">
        <f t="shared" si="65"/>
        <v>30.508872391930602</v>
      </c>
      <c r="AO226" s="31">
        <f t="shared" si="65"/>
        <v>28.529446359140589</v>
      </c>
      <c r="AP226" s="31">
        <f t="shared" si="66"/>
        <v>26.678446161594589</v>
      </c>
      <c r="AQ226" s="31">
        <f t="shared" si="66"/>
        <v>24.947539487357286</v>
      </c>
      <c r="AR226" s="31">
        <f t="shared" si="66"/>
        <v>23.328934627729865</v>
      </c>
      <c r="AS226" s="31">
        <f t="shared" si="66"/>
        <v>21.815345402727939</v>
      </c>
      <c r="AT226" s="31">
        <f t="shared" si="66"/>
        <v>20.399958362206348</v>
      </c>
      <c r="AU226" s="31">
        <f t="shared" si="66"/>
        <v>19.076402114986152</v>
      </c>
      <c r="AV226" s="31">
        <f t="shared" si="66"/>
        <v>17.838718647918341</v>
      </c>
      <c r="AW226" s="31">
        <f t="shared" si="66"/>
        <v>16.681336505776454</v>
      </c>
      <c r="AX226" s="31">
        <f t="shared" si="66"/>
        <v>15.59904571124687</v>
      </c>
      <c r="AY226" s="31">
        <f t="shared" si="66"/>
        <v>14.58697431211872</v>
      </c>
      <c r="AZ226" s="31">
        <f t="shared" si="67"/>
        <v>13.640566450100071</v>
      </c>
      <c r="BA226" s="31">
        <f t="shared" si="67"/>
        <v>12.755561852536786</v>
      </c>
      <c r="BB226" s="31">
        <f t="shared" si="67"/>
        <v>11.927976654715692</v>
      </c>
      <c r="BC226" s="31"/>
      <c r="BD226" s="31">
        <f t="shared" si="67"/>
        <v>11.154085466423183</v>
      </c>
      <c r="BE226" s="31">
        <f t="shared" si="67"/>
        <v>10.430404602031674</v>
      </c>
      <c r="BF226" s="31">
        <f t="shared" si="67"/>
        <v>9.7536763986237034</v>
      </c>
      <c r="BG226" s="31">
        <f t="shared" si="67"/>
        <v>9.1208545515615445</v>
      </c>
      <c r="BH226" s="31">
        <f t="shared" si="67"/>
        <v>8.5290904014899951</v>
      </c>
      <c r="BI226" s="31">
        <f t="shared" si="67"/>
        <v>7.9757201110431408</v>
      </c>
      <c r="BJ226" s="31">
        <f t="shared" si="67"/>
        <v>7.4582526735307271</v>
      </c>
      <c r="BK226" s="31">
        <f t="shared" si="67"/>
        <v>6.9743586996250526</v>
      </c>
      <c r="BL226" s="12">
        <f t="shared" si="67"/>
        <v>6.5218599315714467</v>
      </c>
    </row>
  </sheetData>
  <mergeCells count="32">
    <mergeCell ref="BB2:BG2"/>
    <mergeCell ref="BB3:BG3"/>
    <mergeCell ref="BB10:BG10"/>
    <mergeCell ref="AD183:AE183"/>
    <mergeCell ref="AF183:BL183"/>
    <mergeCell ref="O31:U31"/>
    <mergeCell ref="O39:U39"/>
    <mergeCell ref="O51:U51"/>
    <mergeCell ref="AD47:AE47"/>
    <mergeCell ref="AF47:AI47"/>
    <mergeCell ref="AD92:AE92"/>
    <mergeCell ref="AF92:AM92"/>
    <mergeCell ref="O70:U70"/>
    <mergeCell ref="AD2:AE2"/>
    <mergeCell ref="AF2:AG2"/>
    <mergeCell ref="O2:P2"/>
    <mergeCell ref="AD137:AE137"/>
    <mergeCell ref="AF137:AU137"/>
    <mergeCell ref="O9:P9"/>
    <mergeCell ref="O16:P16"/>
    <mergeCell ref="Q16:T16"/>
    <mergeCell ref="O15:AA15"/>
    <mergeCell ref="AK3:AM3"/>
    <mergeCell ref="AN3:AO3"/>
    <mergeCell ref="U16:Y16"/>
    <mergeCell ref="O25:U25"/>
    <mergeCell ref="Z16:AC16"/>
    <mergeCell ref="AK2:AO2"/>
    <mergeCell ref="AQ2:AS2"/>
    <mergeCell ref="AU3:AV3"/>
    <mergeCell ref="AW3:AZ3"/>
    <mergeCell ref="AU2:AZ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04"/>
  <sheetViews>
    <sheetView workbookViewId="0">
      <selection activeCell="J22" sqref="J22"/>
    </sheetView>
  </sheetViews>
  <sheetFormatPr defaultRowHeight="14.4" x14ac:dyDescent="0.3"/>
  <cols>
    <col min="3" max="3" width="12" bestFit="1" customWidth="1"/>
    <col min="4" max="4" width="11.5546875" bestFit="1" customWidth="1"/>
    <col min="5" max="5" width="10.77734375" bestFit="1" customWidth="1"/>
    <col min="7" max="7" width="12.5546875" bestFit="1" customWidth="1"/>
    <col min="8" max="8" width="12" bestFit="1" customWidth="1"/>
    <col min="10" max="10" width="12.109375" customWidth="1"/>
    <col min="11" max="11" width="12.44140625" customWidth="1"/>
  </cols>
  <sheetData>
    <row r="1" spans="2:27" ht="15" thickBot="1" x14ac:dyDescent="0.35"/>
    <row r="2" spans="2:27" ht="15" thickBot="1" x14ac:dyDescent="0.35">
      <c r="B2" s="223" t="s">
        <v>1</v>
      </c>
      <c r="C2" s="230"/>
      <c r="D2" s="224"/>
      <c r="G2" s="223" t="s">
        <v>3</v>
      </c>
      <c r="H2" s="224"/>
      <c r="J2" s="223" t="s">
        <v>27</v>
      </c>
      <c r="K2" s="224"/>
    </row>
    <row r="3" spans="2:27" ht="15" thickBot="1" x14ac:dyDescent="0.35">
      <c r="B3" s="20" t="s">
        <v>29</v>
      </c>
      <c r="C3" s="24" t="s">
        <v>10</v>
      </c>
      <c r="D3" s="5" t="s">
        <v>11</v>
      </c>
      <c r="G3" s="15" t="s">
        <v>4</v>
      </c>
      <c r="H3" s="16">
        <v>100</v>
      </c>
      <c r="J3" t="s">
        <v>20</v>
      </c>
      <c r="K3">
        <f>AVERAGE(H3:H4)</f>
        <v>50</v>
      </c>
    </row>
    <row r="4" spans="2:27" x14ac:dyDescent="0.3">
      <c r="B4" s="21">
        <v>-1</v>
      </c>
      <c r="C4" s="25">
        <f t="shared" ref="C4:C67" si="0">$H$4+($H$3-$H$4)*$H$5*EXP(-($H$6^2)*$H$11)*COS($H$6*B4)</f>
        <v>52.178147601185628</v>
      </c>
      <c r="D4" s="8">
        <f t="shared" ref="D4:D67" si="1">$H$4+($H$3-$H$4)*$H$5*EXP(-($H$6^2)*$H$12)*COS($H$6*B4)</f>
        <v>6.5218599315714387</v>
      </c>
      <c r="G4" s="9" t="s">
        <v>8</v>
      </c>
      <c r="H4" s="10">
        <v>0</v>
      </c>
      <c r="J4" t="s">
        <v>21</v>
      </c>
      <c r="K4">
        <v>7800</v>
      </c>
      <c r="L4" t="s">
        <v>22</v>
      </c>
    </row>
    <row r="5" spans="2:27" x14ac:dyDescent="0.3">
      <c r="B5" s="22">
        <v>-0.99</v>
      </c>
      <c r="C5" s="26">
        <f t="shared" si="0"/>
        <v>52.697935940992707</v>
      </c>
      <c r="D5" s="10">
        <f t="shared" si="1"/>
        <v>6.5868294044664255</v>
      </c>
      <c r="G5" s="9" t="s">
        <v>5</v>
      </c>
      <c r="H5" s="10">
        <v>1.1191</v>
      </c>
      <c r="J5" t="s">
        <v>23</v>
      </c>
      <c r="K5">
        <v>60</v>
      </c>
      <c r="L5" t="s">
        <v>24</v>
      </c>
    </row>
    <row r="6" spans="2:27" x14ac:dyDescent="0.3">
      <c r="B6" s="22">
        <v>-0.98</v>
      </c>
      <c r="C6" s="26">
        <f t="shared" si="0"/>
        <v>53.213824045825127</v>
      </c>
      <c r="D6" s="10">
        <f t="shared" si="1"/>
        <v>6.6513113785257039</v>
      </c>
      <c r="G6" s="9" t="s">
        <v>6</v>
      </c>
      <c r="H6" s="10">
        <v>0.86029999999999995</v>
      </c>
      <c r="J6" t="s">
        <v>25</v>
      </c>
      <c r="K6">
        <v>430</v>
      </c>
      <c r="L6" t="s">
        <v>26</v>
      </c>
    </row>
    <row r="7" spans="2:27" ht="15" thickBot="1" x14ac:dyDescent="0.35">
      <c r="B7" s="22">
        <v>-0.97</v>
      </c>
      <c r="C7" s="26">
        <f t="shared" si="0"/>
        <v>53.725773734209668</v>
      </c>
      <c r="D7" s="10">
        <f t="shared" si="1"/>
        <v>6.7153010813640579</v>
      </c>
      <c r="G7" s="17" t="s">
        <v>18</v>
      </c>
      <c r="H7" s="18">
        <v>1</v>
      </c>
      <c r="J7" t="s">
        <v>28</v>
      </c>
      <c r="K7" s="19">
        <f>K5/K4/K6</f>
        <v>1.7889087656529517E-5</v>
      </c>
    </row>
    <row r="8" spans="2:27" x14ac:dyDescent="0.3">
      <c r="B8" s="22">
        <v>-0.96</v>
      </c>
      <c r="C8" s="26">
        <f t="shared" si="0"/>
        <v>54.233747116159869</v>
      </c>
      <c r="D8" s="10">
        <f t="shared" si="1"/>
        <v>6.7787937770298301</v>
      </c>
    </row>
    <row r="9" spans="2:27" x14ac:dyDescent="0.3">
      <c r="B9" s="22">
        <v>-0.95</v>
      </c>
      <c r="C9" s="26">
        <f t="shared" si="0"/>
        <v>54.737706595980278</v>
      </c>
      <c r="D9" s="10">
        <f t="shared" si="1"/>
        <v>6.8417847663554392</v>
      </c>
    </row>
    <row r="10" spans="2:27" x14ac:dyDescent="0.3">
      <c r="B10" s="22">
        <v>-0.94</v>
      </c>
      <c r="C10" s="26">
        <f t="shared" si="0"/>
        <v>55.237614875048955</v>
      </c>
      <c r="D10" s="10">
        <f t="shared" si="1"/>
        <v>6.9042693873051633</v>
      </c>
      <c r="G10" s="250" t="s">
        <v>9</v>
      </c>
      <c r="H10" s="250"/>
    </row>
    <row r="11" spans="2:27" x14ac:dyDescent="0.3">
      <c r="B11" s="22">
        <v>-0.93</v>
      </c>
      <c r="C11" s="26">
        <f t="shared" si="0"/>
        <v>55.73343495457803</v>
      </c>
      <c r="D11" s="10">
        <f t="shared" si="1"/>
        <v>6.9662430153201935</v>
      </c>
      <c r="G11" s="6" t="s">
        <v>32</v>
      </c>
      <c r="H11" s="6">
        <v>0.45350000000000001</v>
      </c>
    </row>
    <row r="12" spans="2:27" x14ac:dyDescent="0.3">
      <c r="B12" s="22">
        <v>-0.92</v>
      </c>
      <c r="C12" s="26">
        <f t="shared" si="0"/>
        <v>56.22513013835195</v>
      </c>
      <c r="D12" s="10">
        <f t="shared" si="1"/>
        <v>7.0277010636608921</v>
      </c>
      <c r="G12" s="6" t="s">
        <v>33</v>
      </c>
      <c r="H12" s="6">
        <v>3.2631999999999999</v>
      </c>
    </row>
    <row r="13" spans="2:27" x14ac:dyDescent="0.3">
      <c r="B13" s="22">
        <v>-0.91</v>
      </c>
      <c r="C13" s="26">
        <f t="shared" si="0"/>
        <v>56.712664035443495</v>
      </c>
      <c r="D13" s="10">
        <f t="shared" si="1"/>
        <v>7.0886389837462724</v>
      </c>
      <c r="G13" s="6" t="s">
        <v>30</v>
      </c>
      <c r="H13" s="28">
        <f>($H$7/2)^2*H11/$K$7</f>
        <v>6337.6625000000004</v>
      </c>
      <c r="I13" t="s">
        <v>0</v>
      </c>
    </row>
    <row r="14" spans="2:27" x14ac:dyDescent="0.3">
      <c r="B14" s="22">
        <v>-0.9</v>
      </c>
      <c r="C14" s="26">
        <f t="shared" si="0"/>
        <v>57.196000562907031</v>
      </c>
      <c r="D14" s="10">
        <f t="shared" si="1"/>
        <v>7.1490522654906341</v>
      </c>
      <c r="G14" s="6" t="s">
        <v>31</v>
      </c>
      <c r="H14" s="28">
        <f>($H$7/2)^2*H12/$K$7</f>
        <v>45603.22</v>
      </c>
      <c r="I14" t="s">
        <v>0</v>
      </c>
      <c r="AA14" t="s">
        <v>0</v>
      </c>
    </row>
    <row r="15" spans="2:27" x14ac:dyDescent="0.3">
      <c r="B15" s="22">
        <v>-0.89</v>
      </c>
      <c r="C15" s="26">
        <f t="shared" si="0"/>
        <v>57.675103948449113</v>
      </c>
      <c r="D15" s="10">
        <f t="shared" si="1"/>
        <v>7.2089364376373686</v>
      </c>
    </row>
    <row r="16" spans="2:27" x14ac:dyDescent="0.3">
      <c r="B16" s="22">
        <v>-0.88</v>
      </c>
      <c r="C16" s="26">
        <f t="shared" si="0"/>
        <v>58.149938733075984</v>
      </c>
      <c r="D16" s="10">
        <f t="shared" si="1"/>
        <v>7.2682870680898759</v>
      </c>
      <c r="G16" t="s">
        <v>12</v>
      </c>
    </row>
    <row r="17" spans="2:12" x14ac:dyDescent="0.3">
      <c r="B17" s="22">
        <v>-0.87</v>
      </c>
      <c r="C17" s="26">
        <f t="shared" si="0"/>
        <v>58.620469773718</v>
      </c>
      <c r="D17" s="10">
        <f t="shared" si="1"/>
        <v>7.3270997642395956</v>
      </c>
      <c r="G17" s="1" t="s">
        <v>14</v>
      </c>
      <c r="H17" s="1" t="s">
        <v>34</v>
      </c>
      <c r="I17" s="1" t="s">
        <v>15</v>
      </c>
      <c r="J17" s="1" t="s">
        <v>16</v>
      </c>
      <c r="K17" s="1" t="s">
        <v>17</v>
      </c>
      <c r="L17" s="1" t="s">
        <v>19</v>
      </c>
    </row>
    <row r="18" spans="2:12" x14ac:dyDescent="0.3">
      <c r="B18" s="22">
        <v>-0.86</v>
      </c>
      <c r="C18" s="26">
        <f t="shared" si="0"/>
        <v>59.086662245830517</v>
      </c>
      <c r="D18" s="10">
        <f t="shared" si="1"/>
        <v>7.3853701732911006</v>
      </c>
      <c r="G18" s="1">
        <f>2</f>
        <v>2</v>
      </c>
      <c r="H18" s="1">
        <f>($H$14-$H$13)/G18</f>
        <v>19632.778750000001</v>
      </c>
      <c r="I18" s="1">
        <v>2</v>
      </c>
      <c r="J18" s="1">
        <v>41</v>
      </c>
      <c r="K18" s="1">
        <f>J18-I18+1</f>
        <v>40</v>
      </c>
      <c r="L18" s="29">
        <f>$H$7/K18</f>
        <v>2.5000000000000001E-2</v>
      </c>
    </row>
    <row r="19" spans="2:12" x14ac:dyDescent="0.3">
      <c r="B19" s="22">
        <v>-0.85</v>
      </c>
      <c r="C19" s="26">
        <f t="shared" si="0"/>
        <v>59.548481645971385</v>
      </c>
      <c r="D19" s="10">
        <f t="shared" si="1"/>
        <v>7.4430939825842586</v>
      </c>
      <c r="G19" s="1">
        <v>4</v>
      </c>
      <c r="H19" s="1">
        <f t="shared" ref="H19:H22" si="2">($H$14-$H$13)/G19</f>
        <v>9816.3893750000007</v>
      </c>
      <c r="I19" s="1">
        <v>2</v>
      </c>
      <c r="J19" s="1">
        <v>41</v>
      </c>
      <c r="K19" s="1">
        <f t="shared" ref="K19:K22" si="3">J19-I19+1</f>
        <v>40</v>
      </c>
      <c r="L19" s="29">
        <f t="shared" ref="L19:L22" si="4">$H$7/K19</f>
        <v>2.5000000000000001E-2</v>
      </c>
    </row>
    <row r="20" spans="2:12" x14ac:dyDescent="0.3">
      <c r="B20" s="22">
        <v>-0.84</v>
      </c>
      <c r="C20" s="26">
        <f t="shared" si="0"/>
        <v>60.005893794354556</v>
      </c>
      <c r="D20" s="10">
        <f t="shared" si="1"/>
        <v>7.5002669199134173</v>
      </c>
      <c r="G20" s="1">
        <v>8</v>
      </c>
      <c r="H20" s="1">
        <f t="shared" si="2"/>
        <v>4908.1946875000003</v>
      </c>
      <c r="I20" s="1">
        <v>2</v>
      </c>
      <c r="J20" s="1">
        <v>41</v>
      </c>
      <c r="K20" s="1">
        <f t="shared" si="3"/>
        <v>40</v>
      </c>
      <c r="L20" s="29">
        <f t="shared" si="4"/>
        <v>2.5000000000000001E-2</v>
      </c>
    </row>
    <row r="21" spans="2:12" x14ac:dyDescent="0.3">
      <c r="B21" s="22">
        <v>-0.83</v>
      </c>
      <c r="C21" s="26">
        <f t="shared" si="0"/>
        <v>60.458864837379735</v>
      </c>
      <c r="D21" s="10">
        <f t="shared" si="1"/>
        <v>7.5568847538435913</v>
      </c>
      <c r="G21" s="1">
        <v>16</v>
      </c>
      <c r="H21" s="1">
        <f t="shared" si="2"/>
        <v>2454.0973437500002</v>
      </c>
      <c r="I21" s="1">
        <v>2</v>
      </c>
      <c r="J21" s="1">
        <v>41</v>
      </c>
      <c r="K21" s="1">
        <f t="shared" si="3"/>
        <v>40</v>
      </c>
      <c r="L21" s="29">
        <f t="shared" si="4"/>
        <v>2.5000000000000001E-2</v>
      </c>
    </row>
    <row r="22" spans="2:12" x14ac:dyDescent="0.3">
      <c r="B22" s="22">
        <v>-0.82</v>
      </c>
      <c r="C22" s="26">
        <f t="shared" si="0"/>
        <v>60.907361250137967</v>
      </c>
      <c r="D22" s="10">
        <f t="shared" si="1"/>
        <v>7.6129432940236388</v>
      </c>
      <c r="G22" s="1">
        <v>32</v>
      </c>
      <c r="H22" s="1">
        <f t="shared" si="2"/>
        <v>1227.0486718750001</v>
      </c>
      <c r="I22" s="1">
        <v>2</v>
      </c>
      <c r="J22" s="1">
        <v>41</v>
      </c>
      <c r="K22" s="1">
        <f t="shared" si="3"/>
        <v>40</v>
      </c>
      <c r="L22" s="29">
        <f t="shared" si="4"/>
        <v>2.5000000000000001E-2</v>
      </c>
    </row>
    <row r="23" spans="2:12" x14ac:dyDescent="0.3">
      <c r="B23" s="22">
        <v>-0.81</v>
      </c>
      <c r="C23" s="26">
        <f t="shared" si="0"/>
        <v>61.351349838892844</v>
      </c>
      <c r="D23" s="10">
        <f t="shared" si="1"/>
        <v>7.6684383914963883</v>
      </c>
    </row>
    <row r="24" spans="2:12" x14ac:dyDescent="0.3">
      <c r="B24" s="22">
        <v>-0.8</v>
      </c>
      <c r="C24" s="26">
        <f t="shared" si="0"/>
        <v>61.790797743537205</v>
      </c>
      <c r="D24" s="10">
        <f t="shared" si="1"/>
        <v>7.7233659390057214</v>
      </c>
    </row>
    <row r="25" spans="2:12" x14ac:dyDescent="0.3">
      <c r="B25" s="22">
        <v>-0.79</v>
      </c>
      <c r="C25" s="26">
        <f t="shared" si="0"/>
        <v>62.22567244002515</v>
      </c>
      <c r="D25" s="10">
        <f t="shared" si="1"/>
        <v>7.777721871300538</v>
      </c>
    </row>
    <row r="26" spans="2:12" x14ac:dyDescent="0.3">
      <c r="B26" s="22">
        <v>-0.78</v>
      </c>
      <c r="C26" s="26">
        <f t="shared" si="0"/>
        <v>62.655941742779191</v>
      </c>
      <c r="D26" s="10">
        <f t="shared" si="1"/>
        <v>7.8315021654356451</v>
      </c>
    </row>
    <row r="27" spans="2:12" x14ac:dyDescent="0.3">
      <c r="B27" s="22">
        <v>-0.77</v>
      </c>
      <c r="C27" s="26">
        <f t="shared" si="0"/>
        <v>63.081573807072346</v>
      </c>
      <c r="D27" s="10">
        <f t="shared" si="1"/>
        <v>7.8847028410694895</v>
      </c>
    </row>
    <row r="28" spans="2:12" x14ac:dyDescent="0.3">
      <c r="B28" s="22">
        <v>-0.76</v>
      </c>
      <c r="C28" s="26">
        <f t="shared" si="0"/>
        <v>63.502537131384962</v>
      </c>
      <c r="D28" s="10">
        <f t="shared" si="1"/>
        <v>7.9373199607587521</v>
      </c>
    </row>
    <row r="29" spans="2:12" x14ac:dyDescent="0.3">
      <c r="B29" s="22">
        <v>-0.75</v>
      </c>
      <c r="C29" s="26">
        <f t="shared" si="0"/>
        <v>63.918800559736248</v>
      </c>
      <c r="D29" s="10">
        <f t="shared" si="1"/>
        <v>7.9893496302497615</v>
      </c>
    </row>
    <row r="30" spans="2:12" x14ac:dyDescent="0.3">
      <c r="B30" s="22">
        <v>-0.74</v>
      </c>
      <c r="C30" s="26">
        <f t="shared" si="0"/>
        <v>64.330333283990129</v>
      </c>
      <c r="D30" s="10">
        <f t="shared" si="1"/>
        <v>8.0407879987667155</v>
      </c>
    </row>
    <row r="31" spans="2:12" x14ac:dyDescent="0.3">
      <c r="B31" s="22">
        <v>-0.73</v>
      </c>
      <c r="C31" s="26">
        <f t="shared" si="0"/>
        <v>64.737104846135352</v>
      </c>
      <c r="D31" s="10">
        <f t="shared" si="1"/>
        <v>8.0916312592966726</v>
      </c>
    </row>
    <row r="32" spans="2:12" x14ac:dyDescent="0.3">
      <c r="B32" s="22">
        <v>-0.72</v>
      </c>
      <c r="C32" s="26">
        <f t="shared" si="0"/>
        <v>65.139085140539819</v>
      </c>
      <c r="D32" s="10">
        <f t="shared" si="1"/>
        <v>8.1418756488713271</v>
      </c>
    </row>
    <row r="33" spans="2:4" x14ac:dyDescent="0.3">
      <c r="B33" s="22">
        <v>-0.71</v>
      </c>
      <c r="C33" s="26">
        <f t="shared" si="0"/>
        <v>65.536244416178633</v>
      </c>
      <c r="D33" s="10">
        <f t="shared" si="1"/>
        <v>8.1915174488454969</v>
      </c>
    </row>
    <row r="34" spans="2:4" x14ac:dyDescent="0.3">
      <c r="B34" s="22">
        <v>-0.7</v>
      </c>
      <c r="C34" s="26">
        <f t="shared" si="0"/>
        <v>65.928553278836077</v>
      </c>
      <c r="D34" s="10">
        <f t="shared" si="1"/>
        <v>8.2405529851723518</v>
      </c>
    </row>
    <row r="35" spans="2:4" x14ac:dyDescent="0.3">
      <c r="B35" s="22">
        <v>-0.69</v>
      </c>
      <c r="C35" s="26">
        <f t="shared" si="0"/>
        <v>66.315982693281057</v>
      </c>
      <c r="D35" s="10">
        <f t="shared" si="1"/>
        <v>8.2889786286753324</v>
      </c>
    </row>
    <row r="36" spans="2:4" x14ac:dyDescent="0.3">
      <c r="B36" s="22">
        <v>-0.68</v>
      </c>
      <c r="C36" s="26">
        <f t="shared" si="0"/>
        <v>66.698503985416124</v>
      </c>
      <c r="D36" s="10">
        <f t="shared" si="1"/>
        <v>8.3367907953167553</v>
      </c>
    </row>
    <row r="37" spans="2:4" x14ac:dyDescent="0.3">
      <c r="B37" s="22">
        <v>-0.67</v>
      </c>
      <c r="C37" s="26">
        <f t="shared" si="0"/>
        <v>67.07608884439955</v>
      </c>
      <c r="D37" s="10">
        <f t="shared" si="1"/>
        <v>8.3839859464630564</v>
      </c>
    </row>
    <row r="38" spans="2:4" x14ac:dyDescent="0.3">
      <c r="B38" s="22">
        <v>-0.66</v>
      </c>
      <c r="C38" s="26">
        <f t="shared" si="0"/>
        <v>67.448709324740776</v>
      </c>
      <c r="D38" s="10">
        <f t="shared" si="1"/>
        <v>8.4305605891467135</v>
      </c>
    </row>
    <row r="39" spans="2:4" x14ac:dyDescent="0.3">
      <c r="B39" s="22">
        <v>-0.65</v>
      </c>
      <c r="C39" s="26">
        <f t="shared" si="0"/>
        <v>67.816337848368562</v>
      </c>
      <c r="D39" s="10">
        <f t="shared" si="1"/>
        <v>8.4765112763247394</v>
      </c>
    </row>
    <row r="40" spans="2:4" x14ac:dyDescent="0.3">
      <c r="B40" s="22">
        <v>-0.64</v>
      </c>
      <c r="C40" s="26">
        <f t="shared" si="0"/>
        <v>68.178947206672206</v>
      </c>
      <c r="D40" s="10">
        <f t="shared" si="1"/>
        <v>8.5218346071338154</v>
      </c>
    </row>
    <row r="41" spans="2:4" x14ac:dyDescent="0.3">
      <c r="B41" s="22">
        <v>-0.63</v>
      </c>
      <c r="C41" s="26">
        <f t="shared" si="0"/>
        <v>68.536510562515161</v>
      </c>
      <c r="D41" s="10">
        <f t="shared" si="1"/>
        <v>8.566527227141993</v>
      </c>
    </row>
    <row r="42" spans="2:4" x14ac:dyDescent="0.3">
      <c r="B42" s="22">
        <v>-0.62</v>
      </c>
      <c r="C42" s="26">
        <f t="shared" si="0"/>
        <v>68.889001452221379</v>
      </c>
      <c r="D42" s="10">
        <f t="shared" si="1"/>
        <v>8.6105858285969568</v>
      </c>
    </row>
    <row r="43" spans="2:4" x14ac:dyDescent="0.3">
      <c r="B43" s="22">
        <v>-0.61</v>
      </c>
      <c r="C43" s="26">
        <f t="shared" si="0"/>
        <v>69.236393787533842</v>
      </c>
      <c r="D43" s="10">
        <f t="shared" si="1"/>
        <v>8.654007150670834</v>
      </c>
    </row>
    <row r="44" spans="2:4" x14ac:dyDescent="0.3">
      <c r="B44" s="22">
        <v>-0.6</v>
      </c>
      <c r="C44" s="26">
        <f t="shared" si="0"/>
        <v>69.578661857545441</v>
      </c>
      <c r="D44" s="10">
        <f t="shared" si="1"/>
        <v>8.6967879797015328</v>
      </c>
    </row>
    <row r="45" spans="2:4" x14ac:dyDescent="0.3">
      <c r="B45" s="22">
        <v>-0.59</v>
      </c>
      <c r="C45" s="26">
        <f t="shared" si="0"/>
        <v>69.915780330601848</v>
      </c>
      <c r="D45" s="10">
        <f t="shared" si="1"/>
        <v>8.7389251494305942</v>
      </c>
    </row>
    <row r="46" spans="2:4" x14ac:dyDescent="0.3">
      <c r="B46" s="22">
        <v>-0.57999999999999996</v>
      </c>
      <c r="C46" s="26">
        <f t="shared" si="0"/>
        <v>70.247724256176326</v>
      </c>
      <c r="D46" s="10">
        <f t="shared" si="1"/>
        <v>8.7804155412375184</v>
      </c>
    </row>
    <row r="47" spans="2:4" x14ac:dyDescent="0.3">
      <c r="B47" s="22">
        <v>-0.56999999999999995</v>
      </c>
      <c r="C47" s="26">
        <f t="shared" si="0"/>
        <v>70.574469066716375</v>
      </c>
      <c r="D47" s="10">
        <f t="shared" si="1"/>
        <v>8.8212560843705905</v>
      </c>
    </row>
    <row r="48" spans="2:4" x14ac:dyDescent="0.3">
      <c r="B48" s="22">
        <v>-0.56000000000000005</v>
      </c>
      <c r="C48" s="26">
        <f t="shared" si="0"/>
        <v>70.895990579461994</v>
      </c>
      <c r="D48" s="10">
        <f t="shared" si="1"/>
        <v>8.861443756174145</v>
      </c>
    </row>
    <row r="49" spans="2:4" x14ac:dyDescent="0.3">
      <c r="B49" s="22">
        <v>-0.55000000000000004</v>
      </c>
      <c r="C49" s="26">
        <f t="shared" si="0"/>
        <v>71.21226499823544</v>
      </c>
      <c r="D49" s="10">
        <f t="shared" si="1"/>
        <v>8.900975582312272</v>
      </c>
    </row>
    <row r="50" spans="2:4" x14ac:dyDescent="0.3">
      <c r="B50" s="22">
        <v>-0.54</v>
      </c>
      <c r="C50" s="26">
        <f t="shared" si="0"/>
        <v>71.523268915202493</v>
      </c>
      <c r="D50" s="10">
        <f t="shared" si="1"/>
        <v>8.9398486369889607</v>
      </c>
    </row>
    <row r="51" spans="2:4" x14ac:dyDescent="0.3">
      <c r="B51" s="22">
        <v>-0.53</v>
      </c>
      <c r="C51" s="26">
        <f t="shared" si="0"/>
        <v>71.828979312604787</v>
      </c>
      <c r="D51" s="10">
        <f t="shared" si="1"/>
        <v>8.9780600431646267</v>
      </c>
    </row>
    <row r="52" spans="2:4" x14ac:dyDescent="0.3">
      <c r="B52" s="22">
        <v>-0.52</v>
      </c>
      <c r="C52" s="26">
        <f t="shared" si="0"/>
        <v>72.129373564463506</v>
      </c>
      <c r="D52" s="10">
        <f t="shared" si="1"/>
        <v>9.0156069727690653</v>
      </c>
    </row>
    <row r="53" spans="2:4" x14ac:dyDescent="0.3">
      <c r="B53" s="22">
        <v>-0.51</v>
      </c>
      <c r="C53" s="26">
        <f t="shared" si="0"/>
        <v>72.424429438253824</v>
      </c>
      <c r="D53" s="10">
        <f t="shared" si="1"/>
        <v>9.0524866469107419</v>
      </c>
    </row>
    <row r="54" spans="2:4" x14ac:dyDescent="0.3">
      <c r="B54" s="22">
        <v>-0.5</v>
      </c>
      <c r="C54" s="26">
        <f t="shared" si="0"/>
        <v>72.71412509655049</v>
      </c>
      <c r="D54" s="10">
        <f t="shared" si="1"/>
        <v>9.0886963360824637</v>
      </c>
    </row>
    <row r="55" spans="2:4" x14ac:dyDescent="0.3">
      <c r="B55" s="22">
        <v>-0.49</v>
      </c>
      <c r="C55" s="26">
        <f t="shared" si="0"/>
        <v>72.998439098643942</v>
      </c>
      <c r="D55" s="10">
        <f t="shared" si="1"/>
        <v>9.1242333603634069</v>
      </c>
    </row>
    <row r="56" spans="2:4" x14ac:dyDescent="0.3">
      <c r="B56" s="22">
        <v>-0.48</v>
      </c>
      <c r="C56" s="26">
        <f t="shared" si="0"/>
        <v>73.277350402127212</v>
      </c>
      <c r="D56" s="10">
        <f t="shared" si="1"/>
        <v>9.1590950896174483</v>
      </c>
    </row>
    <row r="57" spans="2:4" x14ac:dyDescent="0.3">
      <c r="B57" s="22">
        <v>-0.47</v>
      </c>
      <c r="C57" s="26">
        <f t="shared" si="0"/>
        <v>73.55083836445327</v>
      </c>
      <c r="D57" s="10">
        <f t="shared" si="1"/>
        <v>9.1932789436878224</v>
      </c>
    </row>
    <row r="58" spans="2:4" x14ac:dyDescent="0.3">
      <c r="B58" s="22">
        <v>-0.46</v>
      </c>
      <c r="C58" s="26">
        <f t="shared" si="0"/>
        <v>73.818882744462812</v>
      </c>
      <c r="D58" s="10">
        <f t="shared" si="1"/>
        <v>9.2267823925880954</v>
      </c>
    </row>
    <row r="59" spans="2:4" x14ac:dyDescent="0.3">
      <c r="B59" s="22">
        <v>-0.45</v>
      </c>
      <c r="C59" s="26">
        <f t="shared" si="0"/>
        <v>74.081463703882363</v>
      </c>
      <c r="D59" s="10">
        <f t="shared" si="1"/>
        <v>9.2596029566893971</v>
      </c>
    </row>
    <row r="60" spans="2:4" x14ac:dyDescent="0.3">
      <c r="B60" s="22">
        <v>-0.44</v>
      </c>
      <c r="C60" s="26">
        <f t="shared" si="0"/>
        <v>74.338561808792491</v>
      </c>
      <c r="D60" s="10">
        <f t="shared" si="1"/>
        <v>9.2917382069039558</v>
      </c>
    </row>
    <row r="61" spans="2:4" x14ac:dyDescent="0.3">
      <c r="B61" s="22">
        <v>-0.42999999999999899</v>
      </c>
      <c r="C61" s="26">
        <f t="shared" si="0"/>
        <v>74.590158031066139</v>
      </c>
      <c r="D61" s="10">
        <f t="shared" si="1"/>
        <v>9.3231857648648671</v>
      </c>
    </row>
    <row r="62" spans="2:4" x14ac:dyDescent="0.3">
      <c r="B62" s="22">
        <v>-0.41999999999999899</v>
      </c>
      <c r="C62" s="26">
        <f t="shared" si="0"/>
        <v>74.836233749776895</v>
      </c>
      <c r="D62" s="10">
        <f t="shared" si="1"/>
        <v>9.3539433031021186</v>
      </c>
    </row>
    <row r="63" spans="2:4" x14ac:dyDescent="0.3">
      <c r="B63" s="22">
        <v>-0.40999999999999898</v>
      </c>
      <c r="C63" s="26">
        <f t="shared" si="0"/>
        <v>75.076770752577232</v>
      </c>
      <c r="D63" s="10">
        <f t="shared" si="1"/>
        <v>9.3840085452148543</v>
      </c>
    </row>
    <row r="64" spans="2:4" x14ac:dyDescent="0.3">
      <c r="B64" s="22">
        <v>-0.39999999999999902</v>
      </c>
      <c r="C64" s="26">
        <f t="shared" si="0"/>
        <v>75.311751237046337</v>
      </c>
      <c r="D64" s="10">
        <f t="shared" si="1"/>
        <v>9.4133792660398594</v>
      </c>
    </row>
    <row r="65" spans="2:4" x14ac:dyDescent="0.3">
      <c r="B65" s="22">
        <v>-0.38999999999999901</v>
      </c>
      <c r="C65" s="26">
        <f t="shared" si="0"/>
        <v>75.541157812007754</v>
      </c>
      <c r="D65" s="10">
        <f t="shared" si="1"/>
        <v>9.4420532918162348</v>
      </c>
    </row>
    <row r="66" spans="2:4" x14ac:dyDescent="0.3">
      <c r="B66" s="22">
        <v>-0.37999999999999901</v>
      </c>
      <c r="C66" s="26">
        <f t="shared" si="0"/>
        <v>75.764973498816445</v>
      </c>
      <c r="D66" s="10">
        <f t="shared" si="1"/>
        <v>9.4700285003462827</v>
      </c>
    </row>
    <row r="67" spans="2:4" x14ac:dyDescent="0.3">
      <c r="B67" s="22">
        <v>-0.369999999999999</v>
      </c>
      <c r="C67" s="26">
        <f t="shared" si="0"/>
        <v>75.983181732615506</v>
      </c>
      <c r="D67" s="10">
        <f t="shared" si="1"/>
        <v>9.4973028211525801</v>
      </c>
    </row>
    <row r="68" spans="2:4" x14ac:dyDescent="0.3">
      <c r="B68" s="22">
        <v>-0.35999999999999899</v>
      </c>
      <c r="C68" s="26">
        <f t="shared" ref="C68:C131" si="5">$H$4+($H$3-$H$4)*$H$5*EXP(-($H$6^2)*$H$11)*COS($H$6*B68)</f>
        <v>76.195766363562058</v>
      </c>
      <c r="D68" s="10">
        <f t="shared" ref="D68:D131" si="6">$H$4+($H$3-$H$4)*$H$5*EXP(-($H$6^2)*$H$12)*COS($H$6*B68)</f>
        <v>9.5238742356312081</v>
      </c>
    </row>
    <row r="69" spans="2:4" x14ac:dyDescent="0.3">
      <c r="B69" s="22">
        <v>-0.34999999999999898</v>
      </c>
      <c r="C69" s="26">
        <f t="shared" si="5"/>
        <v>76.40271165802254</v>
      </c>
      <c r="D69" s="10">
        <f t="shared" si="6"/>
        <v>9.5497407772011584</v>
      </c>
    </row>
    <row r="70" spans="2:4" x14ac:dyDescent="0.3">
      <c r="B70" s="22">
        <v>-0.33999999999999903</v>
      </c>
      <c r="C70" s="26">
        <f t="shared" si="5"/>
        <v>76.604002299737189</v>
      </c>
      <c r="D70" s="10">
        <f t="shared" si="6"/>
        <v>9.5749005314498756</v>
      </c>
    </row>
    <row r="71" spans="2:4" x14ac:dyDescent="0.3">
      <c r="B71" s="22">
        <v>-0.32999999999999902</v>
      </c>
      <c r="C71" s="26">
        <f t="shared" si="5"/>
        <v>76.799623390953656</v>
      </c>
      <c r="D71" s="10">
        <f t="shared" si="6"/>
        <v>9.5993516362749531</v>
      </c>
    </row>
    <row r="72" spans="2:4" x14ac:dyDescent="0.3">
      <c r="B72" s="22">
        <v>-0.31999999999999901</v>
      </c>
      <c r="C72" s="26">
        <f t="shared" si="5"/>
        <v>76.989560453529492</v>
      </c>
      <c r="D72" s="10">
        <f t="shared" si="6"/>
        <v>9.6230922820219398</v>
      </c>
    </row>
    <row r="73" spans="2:4" x14ac:dyDescent="0.3">
      <c r="B73" s="22">
        <v>-0.309999999999999</v>
      </c>
      <c r="C73" s="26">
        <f t="shared" si="5"/>
        <v>77.173799430003811</v>
      </c>
      <c r="D73" s="10">
        <f t="shared" si="6"/>
        <v>9.6461207116182841</v>
      </c>
    </row>
    <row r="74" spans="2:4" x14ac:dyDescent="0.3">
      <c r="B74" s="22">
        <v>-0.29999999999999899</v>
      </c>
      <c r="C74" s="26">
        <f t="shared" si="5"/>
        <v>77.352326684637603</v>
      </c>
      <c r="D74" s="10">
        <f t="shared" si="6"/>
        <v>9.6684352207033708</v>
      </c>
    </row>
    <row r="75" spans="2:4" x14ac:dyDescent="0.3">
      <c r="B75" s="22">
        <v>-0.28999999999999898</v>
      </c>
      <c r="C75" s="26">
        <f t="shared" si="5"/>
        <v>77.525129004423007</v>
      </c>
      <c r="D75" s="10">
        <f t="shared" si="6"/>
        <v>9.6900341577546616</v>
      </c>
    </row>
    <row r="76" spans="2:4" x14ac:dyDescent="0.3">
      <c r="B76" s="22">
        <v>-0.27999999999999903</v>
      </c>
      <c r="C76" s="26">
        <f t="shared" si="5"/>
        <v>77.692193600061188</v>
      </c>
      <c r="D76" s="10">
        <f t="shared" si="6"/>
        <v>9.7109159242099352</v>
      </c>
    </row>
    <row r="77" spans="2:4" x14ac:dyDescent="0.3">
      <c r="B77" s="22">
        <v>-0.26999999999999902</v>
      </c>
      <c r="C77" s="26">
        <f t="shared" si="5"/>
        <v>77.853508106908848</v>
      </c>
      <c r="D77" s="10">
        <f t="shared" si="6"/>
        <v>9.7310789745855892</v>
      </c>
    </row>
    <row r="78" spans="2:4" x14ac:dyDescent="0.3">
      <c r="B78" s="22">
        <v>-0.25999999999999901</v>
      </c>
      <c r="C78" s="26">
        <f t="shared" si="5"/>
        <v>78.009060585893437</v>
      </c>
      <c r="D78" s="10">
        <f t="shared" si="6"/>
        <v>9.7505218165910268</v>
      </c>
    </row>
    <row r="79" spans="2:4" x14ac:dyDescent="0.3">
      <c r="B79" s="22">
        <v>-0.249999999999999</v>
      </c>
      <c r="C79" s="26">
        <f t="shared" si="5"/>
        <v>78.158839524396697</v>
      </c>
      <c r="D79" s="10">
        <f t="shared" si="6"/>
        <v>9.7692430112390998</v>
      </c>
    </row>
    <row r="80" spans="2:4" x14ac:dyDescent="0.3">
      <c r="B80" s="22">
        <v>-0.23999999999999899</v>
      </c>
      <c r="C80" s="26">
        <f t="shared" si="5"/>
        <v>78.302833837106775</v>
      </c>
      <c r="D80" s="10">
        <f t="shared" si="6"/>
        <v>9.7872411729526192</v>
      </c>
    </row>
    <row r="81" spans="2:4" x14ac:dyDescent="0.3">
      <c r="B81" s="22">
        <v>-0.22999999999999901</v>
      </c>
      <c r="C81" s="26">
        <f t="shared" si="5"/>
        <v>78.44103286683864</v>
      </c>
      <c r="D81" s="10">
        <f t="shared" si="6"/>
        <v>9.8045149696668936</v>
      </c>
    </row>
    <row r="82" spans="2:4" x14ac:dyDescent="0.3">
      <c r="B82" s="22">
        <v>-0.219999999999999</v>
      </c>
      <c r="C82" s="26">
        <f t="shared" si="5"/>
        <v>78.57342638532279</v>
      </c>
      <c r="D82" s="10">
        <f t="shared" si="6"/>
        <v>9.821063122928317</v>
      </c>
    </row>
    <row r="83" spans="2:4" x14ac:dyDescent="0.3">
      <c r="B83" s="22">
        <v>-0.20999999999999899</v>
      </c>
      <c r="C83" s="26">
        <f t="shared" si="5"/>
        <v>78.700004593962376</v>
      </c>
      <c r="D83" s="10">
        <f t="shared" si="6"/>
        <v>9.8368844079889968</v>
      </c>
    </row>
    <row r="84" spans="2:4" x14ac:dyDescent="0.3">
      <c r="B84" s="22">
        <v>-0.19999999999999901</v>
      </c>
      <c r="C84" s="26">
        <f t="shared" si="5"/>
        <v>78.820758124558253</v>
      </c>
      <c r="D84" s="10">
        <f t="shared" si="6"/>
        <v>9.8519776538973876</v>
      </c>
    </row>
    <row r="85" spans="2:4" x14ac:dyDescent="0.3">
      <c r="B85" s="22">
        <v>-0.189999999999999</v>
      </c>
      <c r="C85" s="26">
        <f t="shared" si="5"/>
        <v>78.935678040002472</v>
      </c>
      <c r="D85" s="10">
        <f t="shared" si="6"/>
        <v>9.8663417435849681</v>
      </c>
    </row>
    <row r="86" spans="2:4" x14ac:dyDescent="0.3">
      <c r="B86" s="22">
        <v>-0.17999999999999899</v>
      </c>
      <c r="C86" s="26">
        <f t="shared" si="5"/>
        <v>79.044755834939636</v>
      </c>
      <c r="D86" s="10">
        <f t="shared" si="6"/>
        <v>9.8799756139489041</v>
      </c>
    </row>
    <row r="87" spans="2:4" x14ac:dyDescent="0.3">
      <c r="B87" s="22">
        <v>-0.16999999999999901</v>
      </c>
      <c r="C87" s="26">
        <f t="shared" si="5"/>
        <v>79.147983436396444</v>
      </c>
      <c r="D87" s="10">
        <f t="shared" si="6"/>
        <v>9.8928782559307376</v>
      </c>
    </row>
    <row r="88" spans="2:4" x14ac:dyDescent="0.3">
      <c r="B88" s="22">
        <v>-0.159999999999999</v>
      </c>
      <c r="C88" s="26">
        <f t="shared" si="5"/>
        <v>79.245353204379114</v>
      </c>
      <c r="D88" s="10">
        <f t="shared" si="6"/>
        <v>9.9050487145910626</v>
      </c>
    </row>
    <row r="89" spans="2:4" x14ac:dyDescent="0.3">
      <c r="B89" s="22">
        <v>-0.149999999999999</v>
      </c>
      <c r="C89" s="26">
        <f t="shared" si="5"/>
        <v>79.336857932438903</v>
      </c>
      <c r="D89" s="10">
        <f t="shared" si="6"/>
        <v>9.9164860891802089</v>
      </c>
    </row>
    <row r="90" spans="2:4" x14ac:dyDescent="0.3">
      <c r="B90" s="22">
        <v>-0.13999999999999899</v>
      </c>
      <c r="C90" s="26">
        <f t="shared" si="5"/>
        <v>79.422490848205456</v>
      </c>
      <c r="D90" s="10">
        <f t="shared" si="6"/>
        <v>9.9271895332049009</v>
      </c>
    </row>
    <row r="91" spans="2:4" x14ac:dyDescent="0.3">
      <c r="B91" s="22">
        <v>-0.12999999999999901</v>
      </c>
      <c r="C91" s="26">
        <f t="shared" si="5"/>
        <v>79.502245613887936</v>
      </c>
      <c r="D91" s="10">
        <f t="shared" si="6"/>
        <v>9.9371582544909103</v>
      </c>
    </row>
    <row r="92" spans="2:4" x14ac:dyDescent="0.3">
      <c r="B92" s="22">
        <v>-0.119999999999999</v>
      </c>
      <c r="C92" s="26">
        <f t="shared" si="5"/>
        <v>79.576116326744241</v>
      </c>
      <c r="D92" s="10">
        <f t="shared" si="6"/>
        <v>9.9463915152416842</v>
      </c>
    </row>
    <row r="93" spans="2:4" x14ac:dyDescent="0.3">
      <c r="B93" s="22">
        <v>-0.109999999999999</v>
      </c>
      <c r="C93" s="26">
        <f t="shared" si="5"/>
        <v>79.644097519517771</v>
      </c>
      <c r="D93" s="10">
        <f t="shared" si="6"/>
        <v>9.9548886320929562</v>
      </c>
    </row>
    <row r="94" spans="2:4" x14ac:dyDescent="0.3">
      <c r="B94" s="22">
        <v>-9.9999999999999006E-2</v>
      </c>
      <c r="C94" s="26">
        <f t="shared" si="5"/>
        <v>79.706184160842113</v>
      </c>
      <c r="D94" s="10">
        <f t="shared" si="6"/>
        <v>9.9626489761633117</v>
      </c>
    </row>
    <row r="95" spans="2:4" x14ac:dyDescent="0.3">
      <c r="B95" s="22">
        <v>-8.9999999999998997E-2</v>
      </c>
      <c r="C95" s="26">
        <f t="shared" si="5"/>
        <v>79.76237165561335</v>
      </c>
      <c r="D95" s="10">
        <f t="shared" si="6"/>
        <v>9.9696719731007448</v>
      </c>
    </row>
    <row r="96" spans="2:4" x14ac:dyDescent="0.3">
      <c r="B96" s="22">
        <v>-7.9999999999999002E-2</v>
      </c>
      <c r="C96" s="26">
        <f t="shared" si="5"/>
        <v>79.812655845330283</v>
      </c>
      <c r="D96" s="10">
        <f t="shared" si="6"/>
        <v>9.9759571031251557</v>
      </c>
    </row>
    <row r="97" spans="2:4" x14ac:dyDescent="0.3">
      <c r="B97" s="22">
        <v>-6.9999999999998994E-2</v>
      </c>
      <c r="C97" s="26">
        <f t="shared" si="5"/>
        <v>79.857033008402041</v>
      </c>
      <c r="D97" s="10">
        <f t="shared" si="6"/>
        <v>9.9815039010668283</v>
      </c>
    </row>
    <row r="98" spans="2:4" x14ac:dyDescent="0.3">
      <c r="B98" s="22">
        <v>-5.9999999999999103E-2</v>
      </c>
      <c r="C98" s="26">
        <f t="shared" si="5"/>
        <v>79.895499860423655</v>
      </c>
      <c r="D98" s="10">
        <f t="shared" si="6"/>
        <v>9.9863119564008525</v>
      </c>
    </row>
    <row r="99" spans="2:4" x14ac:dyDescent="0.3">
      <c r="B99" s="22">
        <v>-4.9999999999998997E-2</v>
      </c>
      <c r="C99" s="26">
        <f t="shared" si="5"/>
        <v>79.928053554419066</v>
      </c>
      <c r="D99" s="10">
        <f t="shared" si="6"/>
        <v>9.9903809132775141</v>
      </c>
    </row>
    <row r="100" spans="2:4" x14ac:dyDescent="0.3">
      <c r="B100" s="22">
        <v>-3.9999999999999002E-2</v>
      </c>
      <c r="C100" s="26">
        <f t="shared" si="5"/>
        <v>79.95469168105187</v>
      </c>
      <c r="D100" s="10">
        <f t="shared" si="6"/>
        <v>9.9937104705486259</v>
      </c>
    </row>
    <row r="101" spans="2:4" x14ac:dyDescent="0.3">
      <c r="B101" s="22">
        <v>-2.9999999999999E-2</v>
      </c>
      <c r="C101" s="26">
        <f t="shared" si="5"/>
        <v>79.975412268803609</v>
      </c>
      <c r="D101" s="10">
        <f t="shared" si="6"/>
        <v>9.9963003817898137</v>
      </c>
    </row>
    <row r="102" spans="2:4" x14ac:dyDescent="0.3">
      <c r="B102" s="22">
        <v>-1.9999999999999001E-2</v>
      </c>
      <c r="C102" s="26">
        <f t="shared" si="5"/>
        <v>79.990213784119717</v>
      </c>
      <c r="D102" s="10">
        <f t="shared" si="6"/>
        <v>9.998150455318763</v>
      </c>
    </row>
    <row r="103" spans="2:4" x14ac:dyDescent="0.3">
      <c r="B103" s="22">
        <v>-9.9999999999990097E-3</v>
      </c>
      <c r="C103" s="26">
        <f t="shared" si="5"/>
        <v>79.999095131522949</v>
      </c>
      <c r="D103" s="10">
        <f t="shared" si="6"/>
        <v>9.9992605542093997</v>
      </c>
    </row>
    <row r="104" spans="2:4" x14ac:dyDescent="0.3">
      <c r="B104" s="22">
        <v>0</v>
      </c>
      <c r="C104" s="26">
        <f t="shared" si="5"/>
        <v>80.002055653694583</v>
      </c>
      <c r="D104" s="10">
        <f t="shared" si="6"/>
        <v>9.9996305963020262</v>
      </c>
    </row>
    <row r="105" spans="2:4" x14ac:dyDescent="0.3">
      <c r="B105" s="22">
        <v>0.01</v>
      </c>
      <c r="C105" s="26">
        <f t="shared" si="5"/>
        <v>79.999095131522949</v>
      </c>
      <c r="D105" s="10">
        <f t="shared" si="6"/>
        <v>9.9992605542093997</v>
      </c>
    </row>
    <row r="106" spans="2:4" x14ac:dyDescent="0.3">
      <c r="B106" s="22">
        <v>0.02</v>
      </c>
      <c r="C106" s="26">
        <f t="shared" si="5"/>
        <v>79.990213784119703</v>
      </c>
      <c r="D106" s="10">
        <f t="shared" si="6"/>
        <v>9.998150455318763</v>
      </c>
    </row>
    <row r="107" spans="2:4" x14ac:dyDescent="0.3">
      <c r="B107" s="22">
        <v>0.03</v>
      </c>
      <c r="C107" s="26">
        <f t="shared" si="5"/>
        <v>79.975412268803609</v>
      </c>
      <c r="D107" s="10">
        <f t="shared" si="6"/>
        <v>9.996300381789812</v>
      </c>
    </row>
    <row r="108" spans="2:4" x14ac:dyDescent="0.3">
      <c r="B108" s="22">
        <v>0.04</v>
      </c>
      <c r="C108" s="26">
        <f t="shared" si="5"/>
        <v>79.95469168105187</v>
      </c>
      <c r="D108" s="10">
        <f t="shared" si="6"/>
        <v>9.9937104705486259</v>
      </c>
    </row>
    <row r="109" spans="2:4" x14ac:dyDescent="0.3">
      <c r="B109" s="22">
        <v>0.05</v>
      </c>
      <c r="C109" s="26">
        <f t="shared" si="5"/>
        <v>79.928053554419066</v>
      </c>
      <c r="D109" s="10">
        <f t="shared" si="6"/>
        <v>9.9903809132775141</v>
      </c>
    </row>
    <row r="110" spans="2:4" x14ac:dyDescent="0.3">
      <c r="B110" s="22">
        <v>6.0000000000000102E-2</v>
      </c>
      <c r="C110" s="26">
        <f t="shared" si="5"/>
        <v>79.895499860423655</v>
      </c>
      <c r="D110" s="10">
        <f t="shared" si="6"/>
        <v>9.9863119564008525</v>
      </c>
    </row>
    <row r="111" spans="2:4" x14ac:dyDescent="0.3">
      <c r="B111" s="22">
        <v>7.0000000000000104E-2</v>
      </c>
      <c r="C111" s="26">
        <f t="shared" si="5"/>
        <v>79.857033008402041</v>
      </c>
      <c r="D111" s="10">
        <f t="shared" si="6"/>
        <v>9.9815039010668265</v>
      </c>
    </row>
    <row r="112" spans="2:4" x14ac:dyDescent="0.3">
      <c r="B112" s="22">
        <v>8.0000000000000099E-2</v>
      </c>
      <c r="C112" s="26">
        <f t="shared" si="5"/>
        <v>79.812655845330283</v>
      </c>
      <c r="D112" s="10">
        <f t="shared" si="6"/>
        <v>9.9759571031251557</v>
      </c>
    </row>
    <row r="113" spans="2:4" x14ac:dyDescent="0.3">
      <c r="B113" s="22">
        <v>9.0000000000000094E-2</v>
      </c>
      <c r="C113" s="26">
        <f t="shared" si="5"/>
        <v>79.76237165561335</v>
      </c>
      <c r="D113" s="10">
        <f t="shared" si="6"/>
        <v>9.9696719731007448</v>
      </c>
    </row>
    <row r="114" spans="2:4" x14ac:dyDescent="0.3">
      <c r="B114" s="22">
        <v>0.1</v>
      </c>
      <c r="C114" s="26">
        <f t="shared" si="5"/>
        <v>79.706184160842099</v>
      </c>
      <c r="D114" s="10">
        <f t="shared" si="6"/>
        <v>9.9626489761633117</v>
      </c>
    </row>
    <row r="115" spans="2:4" x14ac:dyDescent="0.3">
      <c r="B115" s="22">
        <v>0.11</v>
      </c>
      <c r="C115" s="26">
        <f t="shared" si="5"/>
        <v>79.644097519517771</v>
      </c>
      <c r="D115" s="10">
        <f t="shared" si="6"/>
        <v>9.9548886320929562</v>
      </c>
    </row>
    <row r="116" spans="2:4" x14ac:dyDescent="0.3">
      <c r="B116" s="22">
        <v>0.12</v>
      </c>
      <c r="C116" s="26">
        <f t="shared" si="5"/>
        <v>79.576116326744241</v>
      </c>
      <c r="D116" s="10">
        <f t="shared" si="6"/>
        <v>9.9463915152416842</v>
      </c>
    </row>
    <row r="117" spans="2:4" x14ac:dyDescent="0.3">
      <c r="B117" s="22">
        <v>0.13</v>
      </c>
      <c r="C117" s="26">
        <f t="shared" si="5"/>
        <v>79.502245613887922</v>
      </c>
      <c r="D117" s="10">
        <f t="shared" si="6"/>
        <v>9.9371582544909085</v>
      </c>
    </row>
    <row r="118" spans="2:4" x14ac:dyDescent="0.3">
      <c r="B118" s="22">
        <v>0.14000000000000001</v>
      </c>
      <c r="C118" s="26">
        <f t="shared" si="5"/>
        <v>79.422490848205442</v>
      </c>
      <c r="D118" s="10">
        <f t="shared" si="6"/>
        <v>9.9271895332049009</v>
      </c>
    </row>
    <row r="119" spans="2:4" x14ac:dyDescent="0.3">
      <c r="B119" s="22">
        <v>0.15</v>
      </c>
      <c r="C119" s="26">
        <f t="shared" si="5"/>
        <v>79.336857932438903</v>
      </c>
      <c r="D119" s="10">
        <f t="shared" si="6"/>
        <v>9.9164860891802071</v>
      </c>
    </row>
    <row r="120" spans="2:4" x14ac:dyDescent="0.3">
      <c r="B120" s="22">
        <v>0.16</v>
      </c>
      <c r="C120" s="26">
        <f t="shared" si="5"/>
        <v>79.2453532043791</v>
      </c>
      <c r="D120" s="10">
        <f t="shared" si="6"/>
        <v>9.9050487145910608</v>
      </c>
    </row>
    <row r="121" spans="2:4" x14ac:dyDescent="0.3">
      <c r="B121" s="22">
        <v>0.17</v>
      </c>
      <c r="C121" s="26">
        <f t="shared" si="5"/>
        <v>79.14798343639643</v>
      </c>
      <c r="D121" s="10">
        <f t="shared" si="6"/>
        <v>9.8928782559307358</v>
      </c>
    </row>
    <row r="122" spans="2:4" x14ac:dyDescent="0.3">
      <c r="B122" s="22">
        <v>0.18</v>
      </c>
      <c r="C122" s="26">
        <f t="shared" si="5"/>
        <v>79.044755834939622</v>
      </c>
      <c r="D122" s="10">
        <f t="shared" si="6"/>
        <v>9.8799756139489023</v>
      </c>
    </row>
    <row r="123" spans="2:4" x14ac:dyDescent="0.3">
      <c r="B123" s="22">
        <v>0.19</v>
      </c>
      <c r="C123" s="26">
        <f t="shared" si="5"/>
        <v>78.935678040002458</v>
      </c>
      <c r="D123" s="10">
        <f t="shared" si="6"/>
        <v>9.8663417435849663</v>
      </c>
    </row>
    <row r="124" spans="2:4" x14ac:dyDescent="0.3">
      <c r="B124" s="22">
        <v>0.2</v>
      </c>
      <c r="C124" s="26">
        <f t="shared" si="5"/>
        <v>78.820758124558239</v>
      </c>
      <c r="D124" s="10">
        <f t="shared" si="6"/>
        <v>9.8519776538973858</v>
      </c>
    </row>
    <row r="125" spans="2:4" x14ac:dyDescent="0.3">
      <c r="B125" s="22">
        <v>0.21</v>
      </c>
      <c r="C125" s="26">
        <f t="shared" si="5"/>
        <v>78.700004593962348</v>
      </c>
      <c r="D125" s="10">
        <f t="shared" si="6"/>
        <v>9.8368844079889932</v>
      </c>
    </row>
    <row r="126" spans="2:4" x14ac:dyDescent="0.3">
      <c r="B126" s="22">
        <v>0.22</v>
      </c>
      <c r="C126" s="26">
        <f t="shared" si="5"/>
        <v>78.573426385322776</v>
      </c>
      <c r="D126" s="10">
        <f t="shared" si="6"/>
        <v>9.8210631229283152</v>
      </c>
    </row>
    <row r="127" spans="2:4" x14ac:dyDescent="0.3">
      <c r="B127" s="22">
        <v>0.23</v>
      </c>
      <c r="C127" s="26">
        <f t="shared" si="5"/>
        <v>78.441032866838626</v>
      </c>
      <c r="D127" s="10">
        <f t="shared" si="6"/>
        <v>9.8045149696668918</v>
      </c>
    </row>
    <row r="128" spans="2:4" x14ac:dyDescent="0.3">
      <c r="B128" s="22">
        <v>0.24</v>
      </c>
      <c r="C128" s="26">
        <f t="shared" si="5"/>
        <v>78.302833837106775</v>
      </c>
      <c r="D128" s="10">
        <f t="shared" si="6"/>
        <v>9.7872411729526192</v>
      </c>
    </row>
    <row r="129" spans="2:4" x14ac:dyDescent="0.3">
      <c r="B129" s="22">
        <v>0.25</v>
      </c>
      <c r="C129" s="26">
        <f t="shared" si="5"/>
        <v>78.158839524396697</v>
      </c>
      <c r="D129" s="10">
        <f t="shared" si="6"/>
        <v>9.7692430112390998</v>
      </c>
    </row>
    <row r="130" spans="2:4" x14ac:dyDescent="0.3">
      <c r="B130" s="22">
        <v>0.26</v>
      </c>
      <c r="C130" s="26">
        <f t="shared" si="5"/>
        <v>78.009060585893423</v>
      </c>
      <c r="D130" s="10">
        <f t="shared" si="6"/>
        <v>9.750521816591025</v>
      </c>
    </row>
    <row r="131" spans="2:4" x14ac:dyDescent="0.3">
      <c r="B131" s="22">
        <v>0.27</v>
      </c>
      <c r="C131" s="26">
        <f t="shared" si="5"/>
        <v>77.853508106908833</v>
      </c>
      <c r="D131" s="10">
        <f t="shared" si="6"/>
        <v>9.7310789745855875</v>
      </c>
    </row>
    <row r="132" spans="2:4" x14ac:dyDescent="0.3">
      <c r="B132" s="22">
        <v>0.28000000000000003</v>
      </c>
      <c r="C132" s="26">
        <f t="shared" ref="C132:C195" si="7">$H$4+($H$3-$H$4)*$H$5*EXP(-($H$6^2)*$H$11)*COS($H$6*B132)</f>
        <v>77.692193600061159</v>
      </c>
      <c r="D132" s="10">
        <f t="shared" ref="D132:D195" si="8">$H$4+($H$3-$H$4)*$H$5*EXP(-($H$6^2)*$H$12)*COS($H$6*B132)</f>
        <v>9.7109159242099334</v>
      </c>
    </row>
    <row r="133" spans="2:4" x14ac:dyDescent="0.3">
      <c r="B133" s="22">
        <v>0.28999999999999998</v>
      </c>
      <c r="C133" s="26">
        <f t="shared" si="7"/>
        <v>77.525129004422993</v>
      </c>
      <c r="D133" s="10">
        <f t="shared" si="8"/>
        <v>9.6900341577546598</v>
      </c>
    </row>
    <row r="134" spans="2:4" x14ac:dyDescent="0.3">
      <c r="B134" s="22">
        <v>0.3</v>
      </c>
      <c r="C134" s="26">
        <f t="shared" si="7"/>
        <v>77.352326684637589</v>
      </c>
      <c r="D134" s="10">
        <f t="shared" si="8"/>
        <v>9.6684352207033672</v>
      </c>
    </row>
    <row r="135" spans="2:4" x14ac:dyDescent="0.3">
      <c r="B135" s="22">
        <v>0.31</v>
      </c>
      <c r="C135" s="26">
        <f t="shared" si="7"/>
        <v>77.173799430003797</v>
      </c>
      <c r="D135" s="10">
        <f t="shared" si="8"/>
        <v>9.6461207116182823</v>
      </c>
    </row>
    <row r="136" spans="2:4" x14ac:dyDescent="0.3">
      <c r="B136" s="22">
        <v>0.32</v>
      </c>
      <c r="C136" s="26">
        <f t="shared" si="7"/>
        <v>76.989560453529478</v>
      </c>
      <c r="D136" s="10">
        <f t="shared" si="8"/>
        <v>9.623092282021938</v>
      </c>
    </row>
    <row r="137" spans="2:4" x14ac:dyDescent="0.3">
      <c r="B137" s="22">
        <v>0.33</v>
      </c>
      <c r="C137" s="26">
        <f t="shared" si="7"/>
        <v>76.799623390953627</v>
      </c>
      <c r="D137" s="10">
        <f t="shared" si="8"/>
        <v>9.5993516362749496</v>
      </c>
    </row>
    <row r="138" spans="2:4" x14ac:dyDescent="0.3">
      <c r="B138" s="22">
        <v>0.34</v>
      </c>
      <c r="C138" s="26">
        <f t="shared" si="7"/>
        <v>76.604002299737175</v>
      </c>
      <c r="D138" s="10">
        <f t="shared" si="8"/>
        <v>9.5749005314498721</v>
      </c>
    </row>
    <row r="139" spans="2:4" x14ac:dyDescent="0.3">
      <c r="B139" s="22">
        <v>0.35</v>
      </c>
      <c r="C139" s="26">
        <f t="shared" si="7"/>
        <v>76.402711658022511</v>
      </c>
      <c r="D139" s="10">
        <f t="shared" si="8"/>
        <v>9.5497407772011549</v>
      </c>
    </row>
    <row r="140" spans="2:4" x14ac:dyDescent="0.3">
      <c r="B140" s="22">
        <v>0.36</v>
      </c>
      <c r="C140" s="26">
        <f t="shared" si="7"/>
        <v>76.195766363562029</v>
      </c>
      <c r="D140" s="10">
        <f t="shared" si="8"/>
        <v>9.5238742356312045</v>
      </c>
    </row>
    <row r="141" spans="2:4" x14ac:dyDescent="0.3">
      <c r="B141" s="22">
        <v>0.37</v>
      </c>
      <c r="C141" s="26">
        <f t="shared" si="7"/>
        <v>75.983181732615492</v>
      </c>
      <c r="D141" s="10">
        <f t="shared" si="8"/>
        <v>9.4973028211525765</v>
      </c>
    </row>
    <row r="142" spans="2:4" x14ac:dyDescent="0.3">
      <c r="B142" s="22">
        <v>0.38</v>
      </c>
      <c r="C142" s="26">
        <f t="shared" si="7"/>
        <v>75.764973498816431</v>
      </c>
      <c r="D142" s="10">
        <f t="shared" si="8"/>
        <v>9.470028500346281</v>
      </c>
    </row>
    <row r="143" spans="2:4" x14ac:dyDescent="0.3">
      <c r="B143" s="22">
        <v>0.39</v>
      </c>
      <c r="C143" s="26">
        <f t="shared" si="7"/>
        <v>75.541157812007725</v>
      </c>
      <c r="D143" s="10">
        <f t="shared" si="8"/>
        <v>9.4420532918162312</v>
      </c>
    </row>
    <row r="144" spans="2:4" x14ac:dyDescent="0.3">
      <c r="B144" s="22">
        <v>0.4</v>
      </c>
      <c r="C144" s="26">
        <f t="shared" si="7"/>
        <v>75.311751237046323</v>
      </c>
      <c r="D144" s="10">
        <f t="shared" si="8"/>
        <v>9.4133792660398576</v>
      </c>
    </row>
    <row r="145" spans="2:4" x14ac:dyDescent="0.3">
      <c r="B145" s="22">
        <v>0.41</v>
      </c>
      <c r="C145" s="26">
        <f t="shared" si="7"/>
        <v>75.076770752577204</v>
      </c>
      <c r="D145" s="10">
        <f t="shared" si="8"/>
        <v>9.3840085452148525</v>
      </c>
    </row>
    <row r="146" spans="2:4" x14ac:dyDescent="0.3">
      <c r="B146" s="22">
        <v>0.42</v>
      </c>
      <c r="C146" s="26">
        <f t="shared" si="7"/>
        <v>74.836233749776866</v>
      </c>
      <c r="D146" s="10">
        <f t="shared" si="8"/>
        <v>9.3539433031021151</v>
      </c>
    </row>
    <row r="147" spans="2:4" x14ac:dyDescent="0.3">
      <c r="B147" s="22">
        <v>0.43</v>
      </c>
      <c r="C147" s="26">
        <f t="shared" si="7"/>
        <v>74.59015803106611</v>
      </c>
      <c r="D147" s="10">
        <f t="shared" si="8"/>
        <v>9.3231857648648653</v>
      </c>
    </row>
    <row r="148" spans="2:4" x14ac:dyDescent="0.3">
      <c r="B148" s="22">
        <v>0.44</v>
      </c>
      <c r="C148" s="26">
        <f t="shared" si="7"/>
        <v>74.338561808792491</v>
      </c>
      <c r="D148" s="10">
        <f t="shared" si="8"/>
        <v>9.2917382069039558</v>
      </c>
    </row>
    <row r="149" spans="2:4" x14ac:dyDescent="0.3">
      <c r="B149" s="22">
        <v>0.45</v>
      </c>
      <c r="C149" s="26">
        <f t="shared" si="7"/>
        <v>74.081463703882363</v>
      </c>
      <c r="D149" s="10">
        <f t="shared" si="8"/>
        <v>9.2596029566893971</v>
      </c>
    </row>
    <row r="150" spans="2:4" x14ac:dyDescent="0.3">
      <c r="B150" s="22">
        <v>0.46</v>
      </c>
      <c r="C150" s="26">
        <f t="shared" si="7"/>
        <v>73.818882744462812</v>
      </c>
      <c r="D150" s="10">
        <f t="shared" si="8"/>
        <v>9.2267823925880954</v>
      </c>
    </row>
    <row r="151" spans="2:4" x14ac:dyDescent="0.3">
      <c r="B151" s="22">
        <v>0.47</v>
      </c>
      <c r="C151" s="26">
        <f t="shared" si="7"/>
        <v>73.55083836445327</v>
      </c>
      <c r="D151" s="10">
        <f t="shared" si="8"/>
        <v>9.1932789436878224</v>
      </c>
    </row>
    <row r="152" spans="2:4" x14ac:dyDescent="0.3">
      <c r="B152" s="22">
        <v>0.48</v>
      </c>
      <c r="C152" s="26">
        <f t="shared" si="7"/>
        <v>73.277350402127212</v>
      </c>
      <c r="D152" s="10">
        <f t="shared" si="8"/>
        <v>9.1590950896174483</v>
      </c>
    </row>
    <row r="153" spans="2:4" x14ac:dyDescent="0.3">
      <c r="B153" s="22">
        <v>0.49</v>
      </c>
      <c r="C153" s="26">
        <f t="shared" si="7"/>
        <v>72.998439098643942</v>
      </c>
      <c r="D153" s="10">
        <f t="shared" si="8"/>
        <v>9.1242333603634069</v>
      </c>
    </row>
    <row r="154" spans="2:4" x14ac:dyDescent="0.3">
      <c r="B154" s="22">
        <v>0.5</v>
      </c>
      <c r="C154" s="26">
        <f t="shared" si="7"/>
        <v>72.71412509655049</v>
      </c>
      <c r="D154" s="10">
        <f t="shared" si="8"/>
        <v>9.0886963360824637</v>
      </c>
    </row>
    <row r="155" spans="2:4" x14ac:dyDescent="0.3">
      <c r="B155" s="22">
        <v>0.51</v>
      </c>
      <c r="C155" s="26">
        <f t="shared" si="7"/>
        <v>72.424429438253824</v>
      </c>
      <c r="D155" s="10">
        <f t="shared" si="8"/>
        <v>9.0524866469107419</v>
      </c>
    </row>
    <row r="156" spans="2:4" x14ac:dyDescent="0.3">
      <c r="B156" s="22">
        <v>0.52</v>
      </c>
      <c r="C156" s="26">
        <f t="shared" si="7"/>
        <v>72.129373564463506</v>
      </c>
      <c r="D156" s="10">
        <f t="shared" si="8"/>
        <v>9.0156069727690653</v>
      </c>
    </row>
    <row r="157" spans="2:4" x14ac:dyDescent="0.3">
      <c r="B157" s="22">
        <v>0.53</v>
      </c>
      <c r="C157" s="26">
        <f t="shared" si="7"/>
        <v>71.828979312604787</v>
      </c>
      <c r="D157" s="10">
        <f t="shared" si="8"/>
        <v>8.9780600431646267</v>
      </c>
    </row>
    <row r="158" spans="2:4" x14ac:dyDescent="0.3">
      <c r="B158" s="22">
        <v>0.54</v>
      </c>
      <c r="C158" s="26">
        <f t="shared" si="7"/>
        <v>71.523268915202493</v>
      </c>
      <c r="D158" s="10">
        <f t="shared" si="8"/>
        <v>8.9398486369889607</v>
      </c>
    </row>
    <row r="159" spans="2:4" x14ac:dyDescent="0.3">
      <c r="B159" s="22">
        <v>0.55000000000000004</v>
      </c>
      <c r="C159" s="26">
        <f t="shared" si="7"/>
        <v>71.21226499823544</v>
      </c>
      <c r="D159" s="10">
        <f t="shared" si="8"/>
        <v>8.900975582312272</v>
      </c>
    </row>
    <row r="160" spans="2:4" x14ac:dyDescent="0.3">
      <c r="B160" s="22">
        <v>0.56000000000000005</v>
      </c>
      <c r="C160" s="26">
        <f t="shared" si="7"/>
        <v>70.895990579461994</v>
      </c>
      <c r="D160" s="10">
        <f t="shared" si="8"/>
        <v>8.861443756174145</v>
      </c>
    </row>
    <row r="161" spans="2:4" x14ac:dyDescent="0.3">
      <c r="B161" s="22">
        <v>0.56999999999999995</v>
      </c>
      <c r="C161" s="26">
        <f t="shared" si="7"/>
        <v>70.574469066716375</v>
      </c>
      <c r="D161" s="10">
        <f t="shared" si="8"/>
        <v>8.8212560843705905</v>
      </c>
    </row>
    <row r="162" spans="2:4" x14ac:dyDescent="0.3">
      <c r="B162" s="22">
        <v>0.57999999999999996</v>
      </c>
      <c r="C162" s="26">
        <f t="shared" si="7"/>
        <v>70.247724256176326</v>
      </c>
      <c r="D162" s="10">
        <f t="shared" si="8"/>
        <v>8.7804155412375184</v>
      </c>
    </row>
    <row r="163" spans="2:4" x14ac:dyDescent="0.3">
      <c r="B163" s="22">
        <v>0.59</v>
      </c>
      <c r="C163" s="26">
        <f t="shared" si="7"/>
        <v>69.915780330601848</v>
      </c>
      <c r="D163" s="10">
        <f t="shared" si="8"/>
        <v>8.7389251494305942</v>
      </c>
    </row>
    <row r="164" spans="2:4" x14ac:dyDescent="0.3">
      <c r="B164" s="22">
        <v>0.6</v>
      </c>
      <c r="C164" s="26">
        <f t="shared" si="7"/>
        <v>69.578661857545441</v>
      </c>
      <c r="D164" s="10">
        <f t="shared" si="8"/>
        <v>8.6967879797015328</v>
      </c>
    </row>
    <row r="165" spans="2:4" x14ac:dyDescent="0.3">
      <c r="B165" s="22">
        <v>0.61</v>
      </c>
      <c r="C165" s="26">
        <f t="shared" si="7"/>
        <v>69.236393787533842</v>
      </c>
      <c r="D165" s="10">
        <f t="shared" si="8"/>
        <v>8.654007150670834</v>
      </c>
    </row>
    <row r="166" spans="2:4" x14ac:dyDescent="0.3">
      <c r="B166" s="22">
        <v>0.62</v>
      </c>
      <c r="C166" s="26">
        <f t="shared" si="7"/>
        <v>68.889001452221379</v>
      </c>
      <c r="D166" s="10">
        <f t="shared" si="8"/>
        <v>8.6105858285969568</v>
      </c>
    </row>
    <row r="167" spans="2:4" x14ac:dyDescent="0.3">
      <c r="B167" s="22">
        <v>0.63</v>
      </c>
      <c r="C167" s="26">
        <f t="shared" si="7"/>
        <v>68.536510562515161</v>
      </c>
      <c r="D167" s="10">
        <f t="shared" si="8"/>
        <v>8.566527227141993</v>
      </c>
    </row>
    <row r="168" spans="2:4" x14ac:dyDescent="0.3">
      <c r="B168" s="22">
        <v>0.64</v>
      </c>
      <c r="C168" s="26">
        <f t="shared" si="7"/>
        <v>68.178947206672206</v>
      </c>
      <c r="D168" s="10">
        <f t="shared" si="8"/>
        <v>8.5218346071338154</v>
      </c>
    </row>
    <row r="169" spans="2:4" x14ac:dyDescent="0.3">
      <c r="B169" s="22">
        <v>0.65</v>
      </c>
      <c r="C169" s="26">
        <f t="shared" si="7"/>
        <v>67.816337848368562</v>
      </c>
      <c r="D169" s="10">
        <f t="shared" si="8"/>
        <v>8.4765112763247394</v>
      </c>
    </row>
    <row r="170" spans="2:4" x14ac:dyDescent="0.3">
      <c r="B170" s="22">
        <v>0.66</v>
      </c>
      <c r="C170" s="26">
        <f t="shared" si="7"/>
        <v>67.448709324740776</v>
      </c>
      <c r="D170" s="10">
        <f t="shared" si="8"/>
        <v>8.4305605891467135</v>
      </c>
    </row>
    <row r="171" spans="2:4" x14ac:dyDescent="0.3">
      <c r="B171" s="22">
        <v>0.67</v>
      </c>
      <c r="C171" s="26">
        <f t="shared" si="7"/>
        <v>67.07608884439955</v>
      </c>
      <c r="D171" s="10">
        <f t="shared" si="8"/>
        <v>8.3839859464630564</v>
      </c>
    </row>
    <row r="172" spans="2:4" x14ac:dyDescent="0.3">
      <c r="B172" s="22">
        <v>0.68</v>
      </c>
      <c r="C172" s="26">
        <f t="shared" si="7"/>
        <v>66.698503985416124</v>
      </c>
      <c r="D172" s="10">
        <f t="shared" si="8"/>
        <v>8.3367907953167553</v>
      </c>
    </row>
    <row r="173" spans="2:4" x14ac:dyDescent="0.3">
      <c r="B173" s="22">
        <v>0.69</v>
      </c>
      <c r="C173" s="26">
        <f t="shared" si="7"/>
        <v>66.315982693281057</v>
      </c>
      <c r="D173" s="10">
        <f t="shared" si="8"/>
        <v>8.2889786286753324</v>
      </c>
    </row>
    <row r="174" spans="2:4" x14ac:dyDescent="0.3">
      <c r="B174" s="22">
        <v>0.7</v>
      </c>
      <c r="C174" s="26">
        <f t="shared" si="7"/>
        <v>65.928553278836077</v>
      </c>
      <c r="D174" s="10">
        <f t="shared" si="8"/>
        <v>8.2405529851723518</v>
      </c>
    </row>
    <row r="175" spans="2:4" x14ac:dyDescent="0.3">
      <c r="B175" s="22">
        <v>0.71</v>
      </c>
      <c r="C175" s="26">
        <f t="shared" si="7"/>
        <v>65.536244416178633</v>
      </c>
      <c r="D175" s="10">
        <f t="shared" si="8"/>
        <v>8.1915174488454969</v>
      </c>
    </row>
    <row r="176" spans="2:4" x14ac:dyDescent="0.3">
      <c r="B176" s="22">
        <v>0.72</v>
      </c>
      <c r="C176" s="26">
        <f t="shared" si="7"/>
        <v>65.139085140539819</v>
      </c>
      <c r="D176" s="10">
        <f t="shared" si="8"/>
        <v>8.1418756488713271</v>
      </c>
    </row>
    <row r="177" spans="2:4" x14ac:dyDescent="0.3">
      <c r="B177" s="22">
        <v>0.73</v>
      </c>
      <c r="C177" s="26">
        <f t="shared" si="7"/>
        <v>64.737104846135352</v>
      </c>
      <c r="D177" s="10">
        <f t="shared" si="8"/>
        <v>8.0916312592966726</v>
      </c>
    </row>
    <row r="178" spans="2:4" x14ac:dyDescent="0.3">
      <c r="B178" s="22">
        <v>0.74</v>
      </c>
      <c r="C178" s="26">
        <f t="shared" si="7"/>
        <v>64.330333283990129</v>
      </c>
      <c r="D178" s="10">
        <f t="shared" si="8"/>
        <v>8.0407879987667155</v>
      </c>
    </row>
    <row r="179" spans="2:4" x14ac:dyDescent="0.3">
      <c r="B179" s="22">
        <v>0.75</v>
      </c>
      <c r="C179" s="26">
        <f t="shared" si="7"/>
        <v>63.918800559736248</v>
      </c>
      <c r="D179" s="10">
        <f t="shared" si="8"/>
        <v>7.9893496302497615</v>
      </c>
    </row>
    <row r="180" spans="2:4" x14ac:dyDescent="0.3">
      <c r="B180" s="22">
        <v>0.76</v>
      </c>
      <c r="C180" s="26">
        <f t="shared" si="7"/>
        <v>63.502537131384962</v>
      </c>
      <c r="D180" s="10">
        <f t="shared" si="8"/>
        <v>7.9373199607587521</v>
      </c>
    </row>
    <row r="181" spans="2:4" x14ac:dyDescent="0.3">
      <c r="B181" s="22">
        <v>0.77</v>
      </c>
      <c r="C181" s="26">
        <f t="shared" si="7"/>
        <v>63.081573807072346</v>
      </c>
      <c r="D181" s="10">
        <f t="shared" si="8"/>
        <v>7.8847028410694895</v>
      </c>
    </row>
    <row r="182" spans="2:4" x14ac:dyDescent="0.3">
      <c r="B182" s="22">
        <v>0.78</v>
      </c>
      <c r="C182" s="26">
        <f t="shared" si="7"/>
        <v>62.655941742779191</v>
      </c>
      <c r="D182" s="10">
        <f t="shared" si="8"/>
        <v>7.8315021654356451</v>
      </c>
    </row>
    <row r="183" spans="2:4" x14ac:dyDescent="0.3">
      <c r="B183" s="22">
        <v>0.79</v>
      </c>
      <c r="C183" s="26">
        <f t="shared" si="7"/>
        <v>62.22567244002515</v>
      </c>
      <c r="D183" s="10">
        <f t="shared" si="8"/>
        <v>7.777721871300538</v>
      </c>
    </row>
    <row r="184" spans="2:4" x14ac:dyDescent="0.3">
      <c r="B184" s="22">
        <v>0.8</v>
      </c>
      <c r="C184" s="26">
        <f t="shared" si="7"/>
        <v>61.790797743537205</v>
      </c>
      <c r="D184" s="10">
        <f t="shared" si="8"/>
        <v>7.7233659390057214</v>
      </c>
    </row>
    <row r="185" spans="2:4" x14ac:dyDescent="0.3">
      <c r="B185" s="22">
        <v>0.81</v>
      </c>
      <c r="C185" s="26">
        <f t="shared" si="7"/>
        <v>61.351349838892844</v>
      </c>
      <c r="D185" s="10">
        <f t="shared" si="8"/>
        <v>7.6684383914963883</v>
      </c>
    </row>
    <row r="186" spans="2:4" x14ac:dyDescent="0.3">
      <c r="B186" s="22">
        <v>0.82</v>
      </c>
      <c r="C186" s="26">
        <f t="shared" si="7"/>
        <v>60.907361250137967</v>
      </c>
      <c r="D186" s="10">
        <f t="shared" si="8"/>
        <v>7.6129432940236388</v>
      </c>
    </row>
    <row r="187" spans="2:4" x14ac:dyDescent="0.3">
      <c r="B187" s="22">
        <v>0.83</v>
      </c>
      <c r="C187" s="26">
        <f t="shared" si="7"/>
        <v>60.458864837379735</v>
      </c>
      <c r="D187" s="10">
        <f t="shared" si="8"/>
        <v>7.5568847538435913</v>
      </c>
    </row>
    <row r="188" spans="2:4" x14ac:dyDescent="0.3">
      <c r="B188" s="22">
        <v>0.84</v>
      </c>
      <c r="C188" s="26">
        <f t="shared" si="7"/>
        <v>60.005893794354556</v>
      </c>
      <c r="D188" s="10">
        <f t="shared" si="8"/>
        <v>7.5002669199134173</v>
      </c>
    </row>
    <row r="189" spans="2:4" x14ac:dyDescent="0.3">
      <c r="B189" s="22">
        <v>0.85</v>
      </c>
      <c r="C189" s="26">
        <f t="shared" si="7"/>
        <v>59.548481645971385</v>
      </c>
      <c r="D189" s="10">
        <f t="shared" si="8"/>
        <v>7.4430939825842586</v>
      </c>
    </row>
    <row r="190" spans="2:4" x14ac:dyDescent="0.3">
      <c r="B190" s="22">
        <v>0.86</v>
      </c>
      <c r="C190" s="26">
        <f t="shared" si="7"/>
        <v>59.086662245830517</v>
      </c>
      <c r="D190" s="10">
        <f t="shared" si="8"/>
        <v>7.3853701732911006</v>
      </c>
    </row>
    <row r="191" spans="2:4" x14ac:dyDescent="0.3">
      <c r="B191" s="22">
        <v>0.87</v>
      </c>
      <c r="C191" s="26">
        <f t="shared" si="7"/>
        <v>58.620469773718</v>
      </c>
      <c r="D191" s="10">
        <f t="shared" si="8"/>
        <v>7.3270997642395956</v>
      </c>
    </row>
    <row r="192" spans="2:4" x14ac:dyDescent="0.3">
      <c r="B192" s="22">
        <v>0.88</v>
      </c>
      <c r="C192" s="26">
        <f t="shared" si="7"/>
        <v>58.149938733075984</v>
      </c>
      <c r="D192" s="10">
        <f t="shared" si="8"/>
        <v>7.2682870680898759</v>
      </c>
    </row>
    <row r="193" spans="2:4" x14ac:dyDescent="0.3">
      <c r="B193" s="22">
        <v>0.89</v>
      </c>
      <c r="C193" s="26">
        <f t="shared" si="7"/>
        <v>57.675103948449113</v>
      </c>
      <c r="D193" s="10">
        <f t="shared" si="8"/>
        <v>7.2089364376373686</v>
      </c>
    </row>
    <row r="194" spans="2:4" x14ac:dyDescent="0.3">
      <c r="B194" s="22">
        <v>0.9</v>
      </c>
      <c r="C194" s="26">
        <f t="shared" si="7"/>
        <v>57.196000562907031</v>
      </c>
      <c r="D194" s="10">
        <f t="shared" si="8"/>
        <v>7.1490522654906341</v>
      </c>
    </row>
    <row r="195" spans="2:4" x14ac:dyDescent="0.3">
      <c r="B195" s="22">
        <v>0.91</v>
      </c>
      <c r="C195" s="26">
        <f t="shared" si="7"/>
        <v>56.712664035443495</v>
      </c>
      <c r="D195" s="10">
        <f t="shared" si="8"/>
        <v>7.0886389837462724</v>
      </c>
    </row>
    <row r="196" spans="2:4" x14ac:dyDescent="0.3">
      <c r="B196" s="22">
        <v>0.92</v>
      </c>
      <c r="C196" s="26">
        <f t="shared" ref="C196:C204" si="9">$H$4+($H$3-$H$4)*$H$5*EXP(-($H$6^2)*$H$11)*COS($H$6*B196)</f>
        <v>56.22513013835195</v>
      </c>
      <c r="D196" s="10">
        <f t="shared" ref="D196:D204" si="10">$H$4+($H$3-$H$4)*$H$5*EXP(-($H$6^2)*$H$12)*COS($H$6*B196)</f>
        <v>7.0277010636608921</v>
      </c>
    </row>
    <row r="197" spans="2:4" x14ac:dyDescent="0.3">
      <c r="B197" s="22">
        <v>0.93</v>
      </c>
      <c r="C197" s="26">
        <f t="shared" si="9"/>
        <v>55.73343495457803</v>
      </c>
      <c r="D197" s="10">
        <f t="shared" si="10"/>
        <v>6.9662430153201935</v>
      </c>
    </row>
    <row r="198" spans="2:4" x14ac:dyDescent="0.3">
      <c r="B198" s="22">
        <v>0.94</v>
      </c>
      <c r="C198" s="26">
        <f t="shared" si="9"/>
        <v>55.237614875048955</v>
      </c>
      <c r="D198" s="10">
        <f t="shared" si="10"/>
        <v>6.9042693873051633</v>
      </c>
    </row>
    <row r="199" spans="2:4" x14ac:dyDescent="0.3">
      <c r="B199" s="22">
        <v>0.95</v>
      </c>
      <c r="C199" s="26">
        <f t="shared" si="9"/>
        <v>54.737706595980278</v>
      </c>
      <c r="D199" s="10">
        <f t="shared" si="10"/>
        <v>6.8417847663554392</v>
      </c>
    </row>
    <row r="200" spans="2:4" x14ac:dyDescent="0.3">
      <c r="B200" s="22">
        <v>0.96</v>
      </c>
      <c r="C200" s="26">
        <f t="shared" si="9"/>
        <v>54.233747116159869</v>
      </c>
      <c r="D200" s="10">
        <f t="shared" si="10"/>
        <v>6.7787937770298301</v>
      </c>
    </row>
    <row r="201" spans="2:4" x14ac:dyDescent="0.3">
      <c r="B201" s="22">
        <v>0.97</v>
      </c>
      <c r="C201" s="26">
        <f t="shared" si="9"/>
        <v>53.725773734209668</v>
      </c>
      <c r="D201" s="10">
        <f t="shared" si="10"/>
        <v>6.7153010813640579</v>
      </c>
    </row>
    <row r="202" spans="2:4" x14ac:dyDescent="0.3">
      <c r="B202" s="22">
        <v>0.98</v>
      </c>
      <c r="C202" s="26">
        <f t="shared" si="9"/>
        <v>53.213824045825127</v>
      </c>
      <c r="D202" s="10">
        <f t="shared" si="10"/>
        <v>6.6513113785257039</v>
      </c>
    </row>
    <row r="203" spans="2:4" x14ac:dyDescent="0.3">
      <c r="B203" s="22">
        <v>0.99</v>
      </c>
      <c r="C203" s="26">
        <f t="shared" si="9"/>
        <v>52.697935940992707</v>
      </c>
      <c r="D203" s="10">
        <f t="shared" si="10"/>
        <v>6.5868294044664255</v>
      </c>
    </row>
    <row r="204" spans="2:4" ht="15" thickBot="1" x14ac:dyDescent="0.35">
      <c r="B204" s="23">
        <v>1</v>
      </c>
      <c r="C204" s="27">
        <f t="shared" si="9"/>
        <v>52.178147601185628</v>
      </c>
      <c r="D204" s="12">
        <f t="shared" si="10"/>
        <v>6.5218599315714387</v>
      </c>
    </row>
  </sheetData>
  <mergeCells count="4">
    <mergeCell ref="G2:H2"/>
    <mergeCell ref="G10:H10"/>
    <mergeCell ref="B2:D2"/>
    <mergeCell ref="J2:K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4"/>
  <sheetViews>
    <sheetView topLeftCell="W1" zoomScaleNormal="100" workbookViewId="0">
      <selection activeCell="AF5" sqref="AF5"/>
    </sheetView>
  </sheetViews>
  <sheetFormatPr defaultRowHeight="14.4" x14ac:dyDescent="0.3"/>
  <cols>
    <col min="2" max="2" width="8.77734375" customWidth="1"/>
    <col min="4" max="4" width="12" customWidth="1"/>
    <col min="5" max="5" width="11.5546875" customWidth="1"/>
    <col min="6" max="29" width="10.77734375" customWidth="1"/>
    <col min="30" max="30" width="12.5546875" customWidth="1"/>
    <col min="31" max="31" width="12" customWidth="1"/>
    <col min="32" max="32" width="11.109375" bestFit="1" customWidth="1"/>
    <col min="33" max="33" width="12.109375" customWidth="1"/>
    <col min="34" max="34" width="12.44140625" customWidth="1"/>
  </cols>
  <sheetData>
    <row r="1" spans="1:50" ht="15" thickBot="1" x14ac:dyDescent="0.35"/>
    <row r="2" spans="1:50" ht="15" thickBot="1" x14ac:dyDescent="0.35">
      <c r="B2" s="223" t="s">
        <v>45</v>
      </c>
      <c r="C2" s="224"/>
      <c r="D2" s="225" t="s">
        <v>39</v>
      </c>
      <c r="E2" s="229"/>
      <c r="F2" s="226"/>
      <c r="G2" s="225" t="s">
        <v>40</v>
      </c>
      <c r="H2" s="229"/>
      <c r="I2" s="226"/>
      <c r="J2" s="225" t="s">
        <v>42</v>
      </c>
      <c r="K2" s="229"/>
      <c r="L2" s="229"/>
      <c r="M2" s="226"/>
      <c r="N2" s="225" t="s">
        <v>44</v>
      </c>
      <c r="O2" s="229"/>
      <c r="P2" s="229"/>
      <c r="Q2" s="229"/>
      <c r="R2" s="229"/>
      <c r="S2" s="229"/>
      <c r="T2" s="229"/>
      <c r="U2" s="226"/>
      <c r="V2" s="38"/>
      <c r="W2" s="38"/>
      <c r="X2" s="38"/>
      <c r="Y2" s="38"/>
      <c r="Z2" s="38"/>
      <c r="AA2" s="38"/>
      <c r="AB2" s="38"/>
      <c r="AC2" s="38"/>
      <c r="AD2" s="223" t="s">
        <v>3</v>
      </c>
      <c r="AE2" s="224"/>
      <c r="AG2" s="223" t="s">
        <v>27</v>
      </c>
      <c r="AH2" s="224"/>
    </row>
    <row r="3" spans="1:50" ht="15" thickBot="1" x14ac:dyDescent="0.35">
      <c r="B3" s="20" t="s">
        <v>50</v>
      </c>
      <c r="C3" s="20" t="s">
        <v>37</v>
      </c>
      <c r="D3" s="3">
        <f>AF25</f>
        <v>0.45350000000000001</v>
      </c>
      <c r="E3" s="30">
        <f>AF26</f>
        <v>1.8583499999999999</v>
      </c>
      <c r="F3" s="53">
        <f>AF27</f>
        <v>3.2631999999999999</v>
      </c>
      <c r="G3" s="3">
        <f>AF32</f>
        <v>1.1559249999999999</v>
      </c>
      <c r="H3" s="30">
        <f>AF33</f>
        <v>1.8583499999999997</v>
      </c>
      <c r="I3" s="53">
        <f>AF34</f>
        <v>2.5607749999999996</v>
      </c>
      <c r="J3" s="4">
        <f>AF40</f>
        <v>0.80471249999999994</v>
      </c>
      <c r="K3" s="52">
        <f>AF42</f>
        <v>1.5071374999999998</v>
      </c>
      <c r="L3" s="52">
        <f>AF44</f>
        <v>2.2095624999999997</v>
      </c>
      <c r="M3" s="60">
        <f>AF46</f>
        <v>2.9119874999999995</v>
      </c>
      <c r="N3" s="4">
        <f>AF52</f>
        <v>0.62910624999999998</v>
      </c>
      <c r="O3" s="52">
        <f>AF54</f>
        <v>0.98031874999999991</v>
      </c>
      <c r="P3" s="52">
        <f>AF56</f>
        <v>1.3315312499999998</v>
      </c>
      <c r="Q3" s="52">
        <f>AF58</f>
        <v>1.6827437499999998</v>
      </c>
      <c r="R3" s="62">
        <f>AF60</f>
        <v>2.0339562499999997</v>
      </c>
      <c r="S3" s="52">
        <f>AF62</f>
        <v>2.3851687499999996</v>
      </c>
      <c r="T3" s="52">
        <f>AF64</f>
        <v>2.7363812499999995</v>
      </c>
      <c r="U3" s="5">
        <f>AF66</f>
        <v>3.0875937499999995</v>
      </c>
      <c r="V3" s="50"/>
      <c r="W3" s="50"/>
      <c r="X3" s="50"/>
      <c r="Y3" s="50"/>
      <c r="Z3" s="50"/>
      <c r="AA3" s="50"/>
      <c r="AB3" s="50"/>
      <c r="AC3" s="50"/>
      <c r="AD3" s="15" t="s">
        <v>4</v>
      </c>
      <c r="AE3" s="16">
        <v>100</v>
      </c>
      <c r="AG3" s="15" t="s">
        <v>20</v>
      </c>
      <c r="AH3" s="16">
        <f>AVERAGE(AE3:AE4)</f>
        <v>50</v>
      </c>
    </row>
    <row r="4" spans="1:50" x14ac:dyDescent="0.3">
      <c r="A4" t="s">
        <v>48</v>
      </c>
      <c r="B4" s="7">
        <f>0</f>
        <v>0</v>
      </c>
      <c r="C4" s="8">
        <f>B4-1</f>
        <v>-1</v>
      </c>
      <c r="D4" s="73">
        <f>$AE$4+($AE$3-$AE$4)*$AE$5*EXP(-($AE$6^2)*$AF$25)*COS($AE$6*$C4)</f>
        <v>52.178147601185628</v>
      </c>
      <c r="E4" s="13">
        <f t="shared" ref="E4:E45" si="0">$AE$4+($AE$3-$AE$4)*$AE$5*EXP(-($AE$6^2)*$AF$26)*COS($AE$6*C4)</f>
        <v>18.447183257716961</v>
      </c>
      <c r="F4" s="51">
        <f t="shared" ref="F4:F45" si="1">$AE$4+($AE$3-$AE$4)*$AE$5*EXP(-($AE$6^2)*$AF$27)*COS($AE$6*C4)</f>
        <v>6.5218599315714387</v>
      </c>
      <c r="G4" s="15">
        <f t="shared" ref="G4:G45" si="2">$AE$4+($AE$3-$AE$4)*$AE$5*EXP(-($AE$6^2)*$AF$32)*COS($AE$6*$C4)</f>
        <v>31.024826362886806</v>
      </c>
      <c r="H4" s="13">
        <f t="shared" ref="H4:H45" si="3">$AE$4+($AE$3-$AE$4)*$AE$5*EXP(-($AE$6^2)*$AF$33)*COS($AE$6*$C4)</f>
        <v>18.447183257716965</v>
      </c>
      <c r="I4" s="51">
        <f t="shared" ref="I4:I45" si="4">$AE$4+($AE$3-$AE$4)*$AE$5*EXP(-($AE$6^2)*$AF$34)*COS($AE$6*$C4)</f>
        <v>10.968589031359494</v>
      </c>
      <c r="J4" s="7">
        <f t="shared" ref="J4:J45" si="5">$AE$4+($AE$3-$AE$4)*$AE$5*EXP(-($AE$6^2)*$J$3)*COS($AE$6*$C4)</f>
        <v>40.234537020622746</v>
      </c>
      <c r="K4" s="32">
        <f t="shared" ref="K4:K45" si="6">$AE$4+($AE$3-$AE$4)*$AE$5*EXP(-($AE$6^2)*$K$3)*COS($AE$6*$C4)</f>
        <v>23.923224227829774</v>
      </c>
      <c r="L4" s="32">
        <f t="shared" ref="L4:L45" si="7">$AE$4+($AE$3-$AE$4)*$AE$5*EXP(-($AE$6^2)*$L$3)*COS($AE$6*$C4)</f>
        <v>14.224611486436908</v>
      </c>
      <c r="M4" s="61">
        <f t="shared" ref="M4:U4" si="8">$AE$4+($AE$3-$AE$4)*$AE$5*EXP(-($AE$6^2)*M$3)*COS($AE$6*$C4)</f>
        <v>8.4578721502217977</v>
      </c>
      <c r="N4" s="7">
        <f t="shared" si="8"/>
        <v>45.81881285375497</v>
      </c>
      <c r="O4" s="32">
        <f t="shared" si="8"/>
        <v>35.330857969428962</v>
      </c>
      <c r="P4" s="32">
        <f t="shared" si="8"/>
        <v>27.24360250974209</v>
      </c>
      <c r="Q4" s="32">
        <f t="shared" si="8"/>
        <v>21.007524876725252</v>
      </c>
      <c r="R4" s="32">
        <f t="shared" si="8"/>
        <v>16.198889309459684</v>
      </c>
      <c r="S4" s="32">
        <f t="shared" si="8"/>
        <v>12.490953427400253</v>
      </c>
      <c r="T4" s="32">
        <f t="shared" si="8"/>
        <v>9.6317663850180537</v>
      </c>
      <c r="U4" s="8">
        <f t="shared" si="8"/>
        <v>7.4270490427144455</v>
      </c>
      <c r="V4" s="39"/>
      <c r="W4" s="39"/>
      <c r="X4" s="39"/>
      <c r="Y4" s="39"/>
      <c r="Z4" s="39"/>
      <c r="AA4" s="39"/>
      <c r="AB4" s="39"/>
      <c r="AC4" s="39"/>
      <c r="AD4" s="9" t="s">
        <v>8</v>
      </c>
      <c r="AE4" s="10">
        <v>0</v>
      </c>
      <c r="AG4" s="9" t="s">
        <v>21</v>
      </c>
      <c r="AH4" s="10">
        <v>1</v>
      </c>
      <c r="AI4" t="s">
        <v>22</v>
      </c>
      <c r="AO4" t="s">
        <v>50</v>
      </c>
      <c r="AP4" s="39" t="s">
        <v>2</v>
      </c>
      <c r="AQ4" s="39"/>
    </row>
    <row r="5" spans="1:50" x14ac:dyDescent="0.3">
      <c r="A5" t="s">
        <v>15</v>
      </c>
      <c r="B5" s="9">
        <f>$AJ$25/2</f>
        <v>2.5000000000000001E-2</v>
      </c>
      <c r="C5" s="10">
        <f>B5-1</f>
        <v>-0.97499999999999998</v>
      </c>
      <c r="D5" s="74">
        <f t="shared" ref="D5:D45" si="9">$AE$4+($AE$3-$AE$4)*$AE$5*EXP(-($AE$6^2)*$AF$25)*COS($AE$6*C5)</f>
        <v>53.470293567062221</v>
      </c>
      <c r="E5" s="6">
        <f t="shared" si="0"/>
        <v>18.904011537832133</v>
      </c>
      <c r="F5" s="54">
        <f t="shared" si="1"/>
        <v>6.6833680607025068</v>
      </c>
      <c r="G5" s="9">
        <f t="shared" si="2"/>
        <v>31.793128919988604</v>
      </c>
      <c r="H5" s="6">
        <f t="shared" si="3"/>
        <v>18.904011537832137</v>
      </c>
      <c r="I5" s="54">
        <f t="shared" si="4"/>
        <v>11.240216498408696</v>
      </c>
      <c r="J5" s="9">
        <f t="shared" si="5"/>
        <v>41.230909967732295</v>
      </c>
      <c r="K5" s="6">
        <f t="shared" si="6"/>
        <v>24.515661849667637</v>
      </c>
      <c r="L5" s="6">
        <f t="shared" si="7"/>
        <v>14.576871487862171</v>
      </c>
      <c r="M5" s="54">
        <f t="shared" ref="M5:M45" si="10">$AE$4+($AE$3-$AE$4)*$AE$5*EXP(-($AE$6^2)*$M$3)*COS($AE$6*$C5)</f>
        <v>8.6673239203831578</v>
      </c>
      <c r="N5" s="9">
        <f t="shared" ref="N5:U14" si="11">$AE$4+($AE$3-$AE$4)*$AE$5*EXP(-($AE$6^2)*N$3)*COS($AE$6*$C5)</f>
        <v>46.95347548384207</v>
      </c>
      <c r="O5" s="6">
        <f t="shared" si="11"/>
        <v>36.205795614687936</v>
      </c>
      <c r="P5" s="6">
        <f t="shared" si="11"/>
        <v>27.918266381445132</v>
      </c>
      <c r="Q5" s="6">
        <f t="shared" si="11"/>
        <v>21.527757766746358</v>
      </c>
      <c r="R5" s="6">
        <f t="shared" si="11"/>
        <v>16.600040565975817</v>
      </c>
      <c r="S5" s="6">
        <f t="shared" si="11"/>
        <v>12.800280910708628</v>
      </c>
      <c r="T5" s="6">
        <f t="shared" si="11"/>
        <v>9.8702886141664123</v>
      </c>
      <c r="U5" s="10">
        <f t="shared" si="11"/>
        <v>7.6109733846106495</v>
      </c>
      <c r="V5" s="39"/>
      <c r="W5" s="39"/>
      <c r="X5" s="39"/>
      <c r="Y5" s="39"/>
      <c r="Z5" s="39"/>
      <c r="AA5" s="39"/>
      <c r="AB5" s="39"/>
      <c r="AC5" s="39"/>
      <c r="AD5" s="9" t="s">
        <v>5</v>
      </c>
      <c r="AE5" s="10">
        <v>1.1191</v>
      </c>
      <c r="AG5" s="9" t="s">
        <v>23</v>
      </c>
      <c r="AH5" s="10">
        <v>1</v>
      </c>
      <c r="AI5" t="s">
        <v>24</v>
      </c>
      <c r="AO5">
        <f>0</f>
        <v>0</v>
      </c>
      <c r="AP5" s="39">
        <f>AO5-1</f>
        <v>-1</v>
      </c>
      <c r="AQ5" s="15">
        <f t="shared" ref="AQ5:AQ46" si="12">$AE$4+($AE$3-$AE$4)*$AE$5*EXP(-($AE$6^2)*$AE$9)*COS($AE$6*$AP5)</f>
        <v>52.178147601185628</v>
      </c>
    </row>
    <row r="6" spans="1:50" x14ac:dyDescent="0.3">
      <c r="B6" s="77">
        <f t="shared" ref="B6:B44" si="13">B5+$AJ$25</f>
        <v>7.5000000000000011E-2</v>
      </c>
      <c r="C6" s="10">
        <f>B6-1</f>
        <v>-0.92500000000000004</v>
      </c>
      <c r="D6" s="74">
        <f t="shared" si="9"/>
        <v>55.979800440054198</v>
      </c>
      <c r="E6" s="6">
        <f t="shared" si="0"/>
        <v>19.791228415027891</v>
      </c>
      <c r="F6" s="54">
        <f t="shared" si="1"/>
        <v>6.9970367721344475</v>
      </c>
      <c r="G6" s="9">
        <f t="shared" si="2"/>
        <v>33.285267268519739</v>
      </c>
      <c r="H6" s="6">
        <f t="shared" si="3"/>
        <v>19.791228415027895</v>
      </c>
      <c r="I6" s="54">
        <f t="shared" si="4"/>
        <v>11.767750549092312</v>
      </c>
      <c r="J6" s="9">
        <f t="shared" si="5"/>
        <v>43.165989149857353</v>
      </c>
      <c r="K6" s="6">
        <f t="shared" si="6"/>
        <v>25.666248798110836</v>
      </c>
      <c r="L6" s="6">
        <f t="shared" si="7"/>
        <v>15.261003867641076</v>
      </c>
      <c r="M6" s="54">
        <f t="shared" si="10"/>
        <v>9.0741050973252602</v>
      </c>
      <c r="N6" s="9">
        <f t="shared" si="11"/>
        <v>49.157130290595276</v>
      </c>
      <c r="O6" s="6">
        <f t="shared" si="11"/>
        <v>37.905032459595986</v>
      </c>
      <c r="P6" s="6">
        <f t="shared" si="11"/>
        <v>29.228546851074256</v>
      </c>
      <c r="Q6" s="6">
        <f t="shared" si="11"/>
        <v>22.538114218371216</v>
      </c>
      <c r="R6" s="6">
        <f t="shared" si="11"/>
        <v>17.379125794674156</v>
      </c>
      <c r="S6" s="6">
        <f t="shared" si="11"/>
        <v>13.401033043878863</v>
      </c>
      <c r="T6" s="6">
        <f t="shared" si="11"/>
        <v>10.333528208776064</v>
      </c>
      <c r="U6" s="10">
        <f t="shared" si="11"/>
        <v>7.9681771466375881</v>
      </c>
      <c r="V6" s="39"/>
      <c r="W6" s="39"/>
      <c r="X6" s="39"/>
      <c r="Y6" s="39"/>
      <c r="Z6" s="39"/>
      <c r="AA6" s="39"/>
      <c r="AB6" s="39"/>
      <c r="AC6" s="39"/>
      <c r="AD6" s="9" t="s">
        <v>6</v>
      </c>
      <c r="AE6" s="10">
        <v>0.86029999999999995</v>
      </c>
      <c r="AG6" s="9" t="s">
        <v>25</v>
      </c>
      <c r="AH6" s="10">
        <v>1</v>
      </c>
      <c r="AI6" t="s">
        <v>26</v>
      </c>
      <c r="AO6">
        <f>$AJ$25/2</f>
        <v>2.5000000000000001E-2</v>
      </c>
      <c r="AP6" s="39">
        <f>AO6-1</f>
        <v>-0.97499999999999998</v>
      </c>
      <c r="AQ6" s="15">
        <f t="shared" si="12"/>
        <v>53.470293567062221</v>
      </c>
    </row>
    <row r="7" spans="1:50" ht="15" thickBot="1" x14ac:dyDescent="0.35">
      <c r="B7" s="77">
        <f t="shared" si="13"/>
        <v>0.125</v>
      </c>
      <c r="C7" s="10">
        <f t="shared" ref="C7:C45" si="14">B7-1</f>
        <v>-0.875</v>
      </c>
      <c r="D7" s="74">
        <f t="shared" si="9"/>
        <v>58.38574440542488</v>
      </c>
      <c r="E7" s="6">
        <f t="shared" si="0"/>
        <v>20.641831421792791</v>
      </c>
      <c r="F7" s="54">
        <f t="shared" si="1"/>
        <v>7.2977609309392077</v>
      </c>
      <c r="G7" s="9">
        <f t="shared" si="2"/>
        <v>34.715827708016157</v>
      </c>
      <c r="H7" s="6">
        <f t="shared" si="3"/>
        <v>20.641831421792794</v>
      </c>
      <c r="I7" s="54">
        <f t="shared" si="4"/>
        <v>12.273514203071297</v>
      </c>
      <c r="J7" s="9">
        <f t="shared" si="5"/>
        <v>45.021211038609323</v>
      </c>
      <c r="K7" s="6">
        <f t="shared" si="6"/>
        <v>26.769353059363851</v>
      </c>
      <c r="L7" s="6">
        <f t="shared" si="7"/>
        <v>15.916903314802701</v>
      </c>
      <c r="M7" s="54">
        <f t="shared" si="10"/>
        <v>9.464099134967956</v>
      </c>
      <c r="N7" s="9">
        <f t="shared" si="11"/>
        <v>51.269844163240222</v>
      </c>
      <c r="O7" s="6">
        <f t="shared" si="11"/>
        <v>39.534144807022152</v>
      </c>
      <c r="P7" s="6">
        <f t="shared" si="11"/>
        <v>30.484754364500471</v>
      </c>
      <c r="Q7" s="6">
        <f t="shared" si="11"/>
        <v>23.506775047246311</v>
      </c>
      <c r="R7" s="6">
        <f t="shared" si="11"/>
        <v>18.12605955471658</v>
      </c>
      <c r="S7" s="6">
        <f t="shared" si="11"/>
        <v>13.976993199652906</v>
      </c>
      <c r="T7" s="6">
        <f t="shared" si="11"/>
        <v>10.777650725102569</v>
      </c>
      <c r="U7" s="10">
        <f t="shared" si="11"/>
        <v>8.3106397415424507</v>
      </c>
      <c r="V7" s="39"/>
      <c r="W7" s="39"/>
      <c r="X7" s="39"/>
      <c r="Y7" s="39"/>
      <c r="Z7" s="39"/>
      <c r="AA7" s="39"/>
      <c r="AB7" s="39"/>
      <c r="AC7" s="39"/>
      <c r="AD7" s="57" t="s">
        <v>18</v>
      </c>
      <c r="AE7" s="58">
        <v>2</v>
      </c>
      <c r="AG7" s="17" t="s">
        <v>28</v>
      </c>
      <c r="AH7" s="18">
        <f>AH5/AH4/AH6</f>
        <v>1</v>
      </c>
      <c r="AO7" s="14">
        <f t="shared" ref="AO7:AO45" si="15">AO6+$AJ$25</f>
        <v>7.5000000000000011E-2</v>
      </c>
      <c r="AP7" s="39">
        <f>AO7-1</f>
        <v>-0.92500000000000004</v>
      </c>
      <c r="AQ7" s="15">
        <f t="shared" si="12"/>
        <v>55.979800440054198</v>
      </c>
    </row>
    <row r="8" spans="1:50" x14ac:dyDescent="0.3">
      <c r="B8" s="77">
        <f t="shared" si="13"/>
        <v>0.17499999999999999</v>
      </c>
      <c r="C8" s="10">
        <f t="shared" si="14"/>
        <v>-0.82499999999999996</v>
      </c>
      <c r="D8" s="74">
        <f t="shared" si="9"/>
        <v>60.683674454941503</v>
      </c>
      <c r="E8" s="6">
        <f t="shared" si="0"/>
        <v>21.454246938358285</v>
      </c>
      <c r="F8" s="54">
        <f t="shared" si="1"/>
        <v>7.5849841959359878</v>
      </c>
      <c r="G8" s="9">
        <f t="shared" si="2"/>
        <v>36.082163694590989</v>
      </c>
      <c r="H8" s="6">
        <f t="shared" si="3"/>
        <v>21.454246938358288</v>
      </c>
      <c r="I8" s="54">
        <f t="shared" si="4"/>
        <v>12.756571795084906</v>
      </c>
      <c r="J8" s="9">
        <f t="shared" si="5"/>
        <v>46.793143464320373</v>
      </c>
      <c r="K8" s="6">
        <f t="shared" si="6"/>
        <v>27.822933885088776</v>
      </c>
      <c r="L8" s="6">
        <f t="shared" si="7"/>
        <v>16.543356412126531</v>
      </c>
      <c r="M8" s="54">
        <f t="shared" si="10"/>
        <v>9.8365845424131759</v>
      </c>
      <c r="N8" s="9">
        <f t="shared" si="11"/>
        <v>53.287708570665636</v>
      </c>
      <c r="O8" s="6">
        <f t="shared" si="11"/>
        <v>41.090118791068107</v>
      </c>
      <c r="P8" s="6">
        <f t="shared" si="11"/>
        <v>31.684564931612293</v>
      </c>
      <c r="Q8" s="6">
        <f t="shared" si="11"/>
        <v>24.43194822604843</v>
      </c>
      <c r="R8" s="6">
        <f t="shared" si="11"/>
        <v>18.839460014953598</v>
      </c>
      <c r="S8" s="6">
        <f t="shared" si="11"/>
        <v>14.527095848894588</v>
      </c>
      <c r="T8" s="6">
        <f t="shared" si="11"/>
        <v>11.201834534294642</v>
      </c>
      <c r="U8" s="10">
        <f t="shared" si="11"/>
        <v>8.6377276118312647</v>
      </c>
      <c r="V8" s="39"/>
      <c r="W8" s="39"/>
      <c r="X8" s="39"/>
      <c r="Y8" s="39"/>
      <c r="Z8" s="39"/>
      <c r="AA8" s="39"/>
      <c r="AB8" s="39"/>
      <c r="AC8" s="39"/>
      <c r="AD8" s="227" t="s">
        <v>9</v>
      </c>
      <c r="AE8" s="228"/>
      <c r="AG8" s="9" t="s">
        <v>51</v>
      </c>
      <c r="AH8" s="10">
        <v>1</v>
      </c>
      <c r="AO8" s="14">
        <f t="shared" si="15"/>
        <v>0.125</v>
      </c>
      <c r="AP8" s="39">
        <f t="shared" ref="AP8:AP46" si="16">AO8-1</f>
        <v>-0.875</v>
      </c>
      <c r="AQ8" s="15">
        <f t="shared" si="12"/>
        <v>58.38574440542488</v>
      </c>
    </row>
    <row r="9" spans="1:50" ht="15" thickBot="1" x14ac:dyDescent="0.35">
      <c r="B9" s="77">
        <f t="shared" si="13"/>
        <v>0.22499999999999998</v>
      </c>
      <c r="C9" s="10">
        <f t="shared" si="14"/>
        <v>-0.77500000000000002</v>
      </c>
      <c r="D9" s="74">
        <f t="shared" si="9"/>
        <v>62.869339406649729</v>
      </c>
      <c r="E9" s="6">
        <f t="shared" si="0"/>
        <v>22.226971992001516</v>
      </c>
      <c r="F9" s="54">
        <f t="shared" si="1"/>
        <v>7.8581752026642908</v>
      </c>
      <c r="G9" s="9">
        <f t="shared" si="2"/>
        <v>37.381747499912855</v>
      </c>
      <c r="H9" s="6">
        <f t="shared" si="3"/>
        <v>22.22697199200152</v>
      </c>
      <c r="I9" s="54">
        <f t="shared" si="4"/>
        <v>13.216029666199306</v>
      </c>
      <c r="J9" s="9">
        <f t="shared" si="5"/>
        <v>48.478508343241138</v>
      </c>
      <c r="K9" s="6">
        <f t="shared" si="6"/>
        <v>28.825042145548302</v>
      </c>
      <c r="L9" s="6">
        <f t="shared" si="7"/>
        <v>17.139204218284849</v>
      </c>
      <c r="M9" s="54">
        <f t="shared" si="10"/>
        <v>10.19087221981529</v>
      </c>
      <c r="N9" s="9">
        <f t="shared" si="11"/>
        <v>55.206990453739898</v>
      </c>
      <c r="O9" s="6">
        <f t="shared" si="11"/>
        <v>42.570075852169431</v>
      </c>
      <c r="P9" s="6">
        <f t="shared" si="11"/>
        <v>32.825758896927773</v>
      </c>
      <c r="Q9" s="6">
        <f t="shared" si="11"/>
        <v>25.311922179822012</v>
      </c>
      <c r="R9" s="6">
        <f t="shared" si="11"/>
        <v>19.518007381006175</v>
      </c>
      <c r="S9" s="6">
        <f t="shared" si="11"/>
        <v>15.050323298982679</v>
      </c>
      <c r="T9" s="6">
        <f t="shared" si="11"/>
        <v>11.605294894207784</v>
      </c>
      <c r="U9" s="10">
        <f t="shared" si="11"/>
        <v>8.9488356433266212</v>
      </c>
      <c r="V9" s="39"/>
      <c r="W9" s="39"/>
      <c r="X9" s="39"/>
      <c r="Y9" s="39"/>
      <c r="Z9" s="39"/>
      <c r="AA9" s="39"/>
      <c r="AB9" s="39"/>
      <c r="AC9" s="39"/>
      <c r="AD9" s="9" t="s">
        <v>32</v>
      </c>
      <c r="AE9" s="10">
        <v>0.45350000000000001</v>
      </c>
      <c r="AG9" s="17" t="s">
        <v>52</v>
      </c>
      <c r="AH9" s="18">
        <f>AH5*AH8/(AE7/2)</f>
        <v>1</v>
      </c>
      <c r="AO9" s="14">
        <f t="shared" si="15"/>
        <v>0.17499999999999999</v>
      </c>
      <c r="AP9" s="39">
        <f t="shared" si="16"/>
        <v>-0.82499999999999996</v>
      </c>
      <c r="AQ9" s="15">
        <f t="shared" si="12"/>
        <v>60.683674454941503</v>
      </c>
    </row>
    <row r="10" spans="1:50" x14ac:dyDescent="0.3">
      <c r="B10" s="77">
        <f t="shared" si="13"/>
        <v>0.27499999999999997</v>
      </c>
      <c r="C10" s="10">
        <f t="shared" si="14"/>
        <v>-0.72500000000000009</v>
      </c>
      <c r="D10" s="74">
        <f t="shared" si="9"/>
        <v>64.938695769581273</v>
      </c>
      <c r="E10" s="6">
        <f t="shared" si="0"/>
        <v>22.958577037552299</v>
      </c>
      <c r="F10" s="54">
        <f t="shared" si="1"/>
        <v>8.116828546410801</v>
      </c>
      <c r="G10" s="9">
        <f t="shared" si="2"/>
        <v>38.612174887515771</v>
      </c>
      <c r="H10" s="6">
        <f t="shared" si="3"/>
        <v>22.958577037552306</v>
      </c>
      <c r="I10" s="54">
        <f t="shared" si="4"/>
        <v>13.65103781708102</v>
      </c>
      <c r="J10" s="9">
        <f t="shared" si="5"/>
        <v>50.074187742011873</v>
      </c>
      <c r="K10" s="6">
        <f t="shared" si="6"/>
        <v>29.773823935505384</v>
      </c>
      <c r="L10" s="6">
        <f t="shared" si="7"/>
        <v>17.70334441188993</v>
      </c>
      <c r="M10" s="54">
        <f t="shared" si="10"/>
        <v>10.526306733219238</v>
      </c>
      <c r="N10" s="9">
        <f t="shared" si="11"/>
        <v>57.024139131488916</v>
      </c>
      <c r="O10" s="6">
        <f t="shared" si="11"/>
        <v>43.971278062445045</v>
      </c>
      <c r="P10" s="6">
        <f t="shared" si="11"/>
        <v>33.906225045968135</v>
      </c>
      <c r="Q10" s="6">
        <f t="shared" si="11"/>
        <v>26.145068952401314</v>
      </c>
      <c r="R10" s="6">
        <f t="shared" si="11"/>
        <v>20.160446336891848</v>
      </c>
      <c r="S10" s="6">
        <f t="shared" si="11"/>
        <v>15.545707576547278</v>
      </c>
      <c r="T10" s="6">
        <f t="shared" si="11"/>
        <v>11.987285401181136</v>
      </c>
      <c r="U10" s="10">
        <f t="shared" si="11"/>
        <v>9.243388284631898</v>
      </c>
      <c r="V10" s="39"/>
      <c r="W10" s="39"/>
      <c r="X10" s="39"/>
      <c r="Y10" s="39"/>
      <c r="Z10" s="39"/>
      <c r="AA10" s="39"/>
      <c r="AB10" s="39"/>
      <c r="AC10" s="39"/>
      <c r="AD10" s="9" t="s">
        <v>33</v>
      </c>
      <c r="AE10" s="10">
        <v>3.2631999999999999</v>
      </c>
      <c r="AO10" s="14">
        <f t="shared" si="15"/>
        <v>0.22499999999999998</v>
      </c>
      <c r="AP10" s="39">
        <f t="shared" si="16"/>
        <v>-0.77500000000000002</v>
      </c>
      <c r="AQ10" s="15">
        <f t="shared" si="12"/>
        <v>62.869339406649729</v>
      </c>
    </row>
    <row r="11" spans="1:50" x14ac:dyDescent="0.3">
      <c r="B11" s="77">
        <f t="shared" si="13"/>
        <v>0.32499999999999996</v>
      </c>
      <c r="C11" s="10">
        <f t="shared" si="14"/>
        <v>-0.67500000000000004</v>
      </c>
      <c r="D11" s="74">
        <f t="shared" si="9"/>
        <v>66.887915224232245</v>
      </c>
      <c r="E11" s="6">
        <f t="shared" si="0"/>
        <v>23.647708602058749</v>
      </c>
      <c r="F11" s="54">
        <f t="shared" si="1"/>
        <v>8.3604657172106105</v>
      </c>
      <c r="G11" s="9">
        <f t="shared" si="2"/>
        <v>39.771169560648495</v>
      </c>
      <c r="H11" s="6">
        <f t="shared" si="3"/>
        <v>23.647708602058753</v>
      </c>
      <c r="I11" s="54">
        <f t="shared" si="4"/>
        <v>14.060791480499907</v>
      </c>
      <c r="J11" s="9">
        <f t="shared" si="5"/>
        <v>51.577229645854594</v>
      </c>
      <c r="K11" s="6">
        <f t="shared" si="6"/>
        <v>30.667524003957094</v>
      </c>
      <c r="L11" s="6">
        <f t="shared" si="7"/>
        <v>18.234733330794064</v>
      </c>
      <c r="M11" s="54">
        <f t="shared" si="10"/>
        <v>10.842267527116572</v>
      </c>
      <c r="N11" s="9">
        <f t="shared" si="11"/>
        <v>58.735792869873478</v>
      </c>
      <c r="O11" s="6">
        <f t="shared" si="11"/>
        <v>45.291133190877325</v>
      </c>
      <c r="P11" s="6">
        <f t="shared" si="11"/>
        <v>34.923964511015008</v>
      </c>
      <c r="Q11" s="6">
        <f t="shared" si="11"/>
        <v>26.929847218137343</v>
      </c>
      <c r="R11" s="6">
        <f t="shared" si="11"/>
        <v>20.76558836736552</v>
      </c>
      <c r="S11" s="6">
        <f t="shared" si="11"/>
        <v>16.012332218225328</v>
      </c>
      <c r="T11" s="6">
        <f t="shared" si="11"/>
        <v>12.347099370887944</v>
      </c>
      <c r="U11" s="10">
        <f t="shared" si="11"/>
        <v>9.520840611904184</v>
      </c>
      <c r="V11" s="39"/>
      <c r="W11" s="39"/>
      <c r="X11" s="39"/>
      <c r="Y11" s="39"/>
      <c r="Z11" s="39"/>
      <c r="AA11" s="39"/>
      <c r="AB11" s="39"/>
      <c r="AC11" s="39"/>
      <c r="AD11" s="9" t="s">
        <v>30</v>
      </c>
      <c r="AE11" s="82">
        <f>($AE$7/2)^2*AE9/$AH$7</f>
        <v>0.45350000000000001</v>
      </c>
      <c r="AF11" t="s">
        <v>0</v>
      </c>
      <c r="AG11" s="81">
        <f>AE12-AE11</f>
        <v>2.8096999999999999</v>
      </c>
      <c r="AO11" s="14">
        <f t="shared" si="15"/>
        <v>0.27499999999999997</v>
      </c>
      <c r="AP11" s="39">
        <f t="shared" si="16"/>
        <v>-0.72500000000000009</v>
      </c>
      <c r="AQ11" s="15">
        <f t="shared" si="12"/>
        <v>64.938695769581273</v>
      </c>
    </row>
    <row r="12" spans="1:50" ht="15" thickBot="1" x14ac:dyDescent="0.35">
      <c r="B12" s="77">
        <f t="shared" si="13"/>
        <v>0.37499999999999994</v>
      </c>
      <c r="C12" s="10">
        <f t="shared" si="14"/>
        <v>-0.625</v>
      </c>
      <c r="D12" s="74">
        <f t="shared" si="9"/>
        <v>68.713391704973063</v>
      </c>
      <c r="E12" s="6">
        <f t="shared" si="0"/>
        <v>24.293091788718925</v>
      </c>
      <c r="F12" s="54">
        <f t="shared" si="1"/>
        <v>8.5886359850930045</v>
      </c>
      <c r="G12" s="9">
        <f t="shared" si="2"/>
        <v>40.856587373434763</v>
      </c>
      <c r="H12" s="6">
        <f t="shared" si="3"/>
        <v>24.293091788718932</v>
      </c>
      <c r="I12" s="54">
        <f t="shared" si="4"/>
        <v>14.444532610152496</v>
      </c>
      <c r="J12" s="9">
        <f t="shared" si="5"/>
        <v>52.984853419814975</v>
      </c>
      <c r="K12" s="6">
        <f t="shared" si="6"/>
        <v>31.504489001357655</v>
      </c>
      <c r="L12" s="6">
        <f t="shared" si="7"/>
        <v>18.732387902869682</v>
      </c>
      <c r="M12" s="54">
        <f t="shared" si="10"/>
        <v>11.13817007247623</v>
      </c>
      <c r="N12" s="9">
        <f t="shared" si="11"/>
        <v>60.338785101013833</v>
      </c>
      <c r="O12" s="6">
        <f t="shared" si="11"/>
        <v>46.527199498952271</v>
      </c>
      <c r="P12" s="6">
        <f t="shared" si="11"/>
        <v>35.87709446902555</v>
      </c>
      <c r="Q12" s="6">
        <f t="shared" si="11"/>
        <v>27.664805133357937</v>
      </c>
      <c r="R12" s="6">
        <f t="shared" si="11"/>
        <v>21.332313956678519</v>
      </c>
      <c r="S12" s="6">
        <f t="shared" si="11"/>
        <v>16.449333966122374</v>
      </c>
      <c r="T12" s="6">
        <f t="shared" si="11"/>
        <v>12.684071145705053</v>
      </c>
      <c r="U12" s="10">
        <f t="shared" si="11"/>
        <v>9.780679336966088</v>
      </c>
      <c r="V12" s="39"/>
      <c r="W12" s="39"/>
      <c r="X12" s="39"/>
      <c r="Y12" s="39"/>
      <c r="Z12" s="39"/>
      <c r="AA12" s="39"/>
      <c r="AB12" s="39"/>
      <c r="AC12" s="39"/>
      <c r="AD12" s="11" t="s">
        <v>31</v>
      </c>
      <c r="AE12" s="83">
        <f>($AE$7/2)^2*AE10/$AH$7</f>
        <v>3.2631999999999999</v>
      </c>
      <c r="AF12" t="s">
        <v>0</v>
      </c>
      <c r="AO12" s="14">
        <f t="shared" si="15"/>
        <v>0.32499999999999996</v>
      </c>
      <c r="AP12" s="39">
        <f t="shared" si="16"/>
        <v>-0.67500000000000004</v>
      </c>
      <c r="AQ12" s="15">
        <f t="shared" si="12"/>
        <v>66.887915224232245</v>
      </c>
    </row>
    <row r="13" spans="1:50" ht="15" thickBot="1" x14ac:dyDescent="0.35">
      <c r="B13" s="77">
        <f t="shared" si="13"/>
        <v>0.42499999999999993</v>
      </c>
      <c r="C13" s="10">
        <f t="shared" si="14"/>
        <v>-0.57500000000000007</v>
      </c>
      <c r="D13" s="74">
        <f t="shared" si="9"/>
        <v>70.411748071287846</v>
      </c>
      <c r="E13" s="6">
        <f t="shared" si="0"/>
        <v>24.893532635446245</v>
      </c>
      <c r="F13" s="54">
        <f t="shared" si="1"/>
        <v>8.8009172339341557</v>
      </c>
      <c r="G13" s="9">
        <f t="shared" si="2"/>
        <v>41.866420297553788</v>
      </c>
      <c r="H13" s="6">
        <f t="shared" si="3"/>
        <v>24.893532635446252</v>
      </c>
      <c r="I13" s="54">
        <f t="shared" si="4"/>
        <v>14.801551283051428</v>
      </c>
      <c r="J13" s="9">
        <f t="shared" si="5"/>
        <v>54.294454952950844</v>
      </c>
      <c r="K13" s="6">
        <f t="shared" si="6"/>
        <v>32.283170538323283</v>
      </c>
      <c r="L13" s="6">
        <f t="shared" si="7"/>
        <v>19.19538746469766</v>
      </c>
      <c r="M13" s="54">
        <f t="shared" si="10"/>
        <v>11.413466948126128</v>
      </c>
      <c r="N13" s="9">
        <f t="shared" si="11"/>
        <v>61.830150281355955</v>
      </c>
      <c r="O13" s="6">
        <f t="shared" si="11"/>
        <v>47.677190257887901</v>
      </c>
      <c r="P13" s="6">
        <f t="shared" si="11"/>
        <v>36.763851624864451</v>
      </c>
      <c r="Q13" s="6">
        <f t="shared" si="11"/>
        <v>28.348583022285748</v>
      </c>
      <c r="R13" s="6">
        <f t="shared" si="11"/>
        <v>21.859574659688302</v>
      </c>
      <c r="S13" s="6">
        <f t="shared" si="11"/>
        <v>16.855904364843937</v>
      </c>
      <c r="T13" s="6">
        <f t="shared" si="11"/>
        <v>12.997577326182805</v>
      </c>
      <c r="U13" s="10">
        <f t="shared" si="11"/>
        <v>10.022423756891405</v>
      </c>
      <c r="V13" s="39"/>
      <c r="W13" s="39"/>
      <c r="X13" s="39"/>
      <c r="Y13" s="39"/>
      <c r="Z13" s="39"/>
      <c r="AA13" s="39"/>
      <c r="AB13" s="39"/>
      <c r="AC13" s="39"/>
      <c r="AO13" s="14">
        <f t="shared" si="15"/>
        <v>0.37499999999999994</v>
      </c>
      <c r="AP13" s="39">
        <f t="shared" si="16"/>
        <v>-0.625</v>
      </c>
      <c r="AQ13" s="15">
        <f t="shared" si="12"/>
        <v>68.713391704973063</v>
      </c>
    </row>
    <row r="14" spans="1:50" ht="15" thickBot="1" x14ac:dyDescent="0.35">
      <c r="B14" s="77">
        <f t="shared" si="13"/>
        <v>0.47499999999999992</v>
      </c>
      <c r="C14" s="10">
        <f t="shared" si="14"/>
        <v>-0.52500000000000013</v>
      </c>
      <c r="D14" s="74">
        <f t="shared" si="9"/>
        <v>71.979842355500892</v>
      </c>
      <c r="E14" s="6">
        <f t="shared" si="0"/>
        <v>25.447920323705215</v>
      </c>
      <c r="F14" s="54">
        <f t="shared" si="1"/>
        <v>8.9969167423740242</v>
      </c>
      <c r="G14" s="9">
        <f t="shared" si="2"/>
        <v>42.798800137102546</v>
      </c>
      <c r="H14" s="6">
        <f t="shared" si="3"/>
        <v>25.447920323705223</v>
      </c>
      <c r="I14" s="54">
        <f t="shared" si="4"/>
        <v>15.131187012886457</v>
      </c>
      <c r="J14" s="9">
        <f t="shared" si="5"/>
        <v>55.503611475950201</v>
      </c>
      <c r="K14" s="6">
        <f t="shared" si="6"/>
        <v>33.002128050160188</v>
      </c>
      <c r="L14" s="6">
        <f t="shared" si="7"/>
        <v>19.622875464799183</v>
      </c>
      <c r="M14" s="54">
        <f t="shared" si="10"/>
        <v>11.667648853485034</v>
      </c>
      <c r="N14" s="9">
        <f t="shared" si="11"/>
        <v>63.207129377941747</v>
      </c>
      <c r="O14" s="6">
        <f t="shared" si="11"/>
        <v>48.73897797909374</v>
      </c>
      <c r="P14" s="6">
        <f t="shared" si="11"/>
        <v>37.582595473408588</v>
      </c>
      <c r="Q14" s="6">
        <f t="shared" si="11"/>
        <v>28.979915892445128</v>
      </c>
      <c r="R14" s="6">
        <f t="shared" si="11"/>
        <v>22.346395041487106</v>
      </c>
      <c r="S14" s="6">
        <f t="shared" si="11"/>
        <v>17.231291257141983</v>
      </c>
      <c r="T14" s="6">
        <f t="shared" si="11"/>
        <v>13.287037924337097</v>
      </c>
      <c r="U14" s="10">
        <f t="shared" si="11"/>
        <v>10.245626643307899</v>
      </c>
      <c r="V14" s="39"/>
      <c r="W14" s="39"/>
      <c r="X14" s="39"/>
      <c r="Y14" s="39"/>
      <c r="Z14" s="39"/>
      <c r="AA14" s="39"/>
      <c r="AB14" s="39"/>
      <c r="AC14" s="39"/>
      <c r="AD14" s="223" t="s">
        <v>12</v>
      </c>
      <c r="AE14" s="230"/>
      <c r="AF14" s="230"/>
      <c r="AG14" s="230"/>
      <c r="AH14" s="230"/>
      <c r="AI14" s="224"/>
      <c r="AJ14" s="38"/>
      <c r="AO14" s="14">
        <f t="shared" si="15"/>
        <v>0.42499999999999993</v>
      </c>
      <c r="AP14" s="39">
        <f t="shared" si="16"/>
        <v>-0.57500000000000007</v>
      </c>
      <c r="AQ14" s="15">
        <f t="shared" si="12"/>
        <v>70.411748071287846</v>
      </c>
      <c r="AX14" t="s">
        <v>0</v>
      </c>
    </row>
    <row r="15" spans="1:50" ht="15" thickBot="1" x14ac:dyDescent="0.35">
      <c r="B15" s="77">
        <f t="shared" si="13"/>
        <v>0.52499999999999991</v>
      </c>
      <c r="C15" s="10">
        <f t="shared" si="14"/>
        <v>-0.47500000000000009</v>
      </c>
      <c r="D15" s="74">
        <f t="shared" si="9"/>
        <v>73.414773575432562</v>
      </c>
      <c r="E15" s="6">
        <f t="shared" si="0"/>
        <v>25.955229233531238</v>
      </c>
      <c r="F15" s="54">
        <f t="shared" si="1"/>
        <v>9.1762719103528241</v>
      </c>
      <c r="G15" s="9">
        <f t="shared" si="2"/>
        <v>43.65200198476748</v>
      </c>
      <c r="H15" s="6">
        <f t="shared" si="3"/>
        <v>25.955229233531245</v>
      </c>
      <c r="I15" s="54">
        <f t="shared" si="4"/>
        <v>15.432829971927422</v>
      </c>
      <c r="J15" s="9">
        <f t="shared" si="5"/>
        <v>56.610086043266506</v>
      </c>
      <c r="K15" s="6">
        <f t="shared" si="6"/>
        <v>33.660031461916383</v>
      </c>
      <c r="L15" s="6">
        <f t="shared" si="7"/>
        <v>20.014061048260238</v>
      </c>
      <c r="M15" s="54">
        <f t="shared" si="10"/>
        <v>11.90024555077116</v>
      </c>
      <c r="N15" s="9">
        <f t="shared" ref="N15:U24" si="17">$AE$4+($AE$3-$AE$4)*$AE$5*EXP(-($AE$6^2)*N$3)*COS($AE$6*$C15)</f>
        <v>64.467174972633671</v>
      </c>
      <c r="O15" s="6">
        <f t="shared" si="17"/>
        <v>49.710598350035255</v>
      </c>
      <c r="P15" s="6">
        <f t="shared" si="17"/>
        <v>38.331811334489657</v>
      </c>
      <c r="Q15" s="6">
        <f t="shared" si="17"/>
        <v>29.55763577490449</v>
      </c>
      <c r="R15" s="6">
        <f t="shared" si="17"/>
        <v>22.791874481961393</v>
      </c>
      <c r="S15" s="6">
        <f t="shared" si="17"/>
        <v>17.574800175409557</v>
      </c>
      <c r="T15" s="6">
        <f t="shared" si="17"/>
        <v>13.551917436630031</v>
      </c>
      <c r="U15" s="10">
        <f t="shared" si="17"/>
        <v>10.449875069772014</v>
      </c>
      <c r="V15" s="39"/>
      <c r="W15" s="39"/>
      <c r="X15" s="39"/>
      <c r="Y15" s="39"/>
      <c r="Z15" s="39"/>
      <c r="AA15" s="39"/>
      <c r="AB15" s="39"/>
      <c r="AC15" s="39"/>
      <c r="AD15" s="223" t="s">
        <v>46</v>
      </c>
      <c r="AE15" s="224"/>
      <c r="AF15" s="230" t="s">
        <v>47</v>
      </c>
      <c r="AG15" s="230"/>
      <c r="AH15" s="230"/>
      <c r="AI15" s="224"/>
      <c r="AJ15" s="38"/>
      <c r="AO15" s="14">
        <f t="shared" si="15"/>
        <v>0.47499999999999992</v>
      </c>
      <c r="AP15" s="39">
        <f t="shared" si="16"/>
        <v>-0.52500000000000013</v>
      </c>
      <c r="AQ15" s="15">
        <f t="shared" si="12"/>
        <v>71.979842355500892</v>
      </c>
    </row>
    <row r="16" spans="1:50" ht="15" thickBot="1" x14ac:dyDescent="0.35">
      <c r="B16" s="77">
        <f t="shared" si="13"/>
        <v>0.57499999999999996</v>
      </c>
      <c r="C16" s="10">
        <f t="shared" si="14"/>
        <v>-0.42500000000000004</v>
      </c>
      <c r="D16" s="74">
        <f t="shared" si="9"/>
        <v>74.713887101230583</v>
      </c>
      <c r="E16" s="6">
        <f t="shared" si="0"/>
        <v>26.414520840932614</v>
      </c>
      <c r="F16" s="54">
        <f t="shared" si="1"/>
        <v>9.3386509299229257</v>
      </c>
      <c r="G16" s="9">
        <f t="shared" si="2"/>
        <v>44.424447412911533</v>
      </c>
      <c r="H16" s="6">
        <f t="shared" si="3"/>
        <v>26.414520840932621</v>
      </c>
      <c r="I16" s="54">
        <f t="shared" si="4"/>
        <v>15.705922119208539</v>
      </c>
      <c r="J16" s="9">
        <f t="shared" si="5"/>
        <v>57.61183167147896</v>
      </c>
      <c r="K16" s="6">
        <f t="shared" si="6"/>
        <v>34.255663649026957</v>
      </c>
      <c r="L16" s="6">
        <f t="shared" si="7"/>
        <v>20.368220519817104</v>
      </c>
      <c r="M16" s="54">
        <f t="shared" si="10"/>
        <v>12.110826734944395</v>
      </c>
      <c r="N16" s="9">
        <f t="shared" si="17"/>
        <v>65.607955974850952</v>
      </c>
      <c r="O16" s="6">
        <f t="shared" si="17"/>
        <v>50.590253868221779</v>
      </c>
      <c r="P16" s="6">
        <f t="shared" si="17"/>
        <v>39.010113155059976</v>
      </c>
      <c r="Q16" s="6">
        <f t="shared" si="17"/>
        <v>30.080673885024595</v>
      </c>
      <c r="R16" s="6">
        <f t="shared" si="17"/>
        <v>23.195188841943502</v>
      </c>
      <c r="S16" s="6">
        <f t="shared" si="17"/>
        <v>17.885795626449294</v>
      </c>
      <c r="T16" s="6">
        <f t="shared" si="17"/>
        <v>13.791725834654098</v>
      </c>
      <c r="U16" s="10">
        <f t="shared" si="17"/>
        <v>10.634791175684834</v>
      </c>
      <c r="V16" s="39"/>
      <c r="W16" s="39"/>
      <c r="X16" s="39"/>
      <c r="Y16" s="39"/>
      <c r="Z16" s="39"/>
      <c r="AA16" s="39"/>
      <c r="AB16" s="39"/>
      <c r="AC16" s="39"/>
      <c r="AD16" s="43" t="s">
        <v>14</v>
      </c>
      <c r="AE16" s="45" t="s">
        <v>34</v>
      </c>
      <c r="AF16" s="63" t="s">
        <v>15</v>
      </c>
      <c r="AG16" s="44" t="s">
        <v>16</v>
      </c>
      <c r="AH16" s="44" t="s">
        <v>17</v>
      </c>
      <c r="AI16" s="45" t="s">
        <v>19</v>
      </c>
      <c r="AJ16" s="39"/>
      <c r="AO16" s="14">
        <f t="shared" si="15"/>
        <v>0.52499999999999991</v>
      </c>
      <c r="AP16" s="39">
        <f t="shared" si="16"/>
        <v>-0.47500000000000009</v>
      </c>
      <c r="AQ16" s="15">
        <f t="shared" si="12"/>
        <v>73.414773575432562</v>
      </c>
    </row>
    <row r="17" spans="2:43" x14ac:dyDescent="0.3">
      <c r="B17" s="77">
        <f t="shared" si="13"/>
        <v>0.625</v>
      </c>
      <c r="C17" s="10">
        <f t="shared" si="14"/>
        <v>-0.375</v>
      </c>
      <c r="D17" s="74">
        <f t="shared" si="9"/>
        <v>75.874779566448396</v>
      </c>
      <c r="E17" s="6">
        <f t="shared" si="0"/>
        <v>26.824945454164556</v>
      </c>
      <c r="F17" s="54">
        <f t="shared" si="1"/>
        <v>9.4837533990951961</v>
      </c>
      <c r="G17" s="9">
        <f t="shared" si="2"/>
        <v>45.114707393673051</v>
      </c>
      <c r="H17" s="6">
        <f t="shared" si="3"/>
        <v>26.824945454164563</v>
      </c>
      <c r="I17" s="54">
        <f t="shared" si="4"/>
        <v>15.949958232906962</v>
      </c>
      <c r="J17" s="9">
        <f t="shared" si="5"/>
        <v>58.506995126221973</v>
      </c>
      <c r="K17" s="6">
        <f t="shared" si="6"/>
        <v>34.787922689000482</v>
      </c>
      <c r="L17" s="6">
        <f t="shared" si="7"/>
        <v>20.684698682696158</v>
      </c>
      <c r="M17" s="54">
        <f t="shared" si="10"/>
        <v>12.299002829772739</v>
      </c>
      <c r="N17" s="9">
        <f t="shared" si="17"/>
        <v>66.627361934098545</v>
      </c>
      <c r="O17" s="6">
        <f t="shared" si="17"/>
        <v>51.376317166594959</v>
      </c>
      <c r="P17" s="6">
        <f t="shared" si="17"/>
        <v>39.61624607339742</v>
      </c>
      <c r="Q17" s="6">
        <f t="shared" si="17"/>
        <v>30.548062599715415</v>
      </c>
      <c r="R17" s="6">
        <f t="shared" si="17"/>
        <v>23.555591987873154</v>
      </c>
      <c r="S17" s="6">
        <f t="shared" si="17"/>
        <v>18.163702267138969</v>
      </c>
      <c r="T17" s="6">
        <f t="shared" si="17"/>
        <v>14.006019471687154</v>
      </c>
      <c r="U17" s="10">
        <f t="shared" si="17"/>
        <v>10.800032865336048</v>
      </c>
      <c r="V17" s="39"/>
      <c r="W17" s="39"/>
      <c r="X17" s="39"/>
      <c r="Y17" s="39"/>
      <c r="Z17" s="39"/>
      <c r="AA17" s="39"/>
      <c r="AB17" s="39"/>
      <c r="AC17" s="39"/>
      <c r="AD17" s="40">
        <f>2</f>
        <v>2</v>
      </c>
      <c r="AE17" s="67">
        <f>($AE$12-$AE$11)/AD17</f>
        <v>1.4048499999999999</v>
      </c>
      <c r="AF17" s="64">
        <v>2</v>
      </c>
      <c r="AG17" s="41">
        <v>41</v>
      </c>
      <c r="AH17" s="41">
        <f>AG17-AF17+1</f>
        <v>40</v>
      </c>
      <c r="AI17" s="42">
        <f>$AE$7/AH17</f>
        <v>0.05</v>
      </c>
      <c r="AJ17" s="39"/>
      <c r="AO17" s="14">
        <f t="shared" si="15"/>
        <v>0.57499999999999996</v>
      </c>
      <c r="AP17" s="39">
        <f t="shared" si="16"/>
        <v>-0.42500000000000004</v>
      </c>
      <c r="AQ17" s="15">
        <f t="shared" si="12"/>
        <v>74.713887101230583</v>
      </c>
    </row>
    <row r="18" spans="2:43" x14ac:dyDescent="0.3">
      <c r="B18" s="77">
        <f t="shared" si="13"/>
        <v>0.67500000000000004</v>
      </c>
      <c r="C18" s="10">
        <f t="shared" si="14"/>
        <v>-0.32499999999999996</v>
      </c>
      <c r="D18" s="74">
        <f t="shared" si="9"/>
        <v>76.895303314285016</v>
      </c>
      <c r="E18" s="6">
        <f t="shared" si="0"/>
        <v>27.185743785663135</v>
      </c>
      <c r="F18" s="54">
        <f t="shared" si="1"/>
        <v>9.6113108775841702</v>
      </c>
      <c r="G18" s="9">
        <f t="shared" si="2"/>
        <v>45.721504942674471</v>
      </c>
      <c r="H18" s="6">
        <f t="shared" si="3"/>
        <v>27.185743785663142</v>
      </c>
      <c r="I18" s="54">
        <f t="shared" si="4"/>
        <v>16.164486845005644</v>
      </c>
      <c r="J18" s="9">
        <f t="shared" si="5"/>
        <v>59.293920350677894</v>
      </c>
      <c r="K18" s="6">
        <f t="shared" si="6"/>
        <v>35.25582389998111</v>
      </c>
      <c r="L18" s="6">
        <f t="shared" si="7"/>
        <v>20.962910050731168</v>
      </c>
      <c r="M18" s="54">
        <f t="shared" si="10"/>
        <v>12.464425708550275</v>
      </c>
      <c r="N18" s="9">
        <f t="shared" si="17"/>
        <v>67.523506944311137</v>
      </c>
      <c r="O18" s="6">
        <f t="shared" si="17"/>
        <v>52.067334024165916</v>
      </c>
      <c r="P18" s="6">
        <f t="shared" si="17"/>
        <v>40.14908874060589</v>
      </c>
      <c r="Q18" s="6">
        <f t="shared" si="17"/>
        <v>30.958937247543648</v>
      </c>
      <c r="R18" s="6">
        <f t="shared" si="17"/>
        <v>23.872417172148278</v>
      </c>
      <c r="S18" s="6">
        <f t="shared" si="17"/>
        <v>18.408005968819126</v>
      </c>
      <c r="T18" s="6">
        <f t="shared" si="17"/>
        <v>14.194401903441056</v>
      </c>
      <c r="U18" s="10">
        <f t="shared" si="17"/>
        <v>10.945294440782721</v>
      </c>
      <c r="V18" s="39"/>
      <c r="W18" s="39"/>
      <c r="X18" s="39"/>
      <c r="Y18" s="39"/>
      <c r="Z18" s="39"/>
      <c r="AA18" s="39"/>
      <c r="AB18" s="39"/>
      <c r="AC18" s="39"/>
      <c r="AD18" s="36">
        <v>4</v>
      </c>
      <c r="AE18" s="68">
        <f>($AE$12-$AE$11)/AD18</f>
        <v>0.70242499999999997</v>
      </c>
      <c r="AF18" s="65">
        <v>2</v>
      </c>
      <c r="AG18" s="2">
        <v>41</v>
      </c>
      <c r="AH18" s="2">
        <f t="shared" ref="AH18:AH21" si="18">AG18-AF18+1</f>
        <v>40</v>
      </c>
      <c r="AI18" s="33">
        <f t="shared" ref="AI18:AI21" si="19">$AE$7/AH18</f>
        <v>0.05</v>
      </c>
      <c r="AJ18" s="39"/>
      <c r="AO18" s="14">
        <f t="shared" si="15"/>
        <v>0.625</v>
      </c>
      <c r="AP18" s="39">
        <f t="shared" si="16"/>
        <v>-0.375</v>
      </c>
      <c r="AQ18" s="15">
        <f t="shared" si="12"/>
        <v>75.874779566448396</v>
      </c>
    </row>
    <row r="19" spans="2:43" x14ac:dyDescent="0.3">
      <c r="B19" s="77">
        <f t="shared" si="13"/>
        <v>0.72500000000000009</v>
      </c>
      <c r="C19" s="10">
        <f t="shared" si="14"/>
        <v>-0.27499999999999991</v>
      </c>
      <c r="D19" s="74">
        <f t="shared" si="9"/>
        <v>77.773570370760666</v>
      </c>
      <c r="E19" s="6">
        <f t="shared" si="0"/>
        <v>27.496248356731002</v>
      </c>
      <c r="F19" s="54">
        <f t="shared" si="1"/>
        <v>9.7210873834238996</v>
      </c>
      <c r="G19" s="9">
        <f t="shared" si="2"/>
        <v>46.243717481449643</v>
      </c>
      <c r="H19" s="6">
        <f t="shared" si="3"/>
        <v>27.496248356731009</v>
      </c>
      <c r="I19" s="54">
        <f t="shared" si="4"/>
        <v>16.349111076511409</v>
      </c>
      <c r="J19" s="9">
        <f t="shared" si="5"/>
        <v>59.971151529290303</v>
      </c>
      <c r="K19" s="6">
        <f t="shared" si="6"/>
        <v>35.658501662414857</v>
      </c>
      <c r="L19" s="6">
        <f t="shared" si="7"/>
        <v>21.202339931515567</v>
      </c>
      <c r="M19" s="54">
        <f t="shared" si="10"/>
        <v>12.606789338133284</v>
      </c>
      <c r="N19" s="9">
        <f t="shared" si="17"/>
        <v>68.294733132788593</v>
      </c>
      <c r="O19" s="6">
        <f t="shared" si="17"/>
        <v>52.662026056331214</v>
      </c>
      <c r="P19" s="6">
        <f t="shared" si="17"/>
        <v>40.607655395116261</v>
      </c>
      <c r="Q19" s="6">
        <f t="shared" si="17"/>
        <v>31.312537708379121</v>
      </c>
      <c r="R19" s="6">
        <f t="shared" si="17"/>
        <v>24.145078266611335</v>
      </c>
      <c r="S19" s="6">
        <f t="shared" si="17"/>
        <v>18.618254768433623</v>
      </c>
      <c r="T19" s="6">
        <f t="shared" si="17"/>
        <v>14.35652462148555</v>
      </c>
      <c r="U19" s="10">
        <f t="shared" si="17"/>
        <v>11.070307167391991</v>
      </c>
      <c r="V19" s="39"/>
      <c r="W19" s="39"/>
      <c r="X19" s="39"/>
      <c r="Y19" s="39"/>
      <c r="Z19" s="39"/>
      <c r="AA19" s="39"/>
      <c r="AB19" s="39"/>
      <c r="AC19" s="39"/>
      <c r="AD19" s="36">
        <v>8</v>
      </c>
      <c r="AE19" s="68">
        <f>($AE$12-$AE$11)/AD19</f>
        <v>0.35121249999999998</v>
      </c>
      <c r="AF19" s="65">
        <v>2</v>
      </c>
      <c r="AG19" s="2">
        <v>41</v>
      </c>
      <c r="AH19" s="2">
        <f t="shared" si="18"/>
        <v>40</v>
      </c>
      <c r="AI19" s="33">
        <f t="shared" si="19"/>
        <v>0.05</v>
      </c>
      <c r="AJ19" s="39"/>
      <c r="AO19" s="14">
        <f t="shared" si="15"/>
        <v>0.67500000000000004</v>
      </c>
      <c r="AP19" s="39">
        <f t="shared" si="16"/>
        <v>-0.32499999999999996</v>
      </c>
      <c r="AQ19" s="15">
        <f t="shared" si="12"/>
        <v>76.895303314285016</v>
      </c>
    </row>
    <row r="20" spans="2:43" x14ac:dyDescent="0.3">
      <c r="B20" s="77">
        <f t="shared" si="13"/>
        <v>0.77500000000000013</v>
      </c>
      <c r="C20" s="10">
        <f t="shared" si="14"/>
        <v>-0.22499999999999987</v>
      </c>
      <c r="D20" s="74">
        <f t="shared" si="9"/>
        <v>78.507955937478073</v>
      </c>
      <c r="E20" s="6">
        <f t="shared" si="0"/>
        <v>27.755884732376323</v>
      </c>
      <c r="F20" s="54">
        <f t="shared" si="1"/>
        <v>9.8128798295357615</v>
      </c>
      <c r="G20" s="9">
        <f t="shared" si="2"/>
        <v>46.680378914219631</v>
      </c>
      <c r="H20" s="6">
        <f t="shared" si="3"/>
        <v>27.755884732376327</v>
      </c>
      <c r="I20" s="54">
        <f t="shared" si="4"/>
        <v>16.503489371683049</v>
      </c>
      <c r="J20" s="9">
        <f t="shared" si="5"/>
        <v>60.537435781030027</v>
      </c>
      <c r="K20" s="6">
        <f t="shared" si="6"/>
        <v>35.995211020450078</v>
      </c>
      <c r="L20" s="6">
        <f t="shared" si="7"/>
        <v>21.402545378585991</v>
      </c>
      <c r="M20" s="54">
        <f t="shared" si="10"/>
        <v>12.725830345103084</v>
      </c>
      <c r="N20" s="9">
        <f t="shared" si="17"/>
        <v>68.939613727268693</v>
      </c>
      <c r="O20" s="6">
        <f t="shared" si="17"/>
        <v>53.159293079890737</v>
      </c>
      <c r="P20" s="6">
        <f t="shared" si="17"/>
        <v>40.991097686350187</v>
      </c>
      <c r="Q20" s="6">
        <f t="shared" si="17"/>
        <v>31.608209819620829</v>
      </c>
      <c r="R20" s="6">
        <f t="shared" si="17"/>
        <v>24.373070846889323</v>
      </c>
      <c r="S20" s="6">
        <f t="shared" si="17"/>
        <v>18.79405970466355</v>
      </c>
      <c r="T20" s="6">
        <f t="shared" si="17"/>
        <v>14.492087697990597</v>
      </c>
      <c r="U20" s="10">
        <f t="shared" si="17"/>
        <v>11.174839771001475</v>
      </c>
      <c r="V20" s="39"/>
      <c r="W20" s="39"/>
      <c r="X20" s="39"/>
      <c r="Y20" s="39"/>
      <c r="Z20" s="39"/>
      <c r="AA20" s="39"/>
      <c r="AB20" s="39"/>
      <c r="AC20" s="39"/>
      <c r="AD20" s="36">
        <v>16</v>
      </c>
      <c r="AE20" s="68">
        <f>($AE$12-$AE$11)/AD20</f>
        <v>0.17560624999999999</v>
      </c>
      <c r="AF20" s="65">
        <v>2</v>
      </c>
      <c r="AG20" s="2">
        <v>41</v>
      </c>
      <c r="AH20" s="2">
        <f t="shared" si="18"/>
        <v>40</v>
      </c>
      <c r="AI20" s="33">
        <f t="shared" si="19"/>
        <v>0.05</v>
      </c>
      <c r="AJ20" s="39"/>
      <c r="AO20" s="14">
        <f t="shared" si="15"/>
        <v>0.72500000000000009</v>
      </c>
      <c r="AP20" s="39">
        <f t="shared" si="16"/>
        <v>-0.27499999999999991</v>
      </c>
      <c r="AQ20" s="15">
        <f t="shared" si="12"/>
        <v>77.773570370760666</v>
      </c>
    </row>
    <row r="21" spans="2:43" ht="15" thickBot="1" x14ac:dyDescent="0.35">
      <c r="B21" s="77">
        <f t="shared" si="13"/>
        <v>0.82500000000000018</v>
      </c>
      <c r="C21" s="10">
        <f t="shared" si="14"/>
        <v>-0.17499999999999982</v>
      </c>
      <c r="D21" s="74">
        <f t="shared" si="9"/>
        <v>79.09710139750743</v>
      </c>
      <c r="E21" s="6">
        <f t="shared" si="0"/>
        <v>27.9641725840203</v>
      </c>
      <c r="F21" s="54">
        <f t="shared" si="1"/>
        <v>9.8865183994405577</v>
      </c>
      <c r="G21" s="9">
        <f t="shared" si="2"/>
        <v>47.03068141517462</v>
      </c>
      <c r="H21" s="6">
        <f t="shared" si="3"/>
        <v>27.964172584020307</v>
      </c>
      <c r="I21" s="54">
        <f t="shared" si="4"/>
        <v>16.627336129911132</v>
      </c>
      <c r="J21" s="9">
        <f t="shared" si="5"/>
        <v>60.991725477231206</v>
      </c>
      <c r="K21" s="6">
        <f t="shared" si="6"/>
        <v>36.265329060109458</v>
      </c>
      <c r="L21" s="6">
        <f t="shared" si="7"/>
        <v>21.563156010875385</v>
      </c>
      <c r="M21" s="54">
        <f t="shared" si="10"/>
        <v>12.82132850300815</v>
      </c>
      <c r="N21" s="9">
        <f t="shared" si="17"/>
        <v>69.456955695462895</v>
      </c>
      <c r="O21" s="6">
        <f t="shared" si="17"/>
        <v>53.558215148392037</v>
      </c>
      <c r="P21" s="6">
        <f t="shared" si="17"/>
        <v>41.298706244172855</v>
      </c>
      <c r="Q21" s="6">
        <f t="shared" si="17"/>
        <v>31.845406586400934</v>
      </c>
      <c r="R21" s="6">
        <f t="shared" si="17"/>
        <v>24.55597312558136</v>
      </c>
      <c r="S21" s="6">
        <f t="shared" si="17"/>
        <v>18.935095537507561</v>
      </c>
      <c r="T21" s="6">
        <f t="shared" si="17"/>
        <v>14.600840340594331</v>
      </c>
      <c r="U21" s="10">
        <f t="shared" si="17"/>
        <v>11.258698865777601</v>
      </c>
      <c r="V21" s="39"/>
      <c r="W21" s="39"/>
      <c r="X21" s="39"/>
      <c r="Y21" s="39"/>
      <c r="Z21" s="39"/>
      <c r="AA21" s="39"/>
      <c r="AB21" s="39"/>
      <c r="AC21" s="39"/>
      <c r="AD21" s="37">
        <v>32</v>
      </c>
      <c r="AE21" s="69">
        <f>($AE$12-$AE$11)/AD21</f>
        <v>8.7803124999999996E-2</v>
      </c>
      <c r="AF21" s="66">
        <v>2</v>
      </c>
      <c r="AG21" s="34">
        <v>41</v>
      </c>
      <c r="AH21" s="34">
        <f t="shared" si="18"/>
        <v>40</v>
      </c>
      <c r="AI21" s="35">
        <f t="shared" si="19"/>
        <v>0.05</v>
      </c>
      <c r="AJ21" s="39"/>
      <c r="AO21" s="14">
        <f t="shared" si="15"/>
        <v>0.77500000000000013</v>
      </c>
      <c r="AP21" s="39">
        <f t="shared" si="16"/>
        <v>-0.22499999999999987</v>
      </c>
      <c r="AQ21" s="15">
        <f t="shared" si="12"/>
        <v>78.507955937478073</v>
      </c>
    </row>
    <row r="22" spans="2:43" ht="15" thickBot="1" x14ac:dyDescent="0.35">
      <c r="B22" s="77">
        <f t="shared" si="13"/>
        <v>0.87500000000000022</v>
      </c>
      <c r="C22" s="10">
        <f t="shared" si="14"/>
        <v>-0.12499999999999978</v>
      </c>
      <c r="D22" s="74">
        <f t="shared" si="9"/>
        <v>79.539916828834478</v>
      </c>
      <c r="E22" s="6">
        <f t="shared" si="0"/>
        <v>28.120726578107465</v>
      </c>
      <c r="F22" s="54">
        <f t="shared" si="1"/>
        <v>9.9418668614198378</v>
      </c>
      <c r="G22" s="9">
        <f t="shared" si="2"/>
        <v>47.293976922955672</v>
      </c>
      <c r="H22" s="6">
        <f t="shared" si="3"/>
        <v>28.120726578107472</v>
      </c>
      <c r="I22" s="54">
        <f t="shared" si="4"/>
        <v>16.720422234080541</v>
      </c>
      <c r="J22" s="9">
        <f t="shared" si="5"/>
        <v>61.333180179709501</v>
      </c>
      <c r="K22" s="6">
        <f t="shared" si="6"/>
        <v>36.468356061683956</v>
      </c>
      <c r="L22" s="6">
        <f t="shared" si="7"/>
        <v>21.68387469791983</v>
      </c>
      <c r="M22" s="54">
        <f t="shared" si="10"/>
        <v>12.893107139784142</v>
      </c>
      <c r="N22" s="9">
        <f t="shared" si="17"/>
        <v>69.845801952171854</v>
      </c>
      <c r="O22" s="6">
        <f t="shared" si="17"/>
        <v>53.8580542540358</v>
      </c>
      <c r="P22" s="6">
        <f t="shared" si="17"/>
        <v>41.529911991231231</v>
      </c>
      <c r="Q22" s="6">
        <f t="shared" si="17"/>
        <v>32.023689193528014</v>
      </c>
      <c r="R22" s="6">
        <f t="shared" si="17"/>
        <v>24.693446732567452</v>
      </c>
      <c r="S22" s="6">
        <f t="shared" si="17"/>
        <v>19.041101349977506</v>
      </c>
      <c r="T22" s="6">
        <f t="shared" si="17"/>
        <v>14.682581356370184</v>
      </c>
      <c r="U22" s="10">
        <f t="shared" si="17"/>
        <v>11.321729311980373</v>
      </c>
      <c r="V22" s="39"/>
      <c r="W22" s="39"/>
      <c r="X22" s="39"/>
      <c r="Y22" s="39"/>
      <c r="Z22" s="39"/>
      <c r="AA22" s="39"/>
      <c r="AB22" s="39"/>
      <c r="AC22" s="39"/>
      <c r="AO22" s="14">
        <f t="shared" si="15"/>
        <v>0.82500000000000018</v>
      </c>
      <c r="AP22" s="39">
        <f t="shared" si="16"/>
        <v>-0.17499999999999982</v>
      </c>
      <c r="AQ22" s="15">
        <f t="shared" si="12"/>
        <v>79.09710139750743</v>
      </c>
    </row>
    <row r="23" spans="2:43" ht="15" thickBot="1" x14ac:dyDescent="0.35">
      <c r="B23" s="77">
        <f t="shared" si="13"/>
        <v>0.92500000000000027</v>
      </c>
      <c r="C23" s="10">
        <f t="shared" si="14"/>
        <v>-7.4999999999999734E-2</v>
      </c>
      <c r="D23" s="74">
        <f t="shared" si="9"/>
        <v>79.835583020721671</v>
      </c>
      <c r="E23" s="6">
        <f t="shared" si="0"/>
        <v>28.225257088974629</v>
      </c>
      <c r="F23" s="54">
        <f t="shared" si="1"/>
        <v>9.9788228205452523</v>
      </c>
      <c r="G23" s="9">
        <f t="shared" si="2"/>
        <v>47.469778339571455</v>
      </c>
      <c r="H23" s="6">
        <f t="shared" si="3"/>
        <v>28.225257088974637</v>
      </c>
      <c r="I23" s="54">
        <f t="shared" si="4"/>
        <v>16.782575474438268</v>
      </c>
      <c r="J23" s="9">
        <f t="shared" si="5"/>
        <v>61.561168195576919</v>
      </c>
      <c r="K23" s="6">
        <f t="shared" si="6"/>
        <v>36.603916424216735</v>
      </c>
      <c r="L23" s="6">
        <f t="shared" si="7"/>
        <v>21.764478109551366</v>
      </c>
      <c r="M23" s="54">
        <f t="shared" si="10"/>
        <v>12.941033464598092</v>
      </c>
      <c r="N23" s="9">
        <f t="shared" si="17"/>
        <v>70.105433129897946</v>
      </c>
      <c r="O23" s="6">
        <f t="shared" si="17"/>
        <v>54.058255692993946</v>
      </c>
      <c r="P23" s="6">
        <f t="shared" si="17"/>
        <v>41.684287195750002</v>
      </c>
      <c r="Q23" s="6">
        <f t="shared" si="17"/>
        <v>32.142727817297313</v>
      </c>
      <c r="R23" s="6">
        <f t="shared" si="17"/>
        <v>24.785237340994897</v>
      </c>
      <c r="S23" s="6">
        <f t="shared" si="17"/>
        <v>19.111881030796141</v>
      </c>
      <c r="T23" s="6">
        <f t="shared" si="17"/>
        <v>14.737159524034773</v>
      </c>
      <c r="U23" s="10">
        <f t="shared" si="17"/>
        <v>11.363814502972643</v>
      </c>
      <c r="V23" s="39"/>
      <c r="W23" s="39"/>
      <c r="X23" s="39"/>
      <c r="Y23" s="39"/>
      <c r="Z23" s="39"/>
      <c r="AA23" s="39"/>
      <c r="AB23" s="39"/>
      <c r="AC23" s="39"/>
      <c r="AD23" s="223" t="s">
        <v>35</v>
      </c>
      <c r="AE23" s="230"/>
      <c r="AF23" s="230"/>
      <c r="AG23" s="230"/>
      <c r="AH23" s="230"/>
      <c r="AI23" s="230"/>
      <c r="AJ23" s="224"/>
      <c r="AO23" s="14">
        <f t="shared" si="15"/>
        <v>0.87500000000000022</v>
      </c>
      <c r="AP23" s="39">
        <f t="shared" si="16"/>
        <v>-0.12499999999999978</v>
      </c>
      <c r="AQ23" s="15">
        <f t="shared" si="12"/>
        <v>79.539916828834478</v>
      </c>
    </row>
    <row r="24" spans="2:43" ht="15" thickBot="1" x14ac:dyDescent="0.35">
      <c r="B24" s="77">
        <f t="shared" si="13"/>
        <v>0.97500000000000031</v>
      </c>
      <c r="C24" s="10">
        <f t="shared" si="14"/>
        <v>-2.4999999999999689E-2</v>
      </c>
      <c r="D24" s="74">
        <f t="shared" si="9"/>
        <v>79.98355298925199</v>
      </c>
      <c r="E24" s="6">
        <f t="shared" si="0"/>
        <v>28.277570734659811</v>
      </c>
      <c r="F24" s="54">
        <f t="shared" si="1"/>
        <v>9.9973179081096859</v>
      </c>
      <c r="G24" s="9">
        <f t="shared" si="2"/>
        <v>47.557760431531939</v>
      </c>
      <c r="H24" s="6">
        <f t="shared" si="3"/>
        <v>28.277570734659818</v>
      </c>
      <c r="I24" s="54">
        <f t="shared" si="4"/>
        <v>16.813680867182327</v>
      </c>
      <c r="J24" s="9">
        <f t="shared" si="5"/>
        <v>61.675267745876752</v>
      </c>
      <c r="K24" s="6">
        <f t="shared" si="6"/>
        <v>36.671759360366799</v>
      </c>
      <c r="L24" s="6">
        <f t="shared" si="7"/>
        <v>21.804817129059913</v>
      </c>
      <c r="M24" s="54">
        <f t="shared" si="10"/>
        <v>12.965018813512117</v>
      </c>
      <c r="N24" s="9">
        <f t="shared" si="17"/>
        <v>70.235368909678542</v>
      </c>
      <c r="O24" s="6">
        <f t="shared" si="17"/>
        <v>54.158449091614465</v>
      </c>
      <c r="P24" s="6">
        <f t="shared" si="17"/>
        <v>41.761546262837456</v>
      </c>
      <c r="Q24" s="6">
        <f t="shared" si="17"/>
        <v>32.202302235666252</v>
      </c>
      <c r="R24" s="6">
        <f t="shared" si="17"/>
        <v>24.831175137784228</v>
      </c>
      <c r="S24" s="6">
        <f t="shared" si="17"/>
        <v>19.147303637203965</v>
      </c>
      <c r="T24" s="6">
        <f t="shared" si="17"/>
        <v>14.764473873708049</v>
      </c>
      <c r="U24" s="10">
        <f t="shared" si="17"/>
        <v>11.384876580942974</v>
      </c>
      <c r="V24" s="39"/>
      <c r="W24" s="39"/>
      <c r="X24" s="39"/>
      <c r="Y24" s="39"/>
      <c r="Z24" s="39"/>
      <c r="AA24" s="39"/>
      <c r="AB24" s="39"/>
      <c r="AC24" s="39"/>
      <c r="AD24" s="43" t="s">
        <v>13</v>
      </c>
      <c r="AE24" s="44" t="s">
        <v>36</v>
      </c>
      <c r="AF24" s="44" t="s">
        <v>7</v>
      </c>
      <c r="AG24" s="44" t="s">
        <v>15</v>
      </c>
      <c r="AH24" s="44" t="s">
        <v>16</v>
      </c>
      <c r="AI24" s="44" t="s">
        <v>17</v>
      </c>
      <c r="AJ24" s="45" t="s">
        <v>19</v>
      </c>
      <c r="AO24" s="14">
        <f t="shared" si="15"/>
        <v>0.92500000000000027</v>
      </c>
      <c r="AP24" s="39">
        <f t="shared" si="16"/>
        <v>-7.4999999999999734E-2</v>
      </c>
      <c r="AQ24" s="15">
        <f t="shared" si="12"/>
        <v>79.835583020721671</v>
      </c>
    </row>
    <row r="25" spans="2:43" x14ac:dyDescent="0.3">
      <c r="B25" s="77">
        <f t="shared" si="13"/>
        <v>1.0250000000000004</v>
      </c>
      <c r="C25" s="10">
        <f t="shared" si="14"/>
        <v>2.5000000000000355E-2</v>
      </c>
      <c r="D25" s="74">
        <f t="shared" si="9"/>
        <v>79.983552989251976</v>
      </c>
      <c r="E25" s="6">
        <f t="shared" si="0"/>
        <v>28.277570734659808</v>
      </c>
      <c r="F25" s="54">
        <f t="shared" si="1"/>
        <v>9.9973179081096841</v>
      </c>
      <c r="G25" s="9">
        <f t="shared" si="2"/>
        <v>47.557760431531932</v>
      </c>
      <c r="H25" s="6">
        <f t="shared" si="3"/>
        <v>28.277570734659815</v>
      </c>
      <c r="I25" s="54">
        <f t="shared" si="4"/>
        <v>16.813680867182327</v>
      </c>
      <c r="J25" s="9">
        <f t="shared" si="5"/>
        <v>61.675267745876745</v>
      </c>
      <c r="K25" s="6">
        <f t="shared" si="6"/>
        <v>36.671759360366799</v>
      </c>
      <c r="L25" s="6">
        <f t="shared" si="7"/>
        <v>21.804817129059913</v>
      </c>
      <c r="M25" s="54">
        <f t="shared" si="10"/>
        <v>12.965018813512115</v>
      </c>
      <c r="N25" s="9">
        <f t="shared" ref="N25:U34" si="20">$AE$4+($AE$3-$AE$4)*$AE$5*EXP(-($AE$6^2)*N$3)*COS($AE$6*$C25)</f>
        <v>70.235368909678527</v>
      </c>
      <c r="O25" s="6">
        <f t="shared" si="20"/>
        <v>54.158449091614457</v>
      </c>
      <c r="P25" s="6">
        <f t="shared" si="20"/>
        <v>41.761546262837456</v>
      </c>
      <c r="Q25" s="6">
        <f t="shared" si="20"/>
        <v>32.202302235666245</v>
      </c>
      <c r="R25" s="6">
        <f t="shared" si="20"/>
        <v>24.831175137784225</v>
      </c>
      <c r="S25" s="6">
        <f t="shared" si="20"/>
        <v>19.147303637203962</v>
      </c>
      <c r="T25" s="6">
        <f t="shared" si="20"/>
        <v>14.764473873708047</v>
      </c>
      <c r="U25" s="10">
        <f t="shared" si="20"/>
        <v>11.384876580942972</v>
      </c>
      <c r="V25" s="39"/>
      <c r="W25" s="39"/>
      <c r="X25" s="39"/>
      <c r="Y25" s="39"/>
      <c r="Z25" s="39"/>
      <c r="AA25" s="39"/>
      <c r="AB25" s="39"/>
      <c r="AC25" s="39"/>
      <c r="AD25" s="36">
        <v>0</v>
      </c>
      <c r="AE25" s="28">
        <f>AE11</f>
        <v>0.45350000000000001</v>
      </c>
      <c r="AF25" s="6">
        <f>$AH$7*AE25/($AE$7/2)^2</f>
        <v>0.45350000000000001</v>
      </c>
      <c r="AG25" s="2">
        <v>2</v>
      </c>
      <c r="AH25" s="2">
        <v>41</v>
      </c>
      <c r="AI25" s="2">
        <f>AH25-AG25+1</f>
        <v>40</v>
      </c>
      <c r="AJ25" s="33">
        <f>$AE$7/AI25</f>
        <v>0.05</v>
      </c>
      <c r="AO25" s="14">
        <f t="shared" si="15"/>
        <v>0.97500000000000031</v>
      </c>
      <c r="AP25" s="39">
        <f t="shared" si="16"/>
        <v>-2.4999999999999689E-2</v>
      </c>
      <c r="AQ25" s="15">
        <f t="shared" si="12"/>
        <v>79.98355298925199</v>
      </c>
    </row>
    <row r="26" spans="2:43" x14ac:dyDescent="0.3">
      <c r="B26" s="77">
        <f t="shared" si="13"/>
        <v>1.0750000000000004</v>
      </c>
      <c r="C26" s="10">
        <f t="shared" si="14"/>
        <v>7.50000000000004E-2</v>
      </c>
      <c r="D26" s="74">
        <f t="shared" si="9"/>
        <v>79.835583020721671</v>
      </c>
      <c r="E26" s="6">
        <f t="shared" si="0"/>
        <v>28.225257088974629</v>
      </c>
      <c r="F26" s="54">
        <f t="shared" si="1"/>
        <v>9.9788228205452523</v>
      </c>
      <c r="G26" s="9">
        <f t="shared" si="2"/>
        <v>47.469778339571455</v>
      </c>
      <c r="H26" s="6">
        <f t="shared" si="3"/>
        <v>28.225257088974637</v>
      </c>
      <c r="I26" s="54">
        <f t="shared" si="4"/>
        <v>16.782575474438268</v>
      </c>
      <c r="J26" s="9">
        <f t="shared" si="5"/>
        <v>61.561168195576919</v>
      </c>
      <c r="K26" s="6">
        <f t="shared" si="6"/>
        <v>36.603916424216735</v>
      </c>
      <c r="L26" s="6">
        <f t="shared" si="7"/>
        <v>21.764478109551366</v>
      </c>
      <c r="M26" s="54">
        <f t="shared" si="10"/>
        <v>12.941033464598092</v>
      </c>
      <c r="N26" s="9">
        <f t="shared" si="20"/>
        <v>70.105433129897946</v>
      </c>
      <c r="O26" s="6">
        <f t="shared" si="20"/>
        <v>54.058255692993946</v>
      </c>
      <c r="P26" s="6">
        <f t="shared" si="20"/>
        <v>41.684287195750002</v>
      </c>
      <c r="Q26" s="6">
        <f t="shared" si="20"/>
        <v>32.142727817297313</v>
      </c>
      <c r="R26" s="6">
        <f t="shared" si="20"/>
        <v>24.785237340994897</v>
      </c>
      <c r="S26" s="6">
        <f t="shared" si="20"/>
        <v>19.111881030796141</v>
      </c>
      <c r="T26" s="6">
        <f t="shared" si="20"/>
        <v>14.737159524034773</v>
      </c>
      <c r="U26" s="10">
        <f t="shared" si="20"/>
        <v>11.363814502972643</v>
      </c>
      <c r="V26" s="39"/>
      <c r="W26" s="39"/>
      <c r="X26" s="39"/>
      <c r="Y26" s="39"/>
      <c r="Z26" s="39"/>
      <c r="AA26" s="39"/>
      <c r="AB26" s="39"/>
      <c r="AC26" s="39"/>
      <c r="AD26" s="36">
        <v>1</v>
      </c>
      <c r="AE26" s="28">
        <f>AE25+AE17</f>
        <v>1.8583499999999999</v>
      </c>
      <c r="AF26" s="6">
        <f t="shared" ref="AF26:AF27" si="21">$AH$7*AE26/($AE$7/2)^2</f>
        <v>1.8583499999999999</v>
      </c>
      <c r="AG26" s="2">
        <v>2</v>
      </c>
      <c r="AH26" s="2">
        <v>41</v>
      </c>
      <c r="AI26" s="2">
        <f>AH26-AG26+1</f>
        <v>40</v>
      </c>
      <c r="AJ26" s="33">
        <f>$AE$7/AI26</f>
        <v>0.05</v>
      </c>
      <c r="AO26" s="14">
        <f t="shared" si="15"/>
        <v>1.0250000000000004</v>
      </c>
      <c r="AP26" s="39">
        <f t="shared" si="16"/>
        <v>2.5000000000000355E-2</v>
      </c>
      <c r="AQ26" s="15">
        <f t="shared" si="12"/>
        <v>79.983552989251976</v>
      </c>
    </row>
    <row r="27" spans="2:43" ht="15" thickBot="1" x14ac:dyDescent="0.35">
      <c r="B27" s="77">
        <f t="shared" si="13"/>
        <v>1.1250000000000004</v>
      </c>
      <c r="C27" s="10">
        <f t="shared" si="14"/>
        <v>0.12500000000000044</v>
      </c>
      <c r="D27" s="74">
        <f t="shared" si="9"/>
        <v>79.539916828834478</v>
      </c>
      <c r="E27" s="6">
        <f t="shared" si="0"/>
        <v>28.120726578107462</v>
      </c>
      <c r="F27" s="54">
        <f t="shared" si="1"/>
        <v>9.941866861419836</v>
      </c>
      <c r="G27" s="9">
        <f t="shared" si="2"/>
        <v>47.293976922955665</v>
      </c>
      <c r="H27" s="6">
        <f t="shared" si="3"/>
        <v>28.120726578107469</v>
      </c>
      <c r="I27" s="54">
        <f t="shared" si="4"/>
        <v>16.720422234080537</v>
      </c>
      <c r="J27" s="9">
        <f t="shared" si="5"/>
        <v>61.333180179709501</v>
      </c>
      <c r="K27" s="6">
        <f t="shared" si="6"/>
        <v>36.468356061683956</v>
      </c>
      <c r="L27" s="6">
        <f t="shared" si="7"/>
        <v>21.683874697919826</v>
      </c>
      <c r="M27" s="54">
        <f t="shared" si="10"/>
        <v>12.89310713978414</v>
      </c>
      <c r="N27" s="9">
        <f t="shared" si="20"/>
        <v>69.845801952171854</v>
      </c>
      <c r="O27" s="6">
        <f t="shared" si="20"/>
        <v>53.858054254035792</v>
      </c>
      <c r="P27" s="6">
        <f t="shared" si="20"/>
        <v>41.529911991231224</v>
      </c>
      <c r="Q27" s="6">
        <f t="shared" si="20"/>
        <v>32.023689193528014</v>
      </c>
      <c r="R27" s="6">
        <f t="shared" si="20"/>
        <v>24.693446732567448</v>
      </c>
      <c r="S27" s="6">
        <f t="shared" si="20"/>
        <v>19.041101349977502</v>
      </c>
      <c r="T27" s="6">
        <f t="shared" si="20"/>
        <v>14.682581356370182</v>
      </c>
      <c r="U27" s="10">
        <f t="shared" si="20"/>
        <v>11.321729311980372</v>
      </c>
      <c r="V27" s="39"/>
      <c r="W27" s="39"/>
      <c r="X27" s="39"/>
      <c r="Y27" s="39"/>
      <c r="Z27" s="39"/>
      <c r="AA27" s="39"/>
      <c r="AB27" s="39"/>
      <c r="AC27" s="39"/>
      <c r="AD27" s="37">
        <v>2</v>
      </c>
      <c r="AE27" s="31">
        <f>AE26+AE17</f>
        <v>3.2631999999999999</v>
      </c>
      <c r="AF27" s="31">
        <f t="shared" si="21"/>
        <v>3.2631999999999999</v>
      </c>
      <c r="AG27" s="34">
        <v>2</v>
      </c>
      <c r="AH27" s="34">
        <v>41</v>
      </c>
      <c r="AI27" s="34">
        <f>AH27-AG27+1</f>
        <v>40</v>
      </c>
      <c r="AJ27" s="35">
        <f>$AE$7/AI27</f>
        <v>0.05</v>
      </c>
      <c r="AO27" s="14">
        <f t="shared" si="15"/>
        <v>1.0750000000000004</v>
      </c>
      <c r="AP27" s="39">
        <f t="shared" si="16"/>
        <v>7.50000000000004E-2</v>
      </c>
      <c r="AQ27" s="15">
        <f t="shared" si="12"/>
        <v>79.835583020721671</v>
      </c>
    </row>
    <row r="28" spans="2:43" ht="15" thickBot="1" x14ac:dyDescent="0.35">
      <c r="B28" s="77">
        <f t="shared" si="13"/>
        <v>1.1750000000000005</v>
      </c>
      <c r="C28" s="10">
        <f t="shared" si="14"/>
        <v>0.17500000000000049</v>
      </c>
      <c r="D28" s="74">
        <f t="shared" si="9"/>
        <v>79.097101397507416</v>
      </c>
      <c r="E28" s="6">
        <f t="shared" si="0"/>
        <v>27.9641725840203</v>
      </c>
      <c r="F28" s="54">
        <f t="shared" si="1"/>
        <v>9.8865183994405577</v>
      </c>
      <c r="G28" s="9">
        <f t="shared" si="2"/>
        <v>47.030681415174612</v>
      </c>
      <c r="H28" s="6">
        <f t="shared" si="3"/>
        <v>27.964172584020304</v>
      </c>
      <c r="I28" s="54">
        <f t="shared" si="4"/>
        <v>16.627336129911132</v>
      </c>
      <c r="J28" s="9">
        <f t="shared" si="5"/>
        <v>60.991725477231199</v>
      </c>
      <c r="K28" s="6">
        <f t="shared" si="6"/>
        <v>36.265329060109451</v>
      </c>
      <c r="L28" s="6">
        <f t="shared" si="7"/>
        <v>21.563156010875382</v>
      </c>
      <c r="M28" s="54">
        <f t="shared" si="10"/>
        <v>12.821328503008148</v>
      </c>
      <c r="N28" s="9">
        <f t="shared" si="20"/>
        <v>69.456955695462881</v>
      </c>
      <c r="O28" s="6">
        <f t="shared" si="20"/>
        <v>53.55821514839203</v>
      </c>
      <c r="P28" s="6">
        <f t="shared" si="20"/>
        <v>41.298706244172848</v>
      </c>
      <c r="Q28" s="6">
        <f t="shared" si="20"/>
        <v>31.84540658640093</v>
      </c>
      <c r="R28" s="6">
        <f t="shared" si="20"/>
        <v>24.555973125581357</v>
      </c>
      <c r="S28" s="6">
        <f t="shared" si="20"/>
        <v>18.935095537507557</v>
      </c>
      <c r="T28" s="6">
        <f t="shared" si="20"/>
        <v>14.600840340594331</v>
      </c>
      <c r="U28" s="10">
        <f t="shared" si="20"/>
        <v>11.2586988657776</v>
      </c>
      <c r="V28" s="39"/>
      <c r="W28" s="39"/>
      <c r="X28" s="39"/>
      <c r="Y28" s="39"/>
      <c r="Z28" s="39"/>
      <c r="AA28" s="39"/>
      <c r="AB28" s="39"/>
      <c r="AC28" s="39"/>
      <c r="AO28" s="14">
        <f t="shared" si="15"/>
        <v>1.1250000000000004</v>
      </c>
      <c r="AP28" s="39">
        <f t="shared" si="16"/>
        <v>0.12500000000000044</v>
      </c>
      <c r="AQ28" s="15">
        <f t="shared" si="12"/>
        <v>79.539916828834478</v>
      </c>
    </row>
    <row r="29" spans="2:43" ht="15" thickBot="1" x14ac:dyDescent="0.35">
      <c r="B29" s="77">
        <f t="shared" si="13"/>
        <v>1.2250000000000005</v>
      </c>
      <c r="C29" s="10">
        <f t="shared" si="14"/>
        <v>0.22500000000000053</v>
      </c>
      <c r="D29" s="74">
        <f t="shared" si="9"/>
        <v>78.507955937478059</v>
      </c>
      <c r="E29" s="6">
        <f t="shared" si="0"/>
        <v>27.75588473237632</v>
      </c>
      <c r="F29" s="54">
        <f t="shared" si="1"/>
        <v>9.8128798295357615</v>
      </c>
      <c r="G29" s="9">
        <f t="shared" si="2"/>
        <v>46.680378914219631</v>
      </c>
      <c r="H29" s="6">
        <f t="shared" si="3"/>
        <v>27.755884732376327</v>
      </c>
      <c r="I29" s="54">
        <f t="shared" si="4"/>
        <v>16.503489371683049</v>
      </c>
      <c r="J29" s="9">
        <f t="shared" si="5"/>
        <v>60.53743578103002</v>
      </c>
      <c r="K29" s="6">
        <f t="shared" si="6"/>
        <v>35.995211020450071</v>
      </c>
      <c r="L29" s="6">
        <f t="shared" si="7"/>
        <v>21.402545378585987</v>
      </c>
      <c r="M29" s="54">
        <f t="shared" si="10"/>
        <v>12.725830345103082</v>
      </c>
      <c r="N29" s="9">
        <f t="shared" si="20"/>
        <v>68.939613727268693</v>
      </c>
      <c r="O29" s="6">
        <f t="shared" si="20"/>
        <v>53.159293079890737</v>
      </c>
      <c r="P29" s="6">
        <f t="shared" si="20"/>
        <v>40.991097686350187</v>
      </c>
      <c r="Q29" s="6">
        <f t="shared" si="20"/>
        <v>31.608209819620825</v>
      </c>
      <c r="R29" s="6">
        <f t="shared" si="20"/>
        <v>24.37307084688932</v>
      </c>
      <c r="S29" s="6">
        <f t="shared" si="20"/>
        <v>18.794059704663546</v>
      </c>
      <c r="T29" s="6">
        <f t="shared" si="20"/>
        <v>14.492087697990595</v>
      </c>
      <c r="U29" s="10">
        <f t="shared" si="20"/>
        <v>11.174839771001473</v>
      </c>
      <c r="V29" s="39"/>
      <c r="W29" s="39"/>
      <c r="X29" s="39"/>
      <c r="Y29" s="39"/>
      <c r="Z29" s="39"/>
      <c r="AA29" s="39"/>
      <c r="AB29" s="39"/>
      <c r="AC29" s="39"/>
      <c r="AD29" s="223" t="s">
        <v>38</v>
      </c>
      <c r="AE29" s="230"/>
      <c r="AF29" s="230"/>
      <c r="AG29" s="230"/>
      <c r="AH29" s="230"/>
      <c r="AI29" s="230"/>
      <c r="AJ29" s="224"/>
      <c r="AO29" s="14">
        <f t="shared" si="15"/>
        <v>1.1750000000000005</v>
      </c>
      <c r="AP29" s="39">
        <f t="shared" si="16"/>
        <v>0.17500000000000049</v>
      </c>
      <c r="AQ29" s="15">
        <f t="shared" si="12"/>
        <v>79.097101397507416</v>
      </c>
    </row>
    <row r="30" spans="2:43" ht="15" thickBot="1" x14ac:dyDescent="0.35">
      <c r="B30" s="77">
        <f t="shared" si="13"/>
        <v>1.2750000000000006</v>
      </c>
      <c r="C30" s="10">
        <f t="shared" si="14"/>
        <v>0.27500000000000058</v>
      </c>
      <c r="D30" s="74">
        <f t="shared" si="9"/>
        <v>77.773570370760666</v>
      </c>
      <c r="E30" s="6">
        <f t="shared" si="0"/>
        <v>27.496248356731002</v>
      </c>
      <c r="F30" s="54">
        <f t="shared" si="1"/>
        <v>9.7210873834238996</v>
      </c>
      <c r="G30" s="9">
        <f t="shared" si="2"/>
        <v>46.243717481449636</v>
      </c>
      <c r="H30" s="6">
        <f t="shared" si="3"/>
        <v>27.496248356731009</v>
      </c>
      <c r="I30" s="54">
        <f t="shared" si="4"/>
        <v>16.349111076511409</v>
      </c>
      <c r="J30" s="9">
        <f t="shared" si="5"/>
        <v>59.971151529290296</v>
      </c>
      <c r="K30" s="6">
        <f t="shared" si="6"/>
        <v>35.658501662414849</v>
      </c>
      <c r="L30" s="6">
        <f t="shared" si="7"/>
        <v>21.202339931515567</v>
      </c>
      <c r="M30" s="54">
        <f t="shared" si="10"/>
        <v>12.606789338133282</v>
      </c>
      <c r="N30" s="9">
        <f t="shared" si="20"/>
        <v>68.294733132788579</v>
      </c>
      <c r="O30" s="6">
        <f t="shared" si="20"/>
        <v>52.662026056331207</v>
      </c>
      <c r="P30" s="6">
        <f t="shared" si="20"/>
        <v>40.607655395116261</v>
      </c>
      <c r="Q30" s="6">
        <f t="shared" si="20"/>
        <v>31.312537708379118</v>
      </c>
      <c r="R30" s="6">
        <f t="shared" si="20"/>
        <v>24.145078266611332</v>
      </c>
      <c r="S30" s="6">
        <f t="shared" si="20"/>
        <v>18.618254768433623</v>
      </c>
      <c r="T30" s="6">
        <f t="shared" si="20"/>
        <v>14.356524621485548</v>
      </c>
      <c r="U30" s="10">
        <f t="shared" si="20"/>
        <v>11.070307167391991</v>
      </c>
      <c r="V30" s="39"/>
      <c r="W30" s="39"/>
      <c r="X30" s="39"/>
      <c r="Y30" s="39"/>
      <c r="Z30" s="39"/>
      <c r="AA30" s="39"/>
      <c r="AB30" s="39"/>
      <c r="AC30" s="39"/>
      <c r="AD30" s="43" t="s">
        <v>13</v>
      </c>
      <c r="AE30" s="44" t="s">
        <v>36</v>
      </c>
      <c r="AF30" s="44" t="s">
        <v>7</v>
      </c>
      <c r="AG30" s="44" t="s">
        <v>15</v>
      </c>
      <c r="AH30" s="44" t="s">
        <v>16</v>
      </c>
      <c r="AI30" s="44" t="s">
        <v>17</v>
      </c>
      <c r="AJ30" s="45" t="s">
        <v>19</v>
      </c>
      <c r="AO30" s="14">
        <f t="shared" si="15"/>
        <v>1.2250000000000005</v>
      </c>
      <c r="AP30" s="39">
        <f t="shared" si="16"/>
        <v>0.22500000000000053</v>
      </c>
      <c r="AQ30" s="15">
        <f t="shared" si="12"/>
        <v>78.507955937478059</v>
      </c>
    </row>
    <row r="31" spans="2:43" x14ac:dyDescent="0.3">
      <c r="B31" s="77">
        <f t="shared" si="13"/>
        <v>1.3250000000000006</v>
      </c>
      <c r="C31" s="10">
        <f t="shared" si="14"/>
        <v>0.32500000000000062</v>
      </c>
      <c r="D31" s="74">
        <f t="shared" si="9"/>
        <v>76.895303314285002</v>
      </c>
      <c r="E31" s="6">
        <f t="shared" si="0"/>
        <v>27.185743785663131</v>
      </c>
      <c r="F31" s="54">
        <f t="shared" si="1"/>
        <v>9.6113108775841702</v>
      </c>
      <c r="G31" s="9">
        <f t="shared" si="2"/>
        <v>45.721504942674464</v>
      </c>
      <c r="H31" s="6">
        <f t="shared" si="3"/>
        <v>27.185743785663139</v>
      </c>
      <c r="I31" s="54">
        <f t="shared" si="4"/>
        <v>16.164486845005644</v>
      </c>
      <c r="J31" s="9">
        <f t="shared" si="5"/>
        <v>59.293920350677887</v>
      </c>
      <c r="K31" s="6">
        <f t="shared" si="6"/>
        <v>35.255823899981102</v>
      </c>
      <c r="L31" s="6">
        <f t="shared" si="7"/>
        <v>20.962910050731164</v>
      </c>
      <c r="M31" s="54">
        <f t="shared" si="10"/>
        <v>12.464425708550273</v>
      </c>
      <c r="N31" s="9">
        <f t="shared" si="20"/>
        <v>67.523506944311123</v>
      </c>
      <c r="O31" s="6">
        <f t="shared" si="20"/>
        <v>52.067334024165909</v>
      </c>
      <c r="P31" s="6">
        <f t="shared" si="20"/>
        <v>40.14908874060589</v>
      </c>
      <c r="Q31" s="6">
        <f t="shared" si="20"/>
        <v>30.958937247543645</v>
      </c>
      <c r="R31" s="6">
        <f t="shared" si="20"/>
        <v>23.872417172148275</v>
      </c>
      <c r="S31" s="6">
        <f t="shared" si="20"/>
        <v>18.408005968819122</v>
      </c>
      <c r="T31" s="6">
        <f t="shared" si="20"/>
        <v>14.194401903441054</v>
      </c>
      <c r="U31" s="10">
        <f t="shared" si="20"/>
        <v>10.945294440782721</v>
      </c>
      <c r="V31" s="39"/>
      <c r="W31" s="39"/>
      <c r="X31" s="39"/>
      <c r="Y31" s="39"/>
      <c r="Z31" s="39"/>
      <c r="AA31" s="39"/>
      <c r="AB31" s="39"/>
      <c r="AC31" s="39"/>
      <c r="AD31" s="36">
        <v>0</v>
      </c>
      <c r="AE31" s="28">
        <f>$AE$11</f>
        <v>0.45350000000000001</v>
      </c>
      <c r="AF31" s="6">
        <f>$AH$7*AE31/($AE$7/2)^2</f>
        <v>0.45350000000000001</v>
      </c>
      <c r="AG31" s="2">
        <v>2</v>
      </c>
      <c r="AH31" s="2">
        <v>41</v>
      </c>
      <c r="AI31" s="2">
        <f>AH31-AG31+1</f>
        <v>40</v>
      </c>
      <c r="AJ31" s="33">
        <f>$AE$7/AI31</f>
        <v>0.05</v>
      </c>
      <c r="AO31" s="14">
        <f t="shared" si="15"/>
        <v>1.2750000000000006</v>
      </c>
      <c r="AP31" s="39">
        <f t="shared" si="16"/>
        <v>0.27500000000000058</v>
      </c>
      <c r="AQ31" s="15">
        <f t="shared" si="12"/>
        <v>77.773570370760666</v>
      </c>
    </row>
    <row r="32" spans="2:43" x14ac:dyDescent="0.3">
      <c r="B32" s="77">
        <f t="shared" si="13"/>
        <v>1.3750000000000007</v>
      </c>
      <c r="C32" s="10">
        <f t="shared" si="14"/>
        <v>0.37500000000000067</v>
      </c>
      <c r="D32" s="74">
        <f t="shared" si="9"/>
        <v>75.874779566448382</v>
      </c>
      <c r="E32" s="6">
        <f t="shared" si="0"/>
        <v>26.824945454164553</v>
      </c>
      <c r="F32" s="54">
        <f t="shared" si="1"/>
        <v>9.4837533990951961</v>
      </c>
      <c r="G32" s="9">
        <f t="shared" si="2"/>
        <v>45.114707393673051</v>
      </c>
      <c r="H32" s="6">
        <f t="shared" si="3"/>
        <v>26.82494545416456</v>
      </c>
      <c r="I32" s="54">
        <f t="shared" si="4"/>
        <v>15.94995823290696</v>
      </c>
      <c r="J32" s="9">
        <f t="shared" si="5"/>
        <v>58.506995126221966</v>
      </c>
      <c r="K32" s="6">
        <f t="shared" si="6"/>
        <v>34.787922689000474</v>
      </c>
      <c r="L32" s="6">
        <f t="shared" si="7"/>
        <v>20.684698682696155</v>
      </c>
      <c r="M32" s="54">
        <f t="shared" si="10"/>
        <v>12.299002829772737</v>
      </c>
      <c r="N32" s="9">
        <f t="shared" si="20"/>
        <v>66.627361934098531</v>
      </c>
      <c r="O32" s="6">
        <f t="shared" si="20"/>
        <v>51.376317166594951</v>
      </c>
      <c r="P32" s="6">
        <f t="shared" si="20"/>
        <v>39.616246073397413</v>
      </c>
      <c r="Q32" s="6">
        <f t="shared" si="20"/>
        <v>30.548062599715411</v>
      </c>
      <c r="R32" s="6">
        <f t="shared" si="20"/>
        <v>23.55559198787315</v>
      </c>
      <c r="S32" s="6">
        <f t="shared" si="20"/>
        <v>18.163702267138969</v>
      </c>
      <c r="T32" s="6">
        <f t="shared" si="20"/>
        <v>14.006019471687152</v>
      </c>
      <c r="U32" s="10">
        <f t="shared" si="20"/>
        <v>10.800032865336046</v>
      </c>
      <c r="V32" s="39"/>
      <c r="W32" s="39"/>
      <c r="X32" s="39"/>
      <c r="Y32" s="39"/>
      <c r="Z32" s="39"/>
      <c r="AA32" s="39"/>
      <c r="AB32" s="39"/>
      <c r="AC32" s="39"/>
      <c r="AD32" s="36">
        <v>1</v>
      </c>
      <c r="AE32" s="28">
        <f>AE31+$AE$18</f>
        <v>1.1559249999999999</v>
      </c>
      <c r="AF32" s="6">
        <f t="shared" ref="AF32:AF35" si="22">$AH$7*AE32/($AE$7/2)^2</f>
        <v>1.1559249999999999</v>
      </c>
      <c r="AG32" s="2">
        <v>2</v>
      </c>
      <c r="AH32" s="2">
        <v>41</v>
      </c>
      <c r="AI32" s="2">
        <f>AH32-AG32+1</f>
        <v>40</v>
      </c>
      <c r="AJ32" s="33">
        <f>$AE$7/AI32</f>
        <v>0.05</v>
      </c>
      <c r="AO32" s="14">
        <f t="shared" si="15"/>
        <v>1.3250000000000006</v>
      </c>
      <c r="AP32" s="39">
        <f t="shared" si="16"/>
        <v>0.32500000000000062</v>
      </c>
      <c r="AQ32" s="15">
        <f t="shared" si="12"/>
        <v>76.895303314285002</v>
      </c>
    </row>
    <row r="33" spans="1:43" x14ac:dyDescent="0.3">
      <c r="B33" s="77">
        <f t="shared" si="13"/>
        <v>1.4250000000000007</v>
      </c>
      <c r="C33" s="10">
        <f t="shared" si="14"/>
        <v>0.42500000000000071</v>
      </c>
      <c r="D33" s="74">
        <f t="shared" si="9"/>
        <v>74.713887101230569</v>
      </c>
      <c r="E33" s="6">
        <f t="shared" si="0"/>
        <v>26.41452084093261</v>
      </c>
      <c r="F33" s="54">
        <f t="shared" si="1"/>
        <v>9.3386509299229239</v>
      </c>
      <c r="G33" s="9">
        <f t="shared" si="2"/>
        <v>44.424447412911519</v>
      </c>
      <c r="H33" s="6">
        <f t="shared" si="3"/>
        <v>26.414520840932617</v>
      </c>
      <c r="I33" s="54">
        <f t="shared" si="4"/>
        <v>15.705922119208536</v>
      </c>
      <c r="J33" s="9">
        <f t="shared" si="5"/>
        <v>57.611831671478946</v>
      </c>
      <c r="K33" s="6">
        <f t="shared" si="6"/>
        <v>34.25566364902695</v>
      </c>
      <c r="L33" s="6">
        <f t="shared" si="7"/>
        <v>20.3682205198171</v>
      </c>
      <c r="M33" s="54">
        <f t="shared" si="10"/>
        <v>12.110826734944393</v>
      </c>
      <c r="N33" s="9">
        <f t="shared" si="20"/>
        <v>65.607955974850938</v>
      </c>
      <c r="O33" s="6">
        <f t="shared" si="20"/>
        <v>50.590253868221765</v>
      </c>
      <c r="P33" s="6">
        <f t="shared" si="20"/>
        <v>39.010113155059962</v>
      </c>
      <c r="Q33" s="6">
        <f t="shared" si="20"/>
        <v>30.080673885024588</v>
      </c>
      <c r="R33" s="6">
        <f t="shared" si="20"/>
        <v>23.195188841943494</v>
      </c>
      <c r="S33" s="6">
        <f t="shared" si="20"/>
        <v>17.885795626449291</v>
      </c>
      <c r="T33" s="6">
        <f t="shared" si="20"/>
        <v>13.791725834654095</v>
      </c>
      <c r="U33" s="10">
        <f t="shared" si="20"/>
        <v>10.634791175684832</v>
      </c>
      <c r="V33" s="39"/>
      <c r="W33" s="39"/>
      <c r="X33" s="39"/>
      <c r="Y33" s="39"/>
      <c r="Z33" s="39"/>
      <c r="AA33" s="39"/>
      <c r="AB33" s="39"/>
      <c r="AC33" s="39"/>
      <c r="AD33" s="59">
        <v>2</v>
      </c>
      <c r="AE33" s="28">
        <f>AE32+$AE$18</f>
        <v>1.8583499999999997</v>
      </c>
      <c r="AF33" s="46">
        <f t="shared" si="22"/>
        <v>1.8583499999999997</v>
      </c>
      <c r="AG33" s="47">
        <v>2</v>
      </c>
      <c r="AH33" s="47">
        <v>41</v>
      </c>
      <c r="AI33" s="47">
        <f>AH33-AG33+1</f>
        <v>40</v>
      </c>
      <c r="AJ33" s="48">
        <f>$AE$7/AI33</f>
        <v>0.05</v>
      </c>
      <c r="AO33" s="14">
        <f t="shared" si="15"/>
        <v>1.3750000000000007</v>
      </c>
      <c r="AP33" s="39">
        <f t="shared" si="16"/>
        <v>0.37500000000000067</v>
      </c>
      <c r="AQ33" s="15">
        <f t="shared" si="12"/>
        <v>75.874779566448382</v>
      </c>
    </row>
    <row r="34" spans="1:43" x14ac:dyDescent="0.3">
      <c r="B34" s="77">
        <f t="shared" si="13"/>
        <v>1.4750000000000008</v>
      </c>
      <c r="C34" s="10">
        <f t="shared" si="14"/>
        <v>0.47500000000000075</v>
      </c>
      <c r="D34" s="74">
        <f t="shared" si="9"/>
        <v>73.414773575432548</v>
      </c>
      <c r="E34" s="6">
        <f t="shared" si="0"/>
        <v>25.955229233531231</v>
      </c>
      <c r="F34" s="54">
        <f t="shared" si="1"/>
        <v>9.1762719103528223</v>
      </c>
      <c r="G34" s="9">
        <f t="shared" si="2"/>
        <v>43.652001984767473</v>
      </c>
      <c r="H34" s="6">
        <f t="shared" si="3"/>
        <v>25.955229233531238</v>
      </c>
      <c r="I34" s="54">
        <f t="shared" si="4"/>
        <v>15.432829971927417</v>
      </c>
      <c r="J34" s="9">
        <f t="shared" si="5"/>
        <v>56.610086043266492</v>
      </c>
      <c r="K34" s="6">
        <f t="shared" si="6"/>
        <v>33.660031461916375</v>
      </c>
      <c r="L34" s="6">
        <f t="shared" si="7"/>
        <v>20.014061048260235</v>
      </c>
      <c r="M34" s="54">
        <f t="shared" si="10"/>
        <v>11.900245550771157</v>
      </c>
      <c r="N34" s="9">
        <f t="shared" si="20"/>
        <v>64.467174972633657</v>
      </c>
      <c r="O34" s="6">
        <f t="shared" si="20"/>
        <v>49.710598350035241</v>
      </c>
      <c r="P34" s="6">
        <f t="shared" si="20"/>
        <v>38.33181133448965</v>
      </c>
      <c r="Q34" s="6">
        <f t="shared" si="20"/>
        <v>29.557635774904483</v>
      </c>
      <c r="R34" s="6">
        <f t="shared" si="20"/>
        <v>22.79187448196139</v>
      </c>
      <c r="S34" s="6">
        <f t="shared" si="20"/>
        <v>17.574800175409553</v>
      </c>
      <c r="T34" s="6">
        <f t="shared" si="20"/>
        <v>13.551917436630028</v>
      </c>
      <c r="U34" s="10">
        <f t="shared" si="20"/>
        <v>10.449875069772013</v>
      </c>
      <c r="V34" s="39"/>
      <c r="W34" s="39"/>
      <c r="X34" s="39"/>
      <c r="Y34" s="39"/>
      <c r="Z34" s="39"/>
      <c r="AA34" s="39"/>
      <c r="AB34" s="39"/>
      <c r="AC34" s="39"/>
      <c r="AD34" s="36">
        <v>3</v>
      </c>
      <c r="AE34" s="28">
        <f>AE33+$AE$18</f>
        <v>2.5607749999999996</v>
      </c>
      <c r="AF34" s="6">
        <f t="shared" si="22"/>
        <v>2.5607749999999996</v>
      </c>
      <c r="AG34" s="2">
        <v>2</v>
      </c>
      <c r="AH34" s="2">
        <v>41</v>
      </c>
      <c r="AI34" s="2">
        <f>AH34-AG34+1</f>
        <v>40</v>
      </c>
      <c r="AJ34" s="33">
        <f>$AE$7/AI34</f>
        <v>0.05</v>
      </c>
      <c r="AO34" s="14">
        <f t="shared" si="15"/>
        <v>1.4250000000000007</v>
      </c>
      <c r="AP34" s="39">
        <f t="shared" si="16"/>
        <v>0.42500000000000071</v>
      </c>
      <c r="AQ34" s="15">
        <f t="shared" si="12"/>
        <v>74.713887101230569</v>
      </c>
    </row>
    <row r="35" spans="1:43" ht="15" thickBot="1" x14ac:dyDescent="0.35">
      <c r="B35" s="77">
        <f t="shared" si="13"/>
        <v>1.5250000000000008</v>
      </c>
      <c r="C35" s="10">
        <f t="shared" si="14"/>
        <v>0.5250000000000008</v>
      </c>
      <c r="D35" s="74">
        <f t="shared" si="9"/>
        <v>71.979842355500878</v>
      </c>
      <c r="E35" s="6">
        <f t="shared" si="0"/>
        <v>25.447920323705208</v>
      </c>
      <c r="F35" s="54">
        <f t="shared" si="1"/>
        <v>8.9969167423740224</v>
      </c>
      <c r="G35" s="9">
        <f t="shared" si="2"/>
        <v>42.798800137102539</v>
      </c>
      <c r="H35" s="6">
        <f t="shared" si="3"/>
        <v>25.447920323705215</v>
      </c>
      <c r="I35" s="54">
        <f t="shared" si="4"/>
        <v>15.131187012886453</v>
      </c>
      <c r="J35" s="9">
        <f t="shared" si="5"/>
        <v>55.503611475950187</v>
      </c>
      <c r="K35" s="6">
        <f t="shared" si="6"/>
        <v>33.002128050160181</v>
      </c>
      <c r="L35" s="6">
        <f t="shared" si="7"/>
        <v>19.622875464799179</v>
      </c>
      <c r="M35" s="54">
        <f t="shared" si="10"/>
        <v>11.66764885348503</v>
      </c>
      <c r="N35" s="9">
        <f t="shared" ref="N35:U45" si="23">$AE$4+($AE$3-$AE$4)*$AE$5*EXP(-($AE$6^2)*N$3)*COS($AE$6*$C35)</f>
        <v>63.207129377941733</v>
      </c>
      <c r="O35" s="6">
        <f t="shared" si="23"/>
        <v>48.738977979093725</v>
      </c>
      <c r="P35" s="6">
        <f t="shared" si="23"/>
        <v>37.582595473408574</v>
      </c>
      <c r="Q35" s="6">
        <f t="shared" si="23"/>
        <v>28.979915892445121</v>
      </c>
      <c r="R35" s="6">
        <f t="shared" si="23"/>
        <v>22.346395041487099</v>
      </c>
      <c r="S35" s="6">
        <f t="shared" si="23"/>
        <v>17.231291257141979</v>
      </c>
      <c r="T35" s="6">
        <f t="shared" si="23"/>
        <v>13.287037924337094</v>
      </c>
      <c r="U35" s="10">
        <f t="shared" si="23"/>
        <v>10.245626643307896</v>
      </c>
      <c r="V35" s="39"/>
      <c r="W35" s="39"/>
      <c r="X35" s="39"/>
      <c r="Y35" s="39"/>
      <c r="Z35" s="39"/>
      <c r="AA35" s="39"/>
      <c r="AB35" s="39"/>
      <c r="AC35" s="39"/>
      <c r="AD35" s="37">
        <v>4</v>
      </c>
      <c r="AE35" s="49">
        <f>AE34+$AE$18</f>
        <v>3.2631999999999994</v>
      </c>
      <c r="AF35" s="31">
        <f t="shared" si="22"/>
        <v>3.2631999999999994</v>
      </c>
      <c r="AG35" s="34">
        <v>2</v>
      </c>
      <c r="AH35" s="34">
        <v>41</v>
      </c>
      <c r="AI35" s="34">
        <f>AH35-AG35+1</f>
        <v>40</v>
      </c>
      <c r="AJ35" s="35">
        <f>$AE$7/AI35</f>
        <v>0.05</v>
      </c>
      <c r="AO35" s="14">
        <f t="shared" si="15"/>
        <v>1.4750000000000008</v>
      </c>
      <c r="AP35" s="39">
        <f t="shared" si="16"/>
        <v>0.47500000000000075</v>
      </c>
      <c r="AQ35" s="15">
        <f t="shared" si="12"/>
        <v>73.414773575432548</v>
      </c>
    </row>
    <row r="36" spans="1:43" ht="15" thickBot="1" x14ac:dyDescent="0.35">
      <c r="B36" s="77">
        <f t="shared" si="13"/>
        <v>1.5750000000000008</v>
      </c>
      <c r="C36" s="10">
        <f t="shared" si="14"/>
        <v>0.57500000000000084</v>
      </c>
      <c r="D36" s="74">
        <f t="shared" si="9"/>
        <v>70.411748071287818</v>
      </c>
      <c r="E36" s="6">
        <f t="shared" si="0"/>
        <v>24.893532635446235</v>
      </c>
      <c r="F36" s="54">
        <f t="shared" si="1"/>
        <v>8.8009172339341522</v>
      </c>
      <c r="G36" s="9">
        <f t="shared" si="2"/>
        <v>41.866420297553766</v>
      </c>
      <c r="H36" s="6">
        <f t="shared" si="3"/>
        <v>24.893532635446242</v>
      </c>
      <c r="I36" s="54">
        <f t="shared" si="4"/>
        <v>14.801551283051422</v>
      </c>
      <c r="J36" s="9">
        <f t="shared" si="5"/>
        <v>54.294454952950822</v>
      </c>
      <c r="K36" s="6">
        <f t="shared" si="6"/>
        <v>32.283170538323269</v>
      </c>
      <c r="L36" s="6">
        <f t="shared" si="7"/>
        <v>19.195387464697653</v>
      </c>
      <c r="M36" s="54">
        <f t="shared" si="10"/>
        <v>11.413466948126125</v>
      </c>
      <c r="N36" s="9">
        <f t="shared" si="23"/>
        <v>61.830150281355934</v>
      </c>
      <c r="O36" s="6">
        <f t="shared" si="23"/>
        <v>47.677190257887887</v>
      </c>
      <c r="P36" s="6">
        <f t="shared" si="23"/>
        <v>36.763851624864436</v>
      </c>
      <c r="Q36" s="6">
        <f t="shared" si="23"/>
        <v>28.348583022285737</v>
      </c>
      <c r="R36" s="6">
        <f t="shared" si="23"/>
        <v>21.859574659688292</v>
      </c>
      <c r="S36" s="6">
        <f t="shared" si="23"/>
        <v>16.855904364843934</v>
      </c>
      <c r="T36" s="6">
        <f t="shared" si="23"/>
        <v>12.9975773261828</v>
      </c>
      <c r="U36" s="10">
        <f t="shared" si="23"/>
        <v>10.022423756891401</v>
      </c>
      <c r="V36" s="39"/>
      <c r="W36" s="39"/>
      <c r="X36" s="39"/>
      <c r="Y36" s="39"/>
      <c r="Z36" s="39"/>
      <c r="AA36" s="39"/>
      <c r="AB36" s="39"/>
      <c r="AC36" s="39"/>
      <c r="AO36" s="14">
        <f t="shared" si="15"/>
        <v>1.5250000000000008</v>
      </c>
      <c r="AP36" s="39">
        <f t="shared" si="16"/>
        <v>0.5250000000000008</v>
      </c>
      <c r="AQ36" s="15">
        <f t="shared" si="12"/>
        <v>71.979842355500878</v>
      </c>
    </row>
    <row r="37" spans="1:43" ht="15" thickBot="1" x14ac:dyDescent="0.35">
      <c r="B37" s="77">
        <f t="shared" si="13"/>
        <v>1.6250000000000009</v>
      </c>
      <c r="C37" s="10">
        <f t="shared" si="14"/>
        <v>0.62500000000000089</v>
      </c>
      <c r="D37" s="74">
        <f t="shared" si="9"/>
        <v>68.713391704973048</v>
      </c>
      <c r="E37" s="6">
        <f t="shared" si="0"/>
        <v>24.293091788718915</v>
      </c>
      <c r="F37" s="54">
        <f t="shared" si="1"/>
        <v>8.588635985093001</v>
      </c>
      <c r="G37" s="9">
        <f t="shared" si="2"/>
        <v>40.856587373434742</v>
      </c>
      <c r="H37" s="6">
        <f t="shared" si="3"/>
        <v>24.293091788718922</v>
      </c>
      <c r="I37" s="54">
        <f t="shared" si="4"/>
        <v>14.444532610152491</v>
      </c>
      <c r="J37" s="9">
        <f t="shared" si="5"/>
        <v>52.984853419814961</v>
      </c>
      <c r="K37" s="6">
        <f t="shared" si="6"/>
        <v>31.504489001357644</v>
      </c>
      <c r="L37" s="6">
        <f t="shared" si="7"/>
        <v>18.732387902869675</v>
      </c>
      <c r="M37" s="54">
        <f t="shared" si="10"/>
        <v>11.138170072476226</v>
      </c>
      <c r="N37" s="9">
        <f t="shared" si="23"/>
        <v>60.338785101013812</v>
      </c>
      <c r="O37" s="6">
        <f t="shared" si="23"/>
        <v>46.52719949895225</v>
      </c>
      <c r="P37" s="6">
        <f t="shared" si="23"/>
        <v>35.877094469025536</v>
      </c>
      <c r="Q37" s="6">
        <f t="shared" si="23"/>
        <v>27.664805133357927</v>
      </c>
      <c r="R37" s="6">
        <f t="shared" si="23"/>
        <v>21.332313956678512</v>
      </c>
      <c r="S37" s="6">
        <f t="shared" si="23"/>
        <v>16.449333966122367</v>
      </c>
      <c r="T37" s="6">
        <f t="shared" si="23"/>
        <v>12.684071145705047</v>
      </c>
      <c r="U37" s="10">
        <f t="shared" si="23"/>
        <v>9.7806793369660845</v>
      </c>
      <c r="V37" s="39"/>
      <c r="W37" s="39"/>
      <c r="X37" s="39"/>
      <c r="Y37" s="39"/>
      <c r="Z37" s="39"/>
      <c r="AA37" s="39"/>
      <c r="AB37" s="39"/>
      <c r="AC37" s="39"/>
      <c r="AD37" s="223" t="s">
        <v>41</v>
      </c>
      <c r="AE37" s="230"/>
      <c r="AF37" s="230"/>
      <c r="AG37" s="230"/>
      <c r="AH37" s="230"/>
      <c r="AI37" s="230"/>
      <c r="AJ37" s="224"/>
      <c r="AO37" s="14">
        <f t="shared" si="15"/>
        <v>1.5750000000000008</v>
      </c>
      <c r="AP37" s="39">
        <f t="shared" si="16"/>
        <v>0.57500000000000084</v>
      </c>
      <c r="AQ37" s="15">
        <f t="shared" si="12"/>
        <v>70.411748071287818</v>
      </c>
    </row>
    <row r="38" spans="1:43" ht="15" thickBot="1" x14ac:dyDescent="0.35">
      <c r="B38" s="77">
        <f t="shared" si="13"/>
        <v>1.6750000000000009</v>
      </c>
      <c r="C38" s="10">
        <f t="shared" si="14"/>
        <v>0.67500000000000093</v>
      </c>
      <c r="D38" s="74">
        <f t="shared" si="9"/>
        <v>66.887915224232202</v>
      </c>
      <c r="E38" s="6">
        <f t="shared" si="0"/>
        <v>23.647708602058735</v>
      </c>
      <c r="F38" s="54">
        <f t="shared" si="1"/>
        <v>8.3604657172106052</v>
      </c>
      <c r="G38" s="9">
        <f t="shared" si="2"/>
        <v>39.771169560648474</v>
      </c>
      <c r="H38" s="6">
        <f t="shared" si="3"/>
        <v>23.647708602058742</v>
      </c>
      <c r="I38" s="54">
        <f t="shared" si="4"/>
        <v>14.060791480499898</v>
      </c>
      <c r="J38" s="9">
        <f t="shared" si="5"/>
        <v>51.577229645854565</v>
      </c>
      <c r="K38" s="6">
        <f t="shared" si="6"/>
        <v>30.66752400395708</v>
      </c>
      <c r="L38" s="6">
        <f t="shared" si="7"/>
        <v>18.234733330794057</v>
      </c>
      <c r="M38" s="54">
        <f t="shared" si="10"/>
        <v>10.842267527116567</v>
      </c>
      <c r="N38" s="9">
        <f t="shared" si="23"/>
        <v>58.73579286987345</v>
      </c>
      <c r="O38" s="6">
        <f t="shared" si="23"/>
        <v>45.291133190877296</v>
      </c>
      <c r="P38" s="6">
        <f t="shared" si="23"/>
        <v>34.923964511014987</v>
      </c>
      <c r="Q38" s="6">
        <f t="shared" si="23"/>
        <v>26.929847218137329</v>
      </c>
      <c r="R38" s="6">
        <f t="shared" si="23"/>
        <v>20.76558836736551</v>
      </c>
      <c r="S38" s="6">
        <f t="shared" si="23"/>
        <v>16.012332218225321</v>
      </c>
      <c r="T38" s="6">
        <f t="shared" si="23"/>
        <v>12.347099370887937</v>
      </c>
      <c r="U38" s="10">
        <f t="shared" si="23"/>
        <v>9.5208406119041786</v>
      </c>
      <c r="V38" s="39"/>
      <c r="W38" s="39"/>
      <c r="X38" s="39"/>
      <c r="Y38" s="39"/>
      <c r="Z38" s="39"/>
      <c r="AA38" s="39"/>
      <c r="AB38" s="39"/>
      <c r="AC38" s="39"/>
      <c r="AD38" s="43" t="s">
        <v>13</v>
      </c>
      <c r="AE38" s="44" t="s">
        <v>36</v>
      </c>
      <c r="AF38" s="44" t="s">
        <v>7</v>
      </c>
      <c r="AG38" s="44" t="s">
        <v>15</v>
      </c>
      <c r="AH38" s="44" t="s">
        <v>16</v>
      </c>
      <c r="AI38" s="44" t="s">
        <v>17</v>
      </c>
      <c r="AJ38" s="45" t="s">
        <v>19</v>
      </c>
      <c r="AO38" s="14">
        <f t="shared" si="15"/>
        <v>1.6250000000000009</v>
      </c>
      <c r="AP38" s="39">
        <f t="shared" si="16"/>
        <v>0.62500000000000089</v>
      </c>
      <c r="AQ38" s="15">
        <f t="shared" si="12"/>
        <v>68.713391704973048</v>
      </c>
    </row>
    <row r="39" spans="1:43" x14ac:dyDescent="0.3">
      <c r="B39" s="77">
        <f t="shared" si="13"/>
        <v>1.725000000000001</v>
      </c>
      <c r="C39" s="10">
        <f t="shared" si="14"/>
        <v>0.72500000000000098</v>
      </c>
      <c r="D39" s="74">
        <f t="shared" si="9"/>
        <v>64.938695769581244</v>
      </c>
      <c r="E39" s="6">
        <f t="shared" si="0"/>
        <v>22.958577037552285</v>
      </c>
      <c r="F39" s="54">
        <f t="shared" si="1"/>
        <v>8.1168285464107974</v>
      </c>
      <c r="G39" s="9">
        <f t="shared" si="2"/>
        <v>38.612174887515749</v>
      </c>
      <c r="H39" s="6">
        <f t="shared" si="3"/>
        <v>22.958577037552292</v>
      </c>
      <c r="I39" s="54">
        <f t="shared" si="4"/>
        <v>13.651037817081013</v>
      </c>
      <c r="J39" s="9">
        <f t="shared" si="5"/>
        <v>50.074187742011844</v>
      </c>
      <c r="K39" s="6">
        <f t="shared" si="6"/>
        <v>29.773823935505369</v>
      </c>
      <c r="L39" s="6">
        <f t="shared" si="7"/>
        <v>17.703344411889923</v>
      </c>
      <c r="M39" s="54">
        <f t="shared" si="10"/>
        <v>10.526306733219231</v>
      </c>
      <c r="N39" s="9">
        <f t="shared" si="23"/>
        <v>57.024139131488887</v>
      </c>
      <c r="O39" s="6">
        <f t="shared" si="23"/>
        <v>43.971278062445023</v>
      </c>
      <c r="P39" s="6">
        <f t="shared" si="23"/>
        <v>33.906225045968121</v>
      </c>
      <c r="Q39" s="6">
        <f t="shared" si="23"/>
        <v>26.145068952401299</v>
      </c>
      <c r="R39" s="6">
        <f t="shared" si="23"/>
        <v>20.160446336891837</v>
      </c>
      <c r="S39" s="6">
        <f t="shared" si="23"/>
        <v>15.545707576547269</v>
      </c>
      <c r="T39" s="6">
        <f t="shared" si="23"/>
        <v>11.987285401181129</v>
      </c>
      <c r="U39" s="10">
        <f t="shared" si="23"/>
        <v>9.2433882846318927</v>
      </c>
      <c r="V39" s="39"/>
      <c r="W39" s="39"/>
      <c r="X39" s="39"/>
      <c r="Y39" s="39"/>
      <c r="Z39" s="39"/>
      <c r="AA39" s="39"/>
      <c r="AB39" s="39"/>
      <c r="AC39" s="39"/>
      <c r="AD39" s="40">
        <v>0</v>
      </c>
      <c r="AE39" s="56">
        <f>$AE$11</f>
        <v>0.45350000000000001</v>
      </c>
      <c r="AF39" s="13">
        <f>$AH$7*AE39/($AE$7/2)^2</f>
        <v>0.45350000000000001</v>
      </c>
      <c r="AG39" s="41">
        <v>2</v>
      </c>
      <c r="AH39" s="41">
        <v>41</v>
      </c>
      <c r="AI39" s="41">
        <f t="shared" ref="AI39:AI47" si="24">AH39-AG39+1</f>
        <v>40</v>
      </c>
      <c r="AJ39" s="42">
        <f t="shared" ref="AJ39:AJ47" si="25">$AE$7/AI39</f>
        <v>0.05</v>
      </c>
      <c r="AO39" s="14">
        <f t="shared" si="15"/>
        <v>1.6750000000000009</v>
      </c>
      <c r="AP39" s="39">
        <f t="shared" si="16"/>
        <v>0.67500000000000093</v>
      </c>
      <c r="AQ39" s="15">
        <f t="shared" si="12"/>
        <v>66.887915224232202</v>
      </c>
    </row>
    <row r="40" spans="1:43" x14ac:dyDescent="0.3">
      <c r="B40" s="77">
        <f t="shared" si="13"/>
        <v>1.775000000000001</v>
      </c>
      <c r="C40" s="10">
        <f t="shared" si="14"/>
        <v>0.77500000000000102</v>
      </c>
      <c r="D40" s="74">
        <f t="shared" si="9"/>
        <v>62.869339406649686</v>
      </c>
      <c r="E40" s="6">
        <f t="shared" si="0"/>
        <v>22.226971992001499</v>
      </c>
      <c r="F40" s="54">
        <f t="shared" si="1"/>
        <v>7.8581752026642855</v>
      </c>
      <c r="G40" s="9">
        <f t="shared" si="2"/>
        <v>37.381747499912827</v>
      </c>
      <c r="H40" s="6">
        <f t="shared" si="3"/>
        <v>22.226971992001506</v>
      </c>
      <c r="I40" s="54">
        <f t="shared" si="4"/>
        <v>13.216029666199297</v>
      </c>
      <c r="J40" s="9">
        <f t="shared" si="5"/>
        <v>48.478508343241103</v>
      </c>
      <c r="K40" s="6">
        <f t="shared" si="6"/>
        <v>28.825042145548281</v>
      </c>
      <c r="L40" s="6">
        <f t="shared" si="7"/>
        <v>17.139204218284839</v>
      </c>
      <c r="M40" s="54">
        <f t="shared" si="10"/>
        <v>10.190872219815283</v>
      </c>
      <c r="N40" s="9">
        <f t="shared" si="23"/>
        <v>55.206990453739856</v>
      </c>
      <c r="O40" s="6">
        <f t="shared" si="23"/>
        <v>42.570075852169403</v>
      </c>
      <c r="P40" s="6">
        <f t="shared" si="23"/>
        <v>32.825758896927752</v>
      </c>
      <c r="Q40" s="6">
        <f t="shared" si="23"/>
        <v>25.311922179821995</v>
      </c>
      <c r="R40" s="6">
        <f t="shared" si="23"/>
        <v>19.518007381006161</v>
      </c>
      <c r="S40" s="6">
        <f t="shared" si="23"/>
        <v>15.050323298982669</v>
      </c>
      <c r="T40" s="6">
        <f t="shared" si="23"/>
        <v>11.605294894207775</v>
      </c>
      <c r="U40" s="10">
        <f t="shared" si="23"/>
        <v>8.9488356433266159</v>
      </c>
      <c r="V40" s="39"/>
      <c r="W40" s="39"/>
      <c r="X40" s="39"/>
      <c r="Y40" s="39"/>
      <c r="Z40" s="39"/>
      <c r="AA40" s="39"/>
      <c r="AB40" s="39"/>
      <c r="AC40" s="39"/>
      <c r="AD40" s="36">
        <v>1</v>
      </c>
      <c r="AE40" s="28">
        <f t="shared" ref="AE40:AE47" si="26">AE39+$AE$19</f>
        <v>0.80471249999999994</v>
      </c>
      <c r="AF40" s="6">
        <f t="shared" ref="AF40:AF47" si="27">$AH$7*AE40/($AE$7/2)^2</f>
        <v>0.80471249999999994</v>
      </c>
      <c r="AG40" s="2">
        <v>2</v>
      </c>
      <c r="AH40" s="2">
        <v>41</v>
      </c>
      <c r="AI40" s="2">
        <f t="shared" si="24"/>
        <v>40</v>
      </c>
      <c r="AJ40" s="33">
        <f t="shared" si="25"/>
        <v>0.05</v>
      </c>
      <c r="AO40" s="14">
        <f t="shared" si="15"/>
        <v>1.725000000000001</v>
      </c>
      <c r="AP40" s="39">
        <f t="shared" si="16"/>
        <v>0.72500000000000098</v>
      </c>
      <c r="AQ40" s="15">
        <f t="shared" si="12"/>
        <v>64.938695769581244</v>
      </c>
    </row>
    <row r="41" spans="1:43" x14ac:dyDescent="0.3">
      <c r="B41" s="77">
        <f t="shared" si="13"/>
        <v>1.8250000000000011</v>
      </c>
      <c r="C41" s="10">
        <f t="shared" si="14"/>
        <v>0.82500000000000107</v>
      </c>
      <c r="D41" s="74">
        <f t="shared" si="9"/>
        <v>60.68367445494146</v>
      </c>
      <c r="E41" s="6">
        <f t="shared" si="0"/>
        <v>21.454246938358267</v>
      </c>
      <c r="F41" s="54">
        <f t="shared" si="1"/>
        <v>7.5849841959359825</v>
      </c>
      <c r="G41" s="9">
        <f t="shared" si="2"/>
        <v>36.08216369459096</v>
      </c>
      <c r="H41" s="6">
        <f t="shared" si="3"/>
        <v>21.454246938358274</v>
      </c>
      <c r="I41" s="54">
        <f t="shared" si="4"/>
        <v>12.756571795084897</v>
      </c>
      <c r="J41" s="9">
        <f t="shared" si="5"/>
        <v>46.793143464320337</v>
      </c>
      <c r="K41" s="6">
        <f t="shared" si="6"/>
        <v>27.822933885088755</v>
      </c>
      <c r="L41" s="6">
        <f t="shared" si="7"/>
        <v>16.543356412126521</v>
      </c>
      <c r="M41" s="54">
        <f t="shared" si="10"/>
        <v>9.8365845424131688</v>
      </c>
      <c r="N41" s="9">
        <f t="shared" si="23"/>
        <v>53.287708570665593</v>
      </c>
      <c r="O41" s="6">
        <f t="shared" si="23"/>
        <v>41.090118791068072</v>
      </c>
      <c r="P41" s="6">
        <f t="shared" si="23"/>
        <v>31.684564931612272</v>
      </c>
      <c r="Q41" s="6">
        <f t="shared" si="23"/>
        <v>24.431948226048412</v>
      </c>
      <c r="R41" s="6">
        <f t="shared" si="23"/>
        <v>18.839460014953588</v>
      </c>
      <c r="S41" s="6">
        <f t="shared" si="23"/>
        <v>14.527095848894577</v>
      </c>
      <c r="T41" s="6">
        <f t="shared" si="23"/>
        <v>11.201834534294633</v>
      </c>
      <c r="U41" s="10">
        <f t="shared" si="23"/>
        <v>8.6377276118312576</v>
      </c>
      <c r="V41" s="39"/>
      <c r="W41" s="39"/>
      <c r="X41" s="39"/>
      <c r="Y41" s="39"/>
      <c r="Z41" s="39"/>
      <c r="AA41" s="39"/>
      <c r="AB41" s="39"/>
      <c r="AC41" s="39"/>
      <c r="AD41" s="59">
        <v>2</v>
      </c>
      <c r="AE41" s="28">
        <f t="shared" si="26"/>
        <v>1.1559249999999999</v>
      </c>
      <c r="AF41" s="46">
        <f t="shared" si="27"/>
        <v>1.1559249999999999</v>
      </c>
      <c r="AG41" s="47">
        <v>2</v>
      </c>
      <c r="AH41" s="47">
        <v>41</v>
      </c>
      <c r="AI41" s="47">
        <f t="shared" si="24"/>
        <v>40</v>
      </c>
      <c r="AJ41" s="48">
        <f t="shared" si="25"/>
        <v>0.05</v>
      </c>
      <c r="AO41" s="14">
        <f t="shared" si="15"/>
        <v>1.775000000000001</v>
      </c>
      <c r="AP41" s="39">
        <f t="shared" si="16"/>
        <v>0.77500000000000102</v>
      </c>
      <c r="AQ41" s="15">
        <f t="shared" si="12"/>
        <v>62.869339406649686</v>
      </c>
    </row>
    <row r="42" spans="1:43" x14ac:dyDescent="0.3">
      <c r="B42" s="77">
        <f t="shared" si="13"/>
        <v>1.8750000000000011</v>
      </c>
      <c r="C42" s="10">
        <f t="shared" si="14"/>
        <v>0.87500000000000111</v>
      </c>
      <c r="D42" s="74">
        <f t="shared" si="9"/>
        <v>58.385744405424838</v>
      </c>
      <c r="E42" s="6">
        <f t="shared" si="0"/>
        <v>20.641831421792773</v>
      </c>
      <c r="F42" s="54">
        <f t="shared" si="1"/>
        <v>7.2977609309392024</v>
      </c>
      <c r="G42" s="9">
        <f t="shared" si="2"/>
        <v>34.715827708016128</v>
      </c>
      <c r="H42" s="6">
        <f t="shared" si="3"/>
        <v>20.64183142179278</v>
      </c>
      <c r="I42" s="54">
        <f t="shared" si="4"/>
        <v>12.273514203071286</v>
      </c>
      <c r="J42" s="9">
        <f t="shared" si="5"/>
        <v>45.021211038609287</v>
      </c>
      <c r="K42" s="6">
        <f t="shared" si="6"/>
        <v>26.76935305936383</v>
      </c>
      <c r="L42" s="6">
        <f t="shared" si="7"/>
        <v>15.916903314802688</v>
      </c>
      <c r="M42" s="54">
        <f t="shared" si="10"/>
        <v>9.4640991349679489</v>
      </c>
      <c r="N42" s="9">
        <f t="shared" si="23"/>
        <v>51.269844163240187</v>
      </c>
      <c r="O42" s="6">
        <f t="shared" si="23"/>
        <v>39.534144807022116</v>
      </c>
      <c r="P42" s="6">
        <f t="shared" si="23"/>
        <v>30.48475436450045</v>
      </c>
      <c r="Q42" s="6">
        <f t="shared" si="23"/>
        <v>23.506775047246293</v>
      </c>
      <c r="R42" s="6">
        <f t="shared" si="23"/>
        <v>18.126059554716566</v>
      </c>
      <c r="S42" s="6">
        <f t="shared" si="23"/>
        <v>13.976993199652895</v>
      </c>
      <c r="T42" s="6">
        <f t="shared" si="23"/>
        <v>10.777650725102562</v>
      </c>
      <c r="U42" s="10">
        <f t="shared" si="23"/>
        <v>8.3106397415424436</v>
      </c>
      <c r="V42" s="39"/>
      <c r="W42" s="39"/>
      <c r="X42" s="39"/>
      <c r="Y42" s="39"/>
      <c r="Z42" s="39"/>
      <c r="AA42" s="39"/>
      <c r="AB42" s="39"/>
      <c r="AC42" s="39"/>
      <c r="AD42" s="36">
        <v>3</v>
      </c>
      <c r="AE42" s="28">
        <f t="shared" si="26"/>
        <v>1.5071374999999998</v>
      </c>
      <c r="AF42" s="6">
        <f t="shared" si="27"/>
        <v>1.5071374999999998</v>
      </c>
      <c r="AG42" s="2">
        <v>2</v>
      </c>
      <c r="AH42" s="2">
        <v>41</v>
      </c>
      <c r="AI42" s="2">
        <f t="shared" si="24"/>
        <v>40</v>
      </c>
      <c r="AJ42" s="33">
        <f t="shared" si="25"/>
        <v>0.05</v>
      </c>
      <c r="AO42" s="14">
        <f t="shared" si="15"/>
        <v>1.8250000000000011</v>
      </c>
      <c r="AP42" s="39">
        <f t="shared" si="16"/>
        <v>0.82500000000000107</v>
      </c>
      <c r="AQ42" s="15">
        <f t="shared" si="12"/>
        <v>60.68367445494146</v>
      </c>
    </row>
    <row r="43" spans="1:43" x14ac:dyDescent="0.3">
      <c r="B43" s="77">
        <f t="shared" si="13"/>
        <v>1.9250000000000012</v>
      </c>
      <c r="C43" s="10">
        <f t="shared" si="14"/>
        <v>0.92500000000000115</v>
      </c>
      <c r="D43" s="74">
        <f t="shared" si="9"/>
        <v>55.979800440054149</v>
      </c>
      <c r="E43" s="6">
        <f t="shared" si="0"/>
        <v>19.79122841502787</v>
      </c>
      <c r="F43" s="54">
        <f t="shared" si="1"/>
        <v>6.9970367721344413</v>
      </c>
      <c r="G43" s="9">
        <f t="shared" si="2"/>
        <v>33.285267268519711</v>
      </c>
      <c r="H43" s="6">
        <f t="shared" si="3"/>
        <v>19.791228415027877</v>
      </c>
      <c r="I43" s="54">
        <f t="shared" si="4"/>
        <v>11.7677505490923</v>
      </c>
      <c r="J43" s="9">
        <f t="shared" si="5"/>
        <v>43.16598914985731</v>
      </c>
      <c r="K43" s="6">
        <f t="shared" si="6"/>
        <v>25.666248798110811</v>
      </c>
      <c r="L43" s="6">
        <f t="shared" si="7"/>
        <v>15.261003867641062</v>
      </c>
      <c r="M43" s="54">
        <f t="shared" si="10"/>
        <v>9.0741050973252513</v>
      </c>
      <c r="N43" s="9">
        <f t="shared" si="23"/>
        <v>49.157130290595234</v>
      </c>
      <c r="O43" s="6">
        <f t="shared" si="23"/>
        <v>37.905032459595951</v>
      </c>
      <c r="P43" s="6">
        <f t="shared" si="23"/>
        <v>29.228546851074228</v>
      </c>
      <c r="Q43" s="6">
        <f t="shared" si="23"/>
        <v>22.538114218371195</v>
      </c>
      <c r="R43" s="6">
        <f t="shared" si="23"/>
        <v>17.379125794674138</v>
      </c>
      <c r="S43" s="6">
        <f t="shared" si="23"/>
        <v>13.401033043878849</v>
      </c>
      <c r="T43" s="6">
        <f t="shared" si="23"/>
        <v>10.333528208776055</v>
      </c>
      <c r="U43" s="10">
        <f t="shared" si="23"/>
        <v>7.9681771466375801</v>
      </c>
      <c r="V43" s="39"/>
      <c r="W43" s="39"/>
      <c r="X43" s="39"/>
      <c r="Y43" s="39"/>
      <c r="Z43" s="39"/>
      <c r="AA43" s="39"/>
      <c r="AB43" s="39"/>
      <c r="AC43" s="39"/>
      <c r="AD43" s="59">
        <v>4</v>
      </c>
      <c r="AE43" s="28">
        <f t="shared" si="26"/>
        <v>1.8583499999999997</v>
      </c>
      <c r="AF43" s="46">
        <f t="shared" si="27"/>
        <v>1.8583499999999997</v>
      </c>
      <c r="AG43" s="47">
        <v>2</v>
      </c>
      <c r="AH43" s="47">
        <v>41</v>
      </c>
      <c r="AI43" s="47">
        <f t="shared" si="24"/>
        <v>40</v>
      </c>
      <c r="AJ43" s="48">
        <f t="shared" si="25"/>
        <v>0.05</v>
      </c>
      <c r="AO43" s="14">
        <f t="shared" si="15"/>
        <v>1.8750000000000011</v>
      </c>
      <c r="AP43" s="39">
        <f t="shared" si="16"/>
        <v>0.87500000000000111</v>
      </c>
      <c r="AQ43" s="15">
        <f t="shared" si="12"/>
        <v>58.385744405424838</v>
      </c>
    </row>
    <row r="44" spans="1:43" x14ac:dyDescent="0.3">
      <c r="A44" t="s">
        <v>49</v>
      </c>
      <c r="B44" s="77">
        <f t="shared" si="13"/>
        <v>1.9750000000000012</v>
      </c>
      <c r="C44" s="10">
        <f t="shared" si="14"/>
        <v>0.9750000000000012</v>
      </c>
      <c r="D44" s="75">
        <f t="shared" si="9"/>
        <v>53.470293567062171</v>
      </c>
      <c r="E44" s="46">
        <f t="shared" si="0"/>
        <v>18.904011537832115</v>
      </c>
      <c r="F44" s="71">
        <f t="shared" si="1"/>
        <v>6.6833680607025006</v>
      </c>
      <c r="G44" s="70">
        <f t="shared" si="2"/>
        <v>31.793128919988572</v>
      </c>
      <c r="H44" s="46">
        <f t="shared" si="3"/>
        <v>18.904011537832119</v>
      </c>
      <c r="I44" s="71">
        <f t="shared" si="4"/>
        <v>11.240216498408685</v>
      </c>
      <c r="J44" s="70">
        <f t="shared" si="5"/>
        <v>41.230909967732252</v>
      </c>
      <c r="K44" s="46">
        <f t="shared" si="6"/>
        <v>24.515661849667612</v>
      </c>
      <c r="L44" s="46">
        <f t="shared" si="7"/>
        <v>14.576871487862157</v>
      </c>
      <c r="M44" s="71">
        <f t="shared" si="10"/>
        <v>8.6673239203831489</v>
      </c>
      <c r="N44" s="70">
        <f t="shared" si="23"/>
        <v>46.95347548384202</v>
      </c>
      <c r="O44" s="46">
        <f t="shared" si="23"/>
        <v>36.205795614687901</v>
      </c>
      <c r="P44" s="46">
        <f t="shared" si="23"/>
        <v>27.918266381445104</v>
      </c>
      <c r="Q44" s="46">
        <f t="shared" si="23"/>
        <v>21.527757766746337</v>
      </c>
      <c r="R44" s="46">
        <f t="shared" si="23"/>
        <v>16.600040565975799</v>
      </c>
      <c r="S44" s="46">
        <f t="shared" si="23"/>
        <v>12.800280910708615</v>
      </c>
      <c r="T44" s="46">
        <f t="shared" si="23"/>
        <v>9.8702886141664017</v>
      </c>
      <c r="U44" s="72">
        <f t="shared" si="23"/>
        <v>7.6109733846106424</v>
      </c>
      <c r="V44" s="39"/>
      <c r="W44" s="39"/>
      <c r="X44" s="39"/>
      <c r="Y44" s="39"/>
      <c r="Z44" s="39"/>
      <c r="AA44" s="39"/>
      <c r="AB44" s="39"/>
      <c r="AC44" s="39"/>
      <c r="AD44" s="36">
        <v>5</v>
      </c>
      <c r="AE44" s="28">
        <f t="shared" si="26"/>
        <v>2.2095624999999997</v>
      </c>
      <c r="AF44" s="6">
        <f t="shared" si="27"/>
        <v>2.2095624999999997</v>
      </c>
      <c r="AG44" s="2">
        <v>2</v>
      </c>
      <c r="AH44" s="2">
        <v>41</v>
      </c>
      <c r="AI44" s="2">
        <f t="shared" si="24"/>
        <v>40</v>
      </c>
      <c r="AJ44" s="33">
        <f t="shared" si="25"/>
        <v>0.05</v>
      </c>
      <c r="AO44" s="14">
        <f t="shared" si="15"/>
        <v>1.9250000000000012</v>
      </c>
      <c r="AP44" s="39">
        <f t="shared" si="16"/>
        <v>0.92500000000000115</v>
      </c>
      <c r="AQ44" s="15">
        <f t="shared" si="12"/>
        <v>55.979800440054149</v>
      </c>
    </row>
    <row r="45" spans="1:43" ht="15" thickBot="1" x14ac:dyDescent="0.35">
      <c r="A45" t="s">
        <v>53</v>
      </c>
      <c r="B45" s="78">
        <f>B44+$AJ$25/2</f>
        <v>2.0000000000000013</v>
      </c>
      <c r="C45" s="12">
        <f t="shared" si="14"/>
        <v>1.0000000000000013</v>
      </c>
      <c r="D45" s="76">
        <f t="shared" si="9"/>
        <v>52.178147601185564</v>
      </c>
      <c r="E45" s="31">
        <f t="shared" si="0"/>
        <v>18.44718325771694</v>
      </c>
      <c r="F45" s="55">
        <f t="shared" si="1"/>
        <v>6.5218599315714307</v>
      </c>
      <c r="G45" s="11">
        <f t="shared" si="2"/>
        <v>31.024826362886767</v>
      </c>
      <c r="H45" s="31">
        <f t="shared" si="3"/>
        <v>18.447183257716944</v>
      </c>
      <c r="I45" s="55">
        <f t="shared" si="4"/>
        <v>10.968589031359482</v>
      </c>
      <c r="J45" s="11">
        <f t="shared" si="5"/>
        <v>40.234537020622703</v>
      </c>
      <c r="K45" s="31">
        <f t="shared" si="6"/>
        <v>23.923224227829746</v>
      </c>
      <c r="L45" s="31">
        <f t="shared" si="7"/>
        <v>14.22461148643689</v>
      </c>
      <c r="M45" s="55">
        <f t="shared" si="10"/>
        <v>8.4578721502217871</v>
      </c>
      <c r="N45" s="11">
        <f t="shared" si="23"/>
        <v>45.818812853754913</v>
      </c>
      <c r="O45" s="31">
        <f t="shared" si="23"/>
        <v>35.330857969428919</v>
      </c>
      <c r="P45" s="31">
        <f t="shared" si="23"/>
        <v>27.243602509742058</v>
      </c>
      <c r="Q45" s="31">
        <f t="shared" si="23"/>
        <v>21.007524876725228</v>
      </c>
      <c r="R45" s="31">
        <f t="shared" si="23"/>
        <v>16.198889309459666</v>
      </c>
      <c r="S45" s="31">
        <f t="shared" si="23"/>
        <v>12.490953427400239</v>
      </c>
      <c r="T45" s="31">
        <f t="shared" si="23"/>
        <v>9.6317663850180413</v>
      </c>
      <c r="U45" s="12">
        <f t="shared" si="23"/>
        <v>7.4270490427144367</v>
      </c>
      <c r="V45" s="39"/>
      <c r="W45" s="39"/>
      <c r="X45" s="39"/>
      <c r="Y45" s="39"/>
      <c r="Z45" s="39"/>
      <c r="AA45" s="39"/>
      <c r="AB45" s="39"/>
      <c r="AC45" s="39"/>
      <c r="AD45" s="59">
        <v>6</v>
      </c>
      <c r="AE45" s="28">
        <f t="shared" si="26"/>
        <v>2.5607749999999996</v>
      </c>
      <c r="AF45" s="46">
        <f t="shared" si="27"/>
        <v>2.5607749999999996</v>
      </c>
      <c r="AG45" s="47">
        <v>2</v>
      </c>
      <c r="AH45" s="47">
        <v>41</v>
      </c>
      <c r="AI45" s="47">
        <f t="shared" si="24"/>
        <v>40</v>
      </c>
      <c r="AJ45" s="48">
        <f t="shared" si="25"/>
        <v>0.05</v>
      </c>
      <c r="AO45" s="14">
        <f t="shared" si="15"/>
        <v>1.9750000000000012</v>
      </c>
      <c r="AP45" s="39">
        <f t="shared" si="16"/>
        <v>0.9750000000000012</v>
      </c>
      <c r="AQ45" s="15">
        <f t="shared" si="12"/>
        <v>53.470293567062171</v>
      </c>
    </row>
    <row r="46" spans="1:43" x14ac:dyDescent="0.3"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6">
        <v>7</v>
      </c>
      <c r="AE46" s="28">
        <f t="shared" si="26"/>
        <v>2.9119874999999995</v>
      </c>
      <c r="AF46" s="6">
        <f t="shared" si="27"/>
        <v>2.9119874999999995</v>
      </c>
      <c r="AG46" s="2">
        <v>2</v>
      </c>
      <c r="AH46" s="2">
        <v>41</v>
      </c>
      <c r="AI46" s="2">
        <f t="shared" si="24"/>
        <v>40</v>
      </c>
      <c r="AJ46" s="33">
        <f t="shared" si="25"/>
        <v>0.05</v>
      </c>
      <c r="AO46" s="14">
        <f>AO45+$AJ$25/2</f>
        <v>2.0000000000000013</v>
      </c>
      <c r="AP46" s="39">
        <f t="shared" si="16"/>
        <v>1.0000000000000013</v>
      </c>
      <c r="AQ46" s="15">
        <f t="shared" si="12"/>
        <v>52.178147601185564</v>
      </c>
    </row>
    <row r="47" spans="1:43" ht="15" thickBot="1" x14ac:dyDescent="0.35"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7">
        <v>8</v>
      </c>
      <c r="AE47" s="49">
        <f t="shared" si="26"/>
        <v>3.2631999999999994</v>
      </c>
      <c r="AF47" s="31">
        <f t="shared" si="27"/>
        <v>3.2631999999999994</v>
      </c>
      <c r="AG47" s="34">
        <v>2</v>
      </c>
      <c r="AH47" s="34">
        <v>41</v>
      </c>
      <c r="AI47" s="34">
        <f t="shared" si="24"/>
        <v>40</v>
      </c>
      <c r="AJ47" s="35">
        <f t="shared" si="25"/>
        <v>0.05</v>
      </c>
    </row>
    <row r="48" spans="1:43" ht="15" thickBot="1" x14ac:dyDescent="0.35"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</row>
    <row r="49" spans="5:36" ht="15" thickBot="1" x14ac:dyDescent="0.35"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223" t="s">
        <v>43</v>
      </c>
      <c r="AE49" s="230"/>
      <c r="AF49" s="230"/>
      <c r="AG49" s="230"/>
      <c r="AH49" s="230"/>
      <c r="AI49" s="230"/>
      <c r="AJ49" s="224"/>
    </row>
    <row r="50" spans="5:36" ht="15" thickBot="1" x14ac:dyDescent="0.35"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43" t="s">
        <v>13</v>
      </c>
      <c r="AE50" s="44" t="s">
        <v>36</v>
      </c>
      <c r="AF50" s="44" t="s">
        <v>7</v>
      </c>
      <c r="AG50" s="44" t="s">
        <v>15</v>
      </c>
      <c r="AH50" s="44" t="s">
        <v>16</v>
      </c>
      <c r="AI50" s="44" t="s">
        <v>17</v>
      </c>
      <c r="AJ50" s="45" t="s">
        <v>19</v>
      </c>
    </row>
    <row r="51" spans="5:36" x14ac:dyDescent="0.3"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40">
        <v>0</v>
      </c>
      <c r="AE51" s="56">
        <f>$AE$11</f>
        <v>0.45350000000000001</v>
      </c>
      <c r="AF51" s="13">
        <f t="shared" ref="AF51:AF67" si="28">$AH$7*AE51/($AE$7/2)^2</f>
        <v>0.45350000000000001</v>
      </c>
      <c r="AG51" s="41">
        <v>2</v>
      </c>
      <c r="AH51" s="41">
        <v>41</v>
      </c>
      <c r="AI51" s="41">
        <f t="shared" ref="AI51:AI67" si="29">AH51-AG51+1</f>
        <v>40</v>
      </c>
      <c r="AJ51" s="42">
        <f t="shared" ref="AJ51:AJ67" si="30">$AE$7/AI51</f>
        <v>0.05</v>
      </c>
    </row>
    <row r="52" spans="5:36" x14ac:dyDescent="0.3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6">
        <v>1</v>
      </c>
      <c r="AE52" s="28">
        <f>AE51+$AE$20</f>
        <v>0.62910624999999998</v>
      </c>
      <c r="AF52" s="6">
        <f t="shared" si="28"/>
        <v>0.62910624999999998</v>
      </c>
      <c r="AG52" s="2">
        <v>2</v>
      </c>
      <c r="AH52" s="2">
        <v>41</v>
      </c>
      <c r="AI52" s="2">
        <f t="shared" si="29"/>
        <v>40</v>
      </c>
      <c r="AJ52" s="33">
        <f t="shared" si="30"/>
        <v>0.05</v>
      </c>
    </row>
    <row r="53" spans="5:36" x14ac:dyDescent="0.3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59">
        <v>2</v>
      </c>
      <c r="AE53" s="28">
        <f t="shared" ref="AE53:AE67" si="31">AE52+$AE$20</f>
        <v>0.80471249999999994</v>
      </c>
      <c r="AF53" s="46">
        <f t="shared" si="28"/>
        <v>0.80471249999999994</v>
      </c>
      <c r="AG53" s="47">
        <v>2</v>
      </c>
      <c r="AH53" s="47">
        <v>41</v>
      </c>
      <c r="AI53" s="47">
        <f t="shared" si="29"/>
        <v>40</v>
      </c>
      <c r="AJ53" s="48">
        <f t="shared" si="30"/>
        <v>0.05</v>
      </c>
    </row>
    <row r="54" spans="5:36" x14ac:dyDescent="0.3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6">
        <v>3</v>
      </c>
      <c r="AE54" s="28">
        <f t="shared" si="31"/>
        <v>0.98031874999999991</v>
      </c>
      <c r="AF54" s="6">
        <f t="shared" si="28"/>
        <v>0.98031874999999991</v>
      </c>
      <c r="AG54" s="2">
        <v>2</v>
      </c>
      <c r="AH54" s="2">
        <v>41</v>
      </c>
      <c r="AI54" s="2">
        <f t="shared" si="29"/>
        <v>40</v>
      </c>
      <c r="AJ54" s="33">
        <f t="shared" si="30"/>
        <v>0.05</v>
      </c>
    </row>
    <row r="55" spans="5:36" x14ac:dyDescent="0.3"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59">
        <v>4</v>
      </c>
      <c r="AE55" s="28">
        <f t="shared" si="31"/>
        <v>1.1559249999999999</v>
      </c>
      <c r="AF55" s="46">
        <f t="shared" si="28"/>
        <v>1.1559249999999999</v>
      </c>
      <c r="AG55" s="47">
        <v>2</v>
      </c>
      <c r="AH55" s="47">
        <v>41</v>
      </c>
      <c r="AI55" s="47">
        <f t="shared" si="29"/>
        <v>40</v>
      </c>
      <c r="AJ55" s="48">
        <f t="shared" si="30"/>
        <v>0.05</v>
      </c>
    </row>
    <row r="56" spans="5:36" x14ac:dyDescent="0.3"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6">
        <v>5</v>
      </c>
      <c r="AE56" s="28">
        <f t="shared" si="31"/>
        <v>1.3315312499999998</v>
      </c>
      <c r="AF56" s="6">
        <f t="shared" si="28"/>
        <v>1.3315312499999998</v>
      </c>
      <c r="AG56" s="2">
        <v>2</v>
      </c>
      <c r="AH56" s="2">
        <v>41</v>
      </c>
      <c r="AI56" s="2">
        <f t="shared" si="29"/>
        <v>40</v>
      </c>
      <c r="AJ56" s="33">
        <f t="shared" si="30"/>
        <v>0.05</v>
      </c>
    </row>
    <row r="57" spans="5:36" x14ac:dyDescent="0.3"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59">
        <v>6</v>
      </c>
      <c r="AE57" s="28">
        <f t="shared" si="31"/>
        <v>1.5071374999999998</v>
      </c>
      <c r="AF57" s="46">
        <f t="shared" si="28"/>
        <v>1.5071374999999998</v>
      </c>
      <c r="AG57" s="47">
        <v>2</v>
      </c>
      <c r="AH57" s="47">
        <v>41</v>
      </c>
      <c r="AI57" s="47">
        <f t="shared" si="29"/>
        <v>40</v>
      </c>
      <c r="AJ57" s="48">
        <f t="shared" si="30"/>
        <v>0.05</v>
      </c>
    </row>
    <row r="58" spans="5:36" x14ac:dyDescent="0.3"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6">
        <v>7</v>
      </c>
      <c r="AE58" s="28">
        <f t="shared" si="31"/>
        <v>1.6827437499999998</v>
      </c>
      <c r="AF58" s="6">
        <f t="shared" si="28"/>
        <v>1.6827437499999998</v>
      </c>
      <c r="AG58" s="2">
        <v>2</v>
      </c>
      <c r="AH58" s="2">
        <v>41</v>
      </c>
      <c r="AI58" s="2">
        <f t="shared" si="29"/>
        <v>40</v>
      </c>
      <c r="AJ58" s="33">
        <f t="shared" si="30"/>
        <v>0.05</v>
      </c>
    </row>
    <row r="59" spans="5:36" x14ac:dyDescent="0.3"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59">
        <v>8</v>
      </c>
      <c r="AE59" s="28">
        <f t="shared" si="31"/>
        <v>1.8583499999999997</v>
      </c>
      <c r="AF59" s="46">
        <f t="shared" si="28"/>
        <v>1.8583499999999997</v>
      </c>
      <c r="AG59" s="47">
        <v>2</v>
      </c>
      <c r="AH59" s="47">
        <v>41</v>
      </c>
      <c r="AI59" s="47">
        <f t="shared" si="29"/>
        <v>40</v>
      </c>
      <c r="AJ59" s="48">
        <f t="shared" si="30"/>
        <v>0.05</v>
      </c>
    </row>
    <row r="60" spans="5:36" x14ac:dyDescent="0.3"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6">
        <v>9</v>
      </c>
      <c r="AE60" s="28">
        <f t="shared" si="31"/>
        <v>2.0339562499999997</v>
      </c>
      <c r="AF60" s="13">
        <f t="shared" si="28"/>
        <v>2.0339562499999997</v>
      </c>
      <c r="AG60" s="2">
        <v>2</v>
      </c>
      <c r="AH60" s="2">
        <v>41</v>
      </c>
      <c r="AI60" s="2">
        <f t="shared" si="29"/>
        <v>40</v>
      </c>
      <c r="AJ60" s="33">
        <f t="shared" si="30"/>
        <v>0.05</v>
      </c>
    </row>
    <row r="61" spans="5:36" x14ac:dyDescent="0.3"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6">
        <v>10</v>
      </c>
      <c r="AE61" s="28">
        <f t="shared" si="31"/>
        <v>2.2095624999999997</v>
      </c>
      <c r="AF61" s="6">
        <f t="shared" si="28"/>
        <v>2.2095624999999997</v>
      </c>
      <c r="AG61" s="47">
        <v>2</v>
      </c>
      <c r="AH61" s="47">
        <v>41</v>
      </c>
      <c r="AI61" s="47">
        <f t="shared" si="29"/>
        <v>40</v>
      </c>
      <c r="AJ61" s="48">
        <f t="shared" si="30"/>
        <v>0.05</v>
      </c>
    </row>
    <row r="62" spans="5:36" x14ac:dyDescent="0.3"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6">
        <v>11</v>
      </c>
      <c r="AE62" s="28">
        <f t="shared" si="31"/>
        <v>2.3851687499999996</v>
      </c>
      <c r="AF62" s="46">
        <f t="shared" si="28"/>
        <v>2.3851687499999996</v>
      </c>
      <c r="AG62" s="2">
        <v>2</v>
      </c>
      <c r="AH62" s="2">
        <v>41</v>
      </c>
      <c r="AI62" s="2">
        <f t="shared" si="29"/>
        <v>40</v>
      </c>
      <c r="AJ62" s="33">
        <f t="shared" si="30"/>
        <v>0.05</v>
      </c>
    </row>
    <row r="63" spans="5:36" x14ac:dyDescent="0.3"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6">
        <v>12</v>
      </c>
      <c r="AE63" s="28">
        <f t="shared" si="31"/>
        <v>2.5607749999999996</v>
      </c>
      <c r="AF63" s="6">
        <f t="shared" si="28"/>
        <v>2.5607749999999996</v>
      </c>
      <c r="AG63" s="47">
        <v>2</v>
      </c>
      <c r="AH63" s="47">
        <v>41</v>
      </c>
      <c r="AI63" s="47">
        <f t="shared" si="29"/>
        <v>40</v>
      </c>
      <c r="AJ63" s="48">
        <f t="shared" si="30"/>
        <v>0.05</v>
      </c>
    </row>
    <row r="64" spans="5:36" x14ac:dyDescent="0.3"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6">
        <v>13</v>
      </c>
      <c r="AE64" s="28">
        <f t="shared" si="31"/>
        <v>2.7363812499999995</v>
      </c>
      <c r="AF64" s="46">
        <f t="shared" si="28"/>
        <v>2.7363812499999995</v>
      </c>
      <c r="AG64" s="2">
        <v>2</v>
      </c>
      <c r="AH64" s="2">
        <v>41</v>
      </c>
      <c r="AI64" s="2">
        <f t="shared" si="29"/>
        <v>40</v>
      </c>
      <c r="AJ64" s="33">
        <f t="shared" si="30"/>
        <v>0.05</v>
      </c>
    </row>
    <row r="65" spans="5:36" x14ac:dyDescent="0.3"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6">
        <v>14</v>
      </c>
      <c r="AE65" s="28">
        <f t="shared" si="31"/>
        <v>2.9119874999999995</v>
      </c>
      <c r="AF65" s="6">
        <f t="shared" si="28"/>
        <v>2.9119874999999995</v>
      </c>
      <c r="AG65" s="47">
        <v>2</v>
      </c>
      <c r="AH65" s="47">
        <v>41</v>
      </c>
      <c r="AI65" s="47">
        <f t="shared" si="29"/>
        <v>40</v>
      </c>
      <c r="AJ65" s="48">
        <f t="shared" si="30"/>
        <v>0.05</v>
      </c>
    </row>
    <row r="66" spans="5:36" x14ac:dyDescent="0.3"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6">
        <v>15</v>
      </c>
      <c r="AE66" s="28">
        <f t="shared" si="31"/>
        <v>3.0875937499999995</v>
      </c>
      <c r="AF66" s="46">
        <f t="shared" si="28"/>
        <v>3.0875937499999995</v>
      </c>
      <c r="AG66" s="2">
        <v>2</v>
      </c>
      <c r="AH66" s="2">
        <v>41</v>
      </c>
      <c r="AI66" s="2">
        <f t="shared" si="29"/>
        <v>40</v>
      </c>
      <c r="AJ66" s="33">
        <f t="shared" si="30"/>
        <v>0.05</v>
      </c>
    </row>
    <row r="67" spans="5:36" ht="15" thickBot="1" x14ac:dyDescent="0.35"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7">
        <v>16</v>
      </c>
      <c r="AE67" s="49">
        <f t="shared" si="31"/>
        <v>3.2631999999999994</v>
      </c>
      <c r="AF67" s="31">
        <f t="shared" si="28"/>
        <v>3.2631999999999994</v>
      </c>
      <c r="AG67" s="34">
        <v>2</v>
      </c>
      <c r="AH67" s="34">
        <v>41</v>
      </c>
      <c r="AI67" s="34">
        <f t="shared" si="29"/>
        <v>40</v>
      </c>
      <c r="AJ67" s="35">
        <f t="shared" si="30"/>
        <v>0.05</v>
      </c>
    </row>
    <row r="68" spans="5:36" x14ac:dyDescent="0.3"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</row>
    <row r="69" spans="5:36" x14ac:dyDescent="0.3"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</row>
    <row r="70" spans="5:36" x14ac:dyDescent="0.3"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</row>
    <row r="71" spans="5:36" x14ac:dyDescent="0.3"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</row>
    <row r="72" spans="5:36" x14ac:dyDescent="0.3"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</row>
    <row r="73" spans="5:36" x14ac:dyDescent="0.3"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</row>
    <row r="74" spans="5:36" x14ac:dyDescent="0.3"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</row>
    <row r="75" spans="5:36" x14ac:dyDescent="0.3"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</row>
    <row r="76" spans="5:36" x14ac:dyDescent="0.3"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</row>
    <row r="77" spans="5:36" x14ac:dyDescent="0.3"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</row>
    <row r="78" spans="5:36" x14ac:dyDescent="0.3"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</row>
    <row r="79" spans="5:36" x14ac:dyDescent="0.3"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</row>
    <row r="80" spans="5:36" x14ac:dyDescent="0.3"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</row>
    <row r="81" spans="2:29" x14ac:dyDescent="0.3"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</row>
    <row r="82" spans="2:29" x14ac:dyDescent="0.3"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 spans="2:29" x14ac:dyDescent="0.3"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 spans="2:29" x14ac:dyDescent="0.3"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spans="2:29" x14ac:dyDescent="0.3"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</row>
    <row r="86" spans="2:29" x14ac:dyDescent="0.3"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2:29" x14ac:dyDescent="0.3"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</row>
    <row r="88" spans="2:29" x14ac:dyDescent="0.3"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 spans="2:29" x14ac:dyDescent="0.3">
      <c r="B89" s="14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 spans="2:29" x14ac:dyDescent="0.3">
      <c r="B90" s="14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</row>
    <row r="91" spans="2:29" x14ac:dyDescent="0.3">
      <c r="B91" s="14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 spans="2:29" x14ac:dyDescent="0.3">
      <c r="B92" s="14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 spans="2:29" x14ac:dyDescent="0.3">
      <c r="B93" s="14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 spans="2:29" x14ac:dyDescent="0.3">
      <c r="B94" s="14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  <row r="95" spans="2:29" x14ac:dyDescent="0.3">
      <c r="B95" s="14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</row>
    <row r="96" spans="2:29" x14ac:dyDescent="0.3">
      <c r="B96" s="14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</row>
    <row r="97" spans="3:29" x14ac:dyDescent="0.3"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</row>
    <row r="98" spans="3:29" x14ac:dyDescent="0.3"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</row>
    <row r="99" spans="3:29" x14ac:dyDescent="0.3"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</row>
    <row r="100" spans="3:29" x14ac:dyDescent="0.3"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</row>
    <row r="101" spans="3:29" x14ac:dyDescent="0.3"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</row>
    <row r="102" spans="3:29" x14ac:dyDescent="0.3"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</row>
    <row r="103" spans="3:29" x14ac:dyDescent="0.3"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</row>
    <row r="104" spans="3:29" x14ac:dyDescent="0.3"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</row>
    <row r="105" spans="3:29" x14ac:dyDescent="0.3"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</row>
    <row r="106" spans="3:29" x14ac:dyDescent="0.3"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</row>
    <row r="107" spans="3:29" x14ac:dyDescent="0.3"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</row>
    <row r="108" spans="3:29" x14ac:dyDescent="0.3"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</row>
    <row r="109" spans="3:29" x14ac:dyDescent="0.3"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</row>
    <row r="110" spans="3:29" x14ac:dyDescent="0.3"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</row>
    <row r="111" spans="3:29" x14ac:dyDescent="0.3"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</row>
    <row r="112" spans="3:29" x14ac:dyDescent="0.3"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</row>
    <row r="113" spans="3:29" x14ac:dyDescent="0.3"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</row>
    <row r="114" spans="3:29" x14ac:dyDescent="0.3"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</row>
    <row r="115" spans="3:29" x14ac:dyDescent="0.3"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</row>
    <row r="116" spans="3:29" x14ac:dyDescent="0.3"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</row>
    <row r="117" spans="3:29" x14ac:dyDescent="0.3"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</row>
    <row r="118" spans="3:29" x14ac:dyDescent="0.3"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</row>
    <row r="119" spans="3:29" x14ac:dyDescent="0.3"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</row>
    <row r="120" spans="3:29" x14ac:dyDescent="0.3"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</row>
    <row r="121" spans="3:29" x14ac:dyDescent="0.3"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3:29" x14ac:dyDescent="0.3"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3:29" x14ac:dyDescent="0.3"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</row>
    <row r="124" spans="3:29" x14ac:dyDescent="0.3"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3:29" x14ac:dyDescent="0.3"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3:29" x14ac:dyDescent="0.3"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3:29" x14ac:dyDescent="0.3"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</row>
    <row r="128" spans="3:29" x14ac:dyDescent="0.3"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</row>
    <row r="129" spans="3:29" x14ac:dyDescent="0.3"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</row>
    <row r="130" spans="3:29" x14ac:dyDescent="0.3"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</row>
    <row r="131" spans="3:29" x14ac:dyDescent="0.3"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</row>
    <row r="132" spans="3:29" x14ac:dyDescent="0.3"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</row>
    <row r="133" spans="3:29" x14ac:dyDescent="0.3"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</row>
    <row r="134" spans="3:29" x14ac:dyDescent="0.3"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</row>
    <row r="135" spans="3:29" x14ac:dyDescent="0.3"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</row>
    <row r="136" spans="3:29" x14ac:dyDescent="0.3"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</row>
    <row r="137" spans="3:29" x14ac:dyDescent="0.3"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</row>
    <row r="138" spans="3:29" x14ac:dyDescent="0.3"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</row>
    <row r="139" spans="3:29" x14ac:dyDescent="0.3"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</row>
    <row r="140" spans="3:29" x14ac:dyDescent="0.3"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</row>
    <row r="141" spans="3:29" x14ac:dyDescent="0.3"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</row>
    <row r="142" spans="3:29" x14ac:dyDescent="0.3"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</row>
    <row r="143" spans="3:29" x14ac:dyDescent="0.3"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</row>
    <row r="144" spans="3:29" x14ac:dyDescent="0.3"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</row>
    <row r="145" spans="3:29" x14ac:dyDescent="0.3"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</row>
    <row r="146" spans="3:29" x14ac:dyDescent="0.3"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</row>
    <row r="147" spans="3:29" x14ac:dyDescent="0.3"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</row>
    <row r="148" spans="3:29" x14ac:dyDescent="0.3"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</row>
    <row r="149" spans="3:29" x14ac:dyDescent="0.3"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</row>
    <row r="150" spans="3:29" x14ac:dyDescent="0.3"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</row>
    <row r="151" spans="3:29" x14ac:dyDescent="0.3"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</row>
    <row r="152" spans="3:29" x14ac:dyDescent="0.3"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</row>
    <row r="153" spans="3:29" x14ac:dyDescent="0.3"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</row>
    <row r="154" spans="3:29" x14ac:dyDescent="0.3"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</row>
    <row r="155" spans="3:29" x14ac:dyDescent="0.3"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</row>
    <row r="156" spans="3:29" x14ac:dyDescent="0.3"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</row>
    <row r="157" spans="3:29" x14ac:dyDescent="0.3"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</row>
    <row r="158" spans="3:29" x14ac:dyDescent="0.3"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</row>
    <row r="159" spans="3:29" x14ac:dyDescent="0.3"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</row>
    <row r="160" spans="3:29" x14ac:dyDescent="0.3"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</row>
    <row r="161" spans="3:29" x14ac:dyDescent="0.3"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</row>
    <row r="162" spans="3:29" x14ac:dyDescent="0.3"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</row>
    <row r="163" spans="3:29" x14ac:dyDescent="0.3"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</row>
    <row r="164" spans="3:29" x14ac:dyDescent="0.3"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</row>
    <row r="165" spans="3:29" x14ac:dyDescent="0.3"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</row>
    <row r="166" spans="3:29" x14ac:dyDescent="0.3"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</row>
    <row r="167" spans="3:29" x14ac:dyDescent="0.3"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</row>
    <row r="168" spans="3:29" x14ac:dyDescent="0.3"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</row>
    <row r="169" spans="3:29" x14ac:dyDescent="0.3"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</row>
    <row r="170" spans="3:29" x14ac:dyDescent="0.3"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</row>
    <row r="171" spans="3:29" x14ac:dyDescent="0.3"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</row>
    <row r="172" spans="3:29" x14ac:dyDescent="0.3"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</row>
    <row r="173" spans="3:29" x14ac:dyDescent="0.3"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</row>
    <row r="174" spans="3:29" x14ac:dyDescent="0.3"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</row>
    <row r="175" spans="3:29" x14ac:dyDescent="0.3"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</row>
    <row r="176" spans="3:29" x14ac:dyDescent="0.3"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</row>
    <row r="177" spans="3:29" x14ac:dyDescent="0.3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</row>
    <row r="178" spans="3:29" x14ac:dyDescent="0.3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</row>
    <row r="179" spans="3:29" x14ac:dyDescent="0.3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</row>
    <row r="180" spans="3:29" x14ac:dyDescent="0.3"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</row>
    <row r="181" spans="3:29" x14ac:dyDescent="0.3"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</row>
    <row r="182" spans="3:29" x14ac:dyDescent="0.3"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</row>
    <row r="183" spans="3:29" x14ac:dyDescent="0.3"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</row>
    <row r="184" spans="3:29" x14ac:dyDescent="0.3"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</row>
    <row r="185" spans="3:29" x14ac:dyDescent="0.3"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</row>
    <row r="186" spans="3:29" x14ac:dyDescent="0.3"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</row>
    <row r="187" spans="3:29" x14ac:dyDescent="0.3"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</row>
    <row r="188" spans="3:29" x14ac:dyDescent="0.3"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</row>
    <row r="189" spans="3:29" x14ac:dyDescent="0.3"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</row>
    <row r="190" spans="3:29" x14ac:dyDescent="0.3"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</row>
    <row r="191" spans="3:29" x14ac:dyDescent="0.3"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</row>
    <row r="192" spans="3:29" x14ac:dyDescent="0.3"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</row>
    <row r="193" spans="3:29" x14ac:dyDescent="0.3"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</row>
    <row r="194" spans="3:29" x14ac:dyDescent="0.3"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</row>
    <row r="195" spans="3:29" x14ac:dyDescent="0.3"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</row>
    <row r="196" spans="3:29" x14ac:dyDescent="0.3"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</row>
    <row r="197" spans="3:29" x14ac:dyDescent="0.3"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</row>
    <row r="198" spans="3:29" x14ac:dyDescent="0.3"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</row>
    <row r="199" spans="3:29" x14ac:dyDescent="0.3"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</row>
    <row r="200" spans="3:29" x14ac:dyDescent="0.3"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</row>
    <row r="201" spans="3:29" x14ac:dyDescent="0.3"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</row>
    <row r="202" spans="3:29" x14ac:dyDescent="0.3"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</row>
    <row r="203" spans="3:29" x14ac:dyDescent="0.3"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</row>
    <row r="204" spans="3:29" x14ac:dyDescent="0.3"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</row>
  </sheetData>
  <mergeCells count="15">
    <mergeCell ref="AD49:AJ49"/>
    <mergeCell ref="N2:U2"/>
    <mergeCell ref="B2:C2"/>
    <mergeCell ref="AD15:AE15"/>
    <mergeCell ref="AF15:AI15"/>
    <mergeCell ref="AD29:AJ29"/>
    <mergeCell ref="D2:F2"/>
    <mergeCell ref="G2:I2"/>
    <mergeCell ref="AD37:AJ37"/>
    <mergeCell ref="J2:M2"/>
    <mergeCell ref="AD8:AE8"/>
    <mergeCell ref="AD2:AE2"/>
    <mergeCell ref="AG2:AH2"/>
    <mergeCell ref="AD23:AJ23"/>
    <mergeCell ref="AD14:AI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symmetry_crank_nicolson</vt:lpstr>
      <vt:lpstr>symmetry_fully_implicit</vt:lpstr>
      <vt:lpstr>general</vt:lpstr>
      <vt:lpstr>2 - 8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2017-05-23T17:34:15Z</dcterms:created>
  <dcterms:modified xsi:type="dcterms:W3CDTF">2017-06-01T18:10:46Z</dcterms:modified>
</cp:coreProperties>
</file>