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\Documents\GitHub\CFD_course\assignment_4\"/>
    </mc:Choice>
  </mc:AlternateContent>
  <bookViews>
    <workbookView xWindow="0" yWindow="0" windowWidth="23040" windowHeight="9084"/>
  </bookViews>
  <sheets>
    <sheet name="problem1" sheetId="1" r:id="rId1"/>
    <sheet name="report_figs" sheetId="3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24" i="1" l="1"/>
  <c r="V24" i="1" s="1"/>
  <c r="U22" i="1"/>
  <c r="V22" i="1" s="1"/>
  <c r="U21" i="1"/>
  <c r="V21" i="1" s="1"/>
  <c r="U20" i="1"/>
  <c r="V20" i="1" s="1"/>
  <c r="U19" i="1"/>
  <c r="V19" i="1" s="1"/>
  <c r="U18" i="1"/>
  <c r="V18" i="1" s="1"/>
  <c r="U17" i="1"/>
  <c r="V17" i="1" s="1"/>
  <c r="U16" i="1"/>
  <c r="V16" i="1" s="1"/>
  <c r="U15" i="1"/>
  <c r="V15" i="1" s="1"/>
  <c r="U13" i="1"/>
  <c r="V13" i="1" s="1"/>
  <c r="U12" i="1"/>
  <c r="V12" i="1" s="1"/>
  <c r="U11" i="1"/>
  <c r="V11" i="1" s="1"/>
  <c r="U10" i="1"/>
  <c r="V10" i="1" s="1"/>
  <c r="E40" i="1" l="1"/>
  <c r="C30" i="1"/>
  <c r="U5" i="1"/>
  <c r="C19" i="1" l="1"/>
  <c r="U6" i="1" l="1"/>
  <c r="V6" i="1" s="1"/>
  <c r="D20" i="1" s="1"/>
  <c r="U7" i="1"/>
  <c r="V7" i="1" s="1"/>
  <c r="U8" i="1"/>
  <c r="V8" i="1" s="1"/>
  <c r="V5" i="1"/>
  <c r="C12" i="1" s="1"/>
  <c r="E19" i="1"/>
  <c r="I19" i="1"/>
  <c r="G19" i="1"/>
  <c r="H20" i="1" l="1"/>
  <c r="H21" i="1" s="1"/>
  <c r="F20" i="1"/>
  <c r="G20" i="1" s="1"/>
  <c r="B20" i="1"/>
  <c r="B21" i="1" s="1"/>
  <c r="E20" i="1"/>
  <c r="D21" i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I20" i="1" l="1"/>
  <c r="F21" i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H22" i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I21" i="1"/>
  <c r="C20" i="1"/>
  <c r="E30" i="1"/>
  <c r="B22" i="1"/>
  <c r="C21" i="1"/>
  <c r="D32" i="1"/>
  <c r="E31" i="1"/>
  <c r="E21" i="1"/>
  <c r="I22" i="1" l="1"/>
  <c r="G21" i="1"/>
  <c r="G40" i="1"/>
  <c r="I60" i="1"/>
  <c r="H61" i="1"/>
  <c r="B23" i="1"/>
  <c r="C23" i="1" s="1"/>
  <c r="C22" i="1"/>
  <c r="F42" i="1"/>
  <c r="G41" i="1"/>
  <c r="D33" i="1"/>
  <c r="E32" i="1"/>
  <c r="I23" i="1"/>
  <c r="G22" i="1"/>
  <c r="E22" i="1"/>
  <c r="H62" i="1" l="1"/>
  <c r="I61" i="1"/>
  <c r="B24" i="1"/>
  <c r="C24" i="1" s="1"/>
  <c r="F43" i="1"/>
  <c r="G42" i="1"/>
  <c r="D34" i="1"/>
  <c r="E33" i="1"/>
  <c r="I24" i="1"/>
  <c r="G23" i="1"/>
  <c r="E23" i="1"/>
  <c r="H63" i="1" l="1"/>
  <c r="I62" i="1"/>
  <c r="B25" i="1"/>
  <c r="C25" i="1" s="1"/>
  <c r="F44" i="1"/>
  <c r="G43" i="1"/>
  <c r="D35" i="1"/>
  <c r="E34" i="1"/>
  <c r="I25" i="1"/>
  <c r="G24" i="1"/>
  <c r="E24" i="1"/>
  <c r="H64" i="1" l="1"/>
  <c r="I63" i="1"/>
  <c r="B26" i="1"/>
  <c r="C26" i="1" s="1"/>
  <c r="F45" i="1"/>
  <c r="G44" i="1"/>
  <c r="D36" i="1"/>
  <c r="E35" i="1"/>
  <c r="I26" i="1"/>
  <c r="G25" i="1"/>
  <c r="E25" i="1"/>
  <c r="I64" i="1" l="1"/>
  <c r="H65" i="1"/>
  <c r="B27" i="1"/>
  <c r="F46" i="1"/>
  <c r="G45" i="1"/>
  <c r="D37" i="1"/>
  <c r="E36" i="1"/>
  <c r="I27" i="1"/>
  <c r="G26" i="1"/>
  <c r="E26" i="1"/>
  <c r="H66" i="1" l="1"/>
  <c r="I65" i="1"/>
  <c r="B28" i="1"/>
  <c r="C28" i="1" s="1"/>
  <c r="C27" i="1"/>
  <c r="F47" i="1"/>
  <c r="G46" i="1"/>
  <c r="D38" i="1"/>
  <c r="E37" i="1"/>
  <c r="I28" i="1"/>
  <c r="G27" i="1"/>
  <c r="E27" i="1"/>
  <c r="H67" i="1" l="1"/>
  <c r="I66" i="1"/>
  <c r="B29" i="1"/>
  <c r="C29" i="1" s="1"/>
  <c r="F48" i="1"/>
  <c r="G47" i="1"/>
  <c r="D39" i="1"/>
  <c r="E39" i="1" s="1"/>
  <c r="E38" i="1"/>
  <c r="I29" i="1"/>
  <c r="G28" i="1"/>
  <c r="E29" i="1"/>
  <c r="E28" i="1"/>
  <c r="H68" i="1" l="1"/>
  <c r="I67" i="1"/>
  <c r="F49" i="1"/>
  <c r="G48" i="1"/>
  <c r="I30" i="1"/>
  <c r="G29" i="1"/>
  <c r="I68" i="1" l="1"/>
  <c r="H69" i="1"/>
  <c r="F50" i="1"/>
  <c r="G49" i="1"/>
  <c r="I31" i="1"/>
  <c r="G30" i="1"/>
  <c r="H70" i="1" l="1"/>
  <c r="I69" i="1"/>
  <c r="F51" i="1"/>
  <c r="G50" i="1"/>
  <c r="I32" i="1"/>
  <c r="G31" i="1"/>
  <c r="H71" i="1" l="1"/>
  <c r="I70" i="1"/>
  <c r="F52" i="1"/>
  <c r="G51" i="1"/>
  <c r="I33" i="1"/>
  <c r="G32" i="1"/>
  <c r="H72" i="1" l="1"/>
  <c r="I71" i="1"/>
  <c r="F53" i="1"/>
  <c r="G52" i="1"/>
  <c r="I34" i="1"/>
  <c r="G33" i="1"/>
  <c r="H73" i="1" l="1"/>
  <c r="I72" i="1"/>
  <c r="F54" i="1"/>
  <c r="G53" i="1"/>
  <c r="I35" i="1"/>
  <c r="G34" i="1"/>
  <c r="I73" i="1" l="1"/>
  <c r="H74" i="1"/>
  <c r="F55" i="1"/>
  <c r="G54" i="1"/>
  <c r="I36" i="1"/>
  <c r="G35" i="1"/>
  <c r="I74" i="1" l="1"/>
  <c r="H75" i="1"/>
  <c r="F56" i="1"/>
  <c r="G55" i="1"/>
  <c r="I37" i="1"/>
  <c r="G36" i="1"/>
  <c r="I75" i="1" l="1"/>
  <c r="H76" i="1"/>
  <c r="F57" i="1"/>
  <c r="G56" i="1"/>
  <c r="I38" i="1"/>
  <c r="G37" i="1"/>
  <c r="H77" i="1" l="1"/>
  <c r="I76" i="1"/>
  <c r="F58" i="1"/>
  <c r="G57" i="1"/>
  <c r="I39" i="1"/>
  <c r="G39" i="1"/>
  <c r="G38" i="1"/>
  <c r="H78" i="1" l="1"/>
  <c r="I77" i="1"/>
  <c r="F59" i="1"/>
  <c r="G58" i="1"/>
  <c r="I40" i="1"/>
  <c r="G59" i="1" l="1"/>
  <c r="F60" i="1"/>
  <c r="G60" i="1" s="1"/>
  <c r="H79" i="1"/>
  <c r="I78" i="1"/>
  <c r="I41" i="1"/>
  <c r="I79" i="1" l="1"/>
  <c r="H80" i="1"/>
  <c r="I42" i="1"/>
  <c r="H81" i="1" l="1"/>
  <c r="I80" i="1"/>
  <c r="I43" i="1"/>
  <c r="H82" i="1" l="1"/>
  <c r="I81" i="1"/>
  <c r="I44" i="1"/>
  <c r="H83" i="1" l="1"/>
  <c r="I82" i="1"/>
  <c r="I45" i="1"/>
  <c r="H84" i="1" l="1"/>
  <c r="I83" i="1"/>
  <c r="I46" i="1"/>
  <c r="I84" i="1" l="1"/>
  <c r="H85" i="1"/>
  <c r="I47" i="1"/>
  <c r="I85" i="1" l="1"/>
  <c r="H86" i="1"/>
  <c r="I48" i="1"/>
  <c r="I86" i="1" l="1"/>
  <c r="H87" i="1"/>
  <c r="I49" i="1"/>
  <c r="H88" i="1" l="1"/>
  <c r="I87" i="1"/>
  <c r="I50" i="1"/>
  <c r="H89" i="1" l="1"/>
  <c r="I88" i="1"/>
  <c r="I51" i="1"/>
  <c r="I89" i="1" l="1"/>
  <c r="H90" i="1"/>
  <c r="I52" i="1"/>
  <c r="H91" i="1" l="1"/>
  <c r="I90" i="1"/>
  <c r="I53" i="1"/>
  <c r="H92" i="1" l="1"/>
  <c r="I91" i="1"/>
  <c r="I54" i="1"/>
  <c r="H93" i="1" l="1"/>
  <c r="I92" i="1"/>
  <c r="I55" i="1"/>
  <c r="I93" i="1" l="1"/>
  <c r="H94" i="1"/>
  <c r="I56" i="1"/>
  <c r="I94" i="1" l="1"/>
  <c r="H95" i="1"/>
  <c r="I57" i="1"/>
  <c r="H96" i="1" l="1"/>
  <c r="I95" i="1"/>
  <c r="I59" i="1"/>
  <c r="I58" i="1"/>
  <c r="H97" i="1" l="1"/>
  <c r="I96" i="1"/>
  <c r="H98" i="1" l="1"/>
  <c r="I97" i="1"/>
  <c r="H99" i="1" l="1"/>
  <c r="I98" i="1"/>
  <c r="I99" i="1" l="1"/>
  <c r="H100" i="1"/>
  <c r="I100" i="1" s="1"/>
</calcChain>
</file>

<file path=xl/sharedStrings.xml><?xml version="1.0" encoding="utf-8"?>
<sst xmlns="http://schemas.openxmlformats.org/spreadsheetml/2006/main" count="56" uniqueCount="43">
  <si>
    <t>Pe</t>
  </si>
  <si>
    <t>L</t>
  </si>
  <si>
    <t>Properties</t>
  </si>
  <si>
    <t>Discretization</t>
  </si>
  <si>
    <t>Spatial</t>
  </si>
  <si>
    <t>CV</t>
  </si>
  <si>
    <t>∆x</t>
  </si>
  <si>
    <t>x [m]</t>
  </si>
  <si>
    <t>T(x) [C]</t>
  </si>
  <si>
    <t>10 CV</t>
  </si>
  <si>
    <t>20 CV</t>
  </si>
  <si>
    <t>40 CV</t>
  </si>
  <si>
    <t>80 CV</t>
  </si>
  <si>
    <t>Analytic Solutions</t>
  </si>
  <si>
    <t>IB</t>
  </si>
  <si>
    <t>IE</t>
  </si>
  <si>
    <t>k</t>
  </si>
  <si>
    <t>Boundary Conditions</t>
  </si>
  <si>
    <t>IB-1</t>
  </si>
  <si>
    <t>IE+1</t>
  </si>
  <si>
    <t>UDS</t>
  </si>
  <si>
    <t>CDS</t>
  </si>
  <si>
    <t>QUICK</t>
  </si>
  <si>
    <t>ρ</t>
  </si>
  <si>
    <t>Γ</t>
  </si>
  <si>
    <t>°C</t>
  </si>
  <si>
    <t>m/s</t>
  </si>
  <si>
    <t>m</t>
  </si>
  <si>
    <t>W/mK</t>
  </si>
  <si>
    <t>J/kgK</t>
  </si>
  <si>
    <r>
      <t>T</t>
    </r>
    <r>
      <rPr>
        <vertAlign val="subscript"/>
        <sz val="12"/>
        <color theme="1"/>
        <rFont val="Times New Roman"/>
        <family val="1"/>
      </rPr>
      <t>1</t>
    </r>
  </si>
  <si>
    <r>
      <t>T</t>
    </r>
    <r>
      <rPr>
        <vertAlign val="subscript"/>
        <sz val="12"/>
        <color theme="1"/>
        <rFont val="Times New Roman"/>
        <family val="1"/>
      </rPr>
      <t>2</t>
    </r>
  </si>
  <si>
    <r>
      <t>T</t>
    </r>
    <r>
      <rPr>
        <vertAlign val="subscript"/>
        <sz val="12"/>
        <color theme="1"/>
        <rFont val="Times New Roman"/>
        <family val="1"/>
      </rPr>
      <t>0</t>
    </r>
  </si>
  <si>
    <r>
      <rPr>
        <sz val="12"/>
        <color theme="1"/>
        <rFont val="Times New Roman"/>
        <family val="1"/>
      </rPr>
      <t>u</t>
    </r>
    <r>
      <rPr>
        <vertAlign val="subscript"/>
        <sz val="12"/>
        <color theme="1"/>
        <rFont val="Times New Roman"/>
        <family val="1"/>
      </rPr>
      <t>0</t>
    </r>
  </si>
  <si>
    <r>
      <t>kg/m</t>
    </r>
    <r>
      <rPr>
        <vertAlign val="superscript"/>
        <sz val="12"/>
        <color theme="1"/>
        <rFont val="Times New Roman"/>
        <family val="1"/>
      </rPr>
      <t>3</t>
    </r>
  </si>
  <si>
    <r>
      <t>C</t>
    </r>
    <r>
      <rPr>
        <vertAlign val="subscript"/>
        <sz val="12"/>
        <color theme="1"/>
        <rFont val="Times New Roman"/>
        <family val="1"/>
      </rPr>
      <t>P</t>
    </r>
  </si>
  <si>
    <t>-</t>
  </si>
  <si>
    <t>Coefficient</t>
  </si>
  <si>
    <r>
      <t>a</t>
    </r>
    <r>
      <rPr>
        <vertAlign val="subscript"/>
        <sz val="12"/>
        <color theme="1"/>
        <rFont val="Times New Roman"/>
        <family val="1"/>
      </rPr>
      <t>W</t>
    </r>
  </si>
  <si>
    <r>
      <t>a</t>
    </r>
    <r>
      <rPr>
        <vertAlign val="subscript"/>
        <sz val="12"/>
        <color theme="1"/>
        <rFont val="Times New Roman"/>
        <family val="1"/>
      </rPr>
      <t>E</t>
    </r>
  </si>
  <si>
    <r>
      <t>a</t>
    </r>
    <r>
      <rPr>
        <vertAlign val="subscript"/>
        <sz val="12"/>
        <color theme="1"/>
        <rFont val="Times New Roman"/>
        <family val="1"/>
      </rPr>
      <t>P</t>
    </r>
  </si>
  <si>
    <r>
      <t>b</t>
    </r>
    <r>
      <rPr>
        <vertAlign val="subscript"/>
        <sz val="12"/>
        <color theme="1"/>
        <rFont val="Times New Roman"/>
        <family val="1"/>
      </rPr>
      <t>T</t>
    </r>
  </si>
  <si>
    <r>
      <t>α</t>
    </r>
    <r>
      <rPr>
        <vertAlign val="subscript"/>
        <sz val="12"/>
        <color theme="1"/>
        <rFont val="Times New Roman"/>
        <family val="1"/>
      </rPr>
      <t>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</si>
</sst>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Times New Roman"/>
      <family val="1"/>
    </font>
    <font>
      <sz val="12"/>
      <color theme="1"/>
      <name val="Times New Roman"/>
      <family val="1"/>
    </font>
    <font>
      <vertAlign val="subscript"/>
      <sz val="12"/>
      <color theme="1"/>
      <name val="Times New Roman"/>
      <family val="1"/>
    </font>
    <font>
      <vertAlign val="superscript"/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4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17" xfId="0" applyBorder="1"/>
    <xf numFmtId="0" fontId="0" fillId="0" borderId="18" xfId="0" applyBorder="1"/>
    <xf numFmtId="0" fontId="0" fillId="0" borderId="7" xfId="0" applyBorder="1"/>
    <xf numFmtId="0" fontId="0" fillId="0" borderId="2" xfId="0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0" fillId="0" borderId="23" xfId="0" applyBorder="1"/>
    <xf numFmtId="0" fontId="0" fillId="0" borderId="24" xfId="0" applyBorder="1"/>
    <xf numFmtId="0" fontId="0" fillId="0" borderId="5" xfId="0" applyFill="1" applyBorder="1"/>
    <xf numFmtId="0" fontId="0" fillId="0" borderId="24" xfId="0" applyFill="1" applyBorder="1"/>
    <xf numFmtId="0" fontId="0" fillId="0" borderId="19" xfId="0" applyFill="1" applyBorder="1" applyAlignment="1">
      <alignment horizontal="center"/>
    </xf>
    <xf numFmtId="0" fontId="0" fillId="0" borderId="26" xfId="0" applyFill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5" xfId="0" applyBorder="1" applyAlignment="1">
      <alignment horizontal="center"/>
    </xf>
    <xf numFmtId="0" fontId="2" fillId="0" borderId="0" xfId="0" applyFont="1"/>
    <xf numFmtId="0" fontId="0" fillId="0" borderId="27" xfId="0" applyFill="1" applyBorder="1" applyAlignment="1">
      <alignment horizontal="center"/>
    </xf>
    <xf numFmtId="0" fontId="0" fillId="0" borderId="28" xfId="0" applyFill="1" applyBorder="1" applyAlignment="1">
      <alignment horizontal="center"/>
    </xf>
    <xf numFmtId="0" fontId="0" fillId="0" borderId="30" xfId="0" applyFill="1" applyBorder="1" applyAlignment="1">
      <alignment horizontal="center"/>
    </xf>
    <xf numFmtId="0" fontId="0" fillId="0" borderId="3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32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33" xfId="0" applyFill="1" applyBorder="1" applyAlignment="1">
      <alignment horizontal="center"/>
    </xf>
    <xf numFmtId="0" fontId="0" fillId="0" borderId="35" xfId="0" applyFill="1" applyBorder="1" applyAlignment="1">
      <alignment horizontal="center"/>
    </xf>
    <xf numFmtId="0" fontId="0" fillId="0" borderId="34" xfId="0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3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32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39" xfId="0" applyFont="1" applyBorder="1" applyAlignment="1">
      <alignment horizontal="center"/>
    </xf>
    <xf numFmtId="0" fontId="4" fillId="0" borderId="12" xfId="0" applyFont="1" applyFill="1" applyBorder="1" applyAlignment="1">
      <alignment horizontal="center"/>
    </xf>
    <xf numFmtId="0" fontId="4" fillId="0" borderId="30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0" fontId="4" fillId="0" borderId="33" xfId="0" applyFont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25" xfId="0" applyFont="1" applyBorder="1" applyAlignment="1">
      <alignment horizontal="center"/>
    </xf>
    <xf numFmtId="0" fontId="7" fillId="0" borderId="34" xfId="0" applyFont="1" applyBorder="1" applyAlignment="1">
      <alignment horizontal="center"/>
    </xf>
    <xf numFmtId="0" fontId="7" fillId="0" borderId="36" xfId="0" applyFont="1" applyBorder="1" applyAlignment="1">
      <alignment horizontal="center"/>
    </xf>
    <xf numFmtId="0" fontId="4" fillId="0" borderId="40" xfId="0" applyFont="1" applyBorder="1" applyAlignment="1">
      <alignment horizontal="center"/>
    </xf>
    <xf numFmtId="0" fontId="4" fillId="0" borderId="41" xfId="0" applyFont="1" applyBorder="1" applyAlignment="1">
      <alignment horizontal="center"/>
    </xf>
    <xf numFmtId="0" fontId="4" fillId="0" borderId="42" xfId="0" applyFont="1" applyBorder="1" applyAlignment="1">
      <alignment horizontal="center"/>
    </xf>
    <xf numFmtId="0" fontId="7" fillId="0" borderId="37" xfId="0" applyFont="1" applyBorder="1" applyAlignment="1">
      <alignment horizontal="center"/>
    </xf>
    <xf numFmtId="0" fontId="4" fillId="0" borderId="43" xfId="0" applyFont="1" applyBorder="1" applyAlignment="1">
      <alignment horizontal="center"/>
    </xf>
    <xf numFmtId="0" fontId="4" fillId="0" borderId="38" xfId="0" applyFont="1" applyBorder="1" applyAlignment="1">
      <alignment horizontal="center"/>
    </xf>
    <xf numFmtId="0" fontId="4" fillId="0" borderId="44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/>
    </xf>
    <xf numFmtId="0" fontId="3" fillId="2" borderId="29" xfId="0" applyFont="1" applyFill="1" applyBorder="1" applyAlignment="1">
      <alignment horizontal="center"/>
    </xf>
    <xf numFmtId="0" fontId="3" fillId="2" borderId="21" xfId="0" applyFont="1" applyFill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 CV T(x) [C]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problem1!$C$18</c:f>
              <c:strCache>
                <c:ptCount val="1"/>
                <c:pt idx="0">
                  <c:v>T(x) [C]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problem1!$B$19:$B$30</c:f>
              <c:numCache>
                <c:formatCode>General</c:formatCode>
                <c:ptCount val="12"/>
                <c:pt idx="0">
                  <c:v>0</c:v>
                </c:pt>
                <c:pt idx="1">
                  <c:v>0.05</c:v>
                </c:pt>
                <c:pt idx="2">
                  <c:v>0.15000000000000002</c:v>
                </c:pt>
                <c:pt idx="3">
                  <c:v>0.25</c:v>
                </c:pt>
                <c:pt idx="4">
                  <c:v>0.35</c:v>
                </c:pt>
                <c:pt idx="5">
                  <c:v>0.44999999999999996</c:v>
                </c:pt>
                <c:pt idx="6">
                  <c:v>0.54999999999999993</c:v>
                </c:pt>
                <c:pt idx="7">
                  <c:v>0.64999999999999991</c:v>
                </c:pt>
                <c:pt idx="8">
                  <c:v>0.74999999999999989</c:v>
                </c:pt>
                <c:pt idx="9">
                  <c:v>0.84999999999999987</c:v>
                </c:pt>
                <c:pt idx="10">
                  <c:v>0.94999999999999984</c:v>
                </c:pt>
                <c:pt idx="11">
                  <c:v>1</c:v>
                </c:pt>
              </c:numCache>
            </c:numRef>
          </c:xVal>
          <c:yVal>
            <c:numRef>
              <c:f>problem1!$C$19:$C$30</c:f>
              <c:numCache>
                <c:formatCode>General</c:formatCode>
                <c:ptCount val="12"/>
                <c:pt idx="0">
                  <c:v>0</c:v>
                </c:pt>
                <c:pt idx="1">
                  <c:v>2.1568233526564253E-21</c:v>
                </c:pt>
                <c:pt idx="2">
                  <c:v>3.485332782146486E-19</c:v>
                </c:pt>
                <c:pt idx="3">
                  <c:v>5.1755357183033894E-17</c:v>
                </c:pt>
                <c:pt idx="4">
                  <c:v>7.6812044923271107E-15</c:v>
                </c:pt>
                <c:pt idx="5">
                  <c:v>1.1399918528514765E-12</c:v>
                </c:pt>
                <c:pt idx="6">
                  <c:v>1.6918979226131959E-10</c:v>
                </c:pt>
                <c:pt idx="7">
                  <c:v>2.5109991557439448E-8</c:v>
                </c:pt>
                <c:pt idx="8">
                  <c:v>3.7266531720786451E-6</c:v>
                </c:pt>
                <c:pt idx="9">
                  <c:v>5.5308437014782972E-4</c:v>
                </c:pt>
                <c:pt idx="10">
                  <c:v>8.2084998623898217E-2</c:v>
                </c:pt>
                <c:pt idx="11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EAD-4668-8EBC-D620D2F248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0238560"/>
        <c:axId val="440235280"/>
      </c:scatterChart>
      <c:valAx>
        <c:axId val="440238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235280"/>
        <c:crosses val="autoZero"/>
        <c:crossBetween val="midCat"/>
      </c:valAx>
      <c:valAx>
        <c:axId val="44023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238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 CV T(x) [C]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problem1!$E$18</c:f>
              <c:strCache>
                <c:ptCount val="1"/>
                <c:pt idx="0">
                  <c:v>T(x) [C]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problem1!$D$19:$D$40</c:f>
              <c:numCache>
                <c:formatCode>General</c:formatCode>
                <c:ptCount val="22"/>
                <c:pt idx="0">
                  <c:v>0</c:v>
                </c:pt>
                <c:pt idx="1">
                  <c:v>2.5000000000000001E-2</c:v>
                </c:pt>
                <c:pt idx="2">
                  <c:v>7.5000000000000011E-2</c:v>
                </c:pt>
                <c:pt idx="3">
                  <c:v>0.125</c:v>
                </c:pt>
                <c:pt idx="4">
                  <c:v>0.17499999999999999</c:v>
                </c:pt>
                <c:pt idx="5">
                  <c:v>0.22499999999999998</c:v>
                </c:pt>
                <c:pt idx="6">
                  <c:v>0.27499999999999997</c:v>
                </c:pt>
                <c:pt idx="7">
                  <c:v>0.32499999999999996</c:v>
                </c:pt>
                <c:pt idx="8">
                  <c:v>0.37499999999999994</c:v>
                </c:pt>
                <c:pt idx="9">
                  <c:v>0.42499999999999993</c:v>
                </c:pt>
                <c:pt idx="10">
                  <c:v>0.47499999999999992</c:v>
                </c:pt>
                <c:pt idx="11">
                  <c:v>0.52499999999999991</c:v>
                </c:pt>
                <c:pt idx="12">
                  <c:v>0.57499999999999996</c:v>
                </c:pt>
                <c:pt idx="13">
                  <c:v>0.625</c:v>
                </c:pt>
                <c:pt idx="14">
                  <c:v>0.67500000000000004</c:v>
                </c:pt>
                <c:pt idx="15">
                  <c:v>0.72500000000000009</c:v>
                </c:pt>
                <c:pt idx="16">
                  <c:v>0.77500000000000013</c:v>
                </c:pt>
                <c:pt idx="17">
                  <c:v>0.82500000000000018</c:v>
                </c:pt>
                <c:pt idx="18">
                  <c:v>0.87500000000000022</c:v>
                </c:pt>
                <c:pt idx="19">
                  <c:v>0.92500000000000027</c:v>
                </c:pt>
                <c:pt idx="20">
                  <c:v>0.97500000000000031</c:v>
                </c:pt>
                <c:pt idx="21">
                  <c:v>1</c:v>
                </c:pt>
              </c:numCache>
            </c:numRef>
          </c:xVal>
          <c:yVal>
            <c:numRef>
              <c:f>problem1!$E$19:$E$40</c:f>
              <c:numCache>
                <c:formatCode>General</c:formatCode>
                <c:ptCount val="22"/>
                <c:pt idx="0">
                  <c:v>0</c:v>
                </c:pt>
                <c:pt idx="1">
                  <c:v>4.8032486005825407E-22</c:v>
                </c:pt>
                <c:pt idx="2">
                  <c:v>8.0083780594918503E-21</c:v>
                </c:pt>
                <c:pt idx="3">
                  <c:v>9.9718840697446029E-20</c:v>
                </c:pt>
                <c:pt idx="4">
                  <c:v>1.2169809979176447E-18</c:v>
                </c:pt>
                <c:pt idx="5">
                  <c:v>1.4828020480775224E-17</c:v>
                </c:pt>
                <c:pt idx="6">
                  <c:v>1.8064442677958422E-16</c:v>
                </c:pt>
                <c:pt idx="7">
                  <c:v>2.2007017951003744E-15</c:v>
                </c:pt>
                <c:pt idx="8">
                  <c:v>2.6810038484942956E-14</c:v>
                </c:pt>
                <c:pt idx="9">
                  <c:v>3.2661313408586857E-13</c:v>
                </c:pt>
                <c:pt idx="10">
                  <c:v>3.9789625356443517E-12</c:v>
                </c:pt>
                <c:pt idx="11">
                  <c:v>4.8473687062509513E-11</c:v>
                </c:pt>
                <c:pt idx="12">
                  <c:v>5.9053039989420903E-10</c:v>
                </c:pt>
                <c:pt idx="13">
                  <c:v>7.1941330303251907E-9</c:v>
                </c:pt>
                <c:pt idx="14">
                  <c:v>8.7642482194436174E-8</c:v>
                </c:pt>
                <c:pt idx="15">
                  <c:v>1.0677040100347901E-6</c:v>
                </c:pt>
                <c:pt idx="16">
                  <c:v>1.3007297654067714E-5</c:v>
                </c:pt>
                <c:pt idx="17">
                  <c:v>1.5846132511575239E-4</c:v>
                </c:pt>
                <c:pt idx="18">
                  <c:v>1.9304541362277371E-3</c:v>
                </c:pt>
                <c:pt idx="19">
                  <c:v>2.3517745856009444E-2</c:v>
                </c:pt>
                <c:pt idx="20">
                  <c:v>0.2865047968601942</c:v>
                </c:pt>
                <c:pt idx="21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4D5-4BF4-BD1E-17058BCB22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0238560"/>
        <c:axId val="440235280"/>
      </c:scatterChart>
      <c:valAx>
        <c:axId val="440238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235280"/>
        <c:crosses val="autoZero"/>
        <c:crossBetween val="midCat"/>
      </c:valAx>
      <c:valAx>
        <c:axId val="44023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238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40 CV T(x) [C]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problem1!$G$18</c:f>
              <c:strCache>
                <c:ptCount val="1"/>
                <c:pt idx="0">
                  <c:v>T(x) [C]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problem1!$F$19:$F$60</c:f>
              <c:numCache>
                <c:formatCode>General</c:formatCode>
                <c:ptCount val="42"/>
                <c:pt idx="0">
                  <c:v>0</c:v>
                </c:pt>
                <c:pt idx="1">
                  <c:v>1.2500000000000001E-2</c:v>
                </c:pt>
                <c:pt idx="2">
                  <c:v>3.7500000000000006E-2</c:v>
                </c:pt>
                <c:pt idx="3">
                  <c:v>6.25E-2</c:v>
                </c:pt>
                <c:pt idx="4">
                  <c:v>8.7499999999999994E-2</c:v>
                </c:pt>
                <c:pt idx="5">
                  <c:v>0.11249999999999999</c:v>
                </c:pt>
                <c:pt idx="6">
                  <c:v>0.13749999999999998</c:v>
                </c:pt>
                <c:pt idx="7">
                  <c:v>0.16249999999999998</c:v>
                </c:pt>
                <c:pt idx="8">
                  <c:v>0.18749999999999997</c:v>
                </c:pt>
                <c:pt idx="9">
                  <c:v>0.21249999999999997</c:v>
                </c:pt>
                <c:pt idx="10">
                  <c:v>0.23749999999999996</c:v>
                </c:pt>
                <c:pt idx="11">
                  <c:v>0.26249999999999996</c:v>
                </c:pt>
                <c:pt idx="12">
                  <c:v>0.28749999999999998</c:v>
                </c:pt>
                <c:pt idx="13">
                  <c:v>0.3125</c:v>
                </c:pt>
                <c:pt idx="14">
                  <c:v>0.33750000000000002</c:v>
                </c:pt>
                <c:pt idx="15">
                  <c:v>0.36250000000000004</c:v>
                </c:pt>
                <c:pt idx="16">
                  <c:v>0.38750000000000007</c:v>
                </c:pt>
                <c:pt idx="17">
                  <c:v>0.41250000000000009</c:v>
                </c:pt>
                <c:pt idx="18">
                  <c:v>0.43750000000000011</c:v>
                </c:pt>
                <c:pt idx="19">
                  <c:v>0.46250000000000013</c:v>
                </c:pt>
                <c:pt idx="20">
                  <c:v>0.48750000000000016</c:v>
                </c:pt>
                <c:pt idx="21">
                  <c:v>0.51250000000000018</c:v>
                </c:pt>
                <c:pt idx="22">
                  <c:v>0.5375000000000002</c:v>
                </c:pt>
                <c:pt idx="23">
                  <c:v>0.56250000000000022</c:v>
                </c:pt>
                <c:pt idx="24">
                  <c:v>0.58750000000000024</c:v>
                </c:pt>
                <c:pt idx="25">
                  <c:v>0.61250000000000027</c:v>
                </c:pt>
                <c:pt idx="26">
                  <c:v>0.63750000000000029</c:v>
                </c:pt>
                <c:pt idx="27">
                  <c:v>0.66250000000000031</c:v>
                </c:pt>
                <c:pt idx="28">
                  <c:v>0.68750000000000033</c:v>
                </c:pt>
                <c:pt idx="29">
                  <c:v>0.71250000000000036</c:v>
                </c:pt>
                <c:pt idx="30">
                  <c:v>0.73750000000000038</c:v>
                </c:pt>
                <c:pt idx="31">
                  <c:v>0.7625000000000004</c:v>
                </c:pt>
                <c:pt idx="32">
                  <c:v>0.78750000000000042</c:v>
                </c:pt>
                <c:pt idx="33">
                  <c:v>0.81250000000000044</c:v>
                </c:pt>
                <c:pt idx="34">
                  <c:v>0.83750000000000047</c:v>
                </c:pt>
                <c:pt idx="35">
                  <c:v>0.86250000000000049</c:v>
                </c:pt>
                <c:pt idx="36">
                  <c:v>0.88750000000000051</c:v>
                </c:pt>
                <c:pt idx="37">
                  <c:v>0.91250000000000053</c:v>
                </c:pt>
                <c:pt idx="38">
                  <c:v>0.93750000000000056</c:v>
                </c:pt>
                <c:pt idx="39">
                  <c:v>0.96250000000000058</c:v>
                </c:pt>
                <c:pt idx="40">
                  <c:v>0.9875000000000006</c:v>
                </c:pt>
                <c:pt idx="41">
                  <c:v>1.0000000000000007</c:v>
                </c:pt>
              </c:numCache>
            </c:numRef>
          </c:xVal>
          <c:yVal>
            <c:numRef>
              <c:f>problem1!$G$19:$G$60</c:f>
              <c:numCache>
                <c:formatCode>General</c:formatCode>
                <c:ptCount val="42"/>
                <c:pt idx="0">
                  <c:v>0</c:v>
                </c:pt>
                <c:pt idx="1">
                  <c:v>1.6746292583926853E-22</c:v>
                </c:pt>
                <c:pt idx="2">
                  <c:v>1.0648279038972999E-21</c:v>
                </c:pt>
                <c:pt idx="3">
                  <c:v>4.1969394353350485E-21</c:v>
                </c:pt>
                <c:pt idx="4">
                  <c:v>1.5129082861073815E-20</c:v>
                </c:pt>
                <c:pt idx="5">
                  <c:v>5.3286012677063849E-20</c:v>
                </c:pt>
                <c:pt idx="6">
                  <c:v>1.8646678393867047E-19</c:v>
                </c:pt>
                <c:pt idx="7">
                  <c:v>6.5131335098095486E-19</c:v>
                </c:pt>
                <c:pt idx="8">
                  <c:v>2.273787292557307E-18</c:v>
                </c:pt>
                <c:pt idx="9">
                  <c:v>7.9367777882036805E-18</c:v>
                </c:pt>
                <c:pt idx="10">
                  <c:v>2.7702556782856345E-17</c:v>
                </c:pt>
                <c:pt idx="11">
                  <c:v>9.6691904295589479E-17</c:v>
                </c:pt>
                <c:pt idx="12">
                  <c:v>3.374883875265451E-16</c:v>
                </c:pt>
                <c:pt idx="13">
                  <c:v>1.1779506969532916E-15</c:v>
                </c:pt>
                <c:pt idx="14">
                  <c:v>4.1114523996730492E-15</c:v>
                </c:pt>
                <c:pt idx="15">
                  <c:v>1.4350379408463327E-14</c:v>
                </c:pt>
                <c:pt idx="16">
                  <c:v>5.0087746185560261E-14</c:v>
                </c:pt>
                <c:pt idx="17">
                  <c:v>1.7482341263423132E-13</c:v>
                </c:pt>
                <c:pt idx="18">
                  <c:v>6.1019366756766178E-13</c:v>
                </c:pt>
                <c:pt idx="19">
                  <c:v>2.1297851707629252E-12</c:v>
                </c:pt>
                <c:pt idx="20">
                  <c:v>7.4336806721593663E-12</c:v>
                </c:pt>
                <c:pt idx="21">
                  <c:v>2.5946094982571976E-11</c:v>
                </c:pt>
                <c:pt idx="22">
                  <c:v>9.0560769896536766E-11</c:v>
                </c:pt>
                <c:pt idx="23">
                  <c:v>3.1608814543117973E-10</c:v>
                </c:pt>
                <c:pt idx="24">
                  <c:v>1.1032560323433728E-9</c:v>
                </c:pt>
                <c:pt idx="25">
                  <c:v>3.8507419227674793E-9</c:v>
                </c:pt>
                <c:pt idx="26">
                  <c:v>1.3440409951135022E-8</c:v>
                </c:pt>
                <c:pt idx="27">
                  <c:v>4.6911640218344654E-8</c:v>
                </c:pt>
                <c:pt idx="28">
                  <c:v>1.637377130590834E-7</c:v>
                </c:pt>
                <c:pt idx="29">
                  <c:v>5.7150077364668012E-7</c:v>
                </c:pt>
                <c:pt idx="30">
                  <c:v>1.9947337004816979E-6</c:v>
                </c:pt>
                <c:pt idx="31">
                  <c:v>6.962304723488094E-6</c:v>
                </c:pt>
                <c:pt idx="32">
                  <c:v>2.4300831259329983E-5</c:v>
                </c:pt>
                <c:pt idx="33">
                  <c:v>8.4818235246470971E-5</c:v>
                </c:pt>
                <c:pt idx="34">
                  <c:v>2.9604473005686173E-4</c:v>
                </c:pt>
                <c:pt idx="35">
                  <c:v>1.0332976386476591E-3</c:v>
                </c:pt>
                <c:pt idx="36">
                  <c:v>3.6065631360158333E-3</c:v>
                </c:pt>
                <c:pt idx="37">
                  <c:v>1.2588142242434357E-2</c:v>
                </c:pt>
                <c:pt idx="38">
                  <c:v>4.3936933623408669E-2</c:v>
                </c:pt>
                <c:pt idx="39">
                  <c:v>0.15335496684493283</c:v>
                </c:pt>
                <c:pt idx="40">
                  <c:v>0.53526142851900549</c:v>
                </c:pt>
                <c:pt idx="41">
                  <c:v>1.0000000000000355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180-4AB2-842C-892EAAFB78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3456472"/>
        <c:axId val="523458440"/>
      </c:scatterChart>
      <c:valAx>
        <c:axId val="523456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458440"/>
        <c:crosses val="autoZero"/>
        <c:crossBetween val="midCat"/>
      </c:valAx>
      <c:valAx>
        <c:axId val="523458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456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80 CV T(x) [C]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problem1!$I$18</c:f>
              <c:strCache>
                <c:ptCount val="1"/>
                <c:pt idx="0">
                  <c:v>T(x) [C]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problem1!$H$19:$H$100</c:f>
              <c:numCache>
                <c:formatCode>General</c:formatCode>
                <c:ptCount val="82"/>
                <c:pt idx="0">
                  <c:v>0</c:v>
                </c:pt>
                <c:pt idx="1">
                  <c:v>6.2500000000000003E-3</c:v>
                </c:pt>
                <c:pt idx="2">
                  <c:v>1.8750000000000003E-2</c:v>
                </c:pt>
                <c:pt idx="3">
                  <c:v>3.125E-2</c:v>
                </c:pt>
                <c:pt idx="4">
                  <c:v>4.3749999999999997E-2</c:v>
                </c:pt>
                <c:pt idx="5">
                  <c:v>5.6249999999999994E-2</c:v>
                </c:pt>
                <c:pt idx="6">
                  <c:v>6.8749999999999992E-2</c:v>
                </c:pt>
                <c:pt idx="7">
                  <c:v>8.1249999999999989E-2</c:v>
                </c:pt>
                <c:pt idx="8">
                  <c:v>9.3749999999999986E-2</c:v>
                </c:pt>
                <c:pt idx="9">
                  <c:v>0.10624999999999998</c:v>
                </c:pt>
                <c:pt idx="10">
                  <c:v>0.11874999999999998</c:v>
                </c:pt>
                <c:pt idx="11">
                  <c:v>0.13124999999999998</c:v>
                </c:pt>
                <c:pt idx="12">
                  <c:v>0.14374999999999999</c:v>
                </c:pt>
                <c:pt idx="13">
                  <c:v>0.15625</c:v>
                </c:pt>
                <c:pt idx="14">
                  <c:v>0.16875000000000001</c:v>
                </c:pt>
                <c:pt idx="15">
                  <c:v>0.18125000000000002</c:v>
                </c:pt>
                <c:pt idx="16">
                  <c:v>0.19375000000000003</c:v>
                </c:pt>
                <c:pt idx="17">
                  <c:v>0.20625000000000004</c:v>
                </c:pt>
                <c:pt idx="18">
                  <c:v>0.21875000000000006</c:v>
                </c:pt>
                <c:pt idx="19">
                  <c:v>0.23125000000000007</c:v>
                </c:pt>
                <c:pt idx="20">
                  <c:v>0.24375000000000008</c:v>
                </c:pt>
                <c:pt idx="21">
                  <c:v>0.25625000000000009</c:v>
                </c:pt>
                <c:pt idx="22">
                  <c:v>0.2687500000000001</c:v>
                </c:pt>
                <c:pt idx="23">
                  <c:v>0.28125000000000011</c:v>
                </c:pt>
                <c:pt idx="24">
                  <c:v>0.29375000000000012</c:v>
                </c:pt>
                <c:pt idx="25">
                  <c:v>0.30625000000000013</c:v>
                </c:pt>
                <c:pt idx="26">
                  <c:v>0.31875000000000014</c:v>
                </c:pt>
                <c:pt idx="27">
                  <c:v>0.33125000000000016</c:v>
                </c:pt>
                <c:pt idx="28">
                  <c:v>0.34375000000000017</c:v>
                </c:pt>
                <c:pt idx="29">
                  <c:v>0.35625000000000018</c:v>
                </c:pt>
                <c:pt idx="30">
                  <c:v>0.36875000000000019</c:v>
                </c:pt>
                <c:pt idx="31">
                  <c:v>0.3812500000000002</c:v>
                </c:pt>
                <c:pt idx="32">
                  <c:v>0.39375000000000021</c:v>
                </c:pt>
                <c:pt idx="33">
                  <c:v>0.40625000000000022</c:v>
                </c:pt>
                <c:pt idx="34">
                  <c:v>0.41875000000000023</c:v>
                </c:pt>
                <c:pt idx="35">
                  <c:v>0.43125000000000024</c:v>
                </c:pt>
                <c:pt idx="36">
                  <c:v>0.44375000000000026</c:v>
                </c:pt>
                <c:pt idx="37">
                  <c:v>0.45625000000000027</c:v>
                </c:pt>
                <c:pt idx="38">
                  <c:v>0.46875000000000028</c:v>
                </c:pt>
                <c:pt idx="39">
                  <c:v>0.48125000000000029</c:v>
                </c:pt>
                <c:pt idx="40">
                  <c:v>0.4937500000000003</c:v>
                </c:pt>
                <c:pt idx="41">
                  <c:v>0.50625000000000031</c:v>
                </c:pt>
                <c:pt idx="42">
                  <c:v>0.51875000000000027</c:v>
                </c:pt>
                <c:pt idx="43">
                  <c:v>0.53125000000000022</c:v>
                </c:pt>
                <c:pt idx="44">
                  <c:v>0.54375000000000018</c:v>
                </c:pt>
                <c:pt idx="45">
                  <c:v>0.55625000000000013</c:v>
                </c:pt>
                <c:pt idx="46">
                  <c:v>0.56875000000000009</c:v>
                </c:pt>
                <c:pt idx="47">
                  <c:v>0.58125000000000004</c:v>
                </c:pt>
                <c:pt idx="48">
                  <c:v>0.59375</c:v>
                </c:pt>
                <c:pt idx="49">
                  <c:v>0.60624999999999996</c:v>
                </c:pt>
                <c:pt idx="50">
                  <c:v>0.61874999999999991</c:v>
                </c:pt>
                <c:pt idx="51">
                  <c:v>0.63124999999999987</c:v>
                </c:pt>
                <c:pt idx="52">
                  <c:v>0.64374999999999982</c:v>
                </c:pt>
                <c:pt idx="53">
                  <c:v>0.65624999999999978</c:v>
                </c:pt>
                <c:pt idx="54">
                  <c:v>0.66874999999999973</c:v>
                </c:pt>
                <c:pt idx="55">
                  <c:v>0.68124999999999969</c:v>
                </c:pt>
                <c:pt idx="56">
                  <c:v>0.69374999999999964</c:v>
                </c:pt>
                <c:pt idx="57">
                  <c:v>0.7062499999999996</c:v>
                </c:pt>
                <c:pt idx="58">
                  <c:v>0.71874999999999956</c:v>
                </c:pt>
                <c:pt idx="59">
                  <c:v>0.73124999999999951</c:v>
                </c:pt>
                <c:pt idx="60">
                  <c:v>0.74374999999999947</c:v>
                </c:pt>
                <c:pt idx="61">
                  <c:v>0.75624999999999942</c:v>
                </c:pt>
                <c:pt idx="62">
                  <c:v>0.76874999999999938</c:v>
                </c:pt>
                <c:pt idx="63">
                  <c:v>0.78124999999999933</c:v>
                </c:pt>
                <c:pt idx="64">
                  <c:v>0.79374999999999929</c:v>
                </c:pt>
                <c:pt idx="65">
                  <c:v>0.80624999999999925</c:v>
                </c:pt>
                <c:pt idx="66">
                  <c:v>0.8187499999999992</c:v>
                </c:pt>
                <c:pt idx="67">
                  <c:v>0.83124999999999916</c:v>
                </c:pt>
                <c:pt idx="68">
                  <c:v>0.84374999999999911</c:v>
                </c:pt>
                <c:pt idx="69">
                  <c:v>0.85624999999999907</c:v>
                </c:pt>
                <c:pt idx="70">
                  <c:v>0.86874999999999902</c:v>
                </c:pt>
                <c:pt idx="71">
                  <c:v>0.88124999999999898</c:v>
                </c:pt>
                <c:pt idx="72">
                  <c:v>0.89374999999999893</c:v>
                </c:pt>
                <c:pt idx="73">
                  <c:v>0.90624999999999889</c:v>
                </c:pt>
                <c:pt idx="74">
                  <c:v>0.91874999999999885</c:v>
                </c:pt>
                <c:pt idx="75">
                  <c:v>0.9312499999999988</c:v>
                </c:pt>
                <c:pt idx="76">
                  <c:v>0.94374999999999876</c:v>
                </c:pt>
                <c:pt idx="77">
                  <c:v>0.95624999999999871</c:v>
                </c:pt>
                <c:pt idx="78">
                  <c:v>0.96874999999999867</c:v>
                </c:pt>
                <c:pt idx="79">
                  <c:v>0.98124999999999862</c:v>
                </c:pt>
                <c:pt idx="80">
                  <c:v>0.99374999999999858</c:v>
                </c:pt>
                <c:pt idx="81">
                  <c:v>0.99999999999999856</c:v>
                </c:pt>
              </c:numCache>
            </c:numRef>
          </c:xVal>
          <c:yVal>
            <c:numRef>
              <c:f>problem1!$I$19:$I$100</c:f>
              <c:numCache>
                <c:formatCode>General</c:formatCode>
                <c:ptCount val="82"/>
                <c:pt idx="0">
                  <c:v>0</c:v>
                </c:pt>
                <c:pt idx="1">
                  <c:v>7.0753862326635635E-23</c:v>
                </c:pt>
                <c:pt idx="2">
                  <c:v>2.9964854310372168E-22</c:v>
                </c:pt>
                <c:pt idx="3">
                  <c:v>7.2728010514325144E-22</c:v>
                </c:pt>
                <c:pt idx="4">
                  <c:v>1.5262010421940298E-21</c:v>
                </c:pt>
                <c:pt idx="5">
                  <c:v>3.0187818531471079E-21</c:v>
                </c:pt>
                <c:pt idx="6">
                  <c:v>5.807289919351105E-21</c:v>
                </c:pt>
                <c:pt idx="7">
                  <c:v>1.1016908841303863E-20</c:v>
                </c:pt>
                <c:pt idx="8">
                  <c:v>2.0749758332004521E-20</c:v>
                </c:pt>
                <c:pt idx="9">
                  <c:v>3.8933115047302286E-20</c:v>
                </c:pt>
                <c:pt idx="10">
                  <c:v>7.2904097723205404E-20</c:v>
                </c:pt>
                <c:pt idx="11">
                  <c:v>1.3637024877746143E-19</c:v>
                </c:pt>
                <c:pt idx="12">
                  <c:v>2.5494062891835805E-19</c:v>
                </c:pt>
                <c:pt idx="13">
                  <c:v>4.7645926228779048E-19</c:v>
                </c:pt>
                <c:pt idx="14">
                  <c:v>8.9031055357614268E-19</c:v>
                </c:pt>
                <c:pt idx="15">
                  <c:v>1.6634865555037151E-18</c:v>
                </c:pt>
                <c:pt idx="16">
                  <c:v>3.1079694954885074E-18</c:v>
                </c:pt>
                <c:pt idx="17">
                  <c:v>5.8066189086949072E-18</c:v>
                </c:pt>
                <c:pt idx="18">
                  <c:v>1.0848359765444622E-17</c:v>
                </c:pt>
                <c:pt idx="19">
                  <c:v>2.0267571739488127E-17</c:v>
                </c:pt>
                <c:pt idx="20">
                  <c:v>3.7864976432192083E-17</c:v>
                </c:pt>
                <c:pt idx="21">
                  <c:v>7.0741256610635084E-17</c:v>
                </c:pt>
                <c:pt idx="22">
                  <c:v>1.3216223414942054E-16</c:v>
                </c:pt>
                <c:pt idx="23">
                  <c:v>2.4691172713779154E-16</c:v>
                </c:pt>
                <c:pt idx="24">
                  <c:v>4.6129200353071282E-16</c:v>
                </c:pt>
                <c:pt idx="25">
                  <c:v>8.6180708825499227E-16</c:v>
                </c:pt>
                <c:pt idx="26">
                  <c:v>1.6100677761817495E-15</c:v>
                </c:pt>
                <c:pt idx="27">
                  <c:v>3.0080027815063676E-15</c:v>
                </c:pt>
                <c:pt idx="28">
                  <c:v>5.6196892039570783E-15</c:v>
                </c:pt>
                <c:pt idx="29">
                  <c:v>1.049896180478124E-14</c:v>
                </c:pt>
                <c:pt idx="30">
                  <c:v>1.9614643116480858E-14</c:v>
                </c:pt>
                <c:pt idx="31">
                  <c:v>3.6644977876304056E-14</c:v>
                </c:pt>
                <c:pt idx="32">
                  <c:v>6.8461831945061219E-14</c:v>
                </c:pt>
                <c:pt idx="33">
                  <c:v>1.279035409372277E-13</c:v>
                </c:pt>
                <c:pt idx="34">
                  <c:v>2.3895527346470535E-13</c:v>
                </c:pt>
                <c:pt idx="35">
                  <c:v>4.4642722382500994E-13</c:v>
                </c:pt>
                <c:pt idx="36">
                  <c:v>8.3403585636623067E-13</c:v>
                </c:pt>
                <c:pt idx="37">
                  <c:v>1.5581841171771949E-12</c:v>
                </c:pt>
                <c:pt idx="38">
                  <c:v>2.9110711780188537E-12</c:v>
                </c:pt>
                <c:pt idx="39">
                  <c:v>5.4385969602986439E-12</c:v>
                </c:pt>
                <c:pt idx="40">
                  <c:v>1.0160636785348578E-11</c:v>
                </c:pt>
                <c:pt idx="41">
                  <c:v>1.8982568599332073E-11</c:v>
                </c:pt>
                <c:pt idx="42">
                  <c:v>3.5464107047549455E-11</c:v>
                </c:pt>
                <c:pt idx="43">
                  <c:v>6.6255674625695089E-11</c:v>
                </c:pt>
                <c:pt idx="44">
                  <c:v>1.2378189627656654E-10</c:v>
                </c:pt>
                <c:pt idx="45">
                  <c:v>2.3125502732215755E-10</c:v>
                </c:pt>
                <c:pt idx="46">
                  <c:v>4.320412699306649E-10</c:v>
                </c:pt>
                <c:pt idx="47">
                  <c:v>8.0715935599201584E-10</c:v>
                </c:pt>
                <c:pt idx="48">
                  <c:v>1.5079722038358418E-9</c:v>
                </c:pt>
                <c:pt idx="49">
                  <c:v>2.817262973736628E-9</c:v>
                </c:pt>
                <c:pt idx="50">
                  <c:v>5.2633401617071044E-9</c:v>
                </c:pt>
                <c:pt idx="51">
                  <c:v>9.8332139797000909E-9</c:v>
                </c:pt>
                <c:pt idx="52">
                  <c:v>1.8370862266140877E-8</c:v>
                </c:pt>
                <c:pt idx="53">
                  <c:v>3.4321289163261772E-8</c:v>
                </c:pt>
                <c:pt idx="54">
                  <c:v>6.4120609733126306E-8</c:v>
                </c:pt>
                <c:pt idx="55">
                  <c:v>1.1979306992200262E-7</c:v>
                </c:pt>
                <c:pt idx="56">
                  <c:v>2.238029186101771E-7</c:v>
                </c:pt>
                <c:pt idx="57">
                  <c:v>4.1811889795499329E-7</c:v>
                </c:pt>
                <c:pt idx="58">
                  <c:v>7.8114894083043226E-7</c:v>
                </c:pt>
                <c:pt idx="59">
                  <c:v>1.4593783508589176E-6</c:v>
                </c:pt>
                <c:pt idx="60">
                  <c:v>2.7264777043562575E-6</c:v>
                </c:pt>
                <c:pt idx="61">
                  <c:v>5.093730949192664E-6</c:v>
                </c:pt>
                <c:pt idx="62">
                  <c:v>9.5163422540765913E-6</c:v>
                </c:pt>
                <c:pt idx="63">
                  <c:v>1.7778867945719909E-5</c:v>
                </c:pt>
                <c:pt idx="64">
                  <c:v>3.3215298167312543E-5</c:v>
                </c:pt>
                <c:pt idx="65">
                  <c:v>6.2054346525987564E-5</c:v>
                </c:pt>
                <c:pt idx="66">
                  <c:v>1.1593278203827371E-4</c:v>
                </c:pt>
                <c:pt idx="67">
                  <c:v>2.1659095137687581E-4</c:v>
                </c:pt>
                <c:pt idx="68">
                  <c:v>4.0464516932624728E-4</c:v>
                </c:pt>
                <c:pt idx="69">
                  <c:v>7.5597670178823332E-4</c:v>
                </c:pt>
                <c:pt idx="70">
                  <c:v>1.4123504170288116E-3</c:v>
                </c:pt>
                <c:pt idx="71">
                  <c:v>2.6386179570917906E-3</c:v>
                </c:pt>
                <c:pt idx="72">
                  <c:v>4.9295873315447717E-3</c:v>
                </c:pt>
                <c:pt idx="73">
                  <c:v>9.2096816039676163E-3</c:v>
                </c:pt>
                <c:pt idx="74">
                  <c:v>1.7205950425850405E-2</c:v>
                </c:pt>
                <c:pt idx="75">
                  <c:v>3.214494732687425E-2</c:v>
                </c:pt>
                <c:pt idx="76">
                  <c:v>6.0054667895304108E-2</c:v>
                </c:pt>
                <c:pt idx="77">
                  <c:v>0.11219689052033657</c:v>
                </c:pt>
                <c:pt idx="78">
                  <c:v>0.20961138715108443</c:v>
                </c:pt>
                <c:pt idx="79">
                  <c:v>0.39160562667677118</c:v>
                </c:pt>
                <c:pt idx="80">
                  <c:v>0.73161562894658982</c:v>
                </c:pt>
                <c:pt idx="81">
                  <c:v>0.99999999999992906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A5C-430E-9AB4-4517B8EC74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129264"/>
        <c:axId val="427128280"/>
      </c:scatterChart>
      <c:valAx>
        <c:axId val="427129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128280"/>
        <c:crosses val="autoZero"/>
        <c:crossBetween val="midCat"/>
      </c:valAx>
      <c:valAx>
        <c:axId val="427128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129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129540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EC326C9-00A4-4570-A493-04F3B2E99E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16</xdr:row>
      <xdr:rowOff>0</xdr:rowOff>
    </xdr:from>
    <xdr:to>
      <xdr:col>17</xdr:col>
      <xdr:colOff>304800</xdr:colOff>
      <xdr:row>30</xdr:row>
      <xdr:rowOff>175260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F18FBBA-6B7D-40B1-9563-D56C0311DF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32</xdr:row>
      <xdr:rowOff>0</xdr:rowOff>
    </xdr:from>
    <xdr:to>
      <xdr:col>17</xdr:col>
      <xdr:colOff>304800</xdr:colOff>
      <xdr:row>46</xdr:row>
      <xdr:rowOff>175260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D632464-EFDA-4A69-AFE2-730B83D3FC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48</xdr:row>
      <xdr:rowOff>0</xdr:rowOff>
    </xdr:from>
    <xdr:to>
      <xdr:col>17</xdr:col>
      <xdr:colOff>304800</xdr:colOff>
      <xdr:row>62</xdr:row>
      <xdr:rowOff>175260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472F382-A4F7-44F9-954D-9942173503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411480</xdr:colOff>
      <xdr:row>2</xdr:row>
      <xdr:rowOff>38100</xdr:rowOff>
    </xdr:from>
    <xdr:to>
      <xdr:col>28</xdr:col>
      <xdr:colOff>601980</xdr:colOff>
      <xdr:row>7</xdr:row>
      <xdr:rowOff>60960</xdr:rowOff>
    </xdr:to>
    <xdr:grpSp>
      <xdr:nvGrpSpPr>
        <xdr:cNvPr id="15" name="Group 14">
          <a:extLst>
            <a:ext uri="{FF2B5EF4-FFF2-40B4-BE49-F238E27FC236}">
              <a16:creationId xmlns:a16="http://schemas.microsoft.com/office/drawing/2014/main" id="{CCACB8D2-B991-44EE-8FA6-CB327F26EEEA}"/>
            </a:ext>
          </a:extLst>
        </xdr:cNvPr>
        <xdr:cNvGrpSpPr/>
      </xdr:nvGrpSpPr>
      <xdr:grpSpPr>
        <a:xfrm>
          <a:off x="14127480" y="434340"/>
          <a:ext cx="3848100" cy="1188720"/>
          <a:chOff x="15163800" y="1836420"/>
          <a:chExt cx="3848100" cy="1158240"/>
        </a:xfrm>
      </xdr:grpSpPr>
      <xdr:sp macro="" textlink="">
        <xdr:nvSpPr>
          <xdr:cNvPr id="2" name="Rectangle 1">
            <a:extLst>
              <a:ext uri="{FF2B5EF4-FFF2-40B4-BE49-F238E27FC236}">
                <a16:creationId xmlns:a16="http://schemas.microsoft.com/office/drawing/2014/main" id="{7262BCD0-9716-45D9-89FD-9E8A7BAE4612}"/>
              </a:ext>
            </a:extLst>
          </xdr:cNvPr>
          <xdr:cNvSpPr/>
        </xdr:nvSpPr>
        <xdr:spPr>
          <a:xfrm>
            <a:off x="15544800" y="2407920"/>
            <a:ext cx="3040380" cy="586740"/>
          </a:xfrm>
          <a:prstGeom prst="rect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CA" sz="1100"/>
          </a:p>
        </xdr:txBody>
      </xdr:sp>
      <xdr:cxnSp macro="">
        <xdr:nvCxnSpPr>
          <xdr:cNvPr id="4" name="Straight Arrow Connector 3">
            <a:extLst>
              <a:ext uri="{FF2B5EF4-FFF2-40B4-BE49-F238E27FC236}">
                <a16:creationId xmlns:a16="http://schemas.microsoft.com/office/drawing/2014/main" id="{2D2C05AE-0A5A-4A96-9B07-CE58FC1C8CAA}"/>
              </a:ext>
            </a:extLst>
          </xdr:cNvPr>
          <xdr:cNvCxnSpPr>
            <a:stCxn id="2" idx="1"/>
            <a:endCxn id="2" idx="3"/>
          </xdr:cNvCxnSpPr>
        </xdr:nvCxnSpPr>
        <xdr:spPr>
          <a:xfrm>
            <a:off x="15544800" y="2701290"/>
            <a:ext cx="3040380" cy="0"/>
          </a:xfrm>
          <a:prstGeom prst="straightConnector1">
            <a:avLst/>
          </a:prstGeom>
          <a:ln>
            <a:headEnd type="triangle"/>
            <a:tailEnd type="triangle"/>
          </a:ln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5" name="TextBox 4">
            <a:extLst>
              <a:ext uri="{FF2B5EF4-FFF2-40B4-BE49-F238E27FC236}">
                <a16:creationId xmlns:a16="http://schemas.microsoft.com/office/drawing/2014/main" id="{AAE53250-7B20-4B10-9FF1-7F45E5D3832F}"/>
              </a:ext>
            </a:extLst>
          </xdr:cNvPr>
          <xdr:cNvSpPr txBox="1"/>
        </xdr:nvSpPr>
        <xdr:spPr>
          <a:xfrm>
            <a:off x="15163800" y="2567940"/>
            <a:ext cx="327660" cy="25908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CA" sz="1100"/>
              <a:t>T1</a:t>
            </a:r>
          </a:p>
        </xdr:txBody>
      </xdr:sp>
      <xdr:sp macro="" textlink="">
        <xdr:nvSpPr>
          <xdr:cNvPr id="10" name="TextBox 9">
            <a:extLst>
              <a:ext uri="{FF2B5EF4-FFF2-40B4-BE49-F238E27FC236}">
                <a16:creationId xmlns:a16="http://schemas.microsoft.com/office/drawing/2014/main" id="{73C5C624-C112-4E42-B0F2-3A5F18C096D8}"/>
              </a:ext>
            </a:extLst>
          </xdr:cNvPr>
          <xdr:cNvSpPr txBox="1"/>
        </xdr:nvSpPr>
        <xdr:spPr>
          <a:xfrm>
            <a:off x="18684240" y="2606040"/>
            <a:ext cx="327660" cy="2667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CA" sz="1100"/>
              <a:t>T2</a:t>
            </a:r>
          </a:p>
        </xdr:txBody>
      </xdr:sp>
      <xdr:sp macro="" textlink="">
        <xdr:nvSpPr>
          <xdr:cNvPr id="13" name="TextBox 12">
            <a:extLst>
              <a:ext uri="{FF2B5EF4-FFF2-40B4-BE49-F238E27FC236}">
                <a16:creationId xmlns:a16="http://schemas.microsoft.com/office/drawing/2014/main" id="{51E70B46-0EFE-45E6-A42C-7DF9E9C8DEBF}"/>
              </a:ext>
            </a:extLst>
          </xdr:cNvPr>
          <xdr:cNvSpPr txBox="1"/>
        </xdr:nvSpPr>
        <xdr:spPr>
          <a:xfrm>
            <a:off x="16962120" y="2598420"/>
            <a:ext cx="205740" cy="24384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CA" sz="1100"/>
              <a:t>L</a:t>
            </a:r>
          </a:p>
        </xdr:txBody>
      </xdr:sp>
      <xdr:cxnSp macro="">
        <xdr:nvCxnSpPr>
          <xdr:cNvPr id="9" name="Straight Arrow Connector 8">
            <a:extLst>
              <a:ext uri="{FF2B5EF4-FFF2-40B4-BE49-F238E27FC236}">
                <a16:creationId xmlns:a16="http://schemas.microsoft.com/office/drawing/2014/main" id="{D9B20579-C40A-43F4-B9DE-8DBF94989047}"/>
              </a:ext>
            </a:extLst>
          </xdr:cNvPr>
          <xdr:cNvCxnSpPr/>
        </xdr:nvCxnSpPr>
        <xdr:spPr>
          <a:xfrm>
            <a:off x="16733520" y="2179320"/>
            <a:ext cx="662940" cy="0"/>
          </a:xfrm>
          <a:prstGeom prst="straightConnector1">
            <a:avLst/>
          </a:prstGeom>
          <a:ln>
            <a:tailEnd type="triangle"/>
          </a:ln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4" name="TextBox 13">
            <a:extLst>
              <a:ext uri="{FF2B5EF4-FFF2-40B4-BE49-F238E27FC236}">
                <a16:creationId xmlns:a16="http://schemas.microsoft.com/office/drawing/2014/main" id="{E0CDB8A1-77E8-41A1-877D-ACA93209812A}"/>
              </a:ext>
            </a:extLst>
          </xdr:cNvPr>
          <xdr:cNvSpPr txBox="1"/>
        </xdr:nvSpPr>
        <xdr:spPr>
          <a:xfrm>
            <a:off x="16878300" y="1836420"/>
            <a:ext cx="449580" cy="25908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CA" sz="1100"/>
              <a:t>x,</a:t>
            </a:r>
            <a:r>
              <a:rPr lang="en-CA" sz="1100" baseline="0"/>
              <a:t> U</a:t>
            </a:r>
            <a:endParaRPr lang="en-CA" sz="1100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510540</xdr:colOff>
      <xdr:row>3</xdr:row>
      <xdr:rowOff>38100</xdr:rowOff>
    </xdr:from>
    <xdr:to>
      <xdr:col>4</xdr:col>
      <xdr:colOff>106680</xdr:colOff>
      <xdr:row>4</xdr:row>
      <xdr:rowOff>114300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BF5540F8-7981-4904-8F6B-2BD92FDC2949}"/>
            </a:ext>
          </a:extLst>
        </xdr:cNvPr>
        <xdr:cNvSpPr txBox="1"/>
      </xdr:nvSpPr>
      <xdr:spPr>
        <a:xfrm>
          <a:off x="2339340" y="586740"/>
          <a:ext cx="205740" cy="2590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100"/>
            <a:t>i</a:t>
          </a:r>
        </a:p>
        <a:p>
          <a:endParaRPr lang="en-CA" sz="1100"/>
        </a:p>
      </xdr:txBody>
    </xdr:sp>
    <xdr:clientData/>
  </xdr:twoCellAnchor>
  <xdr:twoCellAnchor>
    <xdr:from>
      <xdr:col>0</xdr:col>
      <xdr:colOff>533400</xdr:colOff>
      <xdr:row>2</xdr:row>
      <xdr:rowOff>30480</xdr:rowOff>
    </xdr:from>
    <xdr:to>
      <xdr:col>5</xdr:col>
      <xdr:colOff>121920</xdr:colOff>
      <xdr:row>9</xdr:row>
      <xdr:rowOff>38100</xdr:rowOff>
    </xdr:to>
    <xdr:grpSp>
      <xdr:nvGrpSpPr>
        <xdr:cNvPr id="26" name="Group 25">
          <a:extLst>
            <a:ext uri="{FF2B5EF4-FFF2-40B4-BE49-F238E27FC236}">
              <a16:creationId xmlns:a16="http://schemas.microsoft.com/office/drawing/2014/main" id="{EF86DE3E-F219-43F1-ABCD-BA1C8997B54D}"/>
            </a:ext>
          </a:extLst>
        </xdr:cNvPr>
        <xdr:cNvGrpSpPr/>
      </xdr:nvGrpSpPr>
      <xdr:grpSpPr>
        <a:xfrm>
          <a:off x="533400" y="396240"/>
          <a:ext cx="2636520" cy="1287780"/>
          <a:chOff x="533400" y="396240"/>
          <a:chExt cx="2636520" cy="1287780"/>
        </a:xfrm>
      </xdr:grpSpPr>
      <xdr:cxnSp macro="">
        <xdr:nvCxnSpPr>
          <xdr:cNvPr id="3" name="Straight Connector 2">
            <a:extLst>
              <a:ext uri="{FF2B5EF4-FFF2-40B4-BE49-F238E27FC236}">
                <a16:creationId xmlns:a16="http://schemas.microsoft.com/office/drawing/2014/main" id="{E100C175-0BCA-425C-A469-7AD8824B08D9}"/>
              </a:ext>
            </a:extLst>
          </xdr:cNvPr>
          <xdr:cNvCxnSpPr/>
        </xdr:nvCxnSpPr>
        <xdr:spPr>
          <a:xfrm>
            <a:off x="2438400" y="396240"/>
            <a:ext cx="0" cy="1264920"/>
          </a:xfrm>
          <a:prstGeom prst="line">
            <a:avLst/>
          </a:prstGeom>
          <a:ln w="19050" cap="flat" cmpd="sng" algn="ctr">
            <a:solidFill>
              <a:schemeClr val="dk1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  <xdr:grpSp>
        <xdr:nvGrpSpPr>
          <xdr:cNvPr id="8" name="Group 7">
            <a:extLst>
              <a:ext uri="{FF2B5EF4-FFF2-40B4-BE49-F238E27FC236}">
                <a16:creationId xmlns:a16="http://schemas.microsoft.com/office/drawing/2014/main" id="{8CD7CBEB-E497-4DDD-8B16-8C717575E369}"/>
              </a:ext>
            </a:extLst>
          </xdr:cNvPr>
          <xdr:cNvGrpSpPr/>
        </xdr:nvGrpSpPr>
        <xdr:grpSpPr>
          <a:xfrm>
            <a:off x="1059180" y="822960"/>
            <a:ext cx="609600" cy="365760"/>
            <a:chOff x="1607820" y="548640"/>
            <a:chExt cx="609600" cy="365760"/>
          </a:xfrm>
        </xdr:grpSpPr>
        <xdr:cxnSp macro="">
          <xdr:nvCxnSpPr>
            <xdr:cNvPr id="5" name="Straight Arrow Connector 4">
              <a:extLst>
                <a:ext uri="{FF2B5EF4-FFF2-40B4-BE49-F238E27FC236}">
                  <a16:creationId xmlns:a16="http://schemas.microsoft.com/office/drawing/2014/main" id="{86863992-BC86-4E3D-ABCA-FFA7E3C0361A}"/>
                </a:ext>
              </a:extLst>
            </xdr:cNvPr>
            <xdr:cNvCxnSpPr/>
          </xdr:nvCxnSpPr>
          <xdr:spPr>
            <a:xfrm>
              <a:off x="1615440" y="548640"/>
              <a:ext cx="601980" cy="0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2">
              <a:schemeClr val="dk1"/>
            </a:lnRef>
            <a:fillRef idx="0">
              <a:schemeClr val="dk1"/>
            </a:fillRef>
            <a:effectRef idx="1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6" name="Straight Arrow Connector 5">
              <a:extLst>
                <a:ext uri="{FF2B5EF4-FFF2-40B4-BE49-F238E27FC236}">
                  <a16:creationId xmlns:a16="http://schemas.microsoft.com/office/drawing/2014/main" id="{025C6857-5501-46F5-A574-4539CFF28049}"/>
                </a:ext>
              </a:extLst>
            </xdr:cNvPr>
            <xdr:cNvCxnSpPr/>
          </xdr:nvCxnSpPr>
          <xdr:spPr>
            <a:xfrm>
              <a:off x="1607820" y="731520"/>
              <a:ext cx="601980" cy="0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2">
              <a:schemeClr val="dk1"/>
            </a:lnRef>
            <a:fillRef idx="0">
              <a:schemeClr val="dk1"/>
            </a:fillRef>
            <a:effectRef idx="1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7" name="Straight Arrow Connector 6">
              <a:extLst>
                <a:ext uri="{FF2B5EF4-FFF2-40B4-BE49-F238E27FC236}">
                  <a16:creationId xmlns:a16="http://schemas.microsoft.com/office/drawing/2014/main" id="{BD0383FF-D2B6-47BF-A84F-C571CA666062}"/>
                </a:ext>
              </a:extLst>
            </xdr:cNvPr>
            <xdr:cNvCxnSpPr/>
          </xdr:nvCxnSpPr>
          <xdr:spPr>
            <a:xfrm>
              <a:off x="1607820" y="914400"/>
              <a:ext cx="601980" cy="0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2">
              <a:schemeClr val="dk1"/>
            </a:lnRef>
            <a:fillRef idx="0">
              <a:schemeClr val="dk1"/>
            </a:fillRef>
            <a:effectRef idx="1">
              <a:schemeClr val="dk1"/>
            </a:effectRef>
            <a:fontRef idx="minor">
              <a:schemeClr val="tx1"/>
            </a:fontRef>
          </xdr:style>
        </xdr:cxnSp>
      </xdr:grpSp>
      <xdr:sp macro="" textlink="">
        <xdr:nvSpPr>
          <xdr:cNvPr id="10" name="Oval 9">
            <a:extLst>
              <a:ext uri="{FF2B5EF4-FFF2-40B4-BE49-F238E27FC236}">
                <a16:creationId xmlns:a16="http://schemas.microsoft.com/office/drawing/2014/main" id="{BFB9DA4F-83A4-40DB-94E3-7E8DCF9D0556}"/>
              </a:ext>
            </a:extLst>
          </xdr:cNvPr>
          <xdr:cNvSpPr/>
        </xdr:nvSpPr>
        <xdr:spPr>
          <a:xfrm>
            <a:off x="2057400" y="967740"/>
            <a:ext cx="45719" cy="45719"/>
          </a:xfrm>
          <a:prstGeom prst="ellipse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CA" sz="1100"/>
          </a:p>
        </xdr:txBody>
      </xdr:sp>
      <xdr:sp macro="" textlink="">
        <xdr:nvSpPr>
          <xdr:cNvPr id="11" name="Oval 10">
            <a:extLst>
              <a:ext uri="{FF2B5EF4-FFF2-40B4-BE49-F238E27FC236}">
                <a16:creationId xmlns:a16="http://schemas.microsoft.com/office/drawing/2014/main" id="{D62F5D0C-F644-4312-8E15-C9C866FCFE69}"/>
              </a:ext>
            </a:extLst>
          </xdr:cNvPr>
          <xdr:cNvSpPr/>
        </xdr:nvSpPr>
        <xdr:spPr>
          <a:xfrm>
            <a:off x="2796540" y="975360"/>
            <a:ext cx="45719" cy="45719"/>
          </a:xfrm>
          <a:prstGeom prst="ellipse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CA" sz="1100"/>
          </a:p>
        </xdr:txBody>
      </xdr:sp>
      <xdr:grpSp>
        <xdr:nvGrpSpPr>
          <xdr:cNvPr id="16" name="Group 15">
            <a:extLst>
              <a:ext uri="{FF2B5EF4-FFF2-40B4-BE49-F238E27FC236}">
                <a16:creationId xmlns:a16="http://schemas.microsoft.com/office/drawing/2014/main" id="{89481709-C7D3-4808-ADA2-1EB86CF0666A}"/>
              </a:ext>
            </a:extLst>
          </xdr:cNvPr>
          <xdr:cNvGrpSpPr/>
        </xdr:nvGrpSpPr>
        <xdr:grpSpPr>
          <a:xfrm>
            <a:off x="2369820" y="922020"/>
            <a:ext cx="152400" cy="175260"/>
            <a:chOff x="3040380" y="1112520"/>
            <a:chExt cx="152400" cy="175260"/>
          </a:xfrm>
        </xdr:grpSpPr>
        <xdr:cxnSp macro="">
          <xdr:nvCxnSpPr>
            <xdr:cNvPr id="13" name="Straight Connector 12">
              <a:extLst>
                <a:ext uri="{FF2B5EF4-FFF2-40B4-BE49-F238E27FC236}">
                  <a16:creationId xmlns:a16="http://schemas.microsoft.com/office/drawing/2014/main" id="{63F9DFDF-6FAE-4219-9876-391F85453A9F}"/>
                </a:ext>
              </a:extLst>
            </xdr:cNvPr>
            <xdr:cNvCxnSpPr/>
          </xdr:nvCxnSpPr>
          <xdr:spPr>
            <a:xfrm>
              <a:off x="3040380" y="1112520"/>
              <a:ext cx="152400" cy="167640"/>
            </a:xfrm>
            <a:prstGeom prst="line">
              <a:avLst/>
            </a:prstGeom>
          </xdr:spPr>
          <xdr:style>
            <a:lnRef idx="2">
              <a:schemeClr val="dk1"/>
            </a:lnRef>
            <a:fillRef idx="0">
              <a:schemeClr val="dk1"/>
            </a:fillRef>
            <a:effectRef idx="1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4" name="Straight Connector 13">
              <a:extLst>
                <a:ext uri="{FF2B5EF4-FFF2-40B4-BE49-F238E27FC236}">
                  <a16:creationId xmlns:a16="http://schemas.microsoft.com/office/drawing/2014/main" id="{9A9F800A-9CB3-456E-A493-47C88E0B2792}"/>
                </a:ext>
              </a:extLst>
            </xdr:cNvPr>
            <xdr:cNvCxnSpPr/>
          </xdr:nvCxnSpPr>
          <xdr:spPr>
            <a:xfrm flipH="1">
              <a:off x="3048000" y="1112520"/>
              <a:ext cx="137160" cy="175260"/>
            </a:xfrm>
            <a:prstGeom prst="line">
              <a:avLst/>
            </a:prstGeom>
          </xdr:spPr>
          <xdr:style>
            <a:lnRef idx="2">
              <a:schemeClr val="dk1"/>
            </a:lnRef>
            <a:fillRef idx="0">
              <a:schemeClr val="dk1"/>
            </a:fillRef>
            <a:effectRef idx="1">
              <a:schemeClr val="dk1"/>
            </a:effectRef>
            <a:fontRef idx="minor">
              <a:schemeClr val="tx1"/>
            </a:fontRef>
          </xdr:style>
        </xdr:cxnSp>
      </xdr:grpSp>
      <xdr:sp macro="" textlink="">
        <xdr:nvSpPr>
          <xdr:cNvPr id="17" name="TextBox 16">
            <a:extLst>
              <a:ext uri="{FF2B5EF4-FFF2-40B4-BE49-F238E27FC236}">
                <a16:creationId xmlns:a16="http://schemas.microsoft.com/office/drawing/2014/main" id="{7FC9A344-D9C4-4605-A99B-5440989B247E}"/>
              </a:ext>
            </a:extLst>
          </xdr:cNvPr>
          <xdr:cNvSpPr txBox="1"/>
        </xdr:nvSpPr>
        <xdr:spPr>
          <a:xfrm>
            <a:off x="2682240" y="647700"/>
            <a:ext cx="327660" cy="25908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CA" sz="1100"/>
              <a:t>T2</a:t>
            </a:r>
          </a:p>
          <a:p>
            <a:endParaRPr lang="en-CA" sz="1100"/>
          </a:p>
        </xdr:txBody>
      </xdr:sp>
      <xdr:sp macro="" textlink="">
        <xdr:nvSpPr>
          <xdr:cNvPr id="18" name="TextBox 17">
            <a:extLst>
              <a:ext uri="{FF2B5EF4-FFF2-40B4-BE49-F238E27FC236}">
                <a16:creationId xmlns:a16="http://schemas.microsoft.com/office/drawing/2014/main" id="{C8B54EB6-F49B-4797-9C16-367D2DB9E478}"/>
              </a:ext>
            </a:extLst>
          </xdr:cNvPr>
          <xdr:cNvSpPr txBox="1"/>
        </xdr:nvSpPr>
        <xdr:spPr>
          <a:xfrm>
            <a:off x="1927860" y="647700"/>
            <a:ext cx="327660" cy="25908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CA" sz="1100"/>
              <a:t>T1</a:t>
            </a:r>
          </a:p>
          <a:p>
            <a:endParaRPr lang="en-CA" sz="1100"/>
          </a:p>
        </xdr:txBody>
      </xdr:sp>
      <xdr:cxnSp macro="">
        <xdr:nvCxnSpPr>
          <xdr:cNvPr id="20" name="Straight Arrow Connector 19">
            <a:extLst>
              <a:ext uri="{FF2B5EF4-FFF2-40B4-BE49-F238E27FC236}">
                <a16:creationId xmlns:a16="http://schemas.microsoft.com/office/drawing/2014/main" id="{AF3F65D9-FCA7-4BD8-A874-907B1F0E7447}"/>
              </a:ext>
            </a:extLst>
          </xdr:cNvPr>
          <xdr:cNvCxnSpPr/>
        </xdr:nvCxnSpPr>
        <xdr:spPr>
          <a:xfrm>
            <a:off x="2118360" y="1242060"/>
            <a:ext cx="601980" cy="0"/>
          </a:xfrm>
          <a:prstGeom prst="straightConnector1">
            <a:avLst/>
          </a:prstGeom>
          <a:ln>
            <a:tailEnd type="triangle"/>
          </a:ln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21" name="Straight Arrow Connector 20">
            <a:extLst>
              <a:ext uri="{FF2B5EF4-FFF2-40B4-BE49-F238E27FC236}">
                <a16:creationId xmlns:a16="http://schemas.microsoft.com/office/drawing/2014/main" id="{FC3983AF-2AD8-415B-A44A-7548A71285D8}"/>
              </a:ext>
            </a:extLst>
          </xdr:cNvPr>
          <xdr:cNvCxnSpPr/>
        </xdr:nvCxnSpPr>
        <xdr:spPr>
          <a:xfrm>
            <a:off x="2110740" y="1524000"/>
            <a:ext cx="601980" cy="0"/>
          </a:xfrm>
          <a:prstGeom prst="straightConnector1">
            <a:avLst/>
          </a:prstGeom>
          <a:ln>
            <a:tailEnd type="triangle"/>
          </a:ln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3" name="TextBox 22">
            <a:extLst>
              <a:ext uri="{FF2B5EF4-FFF2-40B4-BE49-F238E27FC236}">
                <a16:creationId xmlns:a16="http://schemas.microsoft.com/office/drawing/2014/main" id="{15295238-2965-41D6-BF31-200A02E6FC1C}"/>
              </a:ext>
            </a:extLst>
          </xdr:cNvPr>
          <xdr:cNvSpPr txBox="1"/>
        </xdr:nvSpPr>
        <xdr:spPr>
          <a:xfrm>
            <a:off x="2811780" y="1424940"/>
            <a:ext cx="358140" cy="25908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CA" sz="1100"/>
              <a:t>qD</a:t>
            </a:r>
          </a:p>
          <a:p>
            <a:endParaRPr lang="en-CA" sz="1100"/>
          </a:p>
        </xdr:txBody>
      </xdr:sp>
      <xdr:sp macro="" textlink="">
        <xdr:nvSpPr>
          <xdr:cNvPr id="24" name="TextBox 23">
            <a:extLst>
              <a:ext uri="{FF2B5EF4-FFF2-40B4-BE49-F238E27FC236}">
                <a16:creationId xmlns:a16="http://schemas.microsoft.com/office/drawing/2014/main" id="{F0E208BD-1BED-44FE-B5D5-FC33D34A3860}"/>
              </a:ext>
            </a:extLst>
          </xdr:cNvPr>
          <xdr:cNvSpPr txBox="1"/>
        </xdr:nvSpPr>
        <xdr:spPr>
          <a:xfrm>
            <a:off x="1722120" y="1097280"/>
            <a:ext cx="335280" cy="25908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CA" sz="1100"/>
              <a:t>qC</a:t>
            </a:r>
          </a:p>
          <a:p>
            <a:endParaRPr lang="en-CA" sz="1100"/>
          </a:p>
        </xdr:txBody>
      </xdr:sp>
      <xdr:sp macro="" textlink="">
        <xdr:nvSpPr>
          <xdr:cNvPr id="25" name="TextBox 24">
            <a:extLst>
              <a:ext uri="{FF2B5EF4-FFF2-40B4-BE49-F238E27FC236}">
                <a16:creationId xmlns:a16="http://schemas.microsoft.com/office/drawing/2014/main" id="{5149BB9D-62D4-40FF-B874-8731ACFAC7A5}"/>
              </a:ext>
            </a:extLst>
          </xdr:cNvPr>
          <xdr:cNvSpPr txBox="1"/>
        </xdr:nvSpPr>
        <xdr:spPr>
          <a:xfrm>
            <a:off x="533400" y="792480"/>
            <a:ext cx="480060" cy="44196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CA" sz="1100"/>
              <a:t>Flow</a:t>
            </a:r>
            <a:r>
              <a:rPr lang="en-CA" sz="1100" baseline="0"/>
              <a:t> Field</a:t>
            </a:r>
            <a:endParaRPr lang="en-CA" sz="1100"/>
          </a:p>
          <a:p>
            <a:endParaRPr lang="en-CA" sz="1100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H100"/>
  <sheetViews>
    <sheetView tabSelected="1" zoomScaleNormal="100" workbookViewId="0">
      <selection activeCell="G9" sqref="G9"/>
    </sheetView>
  </sheetViews>
  <sheetFormatPr defaultRowHeight="14.4" x14ac:dyDescent="0.3"/>
  <cols>
    <col min="2" max="9" width="9.44140625" customWidth="1"/>
    <col min="31" max="31" width="11.44140625" bestFit="1" customWidth="1"/>
  </cols>
  <sheetData>
    <row r="1" spans="2:34" ht="15" thickBot="1" x14ac:dyDescent="0.35"/>
    <row r="2" spans="2:34" ht="16.2" thickBot="1" x14ac:dyDescent="0.35">
      <c r="B2" s="84" t="s">
        <v>2</v>
      </c>
      <c r="C2" s="85"/>
      <c r="D2" s="86"/>
      <c r="S2" s="90" t="s">
        <v>3</v>
      </c>
      <c r="T2" s="91"/>
      <c r="U2" s="91"/>
      <c r="V2" s="92"/>
      <c r="AE2" s="84" t="s">
        <v>17</v>
      </c>
      <c r="AF2" s="85"/>
      <c r="AG2" s="85"/>
      <c r="AH2" s="86"/>
    </row>
    <row r="3" spans="2:34" ht="18.600000000000001" thickBot="1" x14ac:dyDescent="0.45">
      <c r="B3" s="44" t="s">
        <v>30</v>
      </c>
      <c r="C3" s="45">
        <v>0</v>
      </c>
      <c r="D3" s="46" t="s">
        <v>25</v>
      </c>
      <c r="S3" s="87" t="s">
        <v>4</v>
      </c>
      <c r="T3" s="88"/>
      <c r="U3" s="88"/>
      <c r="V3" s="89"/>
      <c r="AE3" s="70" t="s">
        <v>37</v>
      </c>
      <c r="AF3" s="66" t="s">
        <v>18</v>
      </c>
      <c r="AG3" s="65" t="s">
        <v>19</v>
      </c>
      <c r="AH3" s="62" t="s">
        <v>15</v>
      </c>
    </row>
    <row r="4" spans="2:34" ht="18.600000000000001" thickBot="1" x14ac:dyDescent="0.45">
      <c r="B4" s="47" t="s">
        <v>31</v>
      </c>
      <c r="C4" s="48">
        <v>1</v>
      </c>
      <c r="D4" s="49" t="s">
        <v>25</v>
      </c>
      <c r="S4" s="61" t="s">
        <v>14</v>
      </c>
      <c r="T4" s="62" t="s">
        <v>15</v>
      </c>
      <c r="U4" s="61" t="s">
        <v>5</v>
      </c>
      <c r="V4" s="62" t="s">
        <v>6</v>
      </c>
      <c r="AE4" s="71" t="s">
        <v>38</v>
      </c>
      <c r="AF4" s="67">
        <v>0</v>
      </c>
      <c r="AG4" s="53">
        <v>0</v>
      </c>
      <c r="AH4" s="63" t="s">
        <v>36</v>
      </c>
    </row>
    <row r="5" spans="2:34" ht="18" x14ac:dyDescent="0.4">
      <c r="B5" s="44" t="s">
        <v>32</v>
      </c>
      <c r="C5" s="45">
        <v>0</v>
      </c>
      <c r="D5" s="46" t="s">
        <v>25</v>
      </c>
      <c r="S5" s="52">
        <v>2</v>
      </c>
      <c r="T5" s="63">
        <v>11</v>
      </c>
      <c r="U5" s="44">
        <f>T5-S5+1</f>
        <v>10</v>
      </c>
      <c r="V5" s="46">
        <f>$C$7/U5</f>
        <v>0.1</v>
      </c>
      <c r="AE5" s="72" t="s">
        <v>39</v>
      </c>
      <c r="AF5" s="68">
        <v>0</v>
      </c>
      <c r="AG5" s="55">
        <v>0</v>
      </c>
      <c r="AH5" s="56" t="s">
        <v>36</v>
      </c>
    </row>
    <row r="6" spans="2:34" ht="18.600000000000001" thickBot="1" x14ac:dyDescent="0.45">
      <c r="B6" s="50" t="s">
        <v>33</v>
      </c>
      <c r="C6" s="48">
        <v>1</v>
      </c>
      <c r="D6" s="51" t="s">
        <v>26</v>
      </c>
      <c r="S6" s="57">
        <v>2</v>
      </c>
      <c r="T6" s="56">
        <v>21</v>
      </c>
      <c r="U6" s="52">
        <f t="shared" ref="U6:U8" si="0">T6-S6+1</f>
        <v>20</v>
      </c>
      <c r="V6" s="56">
        <f>$C$7/U6</f>
        <v>0.05</v>
      </c>
      <c r="AE6" s="72" t="s">
        <v>40</v>
      </c>
      <c r="AF6" s="68">
        <v>1</v>
      </c>
      <c r="AG6" s="55">
        <v>1</v>
      </c>
      <c r="AH6" s="56" t="s">
        <v>36</v>
      </c>
    </row>
    <row r="7" spans="2:34" ht="18" x14ac:dyDescent="0.4">
      <c r="B7" s="52" t="s">
        <v>1</v>
      </c>
      <c r="C7" s="53">
        <v>1</v>
      </c>
      <c r="D7" s="54" t="s">
        <v>27</v>
      </c>
      <c r="S7" s="57">
        <v>2</v>
      </c>
      <c r="T7" s="56">
        <v>41</v>
      </c>
      <c r="U7" s="52">
        <f t="shared" si="0"/>
        <v>40</v>
      </c>
      <c r="V7" s="56">
        <f>$C$7/U7</f>
        <v>2.5000000000000001E-2</v>
      </c>
      <c r="AE7" s="72" t="s">
        <v>41</v>
      </c>
      <c r="AF7" s="68">
        <v>0</v>
      </c>
      <c r="AG7" s="55">
        <v>1</v>
      </c>
      <c r="AH7" s="56" t="s">
        <v>36</v>
      </c>
    </row>
    <row r="8" spans="2:34" ht="18.600000000000001" thickBot="1" x14ac:dyDescent="0.45">
      <c r="B8" s="52" t="s">
        <v>0</v>
      </c>
      <c r="C8" s="55">
        <v>50</v>
      </c>
      <c r="D8" s="56"/>
      <c r="S8" s="58">
        <v>2</v>
      </c>
      <c r="T8" s="60">
        <v>81</v>
      </c>
      <c r="U8" s="64">
        <f t="shared" si="0"/>
        <v>80</v>
      </c>
      <c r="V8" s="60">
        <f>$C$7/U8</f>
        <v>1.2500000000000001E-2</v>
      </c>
      <c r="AE8" s="73" t="s">
        <v>42</v>
      </c>
      <c r="AF8" s="69">
        <v>1</v>
      </c>
      <c r="AG8" s="48" t="s">
        <v>36</v>
      </c>
      <c r="AH8" s="49">
        <v>-1</v>
      </c>
    </row>
    <row r="9" spans="2:34" ht="19.2" thickBot="1" x14ac:dyDescent="0.35">
      <c r="B9" s="57" t="s">
        <v>23</v>
      </c>
      <c r="C9" s="55">
        <v>1</v>
      </c>
      <c r="D9" s="56" t="s">
        <v>34</v>
      </c>
      <c r="E9" s="10"/>
      <c r="F9" s="10"/>
      <c r="S9" s="74" t="s">
        <v>20</v>
      </c>
      <c r="T9" s="75"/>
      <c r="U9" s="75"/>
      <c r="V9" s="76"/>
    </row>
    <row r="10" spans="2:34" ht="15.6" x14ac:dyDescent="0.3">
      <c r="B10" s="52" t="s">
        <v>16</v>
      </c>
      <c r="C10" s="55">
        <v>1</v>
      </c>
      <c r="D10" s="56" t="s">
        <v>28</v>
      </c>
      <c r="S10" s="7">
        <v>2</v>
      </c>
      <c r="T10" s="9">
        <v>31</v>
      </c>
      <c r="U10" s="5">
        <f>T10-S10+1</f>
        <v>30</v>
      </c>
      <c r="V10" s="18">
        <f>$C$7/U10</f>
        <v>3.3333333333333333E-2</v>
      </c>
    </row>
    <row r="11" spans="2:34" ht="18" x14ac:dyDescent="0.4">
      <c r="B11" s="58" t="s">
        <v>35</v>
      </c>
      <c r="C11" s="59">
        <v>50</v>
      </c>
      <c r="D11" s="60" t="s">
        <v>29</v>
      </c>
      <c r="S11" s="6">
        <v>2</v>
      </c>
      <c r="T11" s="8">
        <v>26</v>
      </c>
      <c r="U11" s="7">
        <f>T11-S11+1</f>
        <v>25</v>
      </c>
      <c r="V11" s="8">
        <f>$C$7/U11</f>
        <v>0.04</v>
      </c>
    </row>
    <row r="12" spans="2:34" ht="16.2" thickBot="1" x14ac:dyDescent="0.35">
      <c r="B12" s="47" t="s">
        <v>24</v>
      </c>
      <c r="C12" s="48">
        <f>C9*C6*V5*U5/C8</f>
        <v>0.02</v>
      </c>
      <c r="D12" s="49"/>
      <c r="S12" s="6">
        <v>2</v>
      </c>
      <c r="T12" s="8">
        <v>25</v>
      </c>
      <c r="U12" s="7">
        <f>T12-S12+1</f>
        <v>24</v>
      </c>
      <c r="V12" s="8">
        <f>$C$7/U12</f>
        <v>4.1666666666666664E-2</v>
      </c>
    </row>
    <row r="13" spans="2:34" ht="15" thickBot="1" x14ac:dyDescent="0.35">
      <c r="S13" s="26">
        <v>2</v>
      </c>
      <c r="T13" s="28">
        <v>27</v>
      </c>
      <c r="U13" s="29">
        <f>T13-S13+1</f>
        <v>26</v>
      </c>
      <c r="V13" s="28">
        <f>$C$7/U13</f>
        <v>3.8461538461538464E-2</v>
      </c>
    </row>
    <row r="14" spans="2:34" ht="15" thickBot="1" x14ac:dyDescent="0.35">
      <c r="S14" s="74" t="s">
        <v>21</v>
      </c>
      <c r="T14" s="75"/>
      <c r="U14" s="75"/>
      <c r="V14" s="76"/>
    </row>
    <row r="15" spans="2:34" ht="15" thickBot="1" x14ac:dyDescent="0.35">
      <c r="B15" s="14"/>
      <c r="C15" s="13"/>
      <c r="S15" s="27">
        <v>2</v>
      </c>
      <c r="T15" s="34">
        <v>6</v>
      </c>
      <c r="U15" s="34">
        <f t="shared" ref="U15:U22" si="1">T15-S15+1</f>
        <v>5</v>
      </c>
      <c r="V15" s="35">
        <f t="shared" ref="V15:V22" si="2">$C$7/U15</f>
        <v>0.2</v>
      </c>
    </row>
    <row r="16" spans="2:34" ht="15" thickBot="1" x14ac:dyDescent="0.35">
      <c r="B16" s="81" t="s">
        <v>13</v>
      </c>
      <c r="C16" s="82"/>
      <c r="D16" s="82"/>
      <c r="E16" s="82"/>
      <c r="F16" s="82"/>
      <c r="G16" s="82"/>
      <c r="H16" s="82"/>
      <c r="I16" s="83"/>
      <c r="S16" s="36">
        <v>2</v>
      </c>
      <c r="T16" s="33">
        <v>16</v>
      </c>
      <c r="U16" s="33">
        <f t="shared" si="1"/>
        <v>15</v>
      </c>
      <c r="V16" s="37">
        <f t="shared" si="2"/>
        <v>6.6666666666666666E-2</v>
      </c>
    </row>
    <row r="17" spans="2:22" ht="15" thickBot="1" x14ac:dyDescent="0.35">
      <c r="B17" s="77" t="s">
        <v>9</v>
      </c>
      <c r="C17" s="78"/>
      <c r="D17" s="79" t="s">
        <v>10</v>
      </c>
      <c r="E17" s="80"/>
      <c r="F17" s="77" t="s">
        <v>11</v>
      </c>
      <c r="G17" s="78"/>
      <c r="H17" s="77" t="s">
        <v>12</v>
      </c>
      <c r="I17" s="78"/>
      <c r="S17" s="36">
        <v>2</v>
      </c>
      <c r="T17" s="33">
        <v>14</v>
      </c>
      <c r="U17" s="33">
        <f t="shared" si="1"/>
        <v>13</v>
      </c>
      <c r="V17" s="37">
        <f t="shared" si="2"/>
        <v>7.6923076923076927E-2</v>
      </c>
    </row>
    <row r="18" spans="2:22" x14ac:dyDescent="0.3">
      <c r="B18" s="11" t="s">
        <v>7</v>
      </c>
      <c r="C18" s="19" t="s">
        <v>8</v>
      </c>
      <c r="D18" s="11" t="s">
        <v>7</v>
      </c>
      <c r="E18" s="19" t="s">
        <v>8</v>
      </c>
      <c r="F18" s="11" t="s">
        <v>7</v>
      </c>
      <c r="G18" s="19" t="s">
        <v>8</v>
      </c>
      <c r="H18" s="11" t="s">
        <v>7</v>
      </c>
      <c r="I18" s="12" t="s">
        <v>8</v>
      </c>
      <c r="S18" s="36">
        <v>2</v>
      </c>
      <c r="T18" s="33">
        <v>12</v>
      </c>
      <c r="U18" s="33">
        <f t="shared" si="1"/>
        <v>11</v>
      </c>
      <c r="V18" s="37">
        <f t="shared" si="2"/>
        <v>9.0909090909090912E-2</v>
      </c>
    </row>
    <row r="19" spans="2:22" x14ac:dyDescent="0.3">
      <c r="B19" s="1">
        <v>0</v>
      </c>
      <c r="C19" s="20">
        <f t="shared" ref="C19:C30" si="3">$C$3+(EXP(B19*$C$8/$C$7)-1)/(EXP($C$8)-1)*($C$4-$C$3)</f>
        <v>0</v>
      </c>
      <c r="D19" s="1">
        <v>0</v>
      </c>
      <c r="E19" s="20">
        <f t="shared" ref="E19:E40" si="4">$C$3+(EXP(D19*$C$8/$C$7)-1)/(EXP($C$8)-1)*($C$4-$C$3)</f>
        <v>0</v>
      </c>
      <c r="F19" s="1">
        <v>0</v>
      </c>
      <c r="G19" s="20">
        <f t="shared" ref="G19:G60" si="5">$C$3+(EXP(F19*$C$8/$C$7)-1)/(EXP($C$8)-1)*($C$4-$C$3)</f>
        <v>0</v>
      </c>
      <c r="H19" s="1">
        <v>0</v>
      </c>
      <c r="I19" s="2">
        <f t="shared" ref="I19:I50" si="6">$C$3+(EXP(H19*$C$8/$C$7)-1)/(EXP($C$8)-1)*($C$4-$C$3)</f>
        <v>0</v>
      </c>
      <c r="S19" s="36">
        <v>2</v>
      </c>
      <c r="T19" s="33">
        <v>31</v>
      </c>
      <c r="U19" s="33">
        <f t="shared" si="1"/>
        <v>30</v>
      </c>
      <c r="V19" s="37">
        <f t="shared" si="2"/>
        <v>3.3333333333333333E-2</v>
      </c>
    </row>
    <row r="20" spans="2:22" x14ac:dyDescent="0.3">
      <c r="B20" s="1">
        <f>B19+V5/2</f>
        <v>0.05</v>
      </c>
      <c r="C20" s="20">
        <f t="shared" si="3"/>
        <v>2.1568233526564253E-21</v>
      </c>
      <c r="D20" s="1">
        <f>D19+V6/2</f>
        <v>2.5000000000000001E-2</v>
      </c>
      <c r="E20" s="20">
        <f t="shared" si="4"/>
        <v>4.8032486005825407E-22</v>
      </c>
      <c r="F20" s="1">
        <f>F19+V7/2</f>
        <v>1.2500000000000001E-2</v>
      </c>
      <c r="G20" s="20">
        <f t="shared" si="5"/>
        <v>1.6746292583926853E-22</v>
      </c>
      <c r="H20" s="1">
        <f>H19+$V$8/2</f>
        <v>6.2500000000000003E-3</v>
      </c>
      <c r="I20" s="2">
        <f t="shared" si="6"/>
        <v>7.0753862326635635E-23</v>
      </c>
      <c r="S20" s="31">
        <v>2</v>
      </c>
      <c r="T20" s="41">
        <v>27</v>
      </c>
      <c r="U20" s="41">
        <f t="shared" si="1"/>
        <v>26</v>
      </c>
      <c r="V20" s="32">
        <f t="shared" si="2"/>
        <v>3.8461538461538464E-2</v>
      </c>
    </row>
    <row r="21" spans="2:22" x14ac:dyDescent="0.3">
      <c r="B21" s="1">
        <f t="shared" ref="B21:B29" si="7">B20+$V$5</f>
        <v>0.15000000000000002</v>
      </c>
      <c r="C21" s="20">
        <f t="shared" si="3"/>
        <v>3.485332782146486E-19</v>
      </c>
      <c r="D21" s="1">
        <f t="shared" ref="D21:D39" si="8">D20+$V$6</f>
        <v>7.5000000000000011E-2</v>
      </c>
      <c r="E21" s="20">
        <f t="shared" si="4"/>
        <v>8.0083780594918503E-21</v>
      </c>
      <c r="F21" s="1">
        <f t="shared" ref="F21:F59" si="9">F20+$V$7</f>
        <v>3.7500000000000006E-2</v>
      </c>
      <c r="G21" s="20">
        <f t="shared" si="5"/>
        <v>1.0648279038972999E-21</v>
      </c>
      <c r="H21" s="1">
        <f t="shared" ref="H21:H52" si="10">H20+$V$8</f>
        <v>1.8750000000000003E-2</v>
      </c>
      <c r="I21" s="2">
        <f t="shared" si="6"/>
        <v>2.9964854310372168E-22</v>
      </c>
      <c r="S21" s="31">
        <v>2</v>
      </c>
      <c r="T21" s="41">
        <v>26</v>
      </c>
      <c r="U21" s="41">
        <f t="shared" si="1"/>
        <v>25</v>
      </c>
      <c r="V21" s="32">
        <f t="shared" si="2"/>
        <v>0.04</v>
      </c>
    </row>
    <row r="22" spans="2:22" ht="15" thickBot="1" x14ac:dyDescent="0.35">
      <c r="B22" s="1">
        <f t="shared" si="7"/>
        <v>0.25</v>
      </c>
      <c r="C22" s="20">
        <f t="shared" si="3"/>
        <v>5.1755357183033894E-17</v>
      </c>
      <c r="D22" s="1">
        <f t="shared" si="8"/>
        <v>0.125</v>
      </c>
      <c r="E22" s="20">
        <f t="shared" si="4"/>
        <v>9.9718840697446029E-20</v>
      </c>
      <c r="F22" s="1">
        <f t="shared" si="9"/>
        <v>6.25E-2</v>
      </c>
      <c r="G22" s="20">
        <f t="shared" si="5"/>
        <v>4.1969394353350485E-21</v>
      </c>
      <c r="H22" s="1">
        <f t="shared" si="10"/>
        <v>3.125E-2</v>
      </c>
      <c r="I22" s="2">
        <f t="shared" si="6"/>
        <v>7.2728010514325144E-22</v>
      </c>
      <c r="S22" s="38">
        <v>2</v>
      </c>
      <c r="T22" s="39">
        <v>25</v>
      </c>
      <c r="U22" s="39">
        <f t="shared" si="1"/>
        <v>24</v>
      </c>
      <c r="V22" s="40">
        <f t="shared" si="2"/>
        <v>4.1666666666666664E-2</v>
      </c>
    </row>
    <row r="23" spans="2:22" ht="15" thickBot="1" x14ac:dyDescent="0.35">
      <c r="B23" s="1">
        <f t="shared" si="7"/>
        <v>0.35</v>
      </c>
      <c r="C23" s="20">
        <f t="shared" si="3"/>
        <v>7.6812044923271107E-15</v>
      </c>
      <c r="D23" s="1">
        <f t="shared" si="8"/>
        <v>0.17499999999999999</v>
      </c>
      <c r="E23" s="20">
        <f t="shared" si="4"/>
        <v>1.2169809979176447E-18</v>
      </c>
      <c r="F23" s="1">
        <f t="shared" si="9"/>
        <v>8.7499999999999994E-2</v>
      </c>
      <c r="G23" s="20">
        <f t="shared" si="5"/>
        <v>1.5129082861073815E-20</v>
      </c>
      <c r="H23" s="1">
        <f t="shared" si="10"/>
        <v>4.3749999999999997E-2</v>
      </c>
      <c r="I23" s="2">
        <f t="shared" si="6"/>
        <v>1.5262010421940298E-21</v>
      </c>
      <c r="S23" s="74" t="s">
        <v>22</v>
      </c>
      <c r="T23" s="75"/>
      <c r="U23" s="75"/>
      <c r="V23" s="76"/>
    </row>
    <row r="24" spans="2:22" ht="15" thickBot="1" x14ac:dyDescent="0.35">
      <c r="B24" s="1">
        <f t="shared" si="7"/>
        <v>0.44999999999999996</v>
      </c>
      <c r="C24" s="20">
        <f t="shared" si="3"/>
        <v>1.1399918528514765E-12</v>
      </c>
      <c r="D24" s="1">
        <f t="shared" si="8"/>
        <v>0.22499999999999998</v>
      </c>
      <c r="E24" s="20">
        <f t="shared" si="4"/>
        <v>1.4828020480775224E-17</v>
      </c>
      <c r="F24" s="1">
        <f t="shared" si="9"/>
        <v>0.11249999999999999</v>
      </c>
      <c r="G24" s="20">
        <f t="shared" si="5"/>
        <v>5.3286012677063849E-20</v>
      </c>
      <c r="H24" s="1">
        <f t="shared" si="10"/>
        <v>5.6249999999999994E-2</v>
      </c>
      <c r="I24" s="2">
        <f t="shared" si="6"/>
        <v>3.0187818531471079E-21</v>
      </c>
      <c r="S24" s="24">
        <v>2</v>
      </c>
      <c r="T24" s="42">
        <v>10</v>
      </c>
      <c r="U24" s="43">
        <f>T24-S24+1</f>
        <v>9</v>
      </c>
      <c r="V24" s="25">
        <f>$C$7/U24</f>
        <v>0.1111111111111111</v>
      </c>
    </row>
    <row r="25" spans="2:22" x14ac:dyDescent="0.3">
      <c r="B25" s="1">
        <f t="shared" si="7"/>
        <v>0.54999999999999993</v>
      </c>
      <c r="C25" s="20">
        <f t="shared" si="3"/>
        <v>1.6918979226131959E-10</v>
      </c>
      <c r="D25" s="1">
        <f t="shared" si="8"/>
        <v>0.27499999999999997</v>
      </c>
      <c r="E25" s="20">
        <f t="shared" si="4"/>
        <v>1.8064442677958422E-16</v>
      </c>
      <c r="F25" s="1">
        <f t="shared" si="9"/>
        <v>0.13749999999999998</v>
      </c>
      <c r="G25" s="20">
        <f t="shared" si="5"/>
        <v>1.8646678393867047E-19</v>
      </c>
      <c r="H25" s="1">
        <f t="shared" si="10"/>
        <v>6.8749999999999992E-2</v>
      </c>
      <c r="I25" s="2">
        <f t="shared" si="6"/>
        <v>5.807289919351105E-21</v>
      </c>
    </row>
    <row r="26" spans="2:22" x14ac:dyDescent="0.3">
      <c r="B26" s="1">
        <f t="shared" si="7"/>
        <v>0.64999999999999991</v>
      </c>
      <c r="C26" s="20">
        <f t="shared" si="3"/>
        <v>2.5109991557439448E-8</v>
      </c>
      <c r="D26" s="1">
        <f t="shared" si="8"/>
        <v>0.32499999999999996</v>
      </c>
      <c r="E26" s="20">
        <f t="shared" si="4"/>
        <v>2.2007017951003744E-15</v>
      </c>
      <c r="F26" s="1">
        <f t="shared" si="9"/>
        <v>0.16249999999999998</v>
      </c>
      <c r="G26" s="20">
        <f t="shared" si="5"/>
        <v>6.5131335098095486E-19</v>
      </c>
      <c r="H26" s="1">
        <f t="shared" si="10"/>
        <v>8.1249999999999989E-2</v>
      </c>
      <c r="I26" s="2">
        <f t="shared" si="6"/>
        <v>1.1016908841303863E-20</v>
      </c>
    </row>
    <row r="27" spans="2:22" x14ac:dyDescent="0.3">
      <c r="B27" s="1">
        <f t="shared" si="7"/>
        <v>0.74999999999999989</v>
      </c>
      <c r="C27" s="20">
        <f t="shared" si="3"/>
        <v>3.7266531720786451E-6</v>
      </c>
      <c r="D27" s="1">
        <f t="shared" si="8"/>
        <v>0.37499999999999994</v>
      </c>
      <c r="E27" s="20">
        <f t="shared" si="4"/>
        <v>2.6810038484942956E-14</v>
      </c>
      <c r="F27" s="1">
        <f t="shared" si="9"/>
        <v>0.18749999999999997</v>
      </c>
      <c r="G27" s="20">
        <f t="shared" si="5"/>
        <v>2.273787292557307E-18</v>
      </c>
      <c r="H27" s="1">
        <f t="shared" si="10"/>
        <v>9.3749999999999986E-2</v>
      </c>
      <c r="I27" s="2">
        <f t="shared" si="6"/>
        <v>2.0749758332004521E-20</v>
      </c>
    </row>
    <row r="28" spans="2:22" x14ac:dyDescent="0.3">
      <c r="B28" s="1">
        <f t="shared" si="7"/>
        <v>0.84999999999999987</v>
      </c>
      <c r="C28" s="20">
        <f t="shared" si="3"/>
        <v>5.5308437014782972E-4</v>
      </c>
      <c r="D28" s="1">
        <f t="shared" si="8"/>
        <v>0.42499999999999993</v>
      </c>
      <c r="E28" s="20">
        <f t="shared" si="4"/>
        <v>3.2661313408586857E-13</v>
      </c>
      <c r="F28" s="1">
        <f t="shared" si="9"/>
        <v>0.21249999999999997</v>
      </c>
      <c r="G28" s="20">
        <f t="shared" si="5"/>
        <v>7.9367777882036805E-18</v>
      </c>
      <c r="H28" s="1">
        <f t="shared" si="10"/>
        <v>0.10624999999999998</v>
      </c>
      <c r="I28" s="2">
        <f t="shared" si="6"/>
        <v>3.8933115047302286E-20</v>
      </c>
    </row>
    <row r="29" spans="2:22" x14ac:dyDescent="0.3">
      <c r="B29" s="1">
        <f t="shared" si="7"/>
        <v>0.94999999999999984</v>
      </c>
      <c r="C29" s="20">
        <f t="shared" si="3"/>
        <v>8.2084998623898217E-2</v>
      </c>
      <c r="D29" s="1">
        <f t="shared" si="8"/>
        <v>0.47499999999999992</v>
      </c>
      <c r="E29" s="20">
        <f t="shared" si="4"/>
        <v>3.9789625356443517E-12</v>
      </c>
      <c r="F29" s="1">
        <f t="shared" si="9"/>
        <v>0.23749999999999996</v>
      </c>
      <c r="G29" s="20">
        <f t="shared" si="5"/>
        <v>2.7702556782856345E-17</v>
      </c>
      <c r="H29" s="1">
        <f t="shared" si="10"/>
        <v>0.11874999999999998</v>
      </c>
      <c r="I29" s="2">
        <f t="shared" si="6"/>
        <v>7.2904097723205404E-20</v>
      </c>
    </row>
    <row r="30" spans="2:22" ht="15" thickBot="1" x14ac:dyDescent="0.35">
      <c r="B30" s="3">
        <v>1</v>
      </c>
      <c r="C30" s="21">
        <f t="shared" si="3"/>
        <v>1</v>
      </c>
      <c r="D30" s="1">
        <f t="shared" si="8"/>
        <v>0.52499999999999991</v>
      </c>
      <c r="E30" s="20">
        <f t="shared" si="4"/>
        <v>4.8473687062509513E-11</v>
      </c>
      <c r="F30" s="1">
        <f t="shared" si="9"/>
        <v>0.26249999999999996</v>
      </c>
      <c r="G30" s="20">
        <f t="shared" si="5"/>
        <v>9.6691904295589479E-17</v>
      </c>
      <c r="H30" s="1">
        <f t="shared" si="10"/>
        <v>0.13124999999999998</v>
      </c>
      <c r="I30" s="2">
        <f t="shared" si="6"/>
        <v>1.3637024877746143E-19</v>
      </c>
    </row>
    <row r="31" spans="2:22" x14ac:dyDescent="0.3">
      <c r="B31" s="15"/>
      <c r="C31" s="13"/>
      <c r="D31" s="1">
        <f t="shared" si="8"/>
        <v>0.57499999999999996</v>
      </c>
      <c r="E31" s="20">
        <f t="shared" si="4"/>
        <v>5.9053039989420903E-10</v>
      </c>
      <c r="F31" s="1">
        <f t="shared" si="9"/>
        <v>0.28749999999999998</v>
      </c>
      <c r="G31" s="20">
        <f t="shared" si="5"/>
        <v>3.374883875265451E-16</v>
      </c>
      <c r="H31" s="1">
        <f t="shared" si="10"/>
        <v>0.14374999999999999</v>
      </c>
      <c r="I31" s="2">
        <f t="shared" si="6"/>
        <v>2.5494062891835805E-19</v>
      </c>
    </row>
    <row r="32" spans="2:22" x14ac:dyDescent="0.3">
      <c r="B32" s="15"/>
      <c r="C32" s="13"/>
      <c r="D32" s="1">
        <f t="shared" si="8"/>
        <v>0.625</v>
      </c>
      <c r="E32" s="20">
        <f t="shared" si="4"/>
        <v>7.1941330303251907E-9</v>
      </c>
      <c r="F32" s="1">
        <f t="shared" si="9"/>
        <v>0.3125</v>
      </c>
      <c r="G32" s="20">
        <f t="shared" si="5"/>
        <v>1.1779506969532916E-15</v>
      </c>
      <c r="H32" s="1">
        <f t="shared" si="10"/>
        <v>0.15625</v>
      </c>
      <c r="I32" s="2">
        <f t="shared" si="6"/>
        <v>4.7645926228779048E-19</v>
      </c>
    </row>
    <row r="33" spans="2:22" x14ac:dyDescent="0.3">
      <c r="B33" s="15"/>
      <c r="C33" s="13"/>
      <c r="D33" s="1">
        <f t="shared" si="8"/>
        <v>0.67500000000000004</v>
      </c>
      <c r="E33" s="20">
        <f t="shared" si="4"/>
        <v>8.7642482194436174E-8</v>
      </c>
      <c r="F33" s="1">
        <f t="shared" si="9"/>
        <v>0.33750000000000002</v>
      </c>
      <c r="G33" s="20">
        <f t="shared" si="5"/>
        <v>4.1114523996730492E-15</v>
      </c>
      <c r="H33" s="1">
        <f t="shared" si="10"/>
        <v>0.16875000000000001</v>
      </c>
      <c r="I33" s="2">
        <f t="shared" si="6"/>
        <v>8.9031055357614268E-19</v>
      </c>
      <c r="S33" s="10"/>
      <c r="T33" s="10"/>
      <c r="U33" s="10"/>
      <c r="V33" s="10"/>
    </row>
    <row r="34" spans="2:22" x14ac:dyDescent="0.3">
      <c r="B34" s="15"/>
      <c r="C34" s="13"/>
      <c r="D34" s="1">
        <f t="shared" si="8"/>
        <v>0.72500000000000009</v>
      </c>
      <c r="E34" s="20">
        <f t="shared" si="4"/>
        <v>1.0677040100347901E-6</v>
      </c>
      <c r="F34" s="1">
        <f t="shared" si="9"/>
        <v>0.36250000000000004</v>
      </c>
      <c r="G34" s="20">
        <f t="shared" si="5"/>
        <v>1.4350379408463327E-14</v>
      </c>
      <c r="H34" s="1">
        <f t="shared" si="10"/>
        <v>0.18125000000000002</v>
      </c>
      <c r="I34" s="2">
        <f t="shared" si="6"/>
        <v>1.6634865555037151E-18</v>
      </c>
      <c r="S34" s="10"/>
      <c r="T34" s="10"/>
      <c r="U34" s="10"/>
      <c r="V34" s="10"/>
    </row>
    <row r="35" spans="2:22" x14ac:dyDescent="0.3">
      <c r="B35" s="15"/>
      <c r="C35" s="13"/>
      <c r="D35" s="1">
        <f t="shared" si="8"/>
        <v>0.77500000000000013</v>
      </c>
      <c r="E35" s="20">
        <f t="shared" si="4"/>
        <v>1.3007297654067714E-5</v>
      </c>
      <c r="F35" s="1">
        <f t="shared" si="9"/>
        <v>0.38750000000000007</v>
      </c>
      <c r="G35" s="20">
        <f t="shared" si="5"/>
        <v>5.0087746185560261E-14</v>
      </c>
      <c r="H35" s="1">
        <f t="shared" si="10"/>
        <v>0.19375000000000003</v>
      </c>
      <c r="I35" s="2">
        <f t="shared" si="6"/>
        <v>3.1079694954885074E-18</v>
      </c>
      <c r="S35" s="10"/>
      <c r="T35" s="10"/>
      <c r="U35" s="10"/>
      <c r="V35" s="10"/>
    </row>
    <row r="36" spans="2:22" x14ac:dyDescent="0.3">
      <c r="B36" s="15"/>
      <c r="C36" s="13"/>
      <c r="D36" s="1">
        <f t="shared" si="8"/>
        <v>0.82500000000000018</v>
      </c>
      <c r="E36" s="20">
        <f t="shared" si="4"/>
        <v>1.5846132511575239E-4</v>
      </c>
      <c r="F36" s="1">
        <f t="shared" si="9"/>
        <v>0.41250000000000009</v>
      </c>
      <c r="G36" s="20">
        <f t="shared" si="5"/>
        <v>1.7482341263423132E-13</v>
      </c>
      <c r="H36" s="1">
        <f t="shared" si="10"/>
        <v>0.20625000000000004</v>
      </c>
      <c r="I36" s="2">
        <f t="shared" si="6"/>
        <v>5.8066189086949072E-18</v>
      </c>
    </row>
    <row r="37" spans="2:22" x14ac:dyDescent="0.3">
      <c r="B37" s="15"/>
      <c r="C37" s="13"/>
      <c r="D37" s="1">
        <f t="shared" si="8"/>
        <v>0.87500000000000022</v>
      </c>
      <c r="E37" s="20">
        <f t="shared" si="4"/>
        <v>1.9304541362277371E-3</v>
      </c>
      <c r="F37" s="1">
        <f t="shared" si="9"/>
        <v>0.43750000000000011</v>
      </c>
      <c r="G37" s="20">
        <f t="shared" si="5"/>
        <v>6.1019366756766178E-13</v>
      </c>
      <c r="H37" s="1">
        <f t="shared" si="10"/>
        <v>0.21875000000000006</v>
      </c>
      <c r="I37" s="2">
        <f t="shared" si="6"/>
        <v>1.0848359765444622E-17</v>
      </c>
    </row>
    <row r="38" spans="2:22" x14ac:dyDescent="0.3">
      <c r="B38" s="15"/>
      <c r="C38" s="13"/>
      <c r="D38" s="1">
        <f t="shared" si="8"/>
        <v>0.92500000000000027</v>
      </c>
      <c r="E38" s="20">
        <f t="shared" si="4"/>
        <v>2.3517745856009444E-2</v>
      </c>
      <c r="F38" s="1">
        <f t="shared" si="9"/>
        <v>0.46250000000000013</v>
      </c>
      <c r="G38" s="20">
        <f t="shared" si="5"/>
        <v>2.1297851707629252E-12</v>
      </c>
      <c r="H38" s="1">
        <f t="shared" si="10"/>
        <v>0.23125000000000007</v>
      </c>
      <c r="I38" s="2">
        <f t="shared" si="6"/>
        <v>2.0267571739488127E-17</v>
      </c>
    </row>
    <row r="39" spans="2:22" x14ac:dyDescent="0.3">
      <c r="B39" s="15"/>
      <c r="C39" s="13"/>
      <c r="D39" s="1">
        <f t="shared" si="8"/>
        <v>0.97500000000000031</v>
      </c>
      <c r="E39" s="20">
        <f t="shared" si="4"/>
        <v>0.2865047968601942</v>
      </c>
      <c r="F39" s="1">
        <f t="shared" si="9"/>
        <v>0.48750000000000016</v>
      </c>
      <c r="G39" s="20">
        <f t="shared" si="5"/>
        <v>7.4336806721593663E-12</v>
      </c>
      <c r="H39" s="1">
        <f t="shared" si="10"/>
        <v>0.24375000000000008</v>
      </c>
      <c r="I39" s="2">
        <f t="shared" si="6"/>
        <v>3.7864976432192083E-17</v>
      </c>
    </row>
    <row r="40" spans="2:22" ht="15" thickBot="1" x14ac:dyDescent="0.35">
      <c r="B40" s="15"/>
      <c r="C40" s="13"/>
      <c r="D40" s="3">
        <v>1</v>
      </c>
      <c r="E40" s="21">
        <f t="shared" si="4"/>
        <v>1</v>
      </c>
      <c r="F40" s="1">
        <f t="shared" si="9"/>
        <v>0.51250000000000018</v>
      </c>
      <c r="G40" s="20">
        <f t="shared" si="5"/>
        <v>2.5946094982571976E-11</v>
      </c>
      <c r="H40" s="1">
        <f t="shared" si="10"/>
        <v>0.25625000000000009</v>
      </c>
      <c r="I40" s="2">
        <f t="shared" si="6"/>
        <v>7.0741256610635084E-17</v>
      </c>
    </row>
    <row r="41" spans="2:22" x14ac:dyDescent="0.3">
      <c r="B41" s="15"/>
      <c r="C41" s="13"/>
      <c r="D41" s="13"/>
      <c r="E41" s="13"/>
      <c r="F41" s="1">
        <f t="shared" si="9"/>
        <v>0.5375000000000002</v>
      </c>
      <c r="G41" s="20">
        <f t="shared" si="5"/>
        <v>9.0560769896536766E-11</v>
      </c>
      <c r="H41" s="1">
        <f t="shared" si="10"/>
        <v>0.2687500000000001</v>
      </c>
      <c r="I41" s="2">
        <f t="shared" si="6"/>
        <v>1.3216223414942054E-16</v>
      </c>
    </row>
    <row r="42" spans="2:22" x14ac:dyDescent="0.3">
      <c r="B42" s="15"/>
      <c r="C42" s="13"/>
      <c r="D42" s="13"/>
      <c r="E42" s="13"/>
      <c r="F42" s="1">
        <f t="shared" si="9"/>
        <v>0.56250000000000022</v>
      </c>
      <c r="G42" s="20">
        <f t="shared" si="5"/>
        <v>3.1608814543117973E-10</v>
      </c>
      <c r="H42" s="1">
        <f t="shared" si="10"/>
        <v>0.28125000000000011</v>
      </c>
      <c r="I42" s="2">
        <f t="shared" si="6"/>
        <v>2.4691172713779154E-16</v>
      </c>
    </row>
    <row r="43" spans="2:22" x14ac:dyDescent="0.3">
      <c r="B43" s="15"/>
      <c r="C43" s="13"/>
      <c r="D43" s="13"/>
      <c r="E43" s="13"/>
      <c r="F43" s="1">
        <f t="shared" si="9"/>
        <v>0.58750000000000024</v>
      </c>
      <c r="G43" s="20">
        <f t="shared" si="5"/>
        <v>1.1032560323433728E-9</v>
      </c>
      <c r="H43" s="1">
        <f t="shared" si="10"/>
        <v>0.29375000000000012</v>
      </c>
      <c r="I43" s="2">
        <f t="shared" si="6"/>
        <v>4.6129200353071282E-16</v>
      </c>
    </row>
    <row r="44" spans="2:22" x14ac:dyDescent="0.3">
      <c r="B44" s="15"/>
      <c r="C44" s="13"/>
      <c r="D44" s="13"/>
      <c r="E44" s="13"/>
      <c r="F44" s="1">
        <f t="shared" si="9"/>
        <v>0.61250000000000027</v>
      </c>
      <c r="G44" s="20">
        <f t="shared" si="5"/>
        <v>3.8507419227674793E-9</v>
      </c>
      <c r="H44" s="1">
        <f t="shared" si="10"/>
        <v>0.30625000000000013</v>
      </c>
      <c r="I44" s="2">
        <f t="shared" si="6"/>
        <v>8.6180708825499227E-16</v>
      </c>
    </row>
    <row r="45" spans="2:22" x14ac:dyDescent="0.3">
      <c r="B45" s="15"/>
      <c r="C45" s="13"/>
      <c r="D45" s="13"/>
      <c r="E45" s="13"/>
      <c r="F45" s="1">
        <f t="shared" si="9"/>
        <v>0.63750000000000029</v>
      </c>
      <c r="G45" s="20">
        <f t="shared" si="5"/>
        <v>1.3440409951135022E-8</v>
      </c>
      <c r="H45" s="1">
        <f t="shared" si="10"/>
        <v>0.31875000000000014</v>
      </c>
      <c r="I45" s="2">
        <f t="shared" si="6"/>
        <v>1.6100677761817495E-15</v>
      </c>
    </row>
    <row r="46" spans="2:22" x14ac:dyDescent="0.3">
      <c r="B46" s="15"/>
      <c r="C46" s="13"/>
      <c r="D46" s="13"/>
      <c r="E46" s="13"/>
      <c r="F46" s="1">
        <f t="shared" si="9"/>
        <v>0.66250000000000031</v>
      </c>
      <c r="G46" s="20">
        <f t="shared" si="5"/>
        <v>4.6911640218344654E-8</v>
      </c>
      <c r="H46" s="1">
        <f t="shared" si="10"/>
        <v>0.33125000000000016</v>
      </c>
      <c r="I46" s="2">
        <f t="shared" si="6"/>
        <v>3.0080027815063676E-15</v>
      </c>
    </row>
    <row r="47" spans="2:22" x14ac:dyDescent="0.3">
      <c r="B47" s="15"/>
      <c r="C47" s="13"/>
      <c r="D47" s="13"/>
      <c r="E47" s="13"/>
      <c r="F47" s="1">
        <f t="shared" si="9"/>
        <v>0.68750000000000033</v>
      </c>
      <c r="G47" s="20">
        <f t="shared" si="5"/>
        <v>1.637377130590834E-7</v>
      </c>
      <c r="H47" s="1">
        <f t="shared" si="10"/>
        <v>0.34375000000000017</v>
      </c>
      <c r="I47" s="2">
        <f t="shared" si="6"/>
        <v>5.6196892039570783E-15</v>
      </c>
    </row>
    <row r="48" spans="2:22" x14ac:dyDescent="0.3">
      <c r="B48" s="15"/>
      <c r="C48" s="13"/>
      <c r="D48" s="13"/>
      <c r="E48" s="13"/>
      <c r="F48" s="1">
        <f t="shared" si="9"/>
        <v>0.71250000000000036</v>
      </c>
      <c r="G48" s="20">
        <f t="shared" si="5"/>
        <v>5.7150077364668012E-7</v>
      </c>
      <c r="H48" s="1">
        <f t="shared" si="10"/>
        <v>0.35625000000000018</v>
      </c>
      <c r="I48" s="2">
        <f t="shared" si="6"/>
        <v>1.049896180478124E-14</v>
      </c>
    </row>
    <row r="49" spans="2:9" x14ac:dyDescent="0.3">
      <c r="B49" s="15"/>
      <c r="C49" s="13"/>
      <c r="D49" s="13"/>
      <c r="E49" s="13"/>
      <c r="F49" s="1">
        <f t="shared" si="9"/>
        <v>0.73750000000000038</v>
      </c>
      <c r="G49" s="20">
        <f t="shared" si="5"/>
        <v>1.9947337004816979E-6</v>
      </c>
      <c r="H49" s="1">
        <f t="shared" si="10"/>
        <v>0.36875000000000019</v>
      </c>
      <c r="I49" s="2">
        <f t="shared" si="6"/>
        <v>1.9614643116480858E-14</v>
      </c>
    </row>
    <row r="50" spans="2:9" x14ac:dyDescent="0.3">
      <c r="B50" s="15"/>
      <c r="C50" s="13"/>
      <c r="D50" s="13"/>
      <c r="E50" s="13"/>
      <c r="F50" s="1">
        <f t="shared" si="9"/>
        <v>0.7625000000000004</v>
      </c>
      <c r="G50" s="20">
        <f t="shared" si="5"/>
        <v>6.962304723488094E-6</v>
      </c>
      <c r="H50" s="1">
        <f t="shared" si="10"/>
        <v>0.3812500000000002</v>
      </c>
      <c r="I50" s="2">
        <f t="shared" si="6"/>
        <v>3.6644977876304056E-14</v>
      </c>
    </row>
    <row r="51" spans="2:9" x14ac:dyDescent="0.3">
      <c r="B51" s="15"/>
      <c r="C51" s="13"/>
      <c r="D51" s="13"/>
      <c r="E51" s="13"/>
      <c r="F51" s="1">
        <f t="shared" si="9"/>
        <v>0.78750000000000042</v>
      </c>
      <c r="G51" s="20">
        <f t="shared" si="5"/>
        <v>2.4300831259329983E-5</v>
      </c>
      <c r="H51" s="1">
        <f t="shared" si="10"/>
        <v>0.39375000000000021</v>
      </c>
      <c r="I51" s="2">
        <f t="shared" ref="I51:I82" si="11">$C$3+(EXP(H51*$C$8/$C$7)-1)/(EXP($C$8)-1)*($C$4-$C$3)</f>
        <v>6.8461831945061219E-14</v>
      </c>
    </row>
    <row r="52" spans="2:9" x14ac:dyDescent="0.3">
      <c r="B52" s="15"/>
      <c r="C52" s="13"/>
      <c r="D52" s="13"/>
      <c r="E52" s="13"/>
      <c r="F52" s="1">
        <f t="shared" si="9"/>
        <v>0.81250000000000044</v>
      </c>
      <c r="G52" s="20">
        <f t="shared" si="5"/>
        <v>8.4818235246470971E-5</v>
      </c>
      <c r="H52" s="1">
        <f t="shared" si="10"/>
        <v>0.40625000000000022</v>
      </c>
      <c r="I52" s="2">
        <f t="shared" si="11"/>
        <v>1.279035409372277E-13</v>
      </c>
    </row>
    <row r="53" spans="2:9" x14ac:dyDescent="0.3">
      <c r="B53" s="15"/>
      <c r="C53" s="13"/>
      <c r="D53" s="13"/>
      <c r="E53" s="13"/>
      <c r="F53" s="1">
        <f t="shared" si="9"/>
        <v>0.83750000000000047</v>
      </c>
      <c r="G53" s="20">
        <f t="shared" si="5"/>
        <v>2.9604473005686173E-4</v>
      </c>
      <c r="H53" s="1">
        <f t="shared" ref="H53:H84" si="12">H52+$V$8</f>
        <v>0.41875000000000023</v>
      </c>
      <c r="I53" s="2">
        <f t="shared" si="11"/>
        <v>2.3895527346470535E-13</v>
      </c>
    </row>
    <row r="54" spans="2:9" x14ac:dyDescent="0.3">
      <c r="B54" s="15"/>
      <c r="C54" s="13"/>
      <c r="D54" s="13"/>
      <c r="E54" s="13"/>
      <c r="F54" s="1">
        <f t="shared" si="9"/>
        <v>0.86250000000000049</v>
      </c>
      <c r="G54" s="20">
        <f t="shared" si="5"/>
        <v>1.0332976386476591E-3</v>
      </c>
      <c r="H54" s="1">
        <f t="shared" si="12"/>
        <v>0.43125000000000024</v>
      </c>
      <c r="I54" s="2">
        <f t="shared" si="11"/>
        <v>4.4642722382500994E-13</v>
      </c>
    </row>
    <row r="55" spans="2:9" x14ac:dyDescent="0.3">
      <c r="B55" s="15"/>
      <c r="C55" s="13"/>
      <c r="D55" s="13"/>
      <c r="E55" s="13"/>
      <c r="F55" s="1">
        <f t="shared" si="9"/>
        <v>0.88750000000000051</v>
      </c>
      <c r="G55" s="20">
        <f t="shared" si="5"/>
        <v>3.6065631360158333E-3</v>
      </c>
      <c r="H55" s="1">
        <f t="shared" si="12"/>
        <v>0.44375000000000026</v>
      </c>
      <c r="I55" s="2">
        <f t="shared" si="11"/>
        <v>8.3403585636623067E-13</v>
      </c>
    </row>
    <row r="56" spans="2:9" x14ac:dyDescent="0.3">
      <c r="B56" s="15"/>
      <c r="C56" s="13"/>
      <c r="D56" s="13"/>
      <c r="E56" s="13"/>
      <c r="F56" s="1">
        <f t="shared" si="9"/>
        <v>0.91250000000000053</v>
      </c>
      <c r="G56" s="20">
        <f t="shared" si="5"/>
        <v>1.2588142242434357E-2</v>
      </c>
      <c r="H56" s="1">
        <f t="shared" si="12"/>
        <v>0.45625000000000027</v>
      </c>
      <c r="I56" s="2">
        <f t="shared" si="11"/>
        <v>1.5581841171771949E-12</v>
      </c>
    </row>
    <row r="57" spans="2:9" x14ac:dyDescent="0.3">
      <c r="B57" s="15"/>
      <c r="C57" s="13"/>
      <c r="D57" s="13"/>
      <c r="E57" s="13"/>
      <c r="F57" s="1">
        <f t="shared" si="9"/>
        <v>0.93750000000000056</v>
      </c>
      <c r="G57" s="20">
        <f t="shared" si="5"/>
        <v>4.3936933623408669E-2</v>
      </c>
      <c r="H57" s="1">
        <f t="shared" si="12"/>
        <v>0.46875000000000028</v>
      </c>
      <c r="I57" s="2">
        <f t="shared" si="11"/>
        <v>2.9110711780188537E-12</v>
      </c>
    </row>
    <row r="58" spans="2:9" x14ac:dyDescent="0.3">
      <c r="B58" s="15"/>
      <c r="C58" s="13"/>
      <c r="D58" s="13"/>
      <c r="E58" s="13"/>
      <c r="F58" s="1">
        <f t="shared" si="9"/>
        <v>0.96250000000000058</v>
      </c>
      <c r="G58" s="20">
        <f t="shared" si="5"/>
        <v>0.15335496684493283</v>
      </c>
      <c r="H58" s="1">
        <f t="shared" si="12"/>
        <v>0.48125000000000029</v>
      </c>
      <c r="I58" s="2">
        <f t="shared" si="11"/>
        <v>5.4385969602986439E-12</v>
      </c>
    </row>
    <row r="59" spans="2:9" x14ac:dyDescent="0.3">
      <c r="B59" s="15"/>
      <c r="C59" s="13"/>
      <c r="D59" s="13"/>
      <c r="E59" s="13"/>
      <c r="F59" s="1">
        <f t="shared" si="9"/>
        <v>0.9875000000000006</v>
      </c>
      <c r="G59" s="20">
        <f t="shared" si="5"/>
        <v>0.53526142851900549</v>
      </c>
      <c r="H59" s="1">
        <f t="shared" si="12"/>
        <v>0.4937500000000003</v>
      </c>
      <c r="I59" s="2">
        <f t="shared" si="11"/>
        <v>1.0160636785348578E-11</v>
      </c>
    </row>
    <row r="60" spans="2:9" ht="15" thickBot="1" x14ac:dyDescent="0.35">
      <c r="B60" s="15"/>
      <c r="C60" s="13"/>
      <c r="D60" s="13"/>
      <c r="E60" s="13"/>
      <c r="F60" s="22">
        <f>F59+V7/2</f>
        <v>1.0000000000000007</v>
      </c>
      <c r="G60" s="23">
        <f t="shared" si="5"/>
        <v>1.0000000000000355</v>
      </c>
      <c r="H60" s="1">
        <f t="shared" si="12"/>
        <v>0.50625000000000031</v>
      </c>
      <c r="I60" s="2">
        <f t="shared" si="11"/>
        <v>1.8982568599332073E-11</v>
      </c>
    </row>
    <row r="61" spans="2:9" x14ac:dyDescent="0.3">
      <c r="B61" s="15"/>
      <c r="C61" s="13"/>
      <c r="D61" s="13"/>
      <c r="E61" s="13"/>
      <c r="F61" s="13"/>
      <c r="G61" s="13"/>
      <c r="H61" s="1">
        <f t="shared" si="12"/>
        <v>0.51875000000000027</v>
      </c>
      <c r="I61" s="2">
        <f t="shared" si="11"/>
        <v>3.5464107047549455E-11</v>
      </c>
    </row>
    <row r="62" spans="2:9" x14ac:dyDescent="0.3">
      <c r="B62" s="15"/>
      <c r="C62" s="13"/>
      <c r="D62" s="13"/>
      <c r="E62" s="13"/>
      <c r="F62" s="13"/>
      <c r="G62" s="13"/>
      <c r="H62" s="1">
        <f t="shared" si="12"/>
        <v>0.53125000000000022</v>
      </c>
      <c r="I62" s="2">
        <f t="shared" si="11"/>
        <v>6.6255674625695089E-11</v>
      </c>
    </row>
    <row r="63" spans="2:9" x14ac:dyDescent="0.3">
      <c r="B63" s="15"/>
      <c r="C63" s="13"/>
      <c r="D63" s="13"/>
      <c r="E63" s="13"/>
      <c r="F63" s="13"/>
      <c r="G63" s="13"/>
      <c r="H63" s="1">
        <f t="shared" si="12"/>
        <v>0.54375000000000018</v>
      </c>
      <c r="I63" s="2">
        <f t="shared" si="11"/>
        <v>1.2378189627656654E-10</v>
      </c>
    </row>
    <row r="64" spans="2:9" x14ac:dyDescent="0.3">
      <c r="B64" s="15"/>
      <c r="C64" s="13"/>
      <c r="D64" s="13"/>
      <c r="E64" s="13"/>
      <c r="F64" s="13"/>
      <c r="G64" s="13"/>
      <c r="H64" s="1">
        <f t="shared" si="12"/>
        <v>0.55625000000000013</v>
      </c>
      <c r="I64" s="2">
        <f t="shared" si="11"/>
        <v>2.3125502732215755E-10</v>
      </c>
    </row>
    <row r="65" spans="2:9" x14ac:dyDescent="0.3">
      <c r="B65" s="15"/>
      <c r="C65" s="13"/>
      <c r="D65" s="13"/>
      <c r="E65" s="13"/>
      <c r="F65" s="13"/>
      <c r="G65" s="13"/>
      <c r="H65" s="1">
        <f t="shared" si="12"/>
        <v>0.56875000000000009</v>
      </c>
      <c r="I65" s="2">
        <f t="shared" si="11"/>
        <v>4.320412699306649E-10</v>
      </c>
    </row>
    <row r="66" spans="2:9" x14ac:dyDescent="0.3">
      <c r="B66" s="15"/>
      <c r="C66" s="13"/>
      <c r="D66" s="13"/>
      <c r="E66" s="13"/>
      <c r="F66" s="13"/>
      <c r="G66" s="13"/>
      <c r="H66" s="1">
        <f t="shared" si="12"/>
        <v>0.58125000000000004</v>
      </c>
      <c r="I66" s="2">
        <f t="shared" si="11"/>
        <v>8.0715935599201584E-10</v>
      </c>
    </row>
    <row r="67" spans="2:9" x14ac:dyDescent="0.3">
      <c r="B67" s="15"/>
      <c r="C67" s="13"/>
      <c r="D67" s="13"/>
      <c r="E67" s="13"/>
      <c r="F67" s="13"/>
      <c r="G67" s="13"/>
      <c r="H67" s="1">
        <f t="shared" si="12"/>
        <v>0.59375</v>
      </c>
      <c r="I67" s="2">
        <f t="shared" si="11"/>
        <v>1.5079722038358418E-9</v>
      </c>
    </row>
    <row r="68" spans="2:9" x14ac:dyDescent="0.3">
      <c r="B68" s="15"/>
      <c r="C68" s="13"/>
      <c r="D68" s="13"/>
      <c r="E68" s="13"/>
      <c r="F68" s="13"/>
      <c r="G68" s="13"/>
      <c r="H68" s="1">
        <f t="shared" si="12"/>
        <v>0.60624999999999996</v>
      </c>
      <c r="I68" s="2">
        <f t="shared" si="11"/>
        <v>2.817262973736628E-9</v>
      </c>
    </row>
    <row r="69" spans="2:9" x14ac:dyDescent="0.3">
      <c r="B69" s="15"/>
      <c r="C69" s="13"/>
      <c r="D69" s="13"/>
      <c r="E69" s="13"/>
      <c r="F69" s="13"/>
      <c r="G69" s="13"/>
      <c r="H69" s="1">
        <f t="shared" si="12"/>
        <v>0.61874999999999991</v>
      </c>
      <c r="I69" s="2">
        <f t="shared" si="11"/>
        <v>5.2633401617071044E-9</v>
      </c>
    </row>
    <row r="70" spans="2:9" x14ac:dyDescent="0.3">
      <c r="B70" s="15"/>
      <c r="C70" s="13"/>
      <c r="D70" s="13"/>
      <c r="E70" s="13"/>
      <c r="F70" s="13"/>
      <c r="G70" s="13"/>
      <c r="H70" s="1">
        <f t="shared" si="12"/>
        <v>0.63124999999999987</v>
      </c>
      <c r="I70" s="2">
        <f t="shared" si="11"/>
        <v>9.8332139797000909E-9</v>
      </c>
    </row>
    <row r="71" spans="2:9" x14ac:dyDescent="0.3">
      <c r="B71" s="15"/>
      <c r="C71" s="13"/>
      <c r="D71" s="13"/>
      <c r="E71" s="13"/>
      <c r="F71" s="13"/>
      <c r="G71" s="13"/>
      <c r="H71" s="1">
        <f t="shared" si="12"/>
        <v>0.64374999999999982</v>
      </c>
      <c r="I71" s="2">
        <f t="shared" si="11"/>
        <v>1.8370862266140877E-8</v>
      </c>
    </row>
    <row r="72" spans="2:9" x14ac:dyDescent="0.3">
      <c r="B72" s="15"/>
      <c r="C72" s="13"/>
      <c r="D72" s="13"/>
      <c r="E72" s="13"/>
      <c r="F72" s="13"/>
      <c r="G72" s="13"/>
      <c r="H72" s="1">
        <f t="shared" si="12"/>
        <v>0.65624999999999978</v>
      </c>
      <c r="I72" s="2">
        <f t="shared" si="11"/>
        <v>3.4321289163261772E-8</v>
      </c>
    </row>
    <row r="73" spans="2:9" x14ac:dyDescent="0.3">
      <c r="B73" s="15"/>
      <c r="C73" s="13"/>
      <c r="D73" s="13"/>
      <c r="E73" s="13"/>
      <c r="F73" s="13"/>
      <c r="G73" s="13"/>
      <c r="H73" s="1">
        <f t="shared" si="12"/>
        <v>0.66874999999999973</v>
      </c>
      <c r="I73" s="2">
        <f t="shared" si="11"/>
        <v>6.4120609733126306E-8</v>
      </c>
    </row>
    <row r="74" spans="2:9" x14ac:dyDescent="0.3">
      <c r="B74" s="15"/>
      <c r="C74" s="13"/>
      <c r="D74" s="13"/>
      <c r="E74" s="13"/>
      <c r="F74" s="13"/>
      <c r="G74" s="13"/>
      <c r="H74" s="1">
        <f t="shared" si="12"/>
        <v>0.68124999999999969</v>
      </c>
      <c r="I74" s="2">
        <f t="shared" si="11"/>
        <v>1.1979306992200262E-7</v>
      </c>
    </row>
    <row r="75" spans="2:9" x14ac:dyDescent="0.3">
      <c r="B75" s="15"/>
      <c r="C75" s="13"/>
      <c r="D75" s="13"/>
      <c r="E75" s="13"/>
      <c r="F75" s="13"/>
      <c r="G75" s="13"/>
      <c r="H75" s="1">
        <f t="shared" si="12"/>
        <v>0.69374999999999964</v>
      </c>
      <c r="I75" s="2">
        <f t="shared" si="11"/>
        <v>2.238029186101771E-7</v>
      </c>
    </row>
    <row r="76" spans="2:9" x14ac:dyDescent="0.3">
      <c r="B76" s="15"/>
      <c r="C76" s="13"/>
      <c r="D76" s="13"/>
      <c r="E76" s="13"/>
      <c r="F76" s="13"/>
      <c r="G76" s="13"/>
      <c r="H76" s="1">
        <f t="shared" si="12"/>
        <v>0.7062499999999996</v>
      </c>
      <c r="I76" s="2">
        <f t="shared" si="11"/>
        <v>4.1811889795499329E-7</v>
      </c>
    </row>
    <row r="77" spans="2:9" x14ac:dyDescent="0.3">
      <c r="B77" s="15"/>
      <c r="C77" s="13"/>
      <c r="D77" s="13"/>
      <c r="E77" s="13"/>
      <c r="F77" s="13"/>
      <c r="G77" s="13"/>
      <c r="H77" s="1">
        <f t="shared" si="12"/>
        <v>0.71874999999999956</v>
      </c>
      <c r="I77" s="2">
        <f t="shared" si="11"/>
        <v>7.8114894083043226E-7</v>
      </c>
    </row>
    <row r="78" spans="2:9" x14ac:dyDescent="0.3">
      <c r="B78" s="15"/>
      <c r="C78" s="13"/>
      <c r="D78" s="13"/>
      <c r="E78" s="13"/>
      <c r="F78" s="13"/>
      <c r="G78" s="13"/>
      <c r="H78" s="1">
        <f t="shared" si="12"/>
        <v>0.73124999999999951</v>
      </c>
      <c r="I78" s="2">
        <f t="shared" si="11"/>
        <v>1.4593783508589176E-6</v>
      </c>
    </row>
    <row r="79" spans="2:9" x14ac:dyDescent="0.3">
      <c r="B79" s="15"/>
      <c r="C79" s="13"/>
      <c r="D79" s="13"/>
      <c r="E79" s="13"/>
      <c r="F79" s="13"/>
      <c r="G79" s="13"/>
      <c r="H79" s="1">
        <f t="shared" si="12"/>
        <v>0.74374999999999947</v>
      </c>
      <c r="I79" s="2">
        <f t="shared" si="11"/>
        <v>2.7264777043562575E-6</v>
      </c>
    </row>
    <row r="80" spans="2:9" x14ac:dyDescent="0.3">
      <c r="B80" s="15"/>
      <c r="C80" s="13"/>
      <c r="D80" s="13"/>
      <c r="E80" s="13"/>
      <c r="F80" s="13"/>
      <c r="G80" s="13"/>
      <c r="H80" s="1">
        <f t="shared" si="12"/>
        <v>0.75624999999999942</v>
      </c>
      <c r="I80" s="2">
        <f t="shared" si="11"/>
        <v>5.093730949192664E-6</v>
      </c>
    </row>
    <row r="81" spans="2:9" x14ac:dyDescent="0.3">
      <c r="B81" s="15"/>
      <c r="C81" s="13"/>
      <c r="D81" s="13"/>
      <c r="E81" s="13"/>
      <c r="F81" s="13"/>
      <c r="G81" s="13"/>
      <c r="H81" s="1">
        <f t="shared" si="12"/>
        <v>0.76874999999999938</v>
      </c>
      <c r="I81" s="2">
        <f t="shared" si="11"/>
        <v>9.5163422540765913E-6</v>
      </c>
    </row>
    <row r="82" spans="2:9" x14ac:dyDescent="0.3">
      <c r="B82" s="15"/>
      <c r="C82" s="13"/>
      <c r="D82" s="13"/>
      <c r="E82" s="13"/>
      <c r="F82" s="13"/>
      <c r="G82" s="13"/>
      <c r="H82" s="1">
        <f t="shared" si="12"/>
        <v>0.78124999999999933</v>
      </c>
      <c r="I82" s="2">
        <f t="shared" si="11"/>
        <v>1.7778867945719909E-5</v>
      </c>
    </row>
    <row r="83" spans="2:9" x14ac:dyDescent="0.3">
      <c r="B83" s="15"/>
      <c r="C83" s="13"/>
      <c r="D83" s="13"/>
      <c r="E83" s="13"/>
      <c r="F83" s="13"/>
      <c r="G83" s="13"/>
      <c r="H83" s="1">
        <f t="shared" si="12"/>
        <v>0.79374999999999929</v>
      </c>
      <c r="I83" s="2">
        <f t="shared" ref="I83:I100" si="13">$C$3+(EXP(H83*$C$8/$C$7)-1)/(EXP($C$8)-1)*($C$4-$C$3)</f>
        <v>3.3215298167312543E-5</v>
      </c>
    </row>
    <row r="84" spans="2:9" x14ac:dyDescent="0.3">
      <c r="B84" s="15"/>
      <c r="C84" s="13"/>
      <c r="D84" s="13"/>
      <c r="E84" s="13"/>
      <c r="F84" s="13"/>
      <c r="G84" s="13"/>
      <c r="H84" s="1">
        <f t="shared" si="12"/>
        <v>0.80624999999999925</v>
      </c>
      <c r="I84" s="2">
        <f t="shared" si="13"/>
        <v>6.2054346525987564E-5</v>
      </c>
    </row>
    <row r="85" spans="2:9" x14ac:dyDescent="0.3">
      <c r="B85" s="15"/>
      <c r="C85" s="13"/>
      <c r="D85" s="13"/>
      <c r="E85" s="13"/>
      <c r="F85" s="13"/>
      <c r="G85" s="13"/>
      <c r="H85" s="1">
        <f t="shared" ref="H85:H99" si="14">H84+$V$8</f>
        <v>0.8187499999999992</v>
      </c>
      <c r="I85" s="2">
        <f t="shared" si="13"/>
        <v>1.1593278203827371E-4</v>
      </c>
    </row>
    <row r="86" spans="2:9" x14ac:dyDescent="0.3">
      <c r="B86" s="15"/>
      <c r="C86" s="13"/>
      <c r="D86" s="13"/>
      <c r="E86" s="13"/>
      <c r="F86" s="13"/>
      <c r="G86" s="13"/>
      <c r="H86" s="1">
        <f t="shared" si="14"/>
        <v>0.83124999999999916</v>
      </c>
      <c r="I86" s="2">
        <f t="shared" si="13"/>
        <v>2.1659095137687581E-4</v>
      </c>
    </row>
    <row r="87" spans="2:9" x14ac:dyDescent="0.3">
      <c r="B87" s="15"/>
      <c r="C87" s="13"/>
      <c r="D87" s="13"/>
      <c r="E87" s="13"/>
      <c r="F87" s="13"/>
      <c r="G87" s="13"/>
      <c r="H87" s="1">
        <f t="shared" si="14"/>
        <v>0.84374999999999911</v>
      </c>
      <c r="I87" s="2">
        <f t="shared" si="13"/>
        <v>4.0464516932624728E-4</v>
      </c>
    </row>
    <row r="88" spans="2:9" x14ac:dyDescent="0.3">
      <c r="B88" s="15"/>
      <c r="C88" s="13"/>
      <c r="D88" s="13"/>
      <c r="E88" s="13"/>
      <c r="F88" s="13"/>
      <c r="G88" s="13"/>
      <c r="H88" s="1">
        <f t="shared" si="14"/>
        <v>0.85624999999999907</v>
      </c>
      <c r="I88" s="2">
        <f t="shared" si="13"/>
        <v>7.5597670178823332E-4</v>
      </c>
    </row>
    <row r="89" spans="2:9" x14ac:dyDescent="0.3">
      <c r="B89" s="15"/>
      <c r="C89" s="13"/>
      <c r="D89" s="13"/>
      <c r="E89" s="13"/>
      <c r="F89" s="13"/>
      <c r="G89" s="13"/>
      <c r="H89" s="1">
        <f t="shared" si="14"/>
        <v>0.86874999999999902</v>
      </c>
      <c r="I89" s="2">
        <f t="shared" si="13"/>
        <v>1.4123504170288116E-3</v>
      </c>
    </row>
    <row r="90" spans="2:9" x14ac:dyDescent="0.3">
      <c r="B90" s="15"/>
      <c r="C90" s="13"/>
      <c r="D90" s="13"/>
      <c r="E90" s="13"/>
      <c r="F90" s="13"/>
      <c r="G90" s="13"/>
      <c r="H90" s="1">
        <f t="shared" si="14"/>
        <v>0.88124999999999898</v>
      </c>
      <c r="I90" s="2">
        <f t="shared" si="13"/>
        <v>2.6386179570917906E-3</v>
      </c>
    </row>
    <row r="91" spans="2:9" x14ac:dyDescent="0.3">
      <c r="B91" s="15"/>
      <c r="C91" s="13"/>
      <c r="D91" s="13"/>
      <c r="E91" s="13"/>
      <c r="F91" s="13"/>
      <c r="G91" s="13"/>
      <c r="H91" s="1">
        <f t="shared" si="14"/>
        <v>0.89374999999999893</v>
      </c>
      <c r="I91" s="2">
        <f t="shared" si="13"/>
        <v>4.9295873315447717E-3</v>
      </c>
    </row>
    <row r="92" spans="2:9" x14ac:dyDescent="0.3">
      <c r="B92" s="15"/>
      <c r="C92" s="13"/>
      <c r="D92" s="13"/>
      <c r="E92" s="13"/>
      <c r="F92" s="13"/>
      <c r="G92" s="13"/>
      <c r="H92" s="1">
        <f t="shared" si="14"/>
        <v>0.90624999999999889</v>
      </c>
      <c r="I92" s="2">
        <f t="shared" si="13"/>
        <v>9.2096816039676163E-3</v>
      </c>
    </row>
    <row r="93" spans="2:9" x14ac:dyDescent="0.3">
      <c r="B93" s="15"/>
      <c r="C93" s="13"/>
      <c r="D93" s="13"/>
      <c r="E93" s="13"/>
      <c r="F93" s="13"/>
      <c r="G93" s="13"/>
      <c r="H93" s="1">
        <f t="shared" si="14"/>
        <v>0.91874999999999885</v>
      </c>
      <c r="I93" s="2">
        <f t="shared" si="13"/>
        <v>1.7205950425850405E-2</v>
      </c>
    </row>
    <row r="94" spans="2:9" x14ac:dyDescent="0.3">
      <c r="B94" s="15"/>
      <c r="C94" s="13"/>
      <c r="D94" s="13"/>
      <c r="E94" s="13"/>
      <c r="F94" s="13"/>
      <c r="G94" s="13"/>
      <c r="H94" s="1">
        <f t="shared" si="14"/>
        <v>0.9312499999999988</v>
      </c>
      <c r="I94" s="2">
        <f t="shared" si="13"/>
        <v>3.214494732687425E-2</v>
      </c>
    </row>
    <row r="95" spans="2:9" x14ac:dyDescent="0.3">
      <c r="B95" s="15"/>
      <c r="C95" s="13"/>
      <c r="D95" s="13"/>
      <c r="E95" s="13"/>
      <c r="F95" s="13"/>
      <c r="G95" s="13"/>
      <c r="H95" s="1">
        <f t="shared" si="14"/>
        <v>0.94374999999999876</v>
      </c>
      <c r="I95" s="2">
        <f t="shared" si="13"/>
        <v>6.0054667895304108E-2</v>
      </c>
    </row>
    <row r="96" spans="2:9" x14ac:dyDescent="0.3">
      <c r="B96" s="15"/>
      <c r="C96" s="13"/>
      <c r="D96" s="13"/>
      <c r="E96" s="13"/>
      <c r="F96" s="13"/>
      <c r="G96" s="13"/>
      <c r="H96" s="1">
        <f t="shared" si="14"/>
        <v>0.95624999999999871</v>
      </c>
      <c r="I96" s="2">
        <f t="shared" si="13"/>
        <v>0.11219689052033657</v>
      </c>
    </row>
    <row r="97" spans="2:9" x14ac:dyDescent="0.3">
      <c r="B97" s="15"/>
      <c r="C97" s="13"/>
      <c r="D97" s="13"/>
      <c r="E97" s="13"/>
      <c r="F97" s="13"/>
      <c r="G97" s="13"/>
      <c r="H97" s="1">
        <f t="shared" si="14"/>
        <v>0.96874999999999867</v>
      </c>
      <c r="I97" s="2">
        <f t="shared" si="13"/>
        <v>0.20961138715108443</v>
      </c>
    </row>
    <row r="98" spans="2:9" x14ac:dyDescent="0.3">
      <c r="B98" s="15"/>
      <c r="C98" s="13"/>
      <c r="D98" s="13"/>
      <c r="E98" s="13"/>
      <c r="F98" s="13"/>
      <c r="G98" s="13"/>
      <c r="H98" s="1">
        <f t="shared" si="14"/>
        <v>0.98124999999999862</v>
      </c>
      <c r="I98" s="2">
        <f t="shared" si="13"/>
        <v>0.39160562667677118</v>
      </c>
    </row>
    <row r="99" spans="2:9" x14ac:dyDescent="0.3">
      <c r="B99" s="15"/>
      <c r="C99" s="13"/>
      <c r="D99" s="13"/>
      <c r="E99" s="13"/>
      <c r="F99" s="13"/>
      <c r="G99" s="13"/>
      <c r="H99" s="1">
        <f t="shared" si="14"/>
        <v>0.99374999999999858</v>
      </c>
      <c r="I99" s="2">
        <f t="shared" si="13"/>
        <v>0.73161562894658982</v>
      </c>
    </row>
    <row r="100" spans="2:9" ht="15" thickBot="1" x14ac:dyDescent="0.35">
      <c r="B100" s="16"/>
      <c r="C100" s="17"/>
      <c r="D100" s="17"/>
      <c r="E100" s="17"/>
      <c r="F100" s="17"/>
      <c r="G100" s="17"/>
      <c r="H100" s="3">
        <f>H99+$V$8/2</f>
        <v>0.99999999999999856</v>
      </c>
      <c r="I100" s="4">
        <f t="shared" si="13"/>
        <v>0.99999999999992906</v>
      </c>
    </row>
  </sheetData>
  <mergeCells count="12">
    <mergeCell ref="AE2:AH2"/>
    <mergeCell ref="S3:V3"/>
    <mergeCell ref="S2:V2"/>
    <mergeCell ref="B17:C17"/>
    <mergeCell ref="F17:G17"/>
    <mergeCell ref="B2:D2"/>
    <mergeCell ref="S23:V23"/>
    <mergeCell ref="S9:V9"/>
    <mergeCell ref="S14:V14"/>
    <mergeCell ref="H17:I17"/>
    <mergeCell ref="D17:E17"/>
    <mergeCell ref="B16:I16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12"/>
  <sheetViews>
    <sheetView workbookViewId="0">
      <selection activeCell="G15" sqref="G15"/>
    </sheetView>
  </sheetViews>
  <sheetFormatPr defaultRowHeight="14.4" x14ac:dyDescent="0.3"/>
  <sheetData>
    <row r="12" spans="9:9" x14ac:dyDescent="0.3">
      <c r="I12" s="30"/>
    </row>
  </sheetData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d l v M S n R h f + S n A A A A + A A A A B I A H A B D b 2 5 m a W c v U G F j a 2 F n Z S 5 4 b W w g o h g A K K A U A A A A A A A A A A A A A A A A A A A A A A A A A A A A h Y / R C o I w G I V f R X b v N t e i k N 9 J e J s Q B N H t 0 K U j n e F m 8 9 2 6 6 J F 6 h Y S y u u v y H L 4 D 3 3 n c 7 p C O b R N c V W 9 1 Z x I U Y Y o C Z Y q u 1 K Z K 0 O B O 4 R q l A n a y O M t K B R N s b D x a n a D a u U t M i P c e + w X u + o o w S i N y z L f 7 o l a t D L W x T p p C o c + q / L 9 C A g 4 v G c E w X 2 K + o h w z z o D M N e T a f B E 2 G W M K 5 K e E b G j c 0 C u h T J h t g M w R y P u F e A J Q S w M E F A A C A A g A d l v M S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Z b z E o o i k e 4 D g A A A B E A A A A T A B w A R m 9 y b X V s Y X M v U 2 V j d G l v b j E u b S C i G A A o o B Q A A A A A A A A A A A A A A A A A A A A A A A A A A A A r T k 0 u y c z P U w i G 0 I b W A F B L A Q I t A B Q A A g A I A H Z b z E p 0 Y X / k p w A A A P g A A A A S A A A A A A A A A A A A A A A A A A A A A A B D b 2 5 m a W c v U G F j a 2 F n Z S 5 4 b W x Q S w E C L Q A U A A I A C A B 2 W 8 x K D 8 r p q 6 Q A A A D p A A A A E w A A A A A A A A A A A A A A A A D z A A A A W 0 N v b n R l b n R f V H l w Z X N d L n h t b F B L A Q I t A B Q A A g A I A H Z b z E o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O h + B y X A o P Q b X u l u E r + E y V A A A A A A I A A A A A A B B m A A A A A Q A A I A A A A A i w E l z a i H 7 y g R + t X m L h o t k G X R 5 0 y J / 7 n 1 j F 9 u q c h A / q A A A A A A 6 A A A A A A g A A I A A A A A + w w 9 X 6 g g c 7 Y 6 w T k u j y / J 5 D M D V Z O l 7 I / B W X b h N U T D W J U A A A A A U o u L 6 8 4 p w k k Q I q / 4 b i w 2 o O s i 3 h U s G + V z 3 u O O w 5 G a W S V j Q i D e z m 8 C q K t 9 V U S h / 9 9 l X N X J h v V i n Z O R S m + K R k p j m B y z d R Y u n E f c V 4 O 9 9 N P g j C Q A A A A C i p U F p z x S h B x w D W J 7 5 7 y g Q D g A 8 P M E e 2 1 Z L P t D C 8 a n Q g K r E w / W l x W B 3 c 0 f 9 L + i p S i A Q D 7 E 9 J U T j C E k p T 4 K S / P B M = < / D a t a M a s h u p > 
</file>

<file path=customXml/itemProps1.xml><?xml version="1.0" encoding="utf-8"?>
<ds:datastoreItem xmlns:ds="http://schemas.openxmlformats.org/officeDocument/2006/customXml" ds:itemID="{E186E9B7-D107-400A-B258-2FC101D7AE0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problem1</vt:lpstr>
      <vt:lpstr>report_figs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2017-06-05T14:17:58Z</dcterms:created>
  <dcterms:modified xsi:type="dcterms:W3CDTF">2017-06-19T20:41:19Z</dcterms:modified>
</cp:coreProperties>
</file>