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activeTab="1"/>
  </bookViews>
  <sheets>
    <sheet name="problem1" sheetId="5" r:id="rId1"/>
    <sheet name="problem2" sheetId="1" r:id="rId2"/>
    <sheet name="problem3" sheetId="6" r:id="rId3"/>
    <sheet name="problem4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11" i="7"/>
  <c r="G11" i="7"/>
  <c r="I10" i="7"/>
  <c r="I9" i="7"/>
  <c r="F9" i="7"/>
  <c r="F10" i="7" s="1"/>
  <c r="F11" i="7" s="1"/>
  <c r="F12" i="7" s="1"/>
  <c r="I8" i="7"/>
  <c r="F8" i="7"/>
  <c r="D8" i="7"/>
  <c r="C9" i="7" s="1"/>
  <c r="D7" i="7"/>
  <c r="E7" i="7" s="1"/>
  <c r="E11" i="6"/>
  <c r="F13" i="6"/>
  <c r="F12" i="6"/>
  <c r="F11" i="6"/>
  <c r="F10" i="6"/>
  <c r="F9" i="6"/>
  <c r="F8" i="6"/>
  <c r="E13" i="6"/>
  <c r="E12" i="6"/>
  <c r="E10" i="6"/>
  <c r="E9" i="6"/>
  <c r="E8" i="6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J11" i="1"/>
  <c r="J10" i="1"/>
  <c r="J9" i="1"/>
  <c r="J8" i="1"/>
  <c r="J7" i="1"/>
  <c r="J6" i="1"/>
  <c r="W23" i="1"/>
  <c r="V28" i="1"/>
  <c r="V27" i="1"/>
  <c r="W27" i="1" s="1"/>
  <c r="V26" i="1"/>
  <c r="W26" i="1" s="1"/>
  <c r="V25" i="1"/>
  <c r="V24" i="1"/>
  <c r="W24" i="1" s="1"/>
  <c r="V23" i="1"/>
  <c r="V38" i="1"/>
  <c r="V37" i="1"/>
  <c r="W37" i="1" s="1"/>
  <c r="V36" i="1"/>
  <c r="V35" i="1"/>
  <c r="W35" i="1" s="1"/>
  <c r="V34" i="1"/>
  <c r="W34" i="1" s="1"/>
  <c r="V33" i="1"/>
  <c r="U38" i="1"/>
  <c r="O38" i="1"/>
  <c r="P38" i="1" s="1"/>
  <c r="U37" i="1"/>
  <c r="O37" i="1"/>
  <c r="P37" i="1" s="1"/>
  <c r="U36" i="1"/>
  <c r="O36" i="1"/>
  <c r="P36" i="1" s="1"/>
  <c r="U35" i="1"/>
  <c r="O35" i="1"/>
  <c r="P35" i="1" s="1"/>
  <c r="U34" i="1"/>
  <c r="O34" i="1"/>
  <c r="P34" i="1" s="1"/>
  <c r="U33" i="1"/>
  <c r="O33" i="1"/>
  <c r="P33" i="1" s="1"/>
  <c r="U28" i="1"/>
  <c r="O28" i="1"/>
  <c r="P28" i="1" s="1"/>
  <c r="U27" i="1"/>
  <c r="U26" i="1"/>
  <c r="U25" i="1"/>
  <c r="U24" i="1"/>
  <c r="U23" i="1"/>
  <c r="O27" i="1"/>
  <c r="P27" i="1" s="1"/>
  <c r="P26" i="1"/>
  <c r="O26" i="1"/>
  <c r="O25" i="1"/>
  <c r="P25" i="1" s="1"/>
  <c r="O24" i="1"/>
  <c r="P24" i="1" s="1"/>
  <c r="O23" i="1"/>
  <c r="P23" i="1" s="1"/>
  <c r="T18" i="1"/>
  <c r="T17" i="1"/>
  <c r="T16" i="1"/>
  <c r="T15" i="1"/>
  <c r="O18" i="1"/>
  <c r="P18" i="1" s="1"/>
  <c r="O17" i="1"/>
  <c r="P17" i="1" s="1"/>
  <c r="O16" i="1"/>
  <c r="P16" i="1" s="1"/>
  <c r="O15" i="1"/>
  <c r="P15" i="1" s="1"/>
  <c r="O14" i="1"/>
  <c r="P14" i="1" s="1"/>
  <c r="W8" i="1"/>
  <c r="W11" i="1"/>
  <c r="T8" i="1"/>
  <c r="T9" i="1"/>
  <c r="T10" i="1"/>
  <c r="T11" i="1"/>
  <c r="W10" i="1"/>
  <c r="W9" i="1"/>
  <c r="D9" i="7" l="1"/>
  <c r="E9" i="7" s="1"/>
  <c r="E8" i="7"/>
  <c r="W25" i="1"/>
  <c r="W36" i="1"/>
  <c r="I12" i="5"/>
  <c r="G11" i="5"/>
  <c r="E12" i="5"/>
  <c r="E11" i="5"/>
  <c r="E10" i="5"/>
  <c r="E9" i="5"/>
  <c r="E8" i="5"/>
  <c r="E7" i="5"/>
  <c r="F12" i="5"/>
  <c r="I11" i="5"/>
  <c r="I10" i="5"/>
  <c r="I9" i="5"/>
  <c r="I8" i="5"/>
  <c r="C10" i="7" l="1"/>
  <c r="J12" i="6"/>
  <c r="J9" i="6"/>
  <c r="J10" i="6"/>
  <c r="J11" i="6"/>
  <c r="J13" i="6"/>
  <c r="D9" i="6"/>
  <c r="D8" i="6"/>
  <c r="C11" i="7" l="1"/>
  <c r="D10" i="7"/>
  <c r="E10" i="7" s="1"/>
  <c r="C10" i="6"/>
  <c r="D10" i="6" s="1"/>
  <c r="F8" i="5"/>
  <c r="F9" i="5" s="1"/>
  <c r="F10" i="5" s="1"/>
  <c r="F11" i="5" s="1"/>
  <c r="D8" i="5"/>
  <c r="C9" i="5" s="1"/>
  <c r="D7" i="5"/>
  <c r="O8" i="1"/>
  <c r="O7" i="1"/>
  <c r="P7" i="1" s="1"/>
  <c r="D11" i="7" l="1"/>
  <c r="E11" i="7" s="1"/>
  <c r="C11" i="6"/>
  <c r="D11" i="6" s="1"/>
  <c r="O9" i="1"/>
  <c r="P9" i="1" s="1"/>
  <c r="P8" i="1"/>
  <c r="D9" i="5"/>
  <c r="C10" i="5" s="1"/>
  <c r="C12" i="7" l="1"/>
  <c r="D12" i="7" s="1"/>
  <c r="E12" i="7" s="1"/>
  <c r="C12" i="6"/>
  <c r="D12" i="6" s="1"/>
  <c r="O10" i="1"/>
  <c r="D10" i="5"/>
  <c r="C11" i="5" s="1"/>
  <c r="C13" i="6" l="1"/>
  <c r="D13" i="6" s="1"/>
  <c r="O11" i="1"/>
  <c r="P11" i="1" s="1"/>
  <c r="P10" i="1"/>
  <c r="D11" i="5"/>
  <c r="C12" i="5" s="1"/>
  <c r="D12" i="5" s="1"/>
</calcChain>
</file>

<file path=xl/sharedStrings.xml><?xml version="1.0" encoding="utf-8"?>
<sst xmlns="http://schemas.openxmlformats.org/spreadsheetml/2006/main" count="103" uniqueCount="38">
  <si>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</si>
  <si>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</si>
  <si>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</si>
  <si>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</si>
  <si>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</si>
  <si>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</si>
  <si>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</si>
  <si>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% Chg. In Tmin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</si>
  <si>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</si>
  <si>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</si>
  <si>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</si>
  <si>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</si>
  <si>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</si>
  <si>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</si>
  <si>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</si>
  <si>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IB</t>
  </si>
  <si>
    <t>Base Heat Flux (W/m^2)</t>
  </si>
  <si>
    <t>Average Residual</t>
  </si>
  <si>
    <t>L</t>
  </si>
  <si>
    <t>length of the bar</t>
  </si>
  <si>
    <t>m</t>
  </si>
  <si>
    <t>Avg. Res.</t>
  </si>
  <si>
    <t>Temperature Grad (K/m)</t>
  </si>
  <si>
    <t>GRADIENT OVER HALF FIN</t>
  </si>
  <si>
    <t>GRADIENT OVER TWO NODES CLOSEST TO CENTER</t>
  </si>
  <si>
    <t>GRADIENT OVER THREE NODES CLOSEST TO CENTER</t>
  </si>
  <si>
    <t>First Temp Grad (K/m)</t>
  </si>
  <si>
    <t>Second Temp Grad (K/m)</t>
  </si>
  <si>
    <t>Percent Difference (2f1)</t>
  </si>
  <si>
    <t>COMPARE FIRST HALF WITH SECOND GRADIENT: 1 Node</t>
  </si>
  <si>
    <t>COMPARE FIRST HALF WITH SECOND GRADIENT: 2 Nodes</t>
  </si>
  <si>
    <t>Difference</t>
  </si>
  <si>
    <t>Change in Dif</t>
  </si>
  <si>
    <t>COMPARE FIRST HALF WITH SECOND GRADIENT: Half Center Node</t>
  </si>
  <si>
    <t>Length of wall</t>
  </si>
  <si>
    <t xml:space="preserve">L </t>
  </si>
  <si>
    <t xml:space="preserve">width </t>
  </si>
  <si>
    <t>See problem_4 directory for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</si>
</sst>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Font="1"/>
    <xf numFmtId="11" fontId="0" fillId="0" borderId="2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0" xfId="0" quotePrefix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11" fontId="0" fillId="0" borderId="43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0" xfId="0" applyFont="1"/>
    <xf numFmtId="11" fontId="0" fillId="0" borderId="34" xfId="0" applyNumberFormat="1" applyFill="1" applyBorder="1" applyAlignment="1">
      <alignment horizont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165" fontId="0" fillId="0" borderId="54" xfId="1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0" borderId="55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workbookViewId="0">
      <selection activeCell="H11" sqref="H11"/>
    </sheetView>
  </sheetViews>
  <sheetFormatPr defaultRowHeight="14.4" x14ac:dyDescent="0.3"/>
  <cols>
    <col min="1" max="1" width="1.5546875" customWidth="1"/>
    <col min="3" max="3" width="14.5546875" bestFit="1" customWidth="1"/>
    <col min="4" max="4" width="3.33203125" bestFit="1" customWidth="1"/>
    <col min="5" max="5" width="9" bestFit="1" customWidth="1"/>
    <col min="6" max="6" width="4.6640625" bestFit="1" customWidth="1"/>
    <col min="7" max="7" width="15.44140625" bestFit="1" customWidth="1"/>
    <col min="8" max="8" width="21.44140625" bestFit="1" customWidth="1"/>
    <col min="9" max="9" width="11.5546875" customWidth="1"/>
  </cols>
  <sheetData>
    <row r="2" spans="2:9" x14ac:dyDescent="0.3">
      <c r="B2" s="27" t="s">
        <v>5</v>
      </c>
    </row>
    <row r="3" spans="2:9" x14ac:dyDescent="0.3">
      <c r="B3" s="27"/>
    </row>
    <row r="4" spans="2:9" x14ac:dyDescent="0.3">
      <c r="B4" s="48" t="s">
        <v>18</v>
      </c>
      <c r="C4" t="s">
        <v>19</v>
      </c>
      <c r="D4">
        <v>1</v>
      </c>
      <c r="E4" t="s">
        <v>20</v>
      </c>
    </row>
    <row r="5" spans="2:9" ht="15" thickBot="1" x14ac:dyDescent="0.35"/>
    <row r="6" spans="2:9" ht="15" thickBot="1" x14ac:dyDescent="0.35">
      <c r="B6" s="54" t="s">
        <v>0</v>
      </c>
      <c r="C6" s="30" t="s">
        <v>1</v>
      </c>
      <c r="D6" s="13" t="s">
        <v>3</v>
      </c>
      <c r="E6" s="13" t="s">
        <v>2</v>
      </c>
      <c r="F6" s="46" t="s">
        <v>13</v>
      </c>
      <c r="G6" s="9" t="s">
        <v>17</v>
      </c>
      <c r="H6" s="8" t="s">
        <v>16</v>
      </c>
      <c r="I6" s="54" t="s">
        <v>4</v>
      </c>
    </row>
    <row r="7" spans="2:9" x14ac:dyDescent="0.3">
      <c r="B7" s="55">
        <v>1</v>
      </c>
      <c r="C7" s="25">
        <v>3</v>
      </c>
      <c r="D7" s="17">
        <f>C7-1</f>
        <v>2</v>
      </c>
      <c r="E7" s="17">
        <f>$D$4/D7</f>
        <v>0.5</v>
      </c>
      <c r="F7" s="24">
        <v>100</v>
      </c>
      <c r="G7" s="49">
        <v>-5.7220600000000004E-6</v>
      </c>
      <c r="H7" s="44">
        <v>5.0000061999999996</v>
      </c>
      <c r="I7" s="60" t="s">
        <v>14</v>
      </c>
    </row>
    <row r="8" spans="2:9" x14ac:dyDescent="0.3">
      <c r="B8" s="56">
        <v>2</v>
      </c>
      <c r="C8" s="50">
        <v>5</v>
      </c>
      <c r="D8" s="15">
        <f t="shared" ref="D8:D11" si="0">C8-1</f>
        <v>4</v>
      </c>
      <c r="E8" s="15">
        <f t="shared" ref="E8:E12" si="1">$D$4/D8</f>
        <v>0.25</v>
      </c>
      <c r="F8" s="2">
        <f>F7</f>
        <v>100</v>
      </c>
      <c r="G8" s="51">
        <v>-3.8147000000000001E-6</v>
      </c>
      <c r="H8" s="45">
        <v>6.0000095399999998</v>
      </c>
      <c r="I8" s="61">
        <f>(H8-H7)/H7</f>
        <v>0.20000041999947923</v>
      </c>
    </row>
    <row r="9" spans="2:9" x14ac:dyDescent="0.3">
      <c r="B9" s="56">
        <v>3</v>
      </c>
      <c r="C9" s="50">
        <f>C8+D8</f>
        <v>9</v>
      </c>
      <c r="D9" s="15">
        <f t="shared" si="0"/>
        <v>8</v>
      </c>
      <c r="E9" s="15">
        <f t="shared" si="1"/>
        <v>0.125</v>
      </c>
      <c r="F9" s="2">
        <f t="shared" ref="F9:F12" si="2">F8</f>
        <v>100</v>
      </c>
      <c r="G9" s="51">
        <v>-2.1798299999999998E-6</v>
      </c>
      <c r="H9" s="45">
        <v>6.6666689999999997</v>
      </c>
      <c r="I9" s="61">
        <f t="shared" ref="I9:I12" si="3">(H9-H8)/H8</f>
        <v>0.111109733335524</v>
      </c>
    </row>
    <row r="10" spans="2:9" x14ac:dyDescent="0.3">
      <c r="B10" s="56">
        <v>4</v>
      </c>
      <c r="C10" s="50">
        <f>C9+D9</f>
        <v>17</v>
      </c>
      <c r="D10" s="15">
        <f t="shared" si="0"/>
        <v>16</v>
      </c>
      <c r="E10" s="15">
        <f t="shared" si="1"/>
        <v>6.25E-2</v>
      </c>
      <c r="F10" s="2">
        <f t="shared" si="2"/>
        <v>100</v>
      </c>
      <c r="G10" s="51">
        <v>-7.1207999999999997E-6</v>
      </c>
      <c r="H10" s="45">
        <v>7.0589360000000001</v>
      </c>
      <c r="I10" s="61">
        <f t="shared" si="3"/>
        <v>5.8840029405989765E-2</v>
      </c>
    </row>
    <row r="11" spans="2:9" x14ac:dyDescent="0.3">
      <c r="B11" s="56">
        <v>5</v>
      </c>
      <c r="C11" s="50">
        <f>C10+D10</f>
        <v>33</v>
      </c>
      <c r="D11" s="15">
        <f t="shared" si="0"/>
        <v>32</v>
      </c>
      <c r="E11" s="15">
        <f t="shared" si="1"/>
        <v>3.125E-2</v>
      </c>
      <c r="F11" s="2">
        <f t="shared" si="2"/>
        <v>100</v>
      </c>
      <c r="G11" s="52">
        <f>--0.000015751</f>
        <v>1.5750999999999999E-5</v>
      </c>
      <c r="H11" s="59">
        <v>7.2731700000000004</v>
      </c>
      <c r="I11" s="62">
        <f t="shared" si="3"/>
        <v>3.0349333100625965E-2</v>
      </c>
    </row>
    <row r="12" spans="2:9" ht="15" thickBot="1" x14ac:dyDescent="0.35">
      <c r="B12" s="57">
        <v>6</v>
      </c>
      <c r="C12" s="53">
        <f>C11+D11</f>
        <v>65</v>
      </c>
      <c r="D12" s="18">
        <f t="shared" ref="D12" si="4">C12-1</f>
        <v>64</v>
      </c>
      <c r="E12" s="18">
        <f t="shared" si="1"/>
        <v>1.5625E-2</v>
      </c>
      <c r="F12" s="4">
        <f t="shared" si="2"/>
        <v>100</v>
      </c>
      <c r="G12" s="58">
        <v>3.1001989999999998E-5</v>
      </c>
      <c r="H12" s="33">
        <v>7.3851760000000004</v>
      </c>
      <c r="I12" s="63">
        <f t="shared" si="3"/>
        <v>1.5399887531846505E-2</v>
      </c>
    </row>
    <row r="13" spans="2:9" x14ac:dyDescent="0.3">
      <c r="B13" s="6"/>
      <c r="C13" s="6"/>
      <c r="D13" s="6"/>
      <c r="E13" s="6"/>
      <c r="F13" s="6"/>
      <c r="G13" s="47"/>
      <c r="H13" s="6"/>
      <c r="I13" s="38"/>
    </row>
    <row r="14" spans="2:9" x14ac:dyDescent="0.3">
      <c r="B14" s="6"/>
      <c r="C14" s="6"/>
      <c r="D14" s="6"/>
      <c r="E14" s="6"/>
      <c r="F14" s="6"/>
      <c r="G14" s="6"/>
      <c r="H14" s="6"/>
      <c r="I14" s="38"/>
    </row>
    <row r="15" spans="2:9" x14ac:dyDescent="0.3">
      <c r="B15" s="6"/>
      <c r="C15" s="6"/>
      <c r="D15" s="6"/>
      <c r="E15" s="6"/>
      <c r="F15" s="6"/>
      <c r="G15" s="6"/>
      <c r="H15" s="6"/>
      <c r="I15" s="38"/>
    </row>
    <row r="16" spans="2:9" x14ac:dyDescent="0.3">
      <c r="B16" s="6"/>
      <c r="C16" s="6"/>
      <c r="D16" s="6"/>
      <c r="E16" s="6"/>
      <c r="F16" s="6"/>
      <c r="G16" s="6"/>
      <c r="H16" s="6"/>
      <c r="I16" s="38"/>
    </row>
    <row r="17" spans="2:9" x14ac:dyDescent="0.3">
      <c r="B17" s="6"/>
      <c r="C17" s="6"/>
      <c r="D17" s="6"/>
      <c r="E17" s="6"/>
      <c r="F17" s="6"/>
      <c r="G17" s="6"/>
      <c r="H17" s="6"/>
      <c r="I17" s="38"/>
    </row>
    <row r="18" spans="2:9" x14ac:dyDescent="0.3">
      <c r="B18" s="6"/>
      <c r="C18" s="6"/>
      <c r="D18" s="6"/>
      <c r="E18" s="7"/>
      <c r="F18" s="7"/>
      <c r="G18" s="7"/>
      <c r="H18" s="7"/>
      <c r="I18" s="7"/>
    </row>
    <row r="19" spans="2:9" x14ac:dyDescent="0.3">
      <c r="B19" s="6"/>
      <c r="C19" s="6"/>
      <c r="D19" s="6"/>
      <c r="E19" s="7"/>
      <c r="F19" s="7"/>
      <c r="G19" s="7"/>
      <c r="H19" s="7"/>
      <c r="I19" s="7"/>
    </row>
    <row r="20" spans="2:9" x14ac:dyDescent="0.3">
      <c r="B20" s="6"/>
      <c r="C20" s="6"/>
      <c r="D20" s="6"/>
      <c r="E20" s="7"/>
      <c r="F20" s="7"/>
      <c r="G20" s="7"/>
      <c r="H20" s="7"/>
      <c r="I20" s="7"/>
    </row>
    <row r="21" spans="2:9" x14ac:dyDescent="0.3">
      <c r="B21" s="6"/>
      <c r="C21" s="6"/>
      <c r="D21" s="6"/>
      <c r="E21" s="7"/>
      <c r="F21" s="7"/>
      <c r="G21" s="7"/>
      <c r="H21" s="7"/>
      <c r="I21" s="7"/>
    </row>
    <row r="22" spans="2:9" x14ac:dyDescent="0.3">
      <c r="B22" s="6"/>
      <c r="C22" s="6"/>
      <c r="D22" s="6"/>
      <c r="E22" s="7"/>
      <c r="F22" s="7"/>
      <c r="G22" s="7"/>
      <c r="H22" s="7"/>
      <c r="I22" s="7"/>
    </row>
    <row r="23" spans="2:9" x14ac:dyDescent="0.3">
      <c r="B23" s="6"/>
      <c r="C23" s="6"/>
      <c r="D23" s="6"/>
      <c r="E23" s="7"/>
      <c r="F23" s="7"/>
      <c r="G23" s="7"/>
      <c r="H23" s="7"/>
      <c r="I23" s="7"/>
    </row>
    <row r="24" spans="2:9" x14ac:dyDescent="0.3">
      <c r="B24" s="6"/>
      <c r="C24" s="6"/>
      <c r="D24" s="6"/>
      <c r="E24" s="7"/>
      <c r="F24" s="7"/>
      <c r="G24" s="7"/>
      <c r="H24" s="7"/>
      <c r="I24" s="7"/>
    </row>
    <row r="25" spans="2:9" x14ac:dyDescent="0.3">
      <c r="B25" s="6"/>
      <c r="C25" s="6"/>
      <c r="D25" s="6"/>
    </row>
    <row r="26" spans="2:9" x14ac:dyDescent="0.3">
      <c r="B26" s="6"/>
      <c r="C26" s="6"/>
      <c r="D26" s="6"/>
    </row>
    <row r="27" spans="2:9" x14ac:dyDescent="0.3">
      <c r="B27" s="6"/>
      <c r="C27" s="6"/>
      <c r="D27" s="6"/>
    </row>
    <row r="28" spans="2:9" x14ac:dyDescent="0.3">
      <c r="B28" s="6"/>
      <c r="C28" s="6"/>
      <c r="D28" s="6"/>
    </row>
    <row r="29" spans="2:9" x14ac:dyDescent="0.3">
      <c r="B29" s="6"/>
      <c r="C29" s="6"/>
      <c r="D29" s="6"/>
    </row>
    <row r="30" spans="2:9" x14ac:dyDescent="0.3">
      <c r="B30" s="6"/>
      <c r="C30" s="6"/>
      <c r="D30" s="6"/>
    </row>
    <row r="31" spans="2:9" x14ac:dyDescent="0.3">
      <c r="B31" s="6"/>
      <c r="C31" s="6"/>
      <c r="D31" s="6"/>
    </row>
    <row r="32" spans="2:9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3"/>
  <sheetViews>
    <sheetView tabSelected="1" topLeftCell="D1" workbookViewId="0">
      <selection activeCell="G12" sqref="G12"/>
    </sheetView>
  </sheetViews>
  <sheetFormatPr defaultRowHeight="14.4" x14ac:dyDescent="0.3"/>
  <cols>
    <col min="3" max="3" width="14.5546875" bestFit="1" customWidth="1"/>
    <col min="7" max="7" width="19.77734375" bestFit="1" customWidth="1"/>
    <col min="8" max="8" width="22.6640625" bestFit="1" customWidth="1"/>
    <col min="10" max="10" width="21.33203125" bestFit="1" customWidth="1"/>
    <col min="14" max="14" width="14.5546875" bestFit="1" customWidth="1"/>
    <col min="15" max="15" width="3.33203125" bestFit="1" customWidth="1"/>
    <col min="17" max="17" width="7" bestFit="1" customWidth="1"/>
    <col min="18" max="18" width="22.109375" customWidth="1"/>
    <col min="19" max="19" width="22.6640625" bestFit="1" customWidth="1"/>
    <col min="20" max="20" width="13.5546875" bestFit="1" customWidth="1"/>
    <col min="21" max="21" width="22.109375" bestFit="1" customWidth="1"/>
    <col min="22" max="22" width="9.21875" bestFit="1" customWidth="1"/>
    <col min="23" max="23" width="13.5546875" bestFit="1" customWidth="1"/>
  </cols>
  <sheetData>
    <row r="2" spans="2:23" x14ac:dyDescent="0.3">
      <c r="M2" s="27" t="s">
        <v>6</v>
      </c>
    </row>
    <row r="3" spans="2:23" ht="15" thickBot="1" x14ac:dyDescent="0.35">
      <c r="B3" s="48" t="s">
        <v>18</v>
      </c>
      <c r="C3" t="s">
        <v>19</v>
      </c>
      <c r="D3">
        <v>1</v>
      </c>
      <c r="E3" t="s">
        <v>20</v>
      </c>
      <c r="M3" s="27"/>
    </row>
    <row r="4" spans="2:23" ht="15" thickBot="1" x14ac:dyDescent="0.35">
      <c r="B4" s="48"/>
      <c r="G4" s="71" t="s">
        <v>33</v>
      </c>
      <c r="H4" s="72"/>
      <c r="I4" s="72"/>
      <c r="J4" s="73"/>
      <c r="M4" s="48" t="s">
        <v>18</v>
      </c>
      <c r="N4" t="s">
        <v>19</v>
      </c>
      <c r="O4">
        <v>1</v>
      </c>
      <c r="P4" t="s">
        <v>20</v>
      </c>
    </row>
    <row r="5" spans="2:23" ht="15" thickBot="1" x14ac:dyDescent="0.35">
      <c r="B5" s="11" t="s">
        <v>0</v>
      </c>
      <c r="C5" s="12" t="s">
        <v>1</v>
      </c>
      <c r="D5" s="13" t="s">
        <v>3</v>
      </c>
      <c r="E5" s="13" t="s">
        <v>2</v>
      </c>
      <c r="F5" s="30" t="s">
        <v>8</v>
      </c>
      <c r="G5" s="9" t="s">
        <v>26</v>
      </c>
      <c r="H5" s="76" t="s">
        <v>27</v>
      </c>
      <c r="I5" s="8" t="s">
        <v>21</v>
      </c>
      <c r="J5" s="77" t="s">
        <v>28</v>
      </c>
      <c r="K5" s="86"/>
      <c r="M5" s="48"/>
      <c r="R5" s="71" t="s">
        <v>23</v>
      </c>
      <c r="S5" s="72"/>
      <c r="T5" s="73"/>
      <c r="U5" s="71" t="s">
        <v>24</v>
      </c>
      <c r="V5" s="72"/>
      <c r="W5" s="73"/>
    </row>
    <row r="6" spans="2:23" ht="15" thickBot="1" x14ac:dyDescent="0.35">
      <c r="B6" s="19">
        <v>1</v>
      </c>
      <c r="C6" s="16">
        <v>4</v>
      </c>
      <c r="D6" s="17">
        <f>C6-1</f>
        <v>3</v>
      </c>
      <c r="E6" s="26">
        <f>$O$4/D6</f>
        <v>0.33333333333333331</v>
      </c>
      <c r="F6" s="24">
        <v>1.2500000000000001E-2</v>
      </c>
      <c r="G6" s="82">
        <v>-24.446653399999999</v>
      </c>
      <c r="H6" s="79">
        <v>-45.164230000000003</v>
      </c>
      <c r="I6" s="75">
        <v>-7.6293900000000003E-6</v>
      </c>
      <c r="J6" s="78">
        <f>(H6-G6)/G6</f>
        <v>0.84746064260885723</v>
      </c>
      <c r="M6" s="11" t="s">
        <v>0</v>
      </c>
      <c r="N6" s="12" t="s">
        <v>1</v>
      </c>
      <c r="O6" s="13" t="s">
        <v>3</v>
      </c>
      <c r="P6" s="13" t="s">
        <v>2</v>
      </c>
      <c r="Q6" s="30" t="s">
        <v>8</v>
      </c>
      <c r="R6" s="12" t="s">
        <v>22</v>
      </c>
      <c r="S6" s="36" t="s">
        <v>21</v>
      </c>
      <c r="T6" s="14" t="s">
        <v>7</v>
      </c>
      <c r="U6" s="12" t="s">
        <v>22</v>
      </c>
      <c r="V6" s="36" t="s">
        <v>21</v>
      </c>
      <c r="W6" s="14" t="s">
        <v>7</v>
      </c>
    </row>
    <row r="7" spans="2:23" x14ac:dyDescent="0.3">
      <c r="B7" s="20">
        <v>2</v>
      </c>
      <c r="C7" s="1">
        <v>8</v>
      </c>
      <c r="D7" s="15">
        <f t="shared" ref="D7:D11" si="0">C7-1</f>
        <v>7</v>
      </c>
      <c r="E7" s="15">
        <f>$O$4/D7</f>
        <v>0.14285714285714285</v>
      </c>
      <c r="F7" s="2">
        <v>1.2500000000000001E-2</v>
      </c>
      <c r="G7" s="83">
        <v>-32.522937800000001</v>
      </c>
      <c r="H7" s="15">
        <v>-41.675651600000002</v>
      </c>
      <c r="I7" s="65">
        <v>-7.6293949999999998E-6</v>
      </c>
      <c r="J7" s="78">
        <f t="shared" ref="J7:J9" si="1">(H7-G7)/G7</f>
        <v>0.2814233405445925</v>
      </c>
      <c r="M7" s="19">
        <v>1</v>
      </c>
      <c r="N7" s="16">
        <v>4</v>
      </c>
      <c r="O7" s="17">
        <f>N7-1</f>
        <v>3</v>
      </c>
      <c r="P7" s="26">
        <f>$O$4/O7</f>
        <v>0.33333333333333331</v>
      </c>
      <c r="Q7" s="31">
        <v>1.2500000000000001E-2</v>
      </c>
      <c r="R7" s="28">
        <v>136.9479</v>
      </c>
      <c r="S7" s="64">
        <v>-7.6293900000000003E-6</v>
      </c>
      <c r="T7" s="34"/>
      <c r="U7" s="28">
        <v>-24.446653399999999</v>
      </c>
      <c r="V7" s="64">
        <v>-7.6293900000000003E-6</v>
      </c>
      <c r="W7" s="34"/>
    </row>
    <row r="8" spans="2:23" x14ac:dyDescent="0.3">
      <c r="B8" s="20">
        <v>3</v>
      </c>
      <c r="C8" s="1">
        <v>16</v>
      </c>
      <c r="D8" s="15">
        <f t="shared" si="0"/>
        <v>15</v>
      </c>
      <c r="E8" s="15">
        <f>$O$4/D8</f>
        <v>6.6666666666666666E-2</v>
      </c>
      <c r="F8" s="2">
        <v>1.2500000000000001E-2</v>
      </c>
      <c r="G8" s="83">
        <v>-37.215389299999998</v>
      </c>
      <c r="H8" s="15">
        <v>-40.296787299999998</v>
      </c>
      <c r="I8" s="65">
        <v>3.8146969999999998E-6</v>
      </c>
      <c r="J8" s="78">
        <f t="shared" si="1"/>
        <v>8.2799026369448733E-2</v>
      </c>
      <c r="M8" s="20">
        <v>2</v>
      </c>
      <c r="N8" s="1">
        <v>8</v>
      </c>
      <c r="O8" s="15">
        <f t="shared" ref="O8:O11" si="2">N8-1</f>
        <v>7</v>
      </c>
      <c r="P8" s="15">
        <f t="shared" ref="P8:P11" si="3">$O$4/O8</f>
        <v>0.14285714285714285</v>
      </c>
      <c r="Q8" s="32">
        <v>1.2500000000000001E-2</v>
      </c>
      <c r="R8" s="29">
        <v>136.04730000000001</v>
      </c>
      <c r="S8" s="65">
        <v>-7629390</v>
      </c>
      <c r="T8" s="35">
        <f>(R8-R7)/R7</f>
        <v>-6.5762235127373048E-3</v>
      </c>
      <c r="U8" s="29">
        <v>-12.4961</v>
      </c>
      <c r="V8" s="65">
        <v>-7.6293949999999998E-6</v>
      </c>
      <c r="W8" s="35">
        <f>(U8-U7)/U7</f>
        <v>-0.48884210057152438</v>
      </c>
    </row>
    <row r="9" spans="2:23" x14ac:dyDescent="0.3">
      <c r="B9" s="20">
        <v>4</v>
      </c>
      <c r="C9" s="1">
        <v>32</v>
      </c>
      <c r="D9" s="15">
        <f t="shared" si="0"/>
        <v>31</v>
      </c>
      <c r="E9" s="15">
        <f>$O$4/D9</f>
        <v>3.2258064516129031E-2</v>
      </c>
      <c r="F9" s="2">
        <v>1.2500000000000001E-2</v>
      </c>
      <c r="G9" s="83">
        <v>-39.526885999999998</v>
      </c>
      <c r="H9" s="15">
        <v>-40.431015000000002</v>
      </c>
      <c r="I9" s="65">
        <v>1.7325100000000001E-5</v>
      </c>
      <c r="J9" s="78">
        <f t="shared" si="1"/>
        <v>2.2873772550663481E-2</v>
      </c>
      <c r="M9" s="20">
        <v>3</v>
      </c>
      <c r="N9" s="1">
        <v>16</v>
      </c>
      <c r="O9" s="15">
        <f t="shared" si="2"/>
        <v>15</v>
      </c>
      <c r="P9" s="15">
        <f t="shared" si="3"/>
        <v>6.6666666666666666E-2</v>
      </c>
      <c r="Q9" s="32">
        <v>1.2500000000000001E-2</v>
      </c>
      <c r="R9" s="29">
        <v>134.70966000000001</v>
      </c>
      <c r="S9" s="65">
        <v>3.8146969999999998E-6</v>
      </c>
      <c r="T9" s="35">
        <f t="shared" ref="T9:T11" si="4">(R9-R8)/R8</f>
        <v>-9.8321686648687127E-3</v>
      </c>
      <c r="U9" s="29">
        <v>-7.0437212000000002</v>
      </c>
      <c r="V9" s="65">
        <v>3.8146969999999998E-6</v>
      </c>
      <c r="W9" s="35">
        <f t="shared" ref="W9:W10" si="5">(U9-U8)/U8</f>
        <v>-0.43632643784860875</v>
      </c>
    </row>
    <row r="10" spans="2:23" x14ac:dyDescent="0.3">
      <c r="B10" s="21">
        <v>5</v>
      </c>
      <c r="C10" s="22">
        <v>64</v>
      </c>
      <c r="D10" s="23">
        <f t="shared" si="0"/>
        <v>63</v>
      </c>
      <c r="E10" s="23">
        <f>$O$4/D10</f>
        <v>1.5873015873015872E-2</v>
      </c>
      <c r="F10" s="85">
        <v>1.2500000000000001E-2</v>
      </c>
      <c r="G10" s="84">
        <v>-40.631996200000003</v>
      </c>
      <c r="H10" s="23">
        <v>-40.878498100000002</v>
      </c>
      <c r="I10" s="66">
        <v>8.1523779999999999E-6</v>
      </c>
      <c r="J10" s="80">
        <f>(H10-G10)/G10</f>
        <v>6.0666943062964345E-3</v>
      </c>
      <c r="M10" s="20">
        <v>4</v>
      </c>
      <c r="N10" s="1">
        <v>32</v>
      </c>
      <c r="O10" s="15">
        <f t="shared" si="2"/>
        <v>31</v>
      </c>
      <c r="P10" s="15">
        <f t="shared" si="3"/>
        <v>3.2258064516129031E-2</v>
      </c>
      <c r="Q10" s="32">
        <v>1.2500000000000001E-2</v>
      </c>
      <c r="R10" s="29">
        <v>133.68523999999999</v>
      </c>
      <c r="S10" s="65">
        <v>1.7325100000000001E-5</v>
      </c>
      <c r="T10" s="35">
        <f t="shared" si="4"/>
        <v>-7.6046513665020046E-3</v>
      </c>
      <c r="U10" s="29">
        <v>-3.8842340000000002</v>
      </c>
      <c r="V10" s="65">
        <v>1.7325100000000001E-5</v>
      </c>
      <c r="W10" s="35">
        <f t="shared" si="5"/>
        <v>-0.44855369914413989</v>
      </c>
    </row>
    <row r="11" spans="2:23" ht="15" thickBot="1" x14ac:dyDescent="0.35">
      <c r="B11" s="67">
        <v>6</v>
      </c>
      <c r="C11" s="3">
        <v>100</v>
      </c>
      <c r="D11" s="18">
        <f t="shared" si="0"/>
        <v>99</v>
      </c>
      <c r="E11" s="18">
        <f>$O$4/D11</f>
        <v>1.0101010101010102E-2</v>
      </c>
      <c r="F11" s="4">
        <v>1.2500000000000001E-2</v>
      </c>
      <c r="G11" s="53">
        <v>-1.35365</v>
      </c>
      <c r="H11" s="18">
        <v>-1.4231</v>
      </c>
      <c r="I11" s="18"/>
      <c r="J11" s="81">
        <f>(H11-G11)/G11</f>
        <v>5.1305728955047473E-2</v>
      </c>
      <c r="M11" s="67">
        <v>5</v>
      </c>
      <c r="N11" s="3">
        <v>64</v>
      </c>
      <c r="O11" s="18">
        <f t="shared" si="2"/>
        <v>63</v>
      </c>
      <c r="P11" s="18">
        <f t="shared" si="3"/>
        <v>1.5873015873015872E-2</v>
      </c>
      <c r="Q11" s="33">
        <v>1.2500000000000001E-2</v>
      </c>
      <c r="R11" s="68">
        <v>133.04077000000001</v>
      </c>
      <c r="S11" s="69">
        <v>8.1523779999999999E-6</v>
      </c>
      <c r="T11" s="70">
        <f t="shared" si="4"/>
        <v>-4.8208014587099082E-3</v>
      </c>
      <c r="U11" s="68">
        <v>-2.0653000000000001</v>
      </c>
      <c r="V11" s="69">
        <v>8.1523779999999999E-6</v>
      </c>
      <c r="W11" s="70">
        <f>(U11-U10)/U10</f>
        <v>-0.46828641116884306</v>
      </c>
    </row>
    <row r="12" spans="2:23" ht="15" thickBot="1" x14ac:dyDescent="0.35">
      <c r="B12" s="5"/>
      <c r="C12" s="5"/>
      <c r="D12" s="5"/>
      <c r="E12" s="5"/>
      <c r="F12" s="5"/>
      <c r="M12" s="6"/>
      <c r="N12" s="6"/>
      <c r="O12" s="6"/>
      <c r="P12" s="6"/>
      <c r="Q12" s="6"/>
      <c r="R12" s="71" t="s">
        <v>25</v>
      </c>
      <c r="S12" s="72"/>
      <c r="T12" s="73"/>
    </row>
    <row r="13" spans="2:23" ht="15" thickBot="1" x14ac:dyDescent="0.35">
      <c r="B13" s="6"/>
      <c r="C13" s="6"/>
      <c r="D13" s="6"/>
      <c r="E13" s="6"/>
      <c r="F13" s="6"/>
      <c r="M13" s="11" t="s">
        <v>0</v>
      </c>
      <c r="N13" s="12" t="s">
        <v>1</v>
      </c>
      <c r="O13" s="13" t="s">
        <v>3</v>
      </c>
      <c r="P13" s="13" t="s">
        <v>2</v>
      </c>
      <c r="Q13" s="30" t="s">
        <v>8</v>
      </c>
      <c r="R13" s="12" t="s">
        <v>22</v>
      </c>
      <c r="S13" s="36" t="s">
        <v>21</v>
      </c>
      <c r="T13" s="14" t="s">
        <v>7</v>
      </c>
    </row>
    <row r="14" spans="2:23" x14ac:dyDescent="0.3">
      <c r="B14" s="6"/>
      <c r="C14" s="6"/>
      <c r="D14" s="6"/>
      <c r="E14" s="6"/>
      <c r="F14" s="6"/>
      <c r="M14" s="19">
        <v>1</v>
      </c>
      <c r="N14" s="16">
        <v>4</v>
      </c>
      <c r="O14" s="17">
        <f>N14-1</f>
        <v>3</v>
      </c>
      <c r="P14" s="26">
        <f>$O$4/O14</f>
        <v>0.33333333333333331</v>
      </c>
      <c r="Q14" s="31">
        <v>1.2500000000000001E-2</v>
      </c>
      <c r="R14" s="28">
        <v>-102.71196999999999</v>
      </c>
      <c r="S14" s="64">
        <v>-7.6293900000000003E-6</v>
      </c>
      <c r="T14" s="34"/>
    </row>
    <row r="15" spans="2:23" x14ac:dyDescent="0.3">
      <c r="B15" s="6"/>
      <c r="C15" s="6"/>
      <c r="D15" s="6"/>
      <c r="E15" s="6"/>
      <c r="F15" s="6"/>
      <c r="M15" s="20">
        <v>2</v>
      </c>
      <c r="N15" s="1">
        <v>8</v>
      </c>
      <c r="O15" s="15">
        <f t="shared" ref="O15:O18" si="6">N15-1</f>
        <v>7</v>
      </c>
      <c r="P15" s="15">
        <f t="shared" ref="P15:P18" si="7">$O$4/O15</f>
        <v>0.14285714285714285</v>
      </c>
      <c r="Q15" s="32">
        <v>1.2500000000000001E-2</v>
      </c>
      <c r="R15" s="29">
        <v>-32.522938000000003</v>
      </c>
      <c r="S15" s="65">
        <v>-7.6293949999999998E-6</v>
      </c>
      <c r="T15" s="35">
        <f>(R15-R14)/R14</f>
        <v>-0.6833578598482728</v>
      </c>
    </row>
    <row r="16" spans="2:23" x14ac:dyDescent="0.3">
      <c r="B16" s="6"/>
      <c r="C16" s="6"/>
      <c r="D16" s="6"/>
      <c r="E16" s="6"/>
      <c r="F16" s="6"/>
      <c r="M16" s="20">
        <v>3</v>
      </c>
      <c r="N16" s="1">
        <v>16</v>
      </c>
      <c r="O16" s="15">
        <f t="shared" si="6"/>
        <v>15</v>
      </c>
      <c r="P16" s="15">
        <f t="shared" si="7"/>
        <v>6.6666666666666666E-2</v>
      </c>
      <c r="Q16" s="32">
        <v>1.2500000000000001E-2</v>
      </c>
      <c r="R16" s="29">
        <v>-15.700065</v>
      </c>
      <c r="S16" s="65">
        <v>3.8146969999999998E-6</v>
      </c>
      <c r="T16" s="35">
        <f t="shared" ref="T16:T18" si="8">(R16-R15)/R15</f>
        <v>-0.51726178612768625</v>
      </c>
    </row>
    <row r="17" spans="2:23" x14ac:dyDescent="0.3">
      <c r="B17" s="6"/>
      <c r="C17" s="6"/>
      <c r="D17" s="6"/>
      <c r="E17" s="6"/>
      <c r="F17" s="6"/>
      <c r="M17" s="20">
        <v>4</v>
      </c>
      <c r="N17" s="1">
        <v>32</v>
      </c>
      <c r="O17" s="15">
        <f t="shared" si="6"/>
        <v>31</v>
      </c>
      <c r="P17" s="15">
        <f t="shared" si="7"/>
        <v>3.2258064516129031E-2</v>
      </c>
      <c r="Q17" s="32">
        <v>1.2500000000000001E-2</v>
      </c>
      <c r="R17" s="29">
        <v>-8.1601085999999992</v>
      </c>
      <c r="S17" s="65">
        <v>1.7325100000000001E-5</v>
      </c>
      <c r="T17" s="35">
        <f t="shared" si="8"/>
        <v>-0.48025001170377329</v>
      </c>
    </row>
    <row r="18" spans="2:23" ht="15" thickBot="1" x14ac:dyDescent="0.35">
      <c r="M18" s="67">
        <v>5</v>
      </c>
      <c r="N18" s="3">
        <v>64</v>
      </c>
      <c r="O18" s="18">
        <f t="shared" si="6"/>
        <v>63</v>
      </c>
      <c r="P18" s="18">
        <f t="shared" si="7"/>
        <v>1.5873015873015872E-2</v>
      </c>
      <c r="Q18" s="33">
        <v>1.2500000000000001E-2</v>
      </c>
      <c r="R18" s="68">
        <v>-4.22478</v>
      </c>
      <c r="S18" s="69">
        <v>8.1523779999999999E-6</v>
      </c>
      <c r="T18" s="70">
        <f>(R18-R17)/R17</f>
        <v>-0.48226424339499596</v>
      </c>
    </row>
    <row r="19" spans="2:23" x14ac:dyDescent="0.3">
      <c r="N19" s="6"/>
      <c r="O19" s="6"/>
      <c r="P19" s="6"/>
      <c r="Q19" s="6"/>
      <c r="R19" s="6"/>
      <c r="S19" s="6"/>
      <c r="T19" s="6"/>
    </row>
    <row r="20" spans="2:23" ht="15" thickBot="1" x14ac:dyDescent="0.35">
      <c r="N20" s="6"/>
      <c r="O20" s="6"/>
      <c r="P20" s="6"/>
      <c r="Q20" s="6"/>
      <c r="R20" s="6"/>
      <c r="S20" s="6"/>
      <c r="T20" s="6"/>
    </row>
    <row r="21" spans="2:23" ht="15" thickBot="1" x14ac:dyDescent="0.35">
      <c r="M21" s="6"/>
      <c r="N21" s="6"/>
      <c r="O21" s="6"/>
      <c r="P21" s="6"/>
      <c r="Q21" s="6"/>
      <c r="R21" s="71" t="s">
        <v>29</v>
      </c>
      <c r="S21" s="72"/>
      <c r="T21" s="72"/>
      <c r="U21" s="73"/>
    </row>
    <row r="22" spans="2:23" ht="15" thickBot="1" x14ac:dyDescent="0.35">
      <c r="M22" s="11" t="s">
        <v>0</v>
      </c>
      <c r="N22" s="12" t="s">
        <v>1</v>
      </c>
      <c r="O22" s="13" t="s">
        <v>3</v>
      </c>
      <c r="P22" s="13" t="s">
        <v>2</v>
      </c>
      <c r="Q22" s="30" t="s">
        <v>8</v>
      </c>
      <c r="R22" s="9" t="s">
        <v>26</v>
      </c>
      <c r="S22" s="76" t="s">
        <v>27</v>
      </c>
      <c r="T22" s="8" t="s">
        <v>21</v>
      </c>
      <c r="U22" s="77" t="s">
        <v>28</v>
      </c>
      <c r="V22" s="74" t="s">
        <v>31</v>
      </c>
      <c r="W22" s="86" t="s">
        <v>32</v>
      </c>
    </row>
    <row r="23" spans="2:23" x14ac:dyDescent="0.3">
      <c r="M23" s="19">
        <v>1</v>
      </c>
      <c r="N23" s="16">
        <v>4</v>
      </c>
      <c r="O23" s="17">
        <f>N23-1</f>
        <v>3</v>
      </c>
      <c r="P23" s="26">
        <f>$O$4/O23</f>
        <v>0.33333333333333331</v>
      </c>
      <c r="Q23" s="24">
        <v>1.2500000000000001E-2</v>
      </c>
      <c r="R23" s="82">
        <v>-24.446653399999999</v>
      </c>
      <c r="S23" s="79">
        <v>-45.164230000000003</v>
      </c>
      <c r="T23" s="75">
        <v>-7.6293900000000003E-6</v>
      </c>
      <c r="U23" s="78">
        <f>(S23-R23)/R23</f>
        <v>0.84746064260885723</v>
      </c>
      <c r="V23">
        <f>R23-S23</f>
        <v>20.717576600000005</v>
      </c>
      <c r="W23">
        <f>(V23-V24)/V23</f>
        <v>0.66695477307900974</v>
      </c>
    </row>
    <row r="24" spans="2:23" x14ac:dyDescent="0.3">
      <c r="M24" s="20">
        <v>2</v>
      </c>
      <c r="N24" s="1">
        <v>8</v>
      </c>
      <c r="O24" s="15">
        <f t="shared" ref="O24:O28" si="9">N24-1</f>
        <v>7</v>
      </c>
      <c r="P24" s="15">
        <f t="shared" ref="P24:P28" si="10">$O$4/O24</f>
        <v>0.14285714285714285</v>
      </c>
      <c r="Q24" s="2">
        <v>1.2500000000000001E-2</v>
      </c>
      <c r="R24" s="83">
        <v>-12.49606</v>
      </c>
      <c r="S24" s="15">
        <v>-19.395949999999999</v>
      </c>
      <c r="T24" s="65">
        <v>-7.6293949999999998E-6</v>
      </c>
      <c r="U24" s="78">
        <f t="shared" ref="U24:U26" si="11">(S24-R24)/R24</f>
        <v>0.552165242484431</v>
      </c>
      <c r="V24">
        <f t="shared" ref="V24:V28" si="12">R24-S24</f>
        <v>6.8998899999999992</v>
      </c>
      <c r="W24">
        <f>(V24-V25)/V24</f>
        <v>0.67798388090244921</v>
      </c>
    </row>
    <row r="25" spans="2:23" x14ac:dyDescent="0.3">
      <c r="M25" s="20">
        <v>3</v>
      </c>
      <c r="N25" s="1">
        <v>16</v>
      </c>
      <c r="O25" s="15">
        <f t="shared" si="9"/>
        <v>15</v>
      </c>
      <c r="P25" s="15">
        <f t="shared" si="10"/>
        <v>6.6666666666666666E-2</v>
      </c>
      <c r="Q25" s="2">
        <v>1.2500000000000001E-2</v>
      </c>
      <c r="R25" s="83">
        <v>-7.0437212000000002</v>
      </c>
      <c r="S25" s="15">
        <v>-9.2655969999999996</v>
      </c>
      <c r="T25" s="65">
        <v>3.8146969999999998E-6</v>
      </c>
      <c r="U25" s="78">
        <f t="shared" si="11"/>
        <v>0.31544062249368976</v>
      </c>
      <c r="V25">
        <f t="shared" si="12"/>
        <v>2.2218757999999994</v>
      </c>
      <c r="W25">
        <f t="shared" ref="W25:W27" si="13">(V25-V26)/V25</f>
        <v>0.70622300310395381</v>
      </c>
    </row>
    <row r="26" spans="2:23" x14ac:dyDescent="0.3">
      <c r="M26" s="20">
        <v>4</v>
      </c>
      <c r="N26" s="1">
        <v>32</v>
      </c>
      <c r="O26" s="15">
        <f t="shared" si="9"/>
        <v>31</v>
      </c>
      <c r="P26" s="15">
        <f t="shared" si="10"/>
        <v>3.2258064516129031E-2</v>
      </c>
      <c r="Q26" s="2">
        <v>1.2500000000000001E-2</v>
      </c>
      <c r="R26" s="83">
        <v>-3.8842340000000002</v>
      </c>
      <c r="S26" s="15">
        <v>-4.5369700000000002</v>
      </c>
      <c r="T26" s="65">
        <v>1.7325100000000001E-5</v>
      </c>
      <c r="U26" s="78">
        <f t="shared" si="11"/>
        <v>0.1680475481137336</v>
      </c>
      <c r="V26">
        <f t="shared" si="12"/>
        <v>0.65273599999999998</v>
      </c>
      <c r="W26">
        <f t="shared" si="13"/>
        <v>0.7289654776203548</v>
      </c>
    </row>
    <row r="27" spans="2:23" x14ac:dyDescent="0.3">
      <c r="M27" s="21">
        <v>5</v>
      </c>
      <c r="N27" s="22">
        <v>64</v>
      </c>
      <c r="O27" s="23">
        <f t="shared" si="9"/>
        <v>63</v>
      </c>
      <c r="P27" s="23">
        <f t="shared" si="10"/>
        <v>1.5873015873015872E-2</v>
      </c>
      <c r="Q27" s="85">
        <v>1.2500000000000001E-2</v>
      </c>
      <c r="R27" s="84">
        <v>-2.06527591</v>
      </c>
      <c r="S27" s="23">
        <v>-2.2421899000000001</v>
      </c>
      <c r="T27" s="66">
        <v>8.1523779999999999E-6</v>
      </c>
      <c r="U27" s="80">
        <f>(S27-R27)/R27</f>
        <v>8.5661188969177529E-2</v>
      </c>
      <c r="V27">
        <f t="shared" si="12"/>
        <v>0.17691399000000008</v>
      </c>
      <c r="W27">
        <f t="shared" si="13"/>
        <v>0.60743635932918605</v>
      </c>
    </row>
    <row r="28" spans="2:23" ht="15" thickBot="1" x14ac:dyDescent="0.35">
      <c r="M28" s="67">
        <v>6</v>
      </c>
      <c r="N28" s="3">
        <v>100</v>
      </c>
      <c r="O28" s="18">
        <f t="shared" si="9"/>
        <v>99</v>
      </c>
      <c r="P28" s="18">
        <f t="shared" si="10"/>
        <v>1.0101010101010102E-2</v>
      </c>
      <c r="Q28" s="4">
        <v>1.2500000000000001E-2</v>
      </c>
      <c r="R28" s="53">
        <v>-1.35365</v>
      </c>
      <c r="S28" s="18">
        <v>-1.4231</v>
      </c>
      <c r="T28" s="18"/>
      <c r="U28" s="81">
        <f>(S28-R28)/R28</f>
        <v>5.1305728955047473E-2</v>
      </c>
      <c r="V28">
        <f t="shared" si="12"/>
        <v>6.9450000000000012E-2</v>
      </c>
    </row>
    <row r="29" spans="2:23" x14ac:dyDescent="0.3">
      <c r="M29" s="6"/>
      <c r="N29" s="6"/>
      <c r="O29" s="6"/>
      <c r="P29" s="7"/>
      <c r="Q29" s="7"/>
      <c r="R29" s="7"/>
      <c r="S29" s="7"/>
      <c r="T29" s="7"/>
    </row>
    <row r="30" spans="2:23" ht="15" thickBot="1" x14ac:dyDescent="0.35">
      <c r="M30" s="6"/>
      <c r="N30" s="6"/>
      <c r="O30" s="6"/>
      <c r="P30" s="7"/>
      <c r="Q30" s="7"/>
      <c r="R30" s="7"/>
      <c r="S30" s="7"/>
      <c r="T30" s="7"/>
    </row>
    <row r="31" spans="2:23" ht="15" thickBot="1" x14ac:dyDescent="0.35">
      <c r="M31" s="6"/>
      <c r="N31" s="6"/>
      <c r="O31" s="6"/>
      <c r="P31" s="6"/>
      <c r="Q31" s="6"/>
      <c r="R31" s="71" t="s">
        <v>30</v>
      </c>
      <c r="S31" s="72"/>
      <c r="T31" s="72"/>
      <c r="U31" s="73"/>
    </row>
    <row r="32" spans="2:23" ht="15" thickBot="1" x14ac:dyDescent="0.35">
      <c r="M32" s="11" t="s">
        <v>0</v>
      </c>
      <c r="N32" s="12" t="s">
        <v>1</v>
      </c>
      <c r="O32" s="13" t="s">
        <v>3</v>
      </c>
      <c r="P32" s="13" t="s">
        <v>2</v>
      </c>
      <c r="Q32" s="30" t="s">
        <v>8</v>
      </c>
      <c r="R32" s="9" t="s">
        <v>26</v>
      </c>
      <c r="S32" s="76" t="s">
        <v>27</v>
      </c>
      <c r="T32" s="8" t="s">
        <v>21</v>
      </c>
      <c r="U32" s="77" t="s">
        <v>28</v>
      </c>
      <c r="V32" s="74" t="s">
        <v>31</v>
      </c>
      <c r="W32" s="86" t="s">
        <v>32</v>
      </c>
    </row>
    <row r="33" spans="13:23" x14ac:dyDescent="0.3">
      <c r="M33" s="19">
        <v>1</v>
      </c>
      <c r="N33" s="16">
        <v>4</v>
      </c>
      <c r="O33" s="17">
        <f>N33-1</f>
        <v>3</v>
      </c>
      <c r="P33" s="26">
        <f>$O$4/O33</f>
        <v>0.33333333333333331</v>
      </c>
      <c r="Q33" s="24">
        <v>1.2500000000000001E-2</v>
      </c>
      <c r="R33" s="82">
        <v>-102.711967</v>
      </c>
      <c r="S33" s="79">
        <v>-102.711967</v>
      </c>
      <c r="T33" s="75">
        <v>-7.6293900000000003E-6</v>
      </c>
      <c r="U33" s="78">
        <f>(S33-R33)/R33</f>
        <v>0</v>
      </c>
      <c r="V33">
        <f>R33-S33</f>
        <v>0</v>
      </c>
    </row>
    <row r="34" spans="13:23" x14ac:dyDescent="0.3">
      <c r="M34" s="20">
        <v>2</v>
      </c>
      <c r="N34" s="1">
        <v>8</v>
      </c>
      <c r="O34" s="15">
        <f t="shared" ref="O34:O38" si="14">N34-1</f>
        <v>7</v>
      </c>
      <c r="P34" s="15">
        <f t="shared" ref="P34:P38" si="15">$O$4/O34</f>
        <v>0.14285714285714285</v>
      </c>
      <c r="Q34" s="2">
        <v>1.2500000000000001E-2</v>
      </c>
      <c r="R34" s="83">
        <v>-32.522938000000003</v>
      </c>
      <c r="S34" s="15">
        <v>-41.675651999999999</v>
      </c>
      <c r="T34" s="65">
        <v>-7.6293949999999998E-6</v>
      </c>
      <c r="U34" s="78">
        <f>(S34-R34)/R34</f>
        <v>0.28142334496348376</v>
      </c>
      <c r="V34">
        <f t="shared" ref="V34:V38" si="16">R34-S34</f>
        <v>9.152713999999996</v>
      </c>
      <c r="W34">
        <f>(V34-V35)/V34</f>
        <v>0.73996511854298064</v>
      </c>
    </row>
    <row r="35" spans="13:23" x14ac:dyDescent="0.3">
      <c r="M35" s="20">
        <v>3</v>
      </c>
      <c r="N35" s="1">
        <v>16</v>
      </c>
      <c r="O35" s="15">
        <f t="shared" si="14"/>
        <v>15</v>
      </c>
      <c r="P35" s="15">
        <f t="shared" si="15"/>
        <v>6.6666666666666666E-2</v>
      </c>
      <c r="Q35" s="2">
        <v>1.2500000000000001E-2</v>
      </c>
      <c r="R35" s="83">
        <v>-15.7000647</v>
      </c>
      <c r="S35" s="15">
        <v>-18.080089600000001</v>
      </c>
      <c r="T35" s="65">
        <v>3.8146969999999998E-6</v>
      </c>
      <c r="U35" s="78">
        <f>(S35-R35)/R35</f>
        <v>0.15159331795619926</v>
      </c>
      <c r="V35">
        <f t="shared" si="16"/>
        <v>2.3800249000000004</v>
      </c>
      <c r="W35">
        <f t="shared" ref="W35:W37" si="17">(V35-V36)/V35</f>
        <v>0.72117908094154792</v>
      </c>
    </row>
    <row r="36" spans="13:23" x14ac:dyDescent="0.3">
      <c r="M36" s="20">
        <v>4</v>
      </c>
      <c r="N36" s="1">
        <v>32</v>
      </c>
      <c r="O36" s="15">
        <f t="shared" si="14"/>
        <v>31</v>
      </c>
      <c r="P36" s="15">
        <f t="shared" si="15"/>
        <v>3.2258064516129031E-2</v>
      </c>
      <c r="Q36" s="2">
        <v>1.2500000000000001E-2</v>
      </c>
      <c r="R36" s="83">
        <v>-8.1601085700000002</v>
      </c>
      <c r="S36" s="15">
        <v>-8.8237093000000009</v>
      </c>
      <c r="T36" s="65">
        <v>1.7325100000000001E-5</v>
      </c>
      <c r="U36" s="78">
        <f>(S36-R36)/R36</f>
        <v>8.1322536864236919E-2</v>
      </c>
      <c r="V36">
        <f t="shared" si="16"/>
        <v>0.66360073000000064</v>
      </c>
      <c r="W36">
        <f t="shared" si="17"/>
        <v>0.73050538989009295</v>
      </c>
    </row>
    <row r="37" spans="13:23" x14ac:dyDescent="0.3">
      <c r="M37" s="21">
        <v>5</v>
      </c>
      <c r="N37" s="22">
        <v>64</v>
      </c>
      <c r="O37" s="23">
        <f t="shared" si="14"/>
        <v>63</v>
      </c>
      <c r="P37" s="23">
        <f t="shared" si="15"/>
        <v>1.5873015873015872E-2</v>
      </c>
      <c r="Q37" s="85">
        <v>1.2500000000000001E-2</v>
      </c>
      <c r="R37" s="84">
        <v>-4.2247776999999997</v>
      </c>
      <c r="S37" s="23">
        <v>-4.4036145199999996</v>
      </c>
      <c r="T37" s="66">
        <v>8.1523779999999999E-6</v>
      </c>
      <c r="U37" s="80">
        <f>(S37-R37)/R37</f>
        <v>4.2330468654007504E-2</v>
      </c>
      <c r="V37">
        <f t="shared" si="16"/>
        <v>0.1788368199999999</v>
      </c>
      <c r="W37">
        <f t="shared" si="17"/>
        <v>0.61165715203390414</v>
      </c>
    </row>
    <row r="38" spans="13:23" ht="15" thickBot="1" x14ac:dyDescent="0.35">
      <c r="M38" s="67">
        <v>6</v>
      </c>
      <c r="N38" s="3">
        <v>100</v>
      </c>
      <c r="O38" s="18">
        <f t="shared" si="14"/>
        <v>99</v>
      </c>
      <c r="P38" s="18">
        <f t="shared" si="15"/>
        <v>1.0101010101010102E-2</v>
      </c>
      <c r="Q38" s="4">
        <v>1.2500000000000001E-2</v>
      </c>
      <c r="R38" s="53">
        <v>-1.35365</v>
      </c>
      <c r="S38" s="18">
        <v>-1.4231</v>
      </c>
      <c r="T38" s="18"/>
      <c r="U38" s="81">
        <f>(S38-R38)/R38</f>
        <v>5.1305728955047473E-2</v>
      </c>
      <c r="V38">
        <f t="shared" si="16"/>
        <v>6.9450000000000012E-2</v>
      </c>
    </row>
    <row r="39" spans="13:23" x14ac:dyDescent="0.3">
      <c r="M39" s="6"/>
      <c r="N39" s="6"/>
      <c r="O39" s="6"/>
    </row>
    <row r="40" spans="13:23" x14ac:dyDescent="0.3">
      <c r="M40" s="6"/>
      <c r="N40" s="6"/>
      <c r="O40" s="6"/>
    </row>
    <row r="41" spans="13:23" x14ac:dyDescent="0.3">
      <c r="M41" s="6"/>
      <c r="N41" s="6"/>
      <c r="O41" s="6"/>
    </row>
    <row r="42" spans="13:23" x14ac:dyDescent="0.3">
      <c r="M42" s="6"/>
      <c r="N42" s="6"/>
      <c r="O42" s="6"/>
    </row>
    <row r="43" spans="13:23" x14ac:dyDescent="0.3">
      <c r="M43" s="6"/>
      <c r="N43" s="6"/>
      <c r="O43" s="6"/>
    </row>
    <row r="44" spans="13:23" x14ac:dyDescent="0.3">
      <c r="M44" s="6"/>
      <c r="N44" s="6"/>
      <c r="O44" s="6"/>
    </row>
    <row r="45" spans="13:23" x14ac:dyDescent="0.3">
      <c r="M45" s="6"/>
      <c r="N45" s="6"/>
      <c r="O45" s="6"/>
    </row>
    <row r="46" spans="13:23" x14ac:dyDescent="0.3">
      <c r="M46" s="6"/>
      <c r="N46" s="6"/>
      <c r="O46" s="6"/>
    </row>
    <row r="47" spans="13:23" x14ac:dyDescent="0.3">
      <c r="M47" s="6"/>
      <c r="N47" s="6"/>
      <c r="O47" s="6"/>
    </row>
    <row r="48" spans="13:23" x14ac:dyDescent="0.3">
      <c r="M48" s="6"/>
      <c r="N48" s="6"/>
      <c r="O48" s="6"/>
    </row>
    <row r="49" spans="13:15" x14ac:dyDescent="0.3">
      <c r="M49" s="6"/>
      <c r="N49" s="6"/>
      <c r="O49" s="6"/>
    </row>
    <row r="50" spans="13:15" x14ac:dyDescent="0.3">
      <c r="M50" s="6"/>
      <c r="N50" s="6"/>
      <c r="O50" s="6"/>
    </row>
    <row r="51" spans="13:15" x14ac:dyDescent="0.3">
      <c r="M51" s="6"/>
      <c r="N51" s="6"/>
      <c r="O51" s="6"/>
    </row>
    <row r="52" spans="13:15" x14ac:dyDescent="0.3">
      <c r="M52" s="6"/>
      <c r="N52" s="6"/>
      <c r="O52" s="6"/>
    </row>
    <row r="53" spans="13:15" x14ac:dyDescent="0.3">
      <c r="M53" s="6"/>
      <c r="N53" s="6"/>
      <c r="O53" s="6"/>
    </row>
    <row r="54" spans="13:15" x14ac:dyDescent="0.3">
      <c r="M54" s="6"/>
      <c r="N54" s="6"/>
      <c r="O54" s="6"/>
    </row>
    <row r="55" spans="13:15" x14ac:dyDescent="0.3">
      <c r="M55" s="6"/>
      <c r="N55" s="6"/>
      <c r="O55" s="6"/>
    </row>
    <row r="56" spans="13:15" x14ac:dyDescent="0.3">
      <c r="M56" s="6"/>
      <c r="N56" s="6"/>
      <c r="O56" s="6"/>
    </row>
    <row r="57" spans="13:15" x14ac:dyDescent="0.3">
      <c r="M57" s="6"/>
      <c r="N57" s="6"/>
      <c r="O57" s="6"/>
    </row>
    <row r="58" spans="13:15" x14ac:dyDescent="0.3">
      <c r="M58" s="6"/>
      <c r="N58" s="6"/>
      <c r="O58" s="6"/>
    </row>
    <row r="59" spans="13:15" x14ac:dyDescent="0.3">
      <c r="M59" s="6"/>
      <c r="N59" s="6"/>
      <c r="O59" s="6"/>
    </row>
    <row r="60" spans="13:15" x14ac:dyDescent="0.3">
      <c r="M60" s="6"/>
      <c r="N60" s="6"/>
      <c r="O60" s="6"/>
    </row>
    <row r="61" spans="13:15" x14ac:dyDescent="0.3">
      <c r="M61" s="6"/>
      <c r="N61" s="6"/>
      <c r="O61" s="6"/>
    </row>
    <row r="62" spans="13:15" x14ac:dyDescent="0.3">
      <c r="M62" s="6"/>
      <c r="N62" s="6"/>
      <c r="O62" s="6"/>
    </row>
    <row r="63" spans="13:15" x14ac:dyDescent="0.3">
      <c r="M63" s="6"/>
      <c r="N63" s="6"/>
      <c r="O63" s="6"/>
    </row>
    <row r="64" spans="13:15" x14ac:dyDescent="0.3">
      <c r="M64" s="6"/>
      <c r="N64" s="6"/>
      <c r="O64" s="6"/>
    </row>
    <row r="65" spans="13:15" x14ac:dyDescent="0.3">
      <c r="M65" s="6"/>
      <c r="N65" s="6"/>
      <c r="O65" s="6"/>
    </row>
    <row r="66" spans="13:15" x14ac:dyDescent="0.3">
      <c r="M66" s="6"/>
      <c r="N66" s="6"/>
      <c r="O66" s="6"/>
    </row>
    <row r="67" spans="13:15" x14ac:dyDescent="0.3">
      <c r="M67" s="6"/>
      <c r="N67" s="6"/>
      <c r="O67" s="6"/>
    </row>
    <row r="68" spans="13:15" x14ac:dyDescent="0.3">
      <c r="M68" s="6"/>
      <c r="N68" s="6"/>
      <c r="O68" s="6"/>
    </row>
    <row r="69" spans="13:15" x14ac:dyDescent="0.3">
      <c r="M69" s="6"/>
      <c r="N69" s="6"/>
      <c r="O69" s="6"/>
    </row>
    <row r="70" spans="13:15" x14ac:dyDescent="0.3">
      <c r="M70" s="6"/>
      <c r="N70" s="6"/>
      <c r="O70" s="6"/>
    </row>
    <row r="71" spans="13:15" x14ac:dyDescent="0.3">
      <c r="M71" s="6"/>
      <c r="N71" s="6"/>
      <c r="O71" s="6"/>
    </row>
    <row r="72" spans="13:15" x14ac:dyDescent="0.3">
      <c r="M72" s="6"/>
      <c r="N72" s="6"/>
      <c r="O72" s="6"/>
    </row>
    <row r="73" spans="13:15" x14ac:dyDescent="0.3">
      <c r="M73" s="6"/>
      <c r="N73" s="6"/>
      <c r="O73" s="6"/>
    </row>
  </sheetData>
  <mergeCells count="6">
    <mergeCell ref="G4:J4"/>
    <mergeCell ref="R5:T5"/>
    <mergeCell ref="U5:W5"/>
    <mergeCell ref="R12:T12"/>
    <mergeCell ref="R21:U21"/>
    <mergeCell ref="R31:U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D12" sqref="D12"/>
    </sheetView>
  </sheetViews>
  <sheetFormatPr defaultRowHeight="14.4" x14ac:dyDescent="0.3"/>
  <cols>
    <col min="10" max="10" width="11.6640625" bestFit="1" customWidth="1"/>
  </cols>
  <sheetData>
    <row r="2" spans="2:11" x14ac:dyDescent="0.3">
      <c r="B2" s="27" t="s">
        <v>9</v>
      </c>
    </row>
    <row r="4" spans="2:11" x14ac:dyDescent="0.3">
      <c r="B4" t="s">
        <v>34</v>
      </c>
      <c r="D4" t="s">
        <v>35</v>
      </c>
      <c r="E4">
        <v>0.1</v>
      </c>
      <c r="K4" s="5"/>
    </row>
    <row r="5" spans="2:11" x14ac:dyDescent="0.3">
      <c r="D5" t="s">
        <v>36</v>
      </c>
      <c r="E5">
        <v>5.0000000000000001E-3</v>
      </c>
      <c r="K5" s="37"/>
    </row>
    <row r="6" spans="2:11" ht="15" thickBot="1" x14ac:dyDescent="0.35">
      <c r="K6" s="37"/>
    </row>
    <row r="7" spans="2:11" ht="15" thickBot="1" x14ac:dyDescent="0.35">
      <c r="B7" s="11" t="s">
        <v>0</v>
      </c>
      <c r="C7" s="12" t="s">
        <v>1</v>
      </c>
      <c r="D7" s="13" t="s">
        <v>3</v>
      </c>
      <c r="E7" s="13" t="s">
        <v>2</v>
      </c>
      <c r="F7" s="36" t="s">
        <v>8</v>
      </c>
      <c r="G7" s="12" t="s">
        <v>10</v>
      </c>
      <c r="H7" s="36" t="s">
        <v>12</v>
      </c>
      <c r="I7" s="36" t="s">
        <v>3</v>
      </c>
      <c r="J7" s="14" t="s">
        <v>11</v>
      </c>
      <c r="K7" s="37"/>
    </row>
    <row r="8" spans="2:11" x14ac:dyDescent="0.3">
      <c r="B8" s="19">
        <v>1</v>
      </c>
      <c r="C8" s="16">
        <v>3</v>
      </c>
      <c r="D8" s="17">
        <f>C8-1</f>
        <v>2</v>
      </c>
      <c r="E8" s="17">
        <f>$E$4/D8</f>
        <v>0.05</v>
      </c>
      <c r="F8" s="24">
        <f>$E$5</f>
        <v>5.0000000000000001E-3</v>
      </c>
      <c r="G8" s="42">
        <v>330.35700000000003</v>
      </c>
      <c r="H8" s="42">
        <v>2</v>
      </c>
      <c r="I8" s="42" t="s">
        <v>15</v>
      </c>
      <c r="J8" s="43"/>
      <c r="K8" s="37"/>
    </row>
    <row r="9" spans="2:11" x14ac:dyDescent="0.3">
      <c r="B9" s="20">
        <v>2</v>
      </c>
      <c r="C9" s="1">
        <v>5</v>
      </c>
      <c r="D9" s="15">
        <f t="shared" ref="D9:D13" si="0">C9-1</f>
        <v>4</v>
      </c>
      <c r="E9" s="15">
        <f t="shared" ref="E9:E13" si="1">$E$4/D9</f>
        <v>2.5000000000000001E-2</v>
      </c>
      <c r="F9" s="2">
        <f t="shared" ref="F9:F13" si="2">$E$5</f>
        <v>5.0000000000000001E-3</v>
      </c>
      <c r="G9" s="10">
        <v>329.92</v>
      </c>
      <c r="H9" s="10">
        <v>3</v>
      </c>
      <c r="I9" s="10">
        <v>2</v>
      </c>
      <c r="J9" s="39">
        <f>(G9-G8)/G8</f>
        <v>-1.3228113828373904E-3</v>
      </c>
      <c r="K9" s="37"/>
    </row>
    <row r="10" spans="2:11" x14ac:dyDescent="0.3">
      <c r="B10" s="20">
        <v>3</v>
      </c>
      <c r="C10" s="1">
        <f>C9+D9</f>
        <v>9</v>
      </c>
      <c r="D10" s="15">
        <f t="shared" si="0"/>
        <v>8</v>
      </c>
      <c r="E10" s="15">
        <f t="shared" si="1"/>
        <v>1.2500000000000001E-2</v>
      </c>
      <c r="F10" s="2">
        <f t="shared" si="2"/>
        <v>5.0000000000000001E-3</v>
      </c>
      <c r="G10" s="10">
        <v>329.83</v>
      </c>
      <c r="H10" s="10">
        <v>4</v>
      </c>
      <c r="I10" s="10">
        <v>3</v>
      </c>
      <c r="J10" s="39">
        <f t="shared" ref="J10:J13" si="3">(G10-G9)/G9</f>
        <v>-2.7279340446178418E-4</v>
      </c>
      <c r="K10" s="37"/>
    </row>
    <row r="11" spans="2:11" x14ac:dyDescent="0.3">
      <c r="B11" s="20">
        <v>4</v>
      </c>
      <c r="C11" s="1">
        <f>C10+D10</f>
        <v>17</v>
      </c>
      <c r="D11" s="15">
        <f t="shared" si="0"/>
        <v>16</v>
      </c>
      <c r="E11" s="15">
        <f>$E$4/D11</f>
        <v>6.2500000000000003E-3</v>
      </c>
      <c r="F11" s="2">
        <f t="shared" si="2"/>
        <v>5.0000000000000001E-3</v>
      </c>
      <c r="G11" s="10">
        <v>329.803</v>
      </c>
      <c r="H11" s="10">
        <v>7</v>
      </c>
      <c r="I11" s="10">
        <v>6</v>
      </c>
      <c r="J11" s="39">
        <f t="shared" si="3"/>
        <v>-8.1860352302661415E-5</v>
      </c>
      <c r="K11" s="37"/>
    </row>
    <row r="12" spans="2:11" x14ac:dyDescent="0.3">
      <c r="B12" s="21">
        <v>5</v>
      </c>
      <c r="C12" s="1">
        <f>C11+D11</f>
        <v>33</v>
      </c>
      <c r="D12" s="15">
        <f t="shared" si="0"/>
        <v>32</v>
      </c>
      <c r="E12" s="15">
        <f t="shared" si="1"/>
        <v>3.1250000000000002E-3</v>
      </c>
      <c r="F12" s="2">
        <f t="shared" si="2"/>
        <v>5.0000000000000001E-3</v>
      </c>
      <c r="G12" s="10">
        <v>329.83199999999999</v>
      </c>
      <c r="H12" s="10">
        <v>12</v>
      </c>
      <c r="I12" s="10">
        <v>11</v>
      </c>
      <c r="J12" s="39">
        <f t="shared" si="3"/>
        <v>8.7931280188465117E-5</v>
      </c>
      <c r="K12" s="37"/>
    </row>
    <row r="13" spans="2:11" ht="15" thickBot="1" x14ac:dyDescent="0.35">
      <c r="B13" s="67">
        <v>6</v>
      </c>
      <c r="C13" s="3">
        <f t="shared" ref="C13" si="4">C12+D12</f>
        <v>65</v>
      </c>
      <c r="D13" s="18">
        <f t="shared" si="0"/>
        <v>64</v>
      </c>
      <c r="E13" s="18">
        <f t="shared" si="1"/>
        <v>1.5625000000000001E-3</v>
      </c>
      <c r="F13" s="4">
        <f t="shared" si="2"/>
        <v>5.0000000000000001E-3</v>
      </c>
      <c r="G13" s="40">
        <v>329.78399999999999</v>
      </c>
      <c r="H13" s="40">
        <v>22</v>
      </c>
      <c r="I13" s="40">
        <v>21</v>
      </c>
      <c r="J13" s="41">
        <f t="shared" si="3"/>
        <v>-1.4552863275850075E-4</v>
      </c>
      <c r="K13" s="37"/>
    </row>
    <row r="14" spans="2:11" x14ac:dyDescent="0.3">
      <c r="K14" s="37"/>
    </row>
    <row r="15" spans="2:11" x14ac:dyDescent="0.3">
      <c r="K15" s="37"/>
    </row>
    <row r="16" spans="2:11" x14ac:dyDescent="0.3">
      <c r="K16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E11" sqref="E11"/>
    </sheetView>
  </sheetViews>
  <sheetFormatPr defaultRowHeight="14.4" x14ac:dyDescent="0.3"/>
  <cols>
    <col min="1" max="1" width="0.5546875" customWidth="1"/>
    <col min="3" max="3" width="14.5546875" bestFit="1" customWidth="1"/>
    <col min="7" max="7" width="15.44140625" bestFit="1" customWidth="1"/>
    <col min="8" max="8" width="21.44140625" bestFit="1" customWidth="1"/>
    <col min="9" max="9" width="11.5546875" bestFit="1" customWidth="1"/>
  </cols>
  <sheetData>
    <row r="2" spans="2:9" x14ac:dyDescent="0.3">
      <c r="B2" s="27" t="s">
        <v>37</v>
      </c>
    </row>
    <row r="3" spans="2:9" x14ac:dyDescent="0.3">
      <c r="B3" s="27"/>
    </row>
    <row r="4" spans="2:9" x14ac:dyDescent="0.3">
      <c r="B4" s="48" t="s">
        <v>18</v>
      </c>
      <c r="C4" t="s">
        <v>19</v>
      </c>
      <c r="D4">
        <v>1</v>
      </c>
      <c r="E4" t="s">
        <v>20</v>
      </c>
    </row>
    <row r="5" spans="2:9" ht="15" thickBot="1" x14ac:dyDescent="0.35"/>
    <row r="6" spans="2:9" ht="15" thickBot="1" x14ac:dyDescent="0.35">
      <c r="B6" s="54" t="s">
        <v>0</v>
      </c>
      <c r="C6" s="30" t="s">
        <v>1</v>
      </c>
      <c r="D6" s="13" t="s">
        <v>3</v>
      </c>
      <c r="E6" s="13" t="s">
        <v>2</v>
      </c>
      <c r="F6" s="46" t="s">
        <v>13</v>
      </c>
      <c r="G6" s="9" t="s">
        <v>17</v>
      </c>
      <c r="H6" s="8" t="s">
        <v>16</v>
      </c>
      <c r="I6" s="54" t="s">
        <v>4</v>
      </c>
    </row>
    <row r="7" spans="2:9" x14ac:dyDescent="0.3">
      <c r="B7" s="55">
        <v>1</v>
      </c>
      <c r="C7" s="25">
        <v>3</v>
      </c>
      <c r="D7" s="17">
        <f>C7-1</f>
        <v>2</v>
      </c>
      <c r="E7" s="17">
        <f>$D$4/D7</f>
        <v>0.5</v>
      </c>
      <c r="F7" s="24">
        <v>100</v>
      </c>
      <c r="G7" s="49">
        <v>-5.7220600000000004E-6</v>
      </c>
      <c r="H7" s="44">
        <v>5.0000061999999996</v>
      </c>
      <c r="I7" s="60" t="s">
        <v>14</v>
      </c>
    </row>
    <row r="8" spans="2:9" x14ac:dyDescent="0.3">
      <c r="B8" s="56">
        <v>2</v>
      </c>
      <c r="C8" s="50">
        <v>5</v>
      </c>
      <c r="D8" s="15">
        <f t="shared" ref="D8:D12" si="0">C8-1</f>
        <v>4</v>
      </c>
      <c r="E8" s="15">
        <f t="shared" ref="E8:E12" si="1">$D$4/D8</f>
        <v>0.25</v>
      </c>
      <c r="F8" s="2">
        <f>F7</f>
        <v>100</v>
      </c>
      <c r="G8" s="51">
        <v>-3.8147000000000001E-6</v>
      </c>
      <c r="H8" s="45">
        <v>6.0000095399999998</v>
      </c>
      <c r="I8" s="61">
        <f>(H8-H7)/H7</f>
        <v>0.20000041999947923</v>
      </c>
    </row>
    <row r="9" spans="2:9" x14ac:dyDescent="0.3">
      <c r="B9" s="56">
        <v>3</v>
      </c>
      <c r="C9" s="50">
        <f>C8+D8</f>
        <v>9</v>
      </c>
      <c r="D9" s="15">
        <f t="shared" si="0"/>
        <v>8</v>
      </c>
      <c r="E9" s="15">
        <f t="shared" si="1"/>
        <v>0.125</v>
      </c>
      <c r="F9" s="2">
        <f t="shared" ref="F9:F12" si="2">F8</f>
        <v>100</v>
      </c>
      <c r="G9" s="51">
        <v>-2.1798299999999998E-6</v>
      </c>
      <c r="H9" s="45">
        <v>6.6666689999999997</v>
      </c>
      <c r="I9" s="61">
        <f t="shared" ref="I9:I12" si="3">(H9-H8)/H8</f>
        <v>0.111109733335524</v>
      </c>
    </row>
    <row r="10" spans="2:9" x14ac:dyDescent="0.3">
      <c r="B10" s="56">
        <v>4</v>
      </c>
      <c r="C10" s="50">
        <f>C9+D9</f>
        <v>17</v>
      </c>
      <c r="D10" s="15">
        <f t="shared" si="0"/>
        <v>16</v>
      </c>
      <c r="E10" s="15">
        <f t="shared" si="1"/>
        <v>6.25E-2</v>
      </c>
      <c r="F10" s="2">
        <f t="shared" si="2"/>
        <v>100</v>
      </c>
      <c r="G10" s="51">
        <v>-7.1207999999999997E-6</v>
      </c>
      <c r="H10" s="45">
        <v>7.0589360000000001</v>
      </c>
      <c r="I10" s="61">
        <f t="shared" si="3"/>
        <v>5.8840029405989765E-2</v>
      </c>
    </row>
    <row r="11" spans="2:9" x14ac:dyDescent="0.3">
      <c r="B11" s="56">
        <v>5</v>
      </c>
      <c r="C11" s="50">
        <f>C10+D10</f>
        <v>33</v>
      </c>
      <c r="D11" s="15">
        <f t="shared" si="0"/>
        <v>32</v>
      </c>
      <c r="E11" s="15">
        <f t="shared" si="1"/>
        <v>3.125E-2</v>
      </c>
      <c r="F11" s="2">
        <f t="shared" si="2"/>
        <v>100</v>
      </c>
      <c r="G11" s="52">
        <f>--0.000015751</f>
        <v>1.5750999999999999E-5</v>
      </c>
      <c r="H11" s="59">
        <v>7.2731700000000004</v>
      </c>
      <c r="I11" s="62">
        <f t="shared" si="3"/>
        <v>3.0349333100625965E-2</v>
      </c>
    </row>
    <row r="12" spans="2:9" ht="15" thickBot="1" x14ac:dyDescent="0.35">
      <c r="B12" s="57">
        <v>6</v>
      </c>
      <c r="C12" s="53">
        <f>C11+D11</f>
        <v>65</v>
      </c>
      <c r="D12" s="18">
        <f t="shared" si="0"/>
        <v>64</v>
      </c>
      <c r="E12" s="18">
        <f t="shared" si="1"/>
        <v>1.5625E-2</v>
      </c>
      <c r="F12" s="4">
        <f t="shared" si="2"/>
        <v>100</v>
      </c>
      <c r="G12" s="58">
        <v>3.1001989999999998E-5</v>
      </c>
      <c r="H12" s="33">
        <v>7.3851760000000004</v>
      </c>
      <c r="I12" s="63">
        <f t="shared" si="3"/>
        <v>1.5399887531846505E-2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2017-05-11T18:54:48Z</dcterms:modified>
</cp:coreProperties>
</file>